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2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cumul" sheetId="13" r:id="rId13"/>
    <sheet name="ev% " sheetId="14" r:id="rId14"/>
  </sheets>
  <calcPr calcId="145621"/>
</workbook>
</file>

<file path=xl/calcChain.xml><?xml version="1.0" encoding="utf-8"?>
<calcChain xmlns="http://schemas.openxmlformats.org/spreadsheetml/2006/main">
  <c r="R31" i="14" l="1"/>
  <c r="R29" i="14"/>
  <c r="R28" i="14"/>
  <c r="R27" i="14"/>
  <c r="R26" i="14"/>
  <c r="R24" i="14"/>
  <c r="R23" i="14"/>
  <c r="R22" i="14"/>
  <c r="R21" i="14"/>
  <c r="R20" i="14"/>
  <c r="R19" i="14"/>
  <c r="I32" i="13" l="1"/>
  <c r="H32" i="13"/>
  <c r="G32" i="13"/>
  <c r="F32" i="13"/>
  <c r="E32" i="13"/>
  <c r="D32" i="13"/>
  <c r="I31" i="13"/>
  <c r="H31" i="13"/>
  <c r="G31" i="13"/>
  <c r="F31" i="13"/>
  <c r="E31" i="13"/>
  <c r="D31" i="13"/>
  <c r="I30" i="13"/>
  <c r="H30" i="13"/>
  <c r="G30" i="13"/>
  <c r="F30" i="13"/>
  <c r="E30" i="13"/>
  <c r="D30" i="13"/>
  <c r="I29" i="13"/>
  <c r="H29" i="13"/>
  <c r="G29" i="13"/>
  <c r="F29" i="13"/>
  <c r="E29" i="13"/>
  <c r="D29" i="13"/>
  <c r="I28" i="13"/>
  <c r="H28" i="13"/>
  <c r="G28" i="13"/>
  <c r="F28" i="13"/>
  <c r="E28" i="13"/>
  <c r="D28" i="13"/>
  <c r="I27" i="13"/>
  <c r="H27" i="13"/>
  <c r="G27" i="13"/>
  <c r="F27" i="13"/>
  <c r="E27" i="13"/>
  <c r="D27" i="13"/>
  <c r="I26" i="13"/>
  <c r="H26" i="13"/>
  <c r="G26" i="13"/>
  <c r="F26" i="13"/>
  <c r="E26" i="13"/>
  <c r="D26" i="13"/>
  <c r="I25" i="13"/>
  <c r="I33" i="13" s="1"/>
  <c r="H25" i="13"/>
  <c r="G25" i="13"/>
  <c r="F25" i="13"/>
  <c r="F33" i="13" s="1"/>
  <c r="E25" i="13"/>
  <c r="E33" i="13" s="1"/>
  <c r="D25" i="13"/>
  <c r="L16" i="13"/>
  <c r="K16" i="13"/>
  <c r="J16" i="13"/>
  <c r="I16" i="13"/>
  <c r="H16" i="13"/>
  <c r="G16" i="13"/>
  <c r="F16" i="13"/>
  <c r="E16" i="13"/>
  <c r="D16" i="13"/>
  <c r="C16" i="13"/>
  <c r="B16" i="13"/>
  <c r="L15" i="13"/>
  <c r="K15" i="13"/>
  <c r="J15" i="13"/>
  <c r="I15" i="13"/>
  <c r="H15" i="13"/>
  <c r="G15" i="13"/>
  <c r="F15" i="13"/>
  <c r="E15" i="13"/>
  <c r="D15" i="13"/>
  <c r="C15" i="13"/>
  <c r="B15" i="13"/>
  <c r="L14" i="13"/>
  <c r="K14" i="13"/>
  <c r="J14" i="13"/>
  <c r="I14" i="13"/>
  <c r="H14" i="13"/>
  <c r="G14" i="13"/>
  <c r="F14" i="13"/>
  <c r="E14" i="13"/>
  <c r="D14" i="13"/>
  <c r="C14" i="13"/>
  <c r="B14" i="13"/>
  <c r="L13" i="13"/>
  <c r="K13" i="13"/>
  <c r="J13" i="13"/>
  <c r="I13" i="13"/>
  <c r="H13" i="13"/>
  <c r="G13" i="13"/>
  <c r="F13" i="13"/>
  <c r="E13" i="13"/>
  <c r="D13" i="13"/>
  <c r="C13" i="13"/>
  <c r="B13" i="13"/>
  <c r="L12" i="13"/>
  <c r="K12" i="13"/>
  <c r="J12" i="13"/>
  <c r="I12" i="13"/>
  <c r="H12" i="13"/>
  <c r="G12" i="13"/>
  <c r="F12" i="13"/>
  <c r="E12" i="13"/>
  <c r="D12" i="13"/>
  <c r="C12" i="13"/>
  <c r="B12" i="13"/>
  <c r="L11" i="13"/>
  <c r="K11" i="13"/>
  <c r="J11" i="13"/>
  <c r="I11" i="13"/>
  <c r="H11" i="13"/>
  <c r="G11" i="13"/>
  <c r="F11" i="13"/>
  <c r="E11" i="13"/>
  <c r="D11" i="13"/>
  <c r="C11" i="13"/>
  <c r="B11" i="13"/>
  <c r="L10" i="13"/>
  <c r="K10" i="13"/>
  <c r="J10" i="13"/>
  <c r="I10" i="13"/>
  <c r="H10" i="13"/>
  <c r="G10" i="13"/>
  <c r="F10" i="13"/>
  <c r="E10" i="13"/>
  <c r="D10" i="13"/>
  <c r="C10" i="13"/>
  <c r="B10" i="13"/>
  <c r="L9" i="13"/>
  <c r="K9" i="13"/>
  <c r="J9" i="13"/>
  <c r="I9" i="13"/>
  <c r="H9" i="13"/>
  <c r="G9" i="13"/>
  <c r="F9" i="13"/>
  <c r="E9" i="13"/>
  <c r="D9" i="13"/>
  <c r="C9" i="13"/>
  <c r="B9" i="13"/>
  <c r="B17" i="13" s="1"/>
  <c r="H33" i="13"/>
  <c r="G33" i="13"/>
  <c r="D33" i="13"/>
  <c r="L17" i="13"/>
  <c r="K17" i="13"/>
  <c r="J17" i="13"/>
  <c r="I17" i="13"/>
  <c r="H17" i="13"/>
  <c r="G17" i="13"/>
  <c r="F17" i="13"/>
  <c r="E17" i="13"/>
  <c r="D17" i="13"/>
  <c r="C17" i="13"/>
  <c r="I33" i="12"/>
  <c r="H33" i="12"/>
  <c r="G33" i="12"/>
  <c r="F33" i="12"/>
  <c r="E33" i="12"/>
  <c r="D33" i="12"/>
  <c r="L17" i="12"/>
  <c r="K17" i="12"/>
  <c r="J17" i="12"/>
  <c r="I17" i="12"/>
  <c r="H17" i="12"/>
  <c r="G17" i="12"/>
  <c r="F17" i="12"/>
  <c r="E17" i="12"/>
  <c r="D17" i="12"/>
  <c r="C17" i="12"/>
  <c r="B17" i="12"/>
  <c r="I33" i="11"/>
  <c r="H33" i="11"/>
  <c r="G33" i="11"/>
  <c r="F33" i="11"/>
  <c r="E33" i="11"/>
  <c r="D33" i="11"/>
  <c r="L17" i="11"/>
  <c r="K17" i="11"/>
  <c r="J17" i="11"/>
  <c r="I17" i="11"/>
  <c r="H17" i="11"/>
  <c r="G17" i="11"/>
  <c r="F17" i="11"/>
  <c r="E17" i="11"/>
  <c r="D17" i="11"/>
  <c r="C17" i="11"/>
  <c r="B17" i="11"/>
  <c r="I33" i="10"/>
  <c r="H33" i="10"/>
  <c r="G33" i="10"/>
  <c r="F33" i="10"/>
  <c r="E33" i="10"/>
  <c r="D33" i="10"/>
  <c r="L17" i="10"/>
  <c r="K17" i="10"/>
  <c r="J17" i="10"/>
  <c r="I17" i="10"/>
  <c r="H17" i="10"/>
  <c r="G17" i="10"/>
  <c r="F17" i="10"/>
  <c r="E17" i="10"/>
  <c r="D17" i="10"/>
  <c r="C17" i="10"/>
  <c r="B17" i="10"/>
  <c r="I33" i="9"/>
  <c r="H33" i="9"/>
  <c r="G33" i="9"/>
  <c r="F33" i="9"/>
  <c r="E33" i="9"/>
  <c r="D33" i="9"/>
  <c r="L17" i="9"/>
  <c r="K17" i="9"/>
  <c r="J17" i="9"/>
  <c r="I17" i="9"/>
  <c r="H17" i="9"/>
  <c r="G17" i="9"/>
  <c r="F17" i="9"/>
  <c r="E17" i="9"/>
  <c r="D17" i="9"/>
  <c r="C17" i="9"/>
  <c r="B17" i="9"/>
  <c r="I33" i="8"/>
  <c r="H33" i="8"/>
  <c r="G33" i="8"/>
  <c r="F33" i="8"/>
  <c r="E33" i="8"/>
  <c r="D33" i="8"/>
  <c r="L17" i="8"/>
  <c r="K17" i="8"/>
  <c r="J17" i="8"/>
  <c r="I17" i="8"/>
  <c r="H17" i="8"/>
  <c r="G17" i="8"/>
  <c r="F17" i="8"/>
  <c r="E17" i="8"/>
  <c r="D17" i="8"/>
  <c r="C17" i="8"/>
  <c r="B17" i="8"/>
  <c r="I33" i="7"/>
  <c r="H33" i="7"/>
  <c r="G33" i="7"/>
  <c r="F33" i="7"/>
  <c r="E33" i="7"/>
  <c r="D33" i="7"/>
  <c r="L17" i="7"/>
  <c r="K17" i="7"/>
  <c r="J17" i="7"/>
  <c r="I17" i="7"/>
  <c r="H17" i="7"/>
  <c r="G17" i="7"/>
  <c r="F17" i="7"/>
  <c r="E17" i="7"/>
  <c r="D17" i="7"/>
  <c r="C17" i="7"/>
  <c r="B17" i="7"/>
  <c r="I33" i="6"/>
  <c r="H33" i="6"/>
  <c r="G33" i="6"/>
  <c r="F33" i="6"/>
  <c r="E33" i="6"/>
  <c r="D33" i="6"/>
  <c r="L17" i="6"/>
  <c r="K17" i="6"/>
  <c r="J17" i="6"/>
  <c r="I17" i="6"/>
  <c r="H17" i="6"/>
  <c r="G17" i="6"/>
  <c r="F17" i="6"/>
  <c r="E17" i="6"/>
  <c r="D17" i="6"/>
  <c r="C17" i="6"/>
  <c r="B17" i="6"/>
  <c r="I33" i="5"/>
  <c r="H33" i="5"/>
  <c r="G33" i="5"/>
  <c r="F33" i="5"/>
  <c r="E33" i="5"/>
  <c r="D33" i="5"/>
  <c r="L17" i="5"/>
  <c r="K17" i="5"/>
  <c r="J17" i="5"/>
  <c r="I17" i="5"/>
  <c r="H17" i="5"/>
  <c r="G17" i="5"/>
  <c r="F17" i="5"/>
  <c r="E17" i="5"/>
  <c r="D17" i="5"/>
  <c r="C17" i="5"/>
  <c r="B17" i="5"/>
  <c r="I33" i="4"/>
  <c r="H33" i="4"/>
  <c r="G33" i="4"/>
  <c r="F33" i="4"/>
  <c r="E33" i="4"/>
  <c r="D33" i="4"/>
  <c r="L17" i="4"/>
  <c r="K17" i="4"/>
  <c r="J17" i="4"/>
  <c r="I17" i="4"/>
  <c r="H17" i="4"/>
  <c r="G17" i="4"/>
  <c r="F17" i="4"/>
  <c r="E17" i="4"/>
  <c r="D17" i="4"/>
  <c r="C17" i="4"/>
  <c r="B17" i="4"/>
  <c r="I33" i="3" l="1"/>
  <c r="H33" i="3"/>
  <c r="G33" i="3"/>
  <c r="F33" i="3"/>
  <c r="E33" i="3"/>
  <c r="D33" i="3"/>
  <c r="L17" i="3"/>
  <c r="K17" i="3"/>
  <c r="J17" i="3"/>
  <c r="I17" i="3"/>
  <c r="H17" i="3"/>
  <c r="G17" i="3"/>
  <c r="F17" i="3"/>
  <c r="E17" i="3"/>
  <c r="D17" i="3"/>
  <c r="C17" i="3"/>
  <c r="B17" i="3"/>
  <c r="I33" i="2" l="1"/>
  <c r="H33" i="2"/>
  <c r="G33" i="2"/>
  <c r="F33" i="2"/>
  <c r="E33" i="2"/>
  <c r="D33" i="2"/>
  <c r="L17" i="2"/>
  <c r="K17" i="2"/>
  <c r="J17" i="2"/>
  <c r="I17" i="2"/>
  <c r="H17" i="2"/>
  <c r="G17" i="2"/>
  <c r="F17" i="2"/>
  <c r="E17" i="2"/>
  <c r="D17" i="2"/>
  <c r="C17" i="2"/>
  <c r="B17" i="2"/>
  <c r="I33" i="1" l="1"/>
  <c r="H33" i="1"/>
  <c r="G33" i="1"/>
  <c r="F33" i="1"/>
  <c r="E33" i="1"/>
  <c r="D33" i="1"/>
  <c r="L1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<sst xmlns="http://schemas.openxmlformats.org/spreadsheetml/2006/main" count="675" uniqueCount="71">
  <si>
    <t>DIRECTION COMERCIALE ET MARKETING</t>
  </si>
  <si>
    <t>DEPARTEMENT ETUDES COMMERCIALES, STATISTIQUUES ET MARKETING</t>
  </si>
  <si>
    <t>Mois JANVIER.2016</t>
  </si>
  <si>
    <t>Etat récapitulatif des recettes en DA par poste horaire des clients Haute - Tension</t>
  </si>
  <si>
    <t>CLIENTS</t>
  </si>
  <si>
    <t xml:space="preserve">  HEURES  CREUSES</t>
  </si>
  <si>
    <t xml:space="preserve">  HEURES  POINTES</t>
  </si>
  <si>
    <t xml:space="preserve">  HEURES  PLEINES</t>
  </si>
  <si>
    <t>ENERGIE REACTIVE</t>
  </si>
  <si>
    <t>P.M.D</t>
  </si>
  <si>
    <t>P.M.A</t>
  </si>
  <si>
    <t>PRIMES FIXES</t>
  </si>
  <si>
    <t xml:space="preserve"> FRAIS D'ENTRETIENT  DU POSTE</t>
  </si>
  <si>
    <t>T.V.A</t>
  </si>
  <si>
    <t>RECETTES EN HT DA</t>
  </si>
  <si>
    <t>TOTAL VENTES EN TTC DA</t>
  </si>
  <si>
    <t>HAMMA WATER DESALINATION "HWD"</t>
  </si>
  <si>
    <t>ENNA ALGER (Client domicilié)</t>
  </si>
  <si>
    <t>NAFTEC RAFFINERIE D'ALGER</t>
  </si>
  <si>
    <t>SNVI CVI ROUIBA</t>
  </si>
  <si>
    <t>SNTF EL HAMMA</t>
  </si>
  <si>
    <t>SNTF REGHAIA</t>
  </si>
  <si>
    <t>METRO ALGER</t>
  </si>
  <si>
    <t>DAHLI SPA</t>
  </si>
  <si>
    <t>TOTAL SDA</t>
  </si>
  <si>
    <t>Etat récapitulatif des consommations par poste horaire des clients Haute - Tension</t>
  </si>
  <si>
    <t>CLIENTS-HT</t>
  </si>
  <si>
    <t>PUISSANCE (MW)</t>
  </si>
  <si>
    <t>CONSOMMATIONS (MWh)</t>
  </si>
  <si>
    <t>H.CREUSES</t>
  </si>
  <si>
    <t>H.POINTES</t>
  </si>
  <si>
    <t>H.PLEINES</t>
  </si>
  <si>
    <t>TOTAL</t>
  </si>
  <si>
    <t xml:space="preserve">    ENNA ALGER (Client domicilié)</t>
  </si>
  <si>
    <t xml:space="preserve">METRO ALGER  </t>
  </si>
  <si>
    <t>Mois FEVRIER.2016</t>
  </si>
  <si>
    <t>Mois MARS.2016</t>
  </si>
  <si>
    <t>Mois AVRIL.2016</t>
  </si>
  <si>
    <t>Mois MAI.2016</t>
  </si>
  <si>
    <t>Mois JUIN.2016</t>
  </si>
  <si>
    <t>Mois JUILLET.2016</t>
  </si>
  <si>
    <t>Mois AOUT.2016</t>
  </si>
  <si>
    <t>Mois SEPTEMBRE.2016</t>
  </si>
  <si>
    <t>Mois OCTOBRE.2016</t>
  </si>
  <si>
    <t>Mois NOVEMBRE.2016</t>
  </si>
  <si>
    <t>Mois DECEMBRE.2016</t>
  </si>
  <si>
    <t>Mois CUMUL à DECEMBRE.2016</t>
  </si>
  <si>
    <t>Cumul à DECEMBRE.2016</t>
  </si>
  <si>
    <t xml:space="preserve">Evolution des Ventes </t>
  </si>
  <si>
    <t>janvier 15/16</t>
  </si>
  <si>
    <t>fevrier15/16</t>
  </si>
  <si>
    <t>mars 15/16</t>
  </si>
  <si>
    <t>1er trim 15/16</t>
  </si>
  <si>
    <t>avril 15/16</t>
  </si>
  <si>
    <t>mai 15/16</t>
  </si>
  <si>
    <t>juin 15/16</t>
  </si>
  <si>
    <t>2eme trim 15/16</t>
  </si>
  <si>
    <t>juil 15/16</t>
  </si>
  <si>
    <t>aout 15/16</t>
  </si>
  <si>
    <t xml:space="preserve">sept 15/16 </t>
  </si>
  <si>
    <t>3eme trim 15/16</t>
  </si>
  <si>
    <t>oct 15/16</t>
  </si>
  <si>
    <t>nov 15/16</t>
  </si>
  <si>
    <t>dec 15/16</t>
  </si>
  <si>
    <t>Cumul dec 15/16</t>
  </si>
  <si>
    <t>NOM OU RAISON SOCIALE DU CLIENT</t>
  </si>
  <si>
    <t>Evol %</t>
  </si>
  <si>
    <t>ENNA ALGER</t>
  </si>
  <si>
    <t>DD.EL HARRACH</t>
  </si>
  <si>
    <t>DD.BELOUIZDAD</t>
  </si>
  <si>
    <t>Evolution des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</si>
</sst>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Adobe Caslon Pro"/>
      <family val="1"/>
    </font>
    <font>
      <u/>
      <sz val="14"/>
      <color theme="1"/>
      <name val="Adobe Caslon Pro"/>
      <family val="1"/>
    </font>
    <font>
      <u/>
      <sz val="11"/>
      <color theme="1"/>
      <name val="Calibri"/>
      <family val="2"/>
      <scheme val="minor"/>
    </font>
    <font>
      <sz val="11"/>
      <color theme="1"/>
      <name val="Adobe Caslon Pro"/>
      <family val="1"/>
    </font>
    <font>
      <b/>
      <u/>
      <sz val="14"/>
      <color theme="1"/>
      <name val="Arial"/>
      <family val="2"/>
    </font>
    <font>
      <b/>
      <u/>
      <sz val="12"/>
      <color theme="1"/>
      <name val="Adobe Caslon Pro"/>
      <family val="1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name val="Adobe Caslon Pro Bold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Adobe Caslon Pro Bold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134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2" applyAlignment="1">
      <alignment horizontal="center" vertical="center"/>
    </xf>
    <xf numFmtId="0" fontId="10" fillId="0" borderId="0" xfId="2" applyFont="1" applyFill="1" applyBorder="1" applyAlignment="1">
      <alignment horizontal="center" vertical="center" wrapText="1"/>
    </xf>
    <xf numFmtId="4" fontId="10" fillId="0" borderId="0" xfId="2" applyNumberFormat="1" applyFont="1" applyFill="1" applyBorder="1" applyAlignment="1">
      <alignment horizontal="center" vertical="center" wrapText="1"/>
    </xf>
    <xf numFmtId="4" fontId="8" fillId="0" borderId="0" xfId="2" applyNumberFormat="1" applyAlignment="1">
      <alignment horizontal="center" vertical="center"/>
    </xf>
    <xf numFmtId="0" fontId="8" fillId="0" borderId="0" xfId="2" applyFont="1" applyAlignment="1">
      <alignment horizontal="center" vertical="center"/>
    </xf>
    <xf numFmtId="164" fontId="8" fillId="0" borderId="0" xfId="2" applyNumberFormat="1" applyAlignment="1">
      <alignment horizontal="center" vertical="center"/>
    </xf>
    <xf numFmtId="165" fontId="8" fillId="0" borderId="0" xfId="2" applyNumberFormat="1" applyAlignment="1">
      <alignment horizontal="center" vertical="center"/>
    </xf>
    <xf numFmtId="4" fontId="9" fillId="0" borderId="10" xfId="0" applyNumberFormat="1" applyFont="1" applyFill="1" applyBorder="1" applyAlignment="1">
      <alignment horizontal="center" vertical="center" wrapText="1"/>
    </xf>
    <xf numFmtId="4" fontId="9" fillId="0" borderId="11" xfId="0" applyNumberFormat="1" applyFont="1" applyFill="1" applyBorder="1" applyAlignment="1">
      <alignment horizontal="center" vertical="center" wrapText="1"/>
    </xf>
    <xf numFmtId="4" fontId="9" fillId="0" borderId="9" xfId="0" applyNumberFormat="1" applyFont="1" applyFill="1" applyBorder="1" applyAlignment="1">
      <alignment horizontal="center" vertical="center" wrapText="1"/>
    </xf>
    <xf numFmtId="4" fontId="12" fillId="0" borderId="10" xfId="2" applyNumberFormat="1" applyFont="1" applyBorder="1" applyAlignment="1">
      <alignment horizontal="center" vertical="center" wrapText="1"/>
    </xf>
    <xf numFmtId="4" fontId="9" fillId="0" borderId="13" xfId="0" applyNumberFormat="1" applyFont="1" applyFill="1" applyBorder="1" applyAlignment="1">
      <alignment horizontal="center" vertical="center" wrapText="1"/>
    </xf>
    <xf numFmtId="4" fontId="9" fillId="0" borderId="14" xfId="0" applyNumberFormat="1" applyFont="1" applyFill="1" applyBorder="1" applyAlignment="1">
      <alignment horizontal="center" vertical="center" wrapText="1"/>
    </xf>
    <xf numFmtId="4" fontId="9" fillId="0" borderId="12" xfId="0" applyNumberFormat="1" applyFont="1" applyFill="1" applyBorder="1" applyAlignment="1">
      <alignment horizontal="center" vertical="center" wrapText="1"/>
    </xf>
    <xf numFmtId="4" fontId="12" fillId="0" borderId="13" xfId="2" applyNumberFormat="1" applyFont="1" applyBorder="1" applyAlignment="1">
      <alignment horizontal="center" vertical="center" wrapText="1"/>
    </xf>
    <xf numFmtId="4" fontId="9" fillId="0" borderId="15" xfId="0" applyNumberFormat="1" applyFont="1" applyFill="1" applyBorder="1" applyAlignment="1">
      <alignment horizontal="center" vertical="center" wrapText="1"/>
    </xf>
    <xf numFmtId="4" fontId="9" fillId="0" borderId="16" xfId="0" applyNumberFormat="1" applyFont="1" applyFill="1" applyBorder="1" applyAlignment="1">
      <alignment horizontal="center" vertical="center" wrapText="1"/>
    </xf>
    <xf numFmtId="4" fontId="9" fillId="0" borderId="17" xfId="0" applyNumberFormat="1" applyFont="1" applyFill="1" applyBorder="1" applyAlignment="1">
      <alignment horizontal="center" vertical="center" wrapText="1"/>
    </xf>
    <xf numFmtId="4" fontId="12" fillId="0" borderId="15" xfId="2" applyNumberFormat="1" applyFont="1" applyBorder="1" applyAlignment="1">
      <alignment horizontal="center" vertical="center" wrapText="1"/>
    </xf>
    <xf numFmtId="164" fontId="12" fillId="0" borderId="23" xfId="2" applyNumberFormat="1" applyFont="1" applyBorder="1" applyAlignment="1">
      <alignment horizontal="center" vertical="center" wrapText="1"/>
    </xf>
    <xf numFmtId="164" fontId="9" fillId="0" borderId="24" xfId="2" applyNumberFormat="1" applyFont="1" applyBorder="1" applyAlignment="1">
      <alignment horizontal="center" vertical="center" wrapText="1"/>
    </xf>
    <xf numFmtId="164" fontId="12" fillId="0" borderId="20" xfId="2" applyNumberFormat="1" applyFont="1" applyBorder="1" applyAlignment="1">
      <alignment horizontal="center" vertical="center" wrapText="1"/>
    </xf>
    <xf numFmtId="164" fontId="12" fillId="0" borderId="1" xfId="2" applyNumberFormat="1" applyFont="1" applyBorder="1" applyAlignment="1">
      <alignment horizontal="center" vertical="center" wrapText="1"/>
    </xf>
    <xf numFmtId="164" fontId="9" fillId="0" borderId="20" xfId="2" applyNumberFormat="1" applyFont="1" applyBorder="1" applyAlignment="1">
      <alignment horizontal="center" vertical="center" wrapText="1"/>
    </xf>
    <xf numFmtId="4" fontId="13" fillId="3" borderId="20" xfId="2" applyNumberFormat="1" applyFont="1" applyFill="1" applyBorder="1" applyAlignment="1">
      <alignment horizontal="center" vertical="center" wrapText="1"/>
    </xf>
    <xf numFmtId="4" fontId="13" fillId="3" borderId="1" xfId="2" applyNumberFormat="1" applyFont="1" applyFill="1" applyBorder="1" applyAlignment="1">
      <alignment horizontal="center" vertical="center" wrapText="1"/>
    </xf>
    <xf numFmtId="164" fontId="14" fillId="3" borderId="23" xfId="2" applyNumberFormat="1" applyFont="1" applyFill="1" applyBorder="1" applyAlignment="1">
      <alignment horizontal="center" vertical="center" wrapText="1"/>
    </xf>
    <xf numFmtId="164" fontId="13" fillId="3" borderId="24" xfId="2" applyNumberFormat="1" applyFont="1" applyFill="1" applyBorder="1" applyAlignment="1">
      <alignment horizontal="center" vertical="center" wrapText="1"/>
    </xf>
    <xf numFmtId="164" fontId="13" fillId="3" borderId="23" xfId="2" applyNumberFormat="1" applyFont="1" applyFill="1" applyBorder="1" applyAlignment="1">
      <alignment horizontal="center" vertical="center" wrapText="1"/>
    </xf>
    <xf numFmtId="164" fontId="13" fillId="3" borderId="25" xfId="2" applyNumberFormat="1" applyFont="1" applyFill="1" applyBorder="1" applyAlignment="1">
      <alignment horizontal="center" vertical="center" wrapText="1"/>
    </xf>
    <xf numFmtId="164" fontId="15" fillId="3" borderId="24" xfId="2" applyNumberFormat="1" applyFont="1" applyFill="1" applyBorder="1" applyAlignment="1">
      <alignment horizontal="center" vertical="center" wrapText="1"/>
    </xf>
    <xf numFmtId="164" fontId="14" fillId="3" borderId="1" xfId="2" applyNumberFormat="1" applyFont="1" applyFill="1" applyBorder="1" applyAlignment="1">
      <alignment horizontal="center" vertical="center" wrapText="1"/>
    </xf>
    <xf numFmtId="164" fontId="13" fillId="3" borderId="20" xfId="2" applyNumberFormat="1" applyFont="1" applyFill="1" applyBorder="1" applyAlignment="1">
      <alignment horizontal="center" vertical="center" wrapText="1"/>
    </xf>
    <xf numFmtId="164" fontId="13" fillId="3" borderId="2" xfId="2" applyNumberFormat="1" applyFont="1" applyFill="1" applyBorder="1" applyAlignment="1">
      <alignment horizontal="center" vertical="center" wrapText="1"/>
    </xf>
    <xf numFmtId="164" fontId="15" fillId="3" borderId="3" xfId="2" applyNumberFormat="1" applyFont="1" applyFill="1" applyBorder="1" applyAlignment="1">
      <alignment horizontal="center" vertical="center" wrapText="1"/>
    </xf>
    <xf numFmtId="164" fontId="14" fillId="3" borderId="20" xfId="2" applyNumberFormat="1" applyFont="1" applyFill="1" applyBorder="1" applyAlignment="1">
      <alignment horizontal="center" vertical="center" wrapText="1"/>
    </xf>
    <xf numFmtId="0" fontId="11" fillId="3" borderId="9" xfId="2" applyFont="1" applyFill="1" applyBorder="1" applyAlignment="1">
      <alignment horizontal="center" vertical="center" wrapText="1"/>
    </xf>
    <xf numFmtId="0" fontId="11" fillId="3" borderId="12" xfId="2" applyFont="1" applyFill="1" applyBorder="1" applyAlignment="1">
      <alignment horizontal="center" vertical="center" wrapText="1"/>
    </xf>
    <xf numFmtId="0" fontId="11" fillId="3" borderId="18" xfId="2" applyFont="1" applyFill="1" applyBorder="1" applyAlignment="1">
      <alignment horizontal="center" vertical="center" wrapText="1"/>
    </xf>
    <xf numFmtId="0" fontId="12" fillId="3" borderId="28" xfId="2" applyFont="1" applyFill="1" applyBorder="1" applyAlignment="1">
      <alignment horizontal="center" vertical="center" wrapText="1"/>
    </xf>
    <xf numFmtId="0" fontId="9" fillId="3" borderId="29" xfId="2" applyFont="1" applyFill="1" applyBorder="1" applyAlignment="1">
      <alignment horizontal="center" vertical="center" wrapText="1"/>
    </xf>
    <xf numFmtId="0" fontId="9" fillId="3" borderId="30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9" fillId="3" borderId="31" xfId="2" applyFont="1" applyFill="1" applyBorder="1" applyAlignment="1">
      <alignment horizontal="center" vertical="center" wrapText="1"/>
    </xf>
    <xf numFmtId="0" fontId="12" fillId="3" borderId="30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3" fontId="16" fillId="0" borderId="0" xfId="2" applyNumberFormat="1" applyFont="1" applyAlignment="1">
      <alignment horizontal="center" vertical="center"/>
    </xf>
    <xf numFmtId="164" fontId="16" fillId="0" borderId="0" xfId="2" applyNumberFormat="1" applyFont="1" applyAlignment="1">
      <alignment horizontal="center" vertical="center"/>
    </xf>
    <xf numFmtId="0" fontId="17" fillId="0" borderId="0" xfId="0" applyFont="1"/>
    <xf numFmtId="0" fontId="13" fillId="3" borderId="19" xfId="2" applyFont="1" applyFill="1" applyBorder="1" applyAlignment="1">
      <alignment horizontal="center" vertical="center" wrapText="1"/>
    </xf>
    <xf numFmtId="9" fontId="18" fillId="5" borderId="35" xfId="0" applyNumberFormat="1" applyFont="1" applyFill="1" applyBorder="1" applyAlignment="1">
      <alignment horizontal="center" vertical="center" wrapText="1"/>
    </xf>
    <xf numFmtId="9" fontId="18" fillId="5" borderId="36" xfId="0" applyNumberFormat="1" applyFont="1" applyFill="1" applyBorder="1" applyAlignment="1">
      <alignment horizontal="center" vertical="center" wrapText="1"/>
    </xf>
    <xf numFmtId="9" fontId="19" fillId="0" borderId="35" xfId="1" applyNumberFormat="1" applyFont="1" applyFill="1" applyBorder="1" applyAlignment="1">
      <alignment horizontal="center" vertical="center"/>
    </xf>
    <xf numFmtId="9" fontId="19" fillId="0" borderId="36" xfId="1" applyNumberFormat="1" applyFont="1" applyFill="1" applyBorder="1" applyAlignment="1">
      <alignment horizontal="center" vertical="center"/>
    </xf>
    <xf numFmtId="9" fontId="19" fillId="0" borderId="38" xfId="1" applyNumberFormat="1" applyFont="1" applyFill="1" applyBorder="1" applyAlignment="1">
      <alignment horizontal="center" vertical="center"/>
    </xf>
    <xf numFmtId="9" fontId="19" fillId="0" borderId="37" xfId="1" applyNumberFormat="1" applyFont="1" applyFill="1" applyBorder="1" applyAlignment="1">
      <alignment horizontal="center" vertical="center"/>
    </xf>
    <xf numFmtId="9" fontId="19" fillId="0" borderId="39" xfId="1" applyNumberFormat="1" applyFont="1" applyFill="1" applyBorder="1" applyAlignment="1">
      <alignment horizontal="center" vertical="center"/>
    </xf>
    <xf numFmtId="9" fontId="19" fillId="0" borderId="40" xfId="1" applyNumberFormat="1" applyFont="1" applyFill="1" applyBorder="1" applyAlignment="1">
      <alignment horizontal="center" vertical="center"/>
    </xf>
    <xf numFmtId="9" fontId="19" fillId="6" borderId="34" xfId="1" applyNumberFormat="1" applyFont="1" applyFill="1" applyBorder="1" applyAlignment="1">
      <alignment horizontal="center" vertical="center"/>
    </xf>
    <xf numFmtId="9" fontId="19" fillId="6" borderId="42" xfId="1" applyNumberFormat="1" applyFont="1" applyFill="1" applyBorder="1" applyAlignment="1">
      <alignment horizontal="center" vertical="center"/>
    </xf>
    <xf numFmtId="9" fontId="19" fillId="6" borderId="43" xfId="1" applyNumberFormat="1" applyFont="1" applyFill="1" applyBorder="1" applyAlignment="1">
      <alignment horizontal="center" vertical="center"/>
    </xf>
    <xf numFmtId="9" fontId="0" fillId="0" borderId="0" xfId="1" applyNumberFormat="1" applyFont="1" applyFill="1"/>
    <xf numFmtId="9" fontId="0" fillId="0" borderId="0" xfId="0" applyNumberFormat="1" applyFill="1"/>
    <xf numFmtId="9" fontId="19" fillId="4" borderId="34" xfId="1" applyNumberFormat="1" applyFont="1" applyFill="1" applyBorder="1" applyAlignment="1">
      <alignment horizontal="center" vertical="center"/>
    </xf>
    <xf numFmtId="9" fontId="19" fillId="4" borderId="42" xfId="1" applyNumberFormat="1" applyFont="1" applyFill="1" applyBorder="1" applyAlignment="1">
      <alignment horizontal="center" vertical="center"/>
    </xf>
    <xf numFmtId="9" fontId="19" fillId="4" borderId="43" xfId="1" applyNumberFormat="1" applyFont="1" applyFill="1" applyBorder="1" applyAlignment="1">
      <alignment horizontal="center" vertical="center"/>
    </xf>
    <xf numFmtId="9" fontId="19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0" fontId="20" fillId="0" borderId="0" xfId="0" applyFont="1" applyAlignment="1">
      <alignment horizontal="center"/>
    </xf>
    <xf numFmtId="0" fontId="18" fillId="4" borderId="34" xfId="0" applyFont="1" applyFill="1" applyBorder="1" applyAlignment="1">
      <alignment horizontal="left" vertical="center" wrapText="1"/>
    </xf>
    <xf numFmtId="0" fontId="18" fillId="3" borderId="37" xfId="0" applyFont="1" applyFill="1" applyBorder="1" applyAlignment="1">
      <alignment horizontal="right" vertical="center" wrapText="1"/>
    </xf>
    <xf numFmtId="0" fontId="18" fillId="3" borderId="41" xfId="0" applyFont="1" applyFill="1" applyBorder="1" applyAlignment="1">
      <alignment horizontal="right" vertical="center" wrapText="1"/>
    </xf>
    <xf numFmtId="0" fontId="18" fillId="6" borderId="4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3" borderId="35" xfId="0" applyFont="1" applyFill="1" applyBorder="1" applyAlignment="1">
      <alignment horizontal="right" vertical="center" wrapText="1"/>
    </xf>
    <xf numFmtId="0" fontId="18" fillId="6" borderId="34" xfId="0" applyFont="1" applyFill="1" applyBorder="1" applyAlignment="1">
      <alignment horizontal="center" vertical="center" wrapText="1"/>
    </xf>
    <xf numFmtId="0" fontId="18" fillId="4" borderId="34" xfId="0" applyFont="1" applyFill="1" applyBorder="1" applyAlignment="1">
      <alignment horizontal="center" vertical="center" wrapText="1"/>
    </xf>
    <xf numFmtId="0" fontId="18" fillId="5" borderId="34" xfId="0" applyFont="1" applyFill="1" applyBorder="1" applyAlignment="1">
      <alignment horizontal="left" vertical="center" wrapText="1"/>
    </xf>
    <xf numFmtId="0" fontId="17" fillId="0" borderId="0" xfId="0" applyFont="1" applyFill="1"/>
    <xf numFmtId="16" fontId="20" fillId="0" borderId="0" xfId="0" applyNumberFormat="1" applyFont="1" applyAlignment="1">
      <alignment horizontal="center"/>
    </xf>
    <xf numFmtId="9" fontId="21" fillId="5" borderId="35" xfId="0" applyNumberFormat="1" applyFont="1" applyFill="1" applyBorder="1" applyAlignment="1">
      <alignment horizontal="center" vertical="center" wrapText="1"/>
    </xf>
    <xf numFmtId="9" fontId="21" fillId="5" borderId="36" xfId="0" applyNumberFormat="1" applyFont="1" applyFill="1" applyBorder="1" applyAlignment="1">
      <alignment horizontal="center" vertical="center" wrapText="1"/>
    </xf>
    <xf numFmtId="9" fontId="22" fillId="0" borderId="35" xfId="1" applyNumberFormat="1" applyFont="1" applyFill="1" applyBorder="1" applyAlignment="1">
      <alignment horizontal="center" vertical="center"/>
    </xf>
    <xf numFmtId="9" fontId="22" fillId="0" borderId="36" xfId="1" applyNumberFormat="1" applyFont="1" applyFill="1" applyBorder="1" applyAlignment="1">
      <alignment horizontal="center" vertical="center"/>
    </xf>
    <xf numFmtId="9" fontId="22" fillId="0" borderId="38" xfId="1" applyNumberFormat="1" applyFont="1" applyFill="1" applyBorder="1" applyAlignment="1">
      <alignment horizontal="center" vertical="center"/>
    </xf>
    <xf numFmtId="9" fontId="22" fillId="0" borderId="37" xfId="1" applyNumberFormat="1" applyFont="1" applyFill="1" applyBorder="1" applyAlignment="1">
      <alignment horizontal="center" vertical="center"/>
    </xf>
    <xf numFmtId="9" fontId="22" fillId="0" borderId="39" xfId="1" applyNumberFormat="1" applyFont="1" applyFill="1" applyBorder="1" applyAlignment="1">
      <alignment horizontal="center" vertical="center"/>
    </xf>
    <xf numFmtId="9" fontId="22" fillId="0" borderId="40" xfId="1" applyNumberFormat="1" applyFont="1" applyFill="1" applyBorder="1" applyAlignment="1">
      <alignment horizontal="center" vertical="center"/>
    </xf>
    <xf numFmtId="9" fontId="22" fillId="6" borderId="34" xfId="1" applyNumberFormat="1" applyFont="1" applyFill="1" applyBorder="1" applyAlignment="1">
      <alignment horizontal="center" vertical="center"/>
    </xf>
    <xf numFmtId="9" fontId="22" fillId="6" borderId="42" xfId="1" applyNumberFormat="1" applyFont="1" applyFill="1" applyBorder="1" applyAlignment="1">
      <alignment horizontal="center" vertical="center"/>
    </xf>
    <xf numFmtId="9" fontId="22" fillId="6" borderId="43" xfId="1" applyNumberFormat="1" applyFont="1" applyFill="1" applyBorder="1" applyAlignment="1">
      <alignment horizontal="center" vertical="center"/>
    </xf>
    <xf numFmtId="9" fontId="23" fillId="0" borderId="0" xfId="1" applyNumberFormat="1" applyFont="1" applyFill="1"/>
    <xf numFmtId="9" fontId="23" fillId="0" borderId="0" xfId="0" applyNumberFormat="1" applyFont="1" applyFill="1"/>
    <xf numFmtId="9" fontId="22" fillId="4" borderId="34" xfId="1" applyNumberFormat="1" applyFont="1" applyFill="1" applyBorder="1" applyAlignment="1">
      <alignment horizontal="center" vertical="center"/>
    </xf>
    <xf numFmtId="9" fontId="22" fillId="4" borderId="42" xfId="1" applyNumberFormat="1" applyFont="1" applyFill="1" applyBorder="1" applyAlignment="1">
      <alignment horizontal="center" vertical="center"/>
    </xf>
    <xf numFmtId="9" fontId="22" fillId="4" borderId="43" xfId="1" applyNumberFormat="1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 wrapText="1"/>
    </xf>
    <xf numFmtId="0" fontId="11" fillId="3" borderId="2" xfId="2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 wrapText="1"/>
    </xf>
    <xf numFmtId="0" fontId="13" fillId="3" borderId="28" xfId="2" applyFont="1" applyFill="1" applyBorder="1" applyAlignment="1">
      <alignment horizontal="center" vertical="center" wrapText="1"/>
    </xf>
    <xf numFmtId="0" fontId="13" fillId="3" borderId="33" xfId="2" applyFont="1" applyFill="1" applyBorder="1" applyAlignment="1">
      <alignment horizontal="center" vertical="center" wrapText="1"/>
    </xf>
    <xf numFmtId="0" fontId="11" fillId="3" borderId="23" xfId="2" applyFont="1" applyFill="1" applyBorder="1" applyAlignment="1">
      <alignment horizontal="center" vertical="center" wrapText="1"/>
    </xf>
    <xf numFmtId="0" fontId="11" fillId="3" borderId="32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vertical="center" wrapText="1"/>
    </xf>
    <xf numFmtId="0" fontId="11" fillId="3" borderId="2" xfId="2" applyFont="1" applyFill="1" applyBorder="1" applyAlignment="1">
      <alignment vertical="center" wrapText="1"/>
    </xf>
    <xf numFmtId="0" fontId="9" fillId="3" borderId="4" xfId="2" applyFont="1" applyFill="1" applyBorder="1" applyAlignment="1">
      <alignment horizontal="center" vertical="center" wrapText="1"/>
    </xf>
    <xf numFmtId="0" fontId="9" fillId="3" borderId="7" xfId="2" applyFont="1" applyFill="1" applyBorder="1" applyAlignment="1">
      <alignment horizontal="center" vertical="center" wrapText="1"/>
    </xf>
    <xf numFmtId="0" fontId="9" fillId="3" borderId="6" xfId="2" applyFont="1" applyFill="1" applyBorder="1" applyAlignment="1">
      <alignment horizontal="center" vertical="center" wrapText="1"/>
    </xf>
    <xf numFmtId="0" fontId="9" fillId="3" borderId="8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/>
    </xf>
    <xf numFmtId="0" fontId="11" fillId="3" borderId="21" xfId="2" applyFont="1" applyFill="1" applyBorder="1" applyAlignment="1">
      <alignment horizontal="center" vertical="center" wrapText="1"/>
    </xf>
    <xf numFmtId="0" fontId="11" fillId="3" borderId="22" xfId="2" applyFont="1" applyFill="1" applyBorder="1" applyAlignment="1">
      <alignment horizontal="center" vertical="center" wrapText="1"/>
    </xf>
    <xf numFmtId="0" fontId="11" fillId="3" borderId="26" xfId="2" applyFont="1" applyFill="1" applyBorder="1" applyAlignment="1">
      <alignment horizontal="center" vertical="center" wrapText="1"/>
    </xf>
    <xf numFmtId="0" fontId="11" fillId="3" borderId="27" xfId="2" applyFont="1" applyFill="1" applyBorder="1" applyAlignment="1">
      <alignment horizontal="center" vertical="center" wrapText="1"/>
    </xf>
    <xf numFmtId="0" fontId="9" fillId="3" borderId="23" xfId="2" applyFont="1" applyFill="1" applyBorder="1" applyAlignment="1">
      <alignment horizontal="center" vertical="center" wrapText="1"/>
    </xf>
    <xf numFmtId="0" fontId="9" fillId="3" borderId="24" xfId="2" applyFont="1" applyFill="1" applyBorder="1" applyAlignment="1">
      <alignment horizontal="center" vertical="center" wrapText="1"/>
    </xf>
    <xf numFmtId="0" fontId="9" fillId="3" borderId="25" xfId="2" applyFont="1" applyFill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11" fillId="3" borderId="7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 wrapText="1"/>
    </xf>
    <xf numFmtId="0" fontId="12" fillId="3" borderId="4" xfId="2" applyFont="1" applyFill="1" applyBorder="1" applyAlignment="1">
      <alignment horizontal="center" vertical="center" wrapText="1"/>
    </xf>
    <xf numFmtId="0" fontId="12" fillId="3" borderId="7" xfId="2" applyFont="1" applyFill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 wrapText="1"/>
    </xf>
    <xf numFmtId="0" fontId="12" fillId="3" borderId="0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25" sqref="A25"/>
    </sheetView>
  </sheetViews>
  <sheetFormatPr baseColWidth="10" defaultColWidth="9.140625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2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3791122.65</v>
      </c>
      <c r="C9" s="15">
        <v>22294871.760000002</v>
      </c>
      <c r="D9" s="16">
        <v>14224830.68</v>
      </c>
      <c r="E9" s="14">
        <v>-98642</v>
      </c>
      <c r="F9" s="17">
        <v>1327550</v>
      </c>
      <c r="G9" s="14">
        <v>3220820</v>
      </c>
      <c r="H9" s="17">
        <v>505413.28</v>
      </c>
      <c r="I9" s="17">
        <v>0</v>
      </c>
      <c r="J9" s="14">
        <v>7711983.4199999999</v>
      </c>
      <c r="K9" s="16">
        <v>45364608.369999997</v>
      </c>
      <c r="L9" s="14">
        <v>52961380.649999999</v>
      </c>
    </row>
    <row r="10" spans="1:12" ht="14.25" customHeight="1">
      <c r="A10" s="44" t="s">
        <v>17</v>
      </c>
      <c r="B10" s="18">
        <v>592904.4</v>
      </c>
      <c r="C10" s="19">
        <v>3822825.6</v>
      </c>
      <c r="D10" s="20">
        <v>2594901.5299999998</v>
      </c>
      <c r="E10" s="18">
        <v>-6420.72</v>
      </c>
      <c r="F10" s="21">
        <v>758600</v>
      </c>
      <c r="G10" s="18">
        <v>879852.24</v>
      </c>
      <c r="H10" s="21">
        <v>505413.28</v>
      </c>
      <c r="I10" s="21">
        <v>0</v>
      </c>
      <c r="J10" s="18">
        <v>1556264.28</v>
      </c>
      <c r="K10" s="20">
        <v>9154497.0500000007</v>
      </c>
      <c r="L10" s="18">
        <v>10703449.310000001</v>
      </c>
    </row>
    <row r="11" spans="1:12" ht="14.25" customHeight="1">
      <c r="A11" s="44" t="s">
        <v>18</v>
      </c>
      <c r="B11" s="22">
        <v>496627.65</v>
      </c>
      <c r="C11" s="23">
        <v>2948488.01</v>
      </c>
      <c r="D11" s="24">
        <v>1901094.62</v>
      </c>
      <c r="E11" s="22">
        <v>135358.65</v>
      </c>
      <c r="F11" s="25">
        <v>284475</v>
      </c>
      <c r="G11" s="22">
        <v>953362.72</v>
      </c>
      <c r="H11" s="25">
        <v>505413.28</v>
      </c>
      <c r="I11" s="25">
        <v>0</v>
      </c>
      <c r="J11" s="22">
        <v>1228219.3899999999</v>
      </c>
      <c r="K11" s="24">
        <v>7224819.9299999997</v>
      </c>
      <c r="L11" s="22">
        <v>8506819.3200000003</v>
      </c>
    </row>
    <row r="12" spans="1:12" ht="14.25" customHeight="1">
      <c r="A12" s="44" t="s">
        <v>19</v>
      </c>
      <c r="B12" s="18">
        <v>482060.23</v>
      </c>
      <c r="C12" s="19">
        <v>3710289.46</v>
      </c>
      <c r="D12" s="20">
        <v>3153083.04</v>
      </c>
      <c r="E12" s="18">
        <v>-10788</v>
      </c>
      <c r="F12" s="21">
        <v>948250</v>
      </c>
      <c r="G12" s="18">
        <v>2273520</v>
      </c>
      <c r="H12" s="21">
        <v>505413.28</v>
      </c>
      <c r="I12" s="21">
        <v>0</v>
      </c>
      <c r="J12" s="18">
        <v>1882344.7217000001</v>
      </c>
      <c r="K12" s="20">
        <v>11072616.01</v>
      </c>
      <c r="L12" s="18">
        <v>13016258.77</v>
      </c>
    </row>
    <row r="13" spans="1:12" ht="14.25" customHeight="1">
      <c r="A13" s="44" t="s">
        <v>20</v>
      </c>
      <c r="B13" s="18">
        <v>30542.12</v>
      </c>
      <c r="C13" s="19">
        <v>1509454.09</v>
      </c>
      <c r="D13" s="20">
        <v>1216872.97</v>
      </c>
      <c r="E13" s="18">
        <v>-3281.97</v>
      </c>
      <c r="F13" s="21">
        <v>758600</v>
      </c>
      <c r="G13" s="18">
        <v>1326220</v>
      </c>
      <c r="H13" s="21">
        <v>513413.28</v>
      </c>
      <c r="I13" s="21">
        <v>0</v>
      </c>
      <c r="J13" s="18">
        <v>909007.42</v>
      </c>
      <c r="K13" s="20">
        <v>5347102.46</v>
      </c>
      <c r="L13" s="18">
        <v>6275886.9800000004</v>
      </c>
    </row>
    <row r="14" spans="1:12" ht="14.25" customHeight="1">
      <c r="A14" s="44" t="s">
        <v>21</v>
      </c>
      <c r="B14" s="18">
        <v>19479.900000000001</v>
      </c>
      <c r="C14" s="19">
        <v>1890031</v>
      </c>
      <c r="D14" s="20">
        <v>1388059.2</v>
      </c>
      <c r="E14" s="18">
        <v>-4681</v>
      </c>
      <c r="F14" s="21">
        <v>758600</v>
      </c>
      <c r="G14" s="18">
        <v>1326220</v>
      </c>
      <c r="H14" s="21">
        <v>505413.28</v>
      </c>
      <c r="I14" s="21">
        <v>0</v>
      </c>
      <c r="J14" s="18">
        <v>1000926.5746000001</v>
      </c>
      <c r="K14" s="20">
        <v>5887803.3799999999</v>
      </c>
      <c r="L14" s="18">
        <v>6910153.1799999997</v>
      </c>
    </row>
    <row r="15" spans="1:12" ht="14.25" customHeight="1">
      <c r="A15" s="44" t="s">
        <v>22</v>
      </c>
      <c r="B15" s="22">
        <v>315056.09999999998</v>
      </c>
      <c r="C15" s="23">
        <v>4093840.19</v>
      </c>
      <c r="D15" s="24">
        <v>2644194.0299999998</v>
      </c>
      <c r="E15" s="22">
        <v>-95013.759999999995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1510499.91</v>
      </c>
      <c r="K15" s="24">
        <v>8885293.5999999996</v>
      </c>
      <c r="L15" s="22">
        <v>10284827.41</v>
      </c>
    </row>
    <row r="16" spans="1:12" ht="14.25" customHeight="1" thickBot="1">
      <c r="A16" s="45" t="s">
        <v>23</v>
      </c>
      <c r="B16" s="22">
        <v>181975.91</v>
      </c>
      <c r="C16" s="23">
        <v>1363716.84</v>
      </c>
      <c r="D16" s="24">
        <v>824549.52</v>
      </c>
      <c r="E16" s="22">
        <v>-9199.25</v>
      </c>
      <c r="F16" s="25">
        <v>1137900</v>
      </c>
      <c r="G16" s="22">
        <v>568380</v>
      </c>
      <c r="H16" s="25">
        <v>505413.28</v>
      </c>
      <c r="I16" s="25">
        <v>0</v>
      </c>
      <c r="J16" s="22">
        <v>778929.04350000003</v>
      </c>
      <c r="K16" s="24">
        <v>4581935.55</v>
      </c>
      <c r="L16" s="22">
        <v>5350301.47</v>
      </c>
    </row>
    <row r="17" spans="1:12" s="55" customFormat="1" ht="25.5" customHeight="1" thickBot="1">
      <c r="A17" s="56" t="s">
        <v>24</v>
      </c>
      <c r="B17" s="31">
        <f>B9+B10+B11+B12+B13+B14+B15+B16</f>
        <v>5909768.96</v>
      </c>
      <c r="C17" s="31">
        <f t="shared" ref="C17:L17" si="0">C9+C10+C11+C12+C13+C14+C15+C16</f>
        <v>41633516.95000001</v>
      </c>
      <c r="D17" s="32">
        <f t="shared" si="0"/>
        <v>27947585.59</v>
      </c>
      <c r="E17" s="31">
        <f t="shared" si="0"/>
        <v>-92668.05</v>
      </c>
      <c r="F17" s="31">
        <f t="shared" si="0"/>
        <v>6542925</v>
      </c>
      <c r="G17" s="31">
        <f t="shared" si="0"/>
        <v>11306214.960000001</v>
      </c>
      <c r="H17" s="31">
        <f t="shared" si="0"/>
        <v>4051306.2400000012</v>
      </c>
      <c r="I17" s="31">
        <f t="shared" si="0"/>
        <v>0</v>
      </c>
      <c r="J17" s="31">
        <f t="shared" si="0"/>
        <v>16578174.7598</v>
      </c>
      <c r="K17" s="31">
        <f t="shared" si="0"/>
        <v>97518676.349999979</v>
      </c>
      <c r="L17" s="31">
        <f t="shared" si="0"/>
        <v>114009077.09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2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46" t="s">
        <v>9</v>
      </c>
      <c r="E24" s="47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6">
        <v>35</v>
      </c>
      <c r="E25" s="27">
        <v>17</v>
      </c>
      <c r="F25" s="27">
        <v>6422.366</v>
      </c>
      <c r="G25" s="27">
        <v>3373.6660000000002</v>
      </c>
      <c r="H25" s="27">
        <v>10411.968000000001</v>
      </c>
      <c r="I25" s="28">
        <v>20208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6">
        <v>20</v>
      </c>
      <c r="E26" s="27">
        <v>4.6440000000000001</v>
      </c>
      <c r="F26" s="27">
        <v>1004.412</v>
      </c>
      <c r="G26" s="27">
        <v>578.471</v>
      </c>
      <c r="H26" s="27">
        <v>1899.357</v>
      </c>
      <c r="I26" s="28">
        <v>3482.24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6">
        <v>7.5</v>
      </c>
      <c r="E27" s="27">
        <v>5.032</v>
      </c>
      <c r="F27" s="27">
        <v>841.31399999999996</v>
      </c>
      <c r="G27" s="27">
        <v>446.166</v>
      </c>
      <c r="H27" s="27">
        <v>1391.52</v>
      </c>
      <c r="I27" s="28">
        <v>2679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6">
        <v>25</v>
      </c>
      <c r="E28" s="27">
        <v>12</v>
      </c>
      <c r="F28" s="27">
        <v>816.63599999999997</v>
      </c>
      <c r="G28" s="27">
        <v>561.44200000000001</v>
      </c>
      <c r="H28" s="27">
        <v>2307.922</v>
      </c>
      <c r="I28" s="28">
        <v>3686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6">
        <v>20</v>
      </c>
      <c r="E29" s="27">
        <v>7</v>
      </c>
      <c r="F29" s="27">
        <v>51.74</v>
      </c>
      <c r="G29" s="27">
        <v>228.411</v>
      </c>
      <c r="H29" s="27">
        <v>890.69899999999996</v>
      </c>
      <c r="I29" s="28">
        <v>1170.8499999999999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6">
        <v>20</v>
      </c>
      <c r="E30" s="27">
        <v>7</v>
      </c>
      <c r="F30" s="27">
        <v>33</v>
      </c>
      <c r="G30" s="27">
        <v>286</v>
      </c>
      <c r="H30" s="27">
        <v>1016</v>
      </c>
      <c r="I30" s="28">
        <v>1335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6">
        <v>15</v>
      </c>
      <c r="E31" s="27">
        <v>4</v>
      </c>
      <c r="F31" s="27">
        <v>533.72199999999998</v>
      </c>
      <c r="G31" s="27">
        <v>619.48099999999999</v>
      </c>
      <c r="H31" s="27">
        <v>1935.4369999999999</v>
      </c>
      <c r="I31" s="28">
        <v>3088.6399999999994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6">
        <v>30</v>
      </c>
      <c r="E32" s="27">
        <v>3</v>
      </c>
      <c r="F32" s="27">
        <v>308.27699999999999</v>
      </c>
      <c r="G32" s="27">
        <v>206.358</v>
      </c>
      <c r="H32" s="27">
        <v>603.53499999999997</v>
      </c>
      <c r="I32" s="28">
        <v>1118.17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3">
        <f t="shared" ref="D33:I33" si="1">SUM(D25:D32)</f>
        <v>172.5</v>
      </c>
      <c r="E33" s="34">
        <f t="shared" si="1"/>
        <v>59.676000000000002</v>
      </c>
      <c r="F33" s="35">
        <f t="shared" si="1"/>
        <v>10011.467000000001</v>
      </c>
      <c r="G33" s="36">
        <f t="shared" si="1"/>
        <v>6299.9949999999999</v>
      </c>
      <c r="H33" s="36">
        <f t="shared" si="1"/>
        <v>20456.437999999998</v>
      </c>
      <c r="I33" s="37">
        <f t="shared" si="1"/>
        <v>36767.899999999994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43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3740328.52</v>
      </c>
      <c r="C9" s="15">
        <v>22284972.23</v>
      </c>
      <c r="D9" s="16">
        <v>14101252.43</v>
      </c>
      <c r="E9" s="14">
        <v>-96968</v>
      </c>
      <c r="F9" s="17">
        <v>1327550</v>
      </c>
      <c r="G9" s="14">
        <v>3031360</v>
      </c>
      <c r="H9" s="17">
        <v>505413.28</v>
      </c>
      <c r="I9" s="17">
        <v>0</v>
      </c>
      <c r="J9" s="14">
        <v>7648449</v>
      </c>
      <c r="K9" s="16">
        <v>44990876.460000001</v>
      </c>
      <c r="L9" s="14">
        <v>52526072.899999999</v>
      </c>
    </row>
    <row r="10" spans="1:12" ht="14.25" customHeight="1">
      <c r="A10" s="44" t="s">
        <v>17</v>
      </c>
      <c r="B10" s="18">
        <v>637209.96</v>
      </c>
      <c r="C10" s="19">
        <v>4653732.13</v>
      </c>
      <c r="D10" s="20">
        <v>3142817.41</v>
      </c>
      <c r="E10" s="18">
        <v>21130.21</v>
      </c>
      <c r="F10" s="21">
        <v>758600</v>
      </c>
      <c r="G10" s="18">
        <v>1174462.54</v>
      </c>
      <c r="H10" s="21">
        <v>505413.28</v>
      </c>
      <c r="I10" s="21">
        <v>0</v>
      </c>
      <c r="J10" s="18">
        <v>1851872.14</v>
      </c>
      <c r="K10" s="20">
        <v>10893365.529999999</v>
      </c>
      <c r="L10" s="18">
        <v>12745437.67</v>
      </c>
    </row>
    <row r="11" spans="1:12" ht="14.25" customHeight="1">
      <c r="A11" s="44" t="s">
        <v>18</v>
      </c>
      <c r="B11" s="22">
        <v>344144.9</v>
      </c>
      <c r="C11" s="23">
        <v>2048635</v>
      </c>
      <c r="D11" s="24">
        <v>1295157.6000000001</v>
      </c>
      <c r="E11" s="22">
        <v>91944.65</v>
      </c>
      <c r="F11" s="25">
        <v>284475</v>
      </c>
      <c r="G11" s="22">
        <v>998454.2</v>
      </c>
      <c r="H11" s="25">
        <v>505413.28</v>
      </c>
      <c r="I11" s="25">
        <v>0</v>
      </c>
      <c r="J11" s="22">
        <v>946598.19</v>
      </c>
      <c r="K11" s="24">
        <v>5568224.6299999999</v>
      </c>
      <c r="L11" s="22">
        <v>6551842.8200000003</v>
      </c>
    </row>
    <row r="12" spans="1:12" ht="14.25" customHeight="1">
      <c r="A12" s="44" t="s">
        <v>19</v>
      </c>
      <c r="B12" s="18">
        <v>210997.42</v>
      </c>
      <c r="C12" s="19">
        <v>1923113.15</v>
      </c>
      <c r="D12" s="20">
        <v>1694843.51</v>
      </c>
      <c r="E12" s="18">
        <v>-34255</v>
      </c>
      <c r="F12" s="21">
        <v>948250</v>
      </c>
      <c r="G12" s="18">
        <v>947300</v>
      </c>
      <c r="H12" s="21">
        <v>505413.28</v>
      </c>
      <c r="I12" s="21">
        <v>0</v>
      </c>
      <c r="J12" s="18">
        <v>1059085.95</v>
      </c>
      <c r="K12" s="20">
        <v>6229917.3600000003</v>
      </c>
      <c r="L12" s="18">
        <v>7286904.96</v>
      </c>
    </row>
    <row r="13" spans="1:12" ht="14.25" customHeight="1">
      <c r="A13" s="44" t="s">
        <v>20</v>
      </c>
      <c r="B13" s="18">
        <v>29827.86</v>
      </c>
      <c r="C13" s="19">
        <v>1590401.61</v>
      </c>
      <c r="D13" s="20">
        <v>1227489.71</v>
      </c>
      <c r="E13" s="18">
        <v>-3615.22</v>
      </c>
      <c r="F13" s="21">
        <v>758600</v>
      </c>
      <c r="G13" s="18">
        <v>1136760</v>
      </c>
      <c r="H13" s="21">
        <v>505413.28</v>
      </c>
      <c r="I13" s="21">
        <v>0</v>
      </c>
      <c r="J13" s="18">
        <v>892243.72</v>
      </c>
      <c r="K13" s="20">
        <v>5248492.46</v>
      </c>
      <c r="L13" s="18">
        <v>6160499.5700000003</v>
      </c>
    </row>
    <row r="14" spans="1:12" ht="14.25" customHeight="1">
      <c r="A14" s="44" t="s">
        <v>21</v>
      </c>
      <c r="B14" s="18">
        <v>18299.3</v>
      </c>
      <c r="C14" s="19">
        <v>1936290.5</v>
      </c>
      <c r="D14" s="20">
        <v>1363467.6</v>
      </c>
      <c r="E14" s="18">
        <v>-5332</v>
      </c>
      <c r="F14" s="21">
        <v>758600</v>
      </c>
      <c r="G14" s="18">
        <v>1326220</v>
      </c>
      <c r="H14" s="21">
        <v>505413.28</v>
      </c>
      <c r="I14" s="21">
        <v>0</v>
      </c>
      <c r="J14" s="18">
        <v>1004409.42</v>
      </c>
      <c r="K14" s="20">
        <v>5908290.6799999997</v>
      </c>
      <c r="L14" s="18">
        <v>6933101.6600000001</v>
      </c>
    </row>
    <row r="15" spans="1:12" ht="14.25" customHeight="1">
      <c r="A15" s="44" t="s">
        <v>22</v>
      </c>
      <c r="B15" s="22">
        <v>290382.15000000002</v>
      </c>
      <c r="C15" s="23">
        <v>4228342.99</v>
      </c>
      <c r="D15" s="24">
        <v>2761493.23</v>
      </c>
      <c r="E15" s="22">
        <v>-5909.59</v>
      </c>
      <c r="F15" s="25">
        <v>568950</v>
      </c>
      <c r="G15" s="22">
        <v>947300</v>
      </c>
      <c r="H15" s="21">
        <v>505413.28</v>
      </c>
      <c r="I15" s="25">
        <v>0</v>
      </c>
      <c r="J15" s="22">
        <v>1581319.88</v>
      </c>
      <c r="K15" s="24">
        <v>9301881.6500000004</v>
      </c>
      <c r="L15" s="22">
        <v>10876487.310000001</v>
      </c>
    </row>
    <row r="16" spans="1:12" ht="14.25" customHeight="1" thickBot="1">
      <c r="A16" s="45" t="s">
        <v>23</v>
      </c>
      <c r="B16" s="22">
        <v>328162.53000000003</v>
      </c>
      <c r="C16" s="23">
        <v>2615862.38</v>
      </c>
      <c r="D16" s="24">
        <v>1548768.04</v>
      </c>
      <c r="E16" s="22">
        <v>-3440.07</v>
      </c>
      <c r="F16" s="25">
        <v>1137900</v>
      </c>
      <c r="G16" s="22">
        <v>757840</v>
      </c>
      <c r="H16" s="25">
        <v>505413.28</v>
      </c>
      <c r="I16" s="25">
        <v>0</v>
      </c>
      <c r="J16" s="22">
        <v>1171970.8600000001</v>
      </c>
      <c r="K16" s="24">
        <v>6893946.2300000004</v>
      </c>
      <c r="L16" s="22">
        <v>8062092.21</v>
      </c>
    </row>
    <row r="17" spans="1:12" s="55" customFormat="1" ht="25.5" customHeight="1" thickBot="1">
      <c r="A17" s="56" t="s">
        <v>24</v>
      </c>
      <c r="B17" s="31">
        <f>B9+B10+B11+B12+B13+B14+B15+B16</f>
        <v>5599352.6400000015</v>
      </c>
      <c r="C17" s="31">
        <f t="shared" ref="C17:L17" si="0">C9+C10+C11+C12+C13+C14+C15+C16</f>
        <v>41281349.990000002</v>
      </c>
      <c r="D17" s="32">
        <f t="shared" si="0"/>
        <v>27135289.530000005</v>
      </c>
      <c r="E17" s="31">
        <f t="shared" si="0"/>
        <v>-36445.020000000011</v>
      </c>
      <c r="F17" s="31">
        <f t="shared" si="0"/>
        <v>6542925</v>
      </c>
      <c r="G17" s="31">
        <f t="shared" si="0"/>
        <v>10319696.74</v>
      </c>
      <c r="H17" s="31">
        <f t="shared" si="0"/>
        <v>4043306.2400000012</v>
      </c>
      <c r="I17" s="31">
        <f t="shared" si="0"/>
        <v>0</v>
      </c>
      <c r="J17" s="31">
        <f t="shared" si="0"/>
        <v>16155949.16</v>
      </c>
      <c r="K17" s="31">
        <f t="shared" si="0"/>
        <v>95034995.000000015</v>
      </c>
      <c r="L17" s="31">
        <f t="shared" si="0"/>
        <v>111142439.09999998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43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51" t="s">
        <v>9</v>
      </c>
      <c r="E24" s="49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9">
        <v>35</v>
      </c>
      <c r="E25" s="30">
        <v>16</v>
      </c>
      <c r="F25" s="27">
        <v>6336.3180000000002</v>
      </c>
      <c r="G25" s="27">
        <v>3372.1680000000001</v>
      </c>
      <c r="H25" s="27">
        <v>10321.513999999999</v>
      </c>
      <c r="I25" s="28">
        <v>20030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9">
        <v>20</v>
      </c>
      <c r="E26" s="30">
        <v>6.1989999999999998</v>
      </c>
      <c r="F26" s="27">
        <v>1079.4680000000001</v>
      </c>
      <c r="G26" s="27">
        <v>704.20399999999995</v>
      </c>
      <c r="H26" s="27">
        <v>2300.4079999999999</v>
      </c>
      <c r="I26" s="28">
        <v>4084.08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9">
        <v>7.5</v>
      </c>
      <c r="E27" s="30">
        <v>5.27</v>
      </c>
      <c r="F27" s="27">
        <v>583</v>
      </c>
      <c r="G27" s="27">
        <v>310</v>
      </c>
      <c r="H27" s="27">
        <v>948</v>
      </c>
      <c r="I27" s="28">
        <v>1841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9">
        <v>25</v>
      </c>
      <c r="E28" s="30">
        <v>5</v>
      </c>
      <c r="F28" s="27">
        <v>357.44099999999997</v>
      </c>
      <c r="G28" s="27">
        <v>291.00599999999997</v>
      </c>
      <c r="H28" s="27">
        <v>1240.5530000000001</v>
      </c>
      <c r="I28" s="28">
        <v>1889.0000000000002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9">
        <v>20</v>
      </c>
      <c r="E29" s="30">
        <v>6</v>
      </c>
      <c r="F29" s="27">
        <v>50.53</v>
      </c>
      <c r="G29" s="27">
        <v>240.66</v>
      </c>
      <c r="H29" s="27">
        <v>898.47</v>
      </c>
      <c r="I29" s="28">
        <v>1189.6600000000001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9">
        <v>20</v>
      </c>
      <c r="E30" s="30">
        <v>7</v>
      </c>
      <c r="F30" s="27">
        <v>31</v>
      </c>
      <c r="G30" s="27">
        <v>293</v>
      </c>
      <c r="H30" s="27">
        <v>998</v>
      </c>
      <c r="I30" s="28">
        <v>1322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9">
        <v>15</v>
      </c>
      <c r="E31" s="30">
        <v>5</v>
      </c>
      <c r="F31" s="27">
        <v>491.923</v>
      </c>
      <c r="G31" s="27">
        <v>639.83399999999995</v>
      </c>
      <c r="H31" s="27">
        <v>2021.2950000000001</v>
      </c>
      <c r="I31" s="28">
        <v>3153.0519999999997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9">
        <v>30</v>
      </c>
      <c r="E32" s="30">
        <v>4</v>
      </c>
      <c r="F32" s="27">
        <v>555.92499999999995</v>
      </c>
      <c r="G32" s="27">
        <v>395.83300000000003</v>
      </c>
      <c r="H32" s="27">
        <v>1133.6320000000001</v>
      </c>
      <c r="I32" s="28">
        <v>2085.3900000000003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8">
        <f t="shared" ref="D33:I33" si="1">SUM(D25:D32)</f>
        <v>172.5</v>
      </c>
      <c r="E33" s="39">
        <f t="shared" si="1"/>
        <v>54.468999999999994</v>
      </c>
      <c r="F33" s="39">
        <f t="shared" si="1"/>
        <v>9485.6050000000014</v>
      </c>
      <c r="G33" s="40">
        <f t="shared" si="1"/>
        <v>6246.7049999999999</v>
      </c>
      <c r="H33" s="39">
        <f t="shared" si="1"/>
        <v>19861.871999999999</v>
      </c>
      <c r="I33" s="41">
        <f t="shared" si="1"/>
        <v>35594.182000000001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44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3623448.53</v>
      </c>
      <c r="C9" s="15">
        <v>21333335.010000002</v>
      </c>
      <c r="D9" s="16">
        <v>13568438.529999999</v>
      </c>
      <c r="E9" s="14">
        <v>-106082</v>
      </c>
      <c r="F9" s="17">
        <v>1327550</v>
      </c>
      <c r="G9" s="14">
        <v>3220820</v>
      </c>
      <c r="H9" s="17">
        <v>505413.28</v>
      </c>
      <c r="I9" s="17">
        <v>0</v>
      </c>
      <c r="J9" s="14">
        <v>7408430.9100000001</v>
      </c>
      <c r="K9" s="16">
        <v>43579005.350000001</v>
      </c>
      <c r="L9" s="14">
        <v>50863520.32</v>
      </c>
    </row>
    <row r="10" spans="1:12" ht="14.25" customHeight="1">
      <c r="A10" s="44" t="s">
        <v>17</v>
      </c>
      <c r="B10" s="18">
        <v>557961.6</v>
      </c>
      <c r="C10" s="19">
        <v>3856443.04</v>
      </c>
      <c r="D10" s="20">
        <v>2536780.65</v>
      </c>
      <c r="E10" s="18">
        <v>-3702.33</v>
      </c>
      <c r="F10" s="21">
        <v>758600</v>
      </c>
      <c r="G10" s="18">
        <v>859390.56</v>
      </c>
      <c r="H10" s="21">
        <v>505413.28</v>
      </c>
      <c r="I10" s="21">
        <v>0</v>
      </c>
      <c r="J10" s="18">
        <v>1542680.15</v>
      </c>
      <c r="K10" s="20">
        <v>9074589.1300000008</v>
      </c>
      <c r="L10" s="18">
        <v>10313137.550000001</v>
      </c>
    </row>
    <row r="11" spans="1:12" ht="14.25" customHeight="1">
      <c r="A11" s="44" t="s">
        <v>18</v>
      </c>
      <c r="B11" s="22">
        <v>319165.17</v>
      </c>
      <c r="C11" s="23">
        <v>1974778.4</v>
      </c>
      <c r="D11" s="24">
        <v>1183802.74</v>
      </c>
      <c r="E11" s="22">
        <v>81246.2</v>
      </c>
      <c r="F11" s="25">
        <v>284475</v>
      </c>
      <c r="G11" s="22">
        <v>719948</v>
      </c>
      <c r="H11" s="25">
        <v>505413.28</v>
      </c>
      <c r="I11" s="25">
        <v>0</v>
      </c>
      <c r="J11" s="22">
        <v>861700.89</v>
      </c>
      <c r="K11" s="24">
        <v>5068828.79</v>
      </c>
      <c r="L11" s="22">
        <v>5964849.6799999997</v>
      </c>
    </row>
    <row r="12" spans="1:12" ht="14.25" customHeight="1">
      <c r="A12" s="44" t="s">
        <v>19</v>
      </c>
      <c r="B12" s="18">
        <v>205829.94</v>
      </c>
      <c r="C12" s="19">
        <v>1948945.78</v>
      </c>
      <c r="D12" s="20">
        <v>1767040.35</v>
      </c>
      <c r="E12" s="18">
        <v>-29481</v>
      </c>
      <c r="F12" s="21">
        <v>948250</v>
      </c>
      <c r="G12" s="18">
        <v>1136760</v>
      </c>
      <c r="H12" s="21">
        <v>505413.28</v>
      </c>
      <c r="I12" s="21">
        <v>0</v>
      </c>
      <c r="J12" s="18">
        <v>1107080.69</v>
      </c>
      <c r="K12" s="20">
        <v>6512239.3499999996</v>
      </c>
      <c r="L12" s="18">
        <v>7623767.2699999996</v>
      </c>
    </row>
    <row r="13" spans="1:12" ht="14.25" customHeight="1">
      <c r="A13" s="44" t="s">
        <v>20</v>
      </c>
      <c r="B13" s="18">
        <v>28037.48</v>
      </c>
      <c r="C13" s="19">
        <v>1347268.29</v>
      </c>
      <c r="D13" s="20">
        <v>1008192.75</v>
      </c>
      <c r="E13" s="18">
        <v>-2013.14</v>
      </c>
      <c r="F13" s="21">
        <v>758600</v>
      </c>
      <c r="G13" s="18">
        <v>1136760</v>
      </c>
      <c r="H13" s="21">
        <v>505413.28</v>
      </c>
      <c r="I13" s="21">
        <v>0</v>
      </c>
      <c r="J13" s="18">
        <v>813326.21</v>
      </c>
      <c r="K13" s="20">
        <v>4784271.8</v>
      </c>
      <c r="L13" s="18">
        <v>5595442.6399999997</v>
      </c>
    </row>
    <row r="14" spans="1:12" ht="14.25" customHeight="1">
      <c r="A14" s="44" t="s">
        <v>21</v>
      </c>
      <c r="B14" s="18">
        <v>19479.900000000001</v>
      </c>
      <c r="C14" s="19">
        <v>1784295</v>
      </c>
      <c r="D14" s="20">
        <v>1207720.8</v>
      </c>
      <c r="E14" s="18">
        <v>-4929</v>
      </c>
      <c r="F14" s="21">
        <v>758600</v>
      </c>
      <c r="G14" s="18">
        <v>1326220</v>
      </c>
      <c r="H14" s="21">
        <v>505413.28</v>
      </c>
      <c r="I14" s="21">
        <v>0</v>
      </c>
      <c r="J14" s="18">
        <v>952293.93</v>
      </c>
      <c r="K14" s="20">
        <v>5601728.9800000004</v>
      </c>
      <c r="L14" s="18">
        <v>6572195.9800000004</v>
      </c>
    </row>
    <row r="15" spans="1:12" ht="14.25" customHeight="1">
      <c r="A15" s="44" t="s">
        <v>22</v>
      </c>
      <c r="B15" s="22">
        <v>276190.15000000002</v>
      </c>
      <c r="C15" s="23">
        <v>3939597.8</v>
      </c>
      <c r="D15" s="24">
        <v>2510362.44</v>
      </c>
      <c r="E15" s="22">
        <v>-89469.1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1454920.12</v>
      </c>
      <c r="K15" s="24">
        <v>8558353.6699999999</v>
      </c>
      <c r="L15" s="22">
        <v>9908794.9399999995</v>
      </c>
    </row>
    <row r="16" spans="1:12" ht="14.25" customHeight="1" thickBot="1">
      <c r="A16" s="45" t="s">
        <v>23</v>
      </c>
      <c r="B16" s="22">
        <v>279399.03000000003</v>
      </c>
      <c r="C16" s="23">
        <v>2134135.77</v>
      </c>
      <c r="D16" s="24">
        <v>1249055.18</v>
      </c>
      <c r="E16" s="22">
        <v>-8669.77</v>
      </c>
      <c r="F16" s="25">
        <v>1137900</v>
      </c>
      <c r="G16" s="22">
        <v>757840</v>
      </c>
      <c r="H16" s="25">
        <v>505413.28</v>
      </c>
      <c r="I16" s="25">
        <v>0</v>
      </c>
      <c r="J16" s="22">
        <v>1030836.35</v>
      </c>
      <c r="K16" s="24">
        <v>6063743.2599999998</v>
      </c>
      <c r="L16" s="22">
        <v>7084635.9800000004</v>
      </c>
    </row>
    <row r="17" spans="1:12" s="55" customFormat="1" ht="25.5" customHeight="1" thickBot="1">
      <c r="A17" s="56" t="s">
        <v>24</v>
      </c>
      <c r="B17" s="31">
        <f>B9+B10+B11+B12+B13+B14+B15+B16</f>
        <v>5309511.8000000017</v>
      </c>
      <c r="C17" s="31">
        <f t="shared" ref="C17:L17" si="0">C9+C10+C11+C12+C13+C14+C15+C16</f>
        <v>38318799.090000004</v>
      </c>
      <c r="D17" s="32">
        <f t="shared" si="0"/>
        <v>25031393.440000001</v>
      </c>
      <c r="E17" s="31">
        <f t="shared" si="0"/>
        <v>-163100.13999999998</v>
      </c>
      <c r="F17" s="31">
        <f t="shared" si="0"/>
        <v>6542925</v>
      </c>
      <c r="G17" s="31">
        <f t="shared" si="0"/>
        <v>9915578.5600000005</v>
      </c>
      <c r="H17" s="31">
        <f t="shared" si="0"/>
        <v>4043306.2400000012</v>
      </c>
      <c r="I17" s="31">
        <f t="shared" si="0"/>
        <v>0</v>
      </c>
      <c r="J17" s="31">
        <f t="shared" si="0"/>
        <v>15171269.250000002</v>
      </c>
      <c r="K17" s="31">
        <f t="shared" si="0"/>
        <v>89242760.330000013</v>
      </c>
      <c r="L17" s="31">
        <f t="shared" si="0"/>
        <v>103926344.36000001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44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51" t="s">
        <v>9</v>
      </c>
      <c r="E24" s="49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9">
        <v>35</v>
      </c>
      <c r="E25" s="30">
        <v>17</v>
      </c>
      <c r="F25" s="27">
        <v>6138.317</v>
      </c>
      <c r="G25" s="27">
        <v>3228.1660000000002</v>
      </c>
      <c r="H25" s="27">
        <v>9931.5169999999998</v>
      </c>
      <c r="I25" s="28">
        <v>19298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9">
        <v>20</v>
      </c>
      <c r="E26" s="30">
        <v>4.5359999999999996</v>
      </c>
      <c r="F26" s="27">
        <v>945.21699999999998</v>
      </c>
      <c r="G26" s="27">
        <v>583.55799999999999</v>
      </c>
      <c r="H26" s="27">
        <v>1856.8150000000001</v>
      </c>
      <c r="I26" s="28">
        <v>3385.59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9">
        <v>7.5</v>
      </c>
      <c r="E27" s="30">
        <v>3.8</v>
      </c>
      <c r="F27" s="27">
        <v>540.68299999999999</v>
      </c>
      <c r="G27" s="27">
        <v>298.82400000000001</v>
      </c>
      <c r="H27" s="27">
        <v>866.49300000000005</v>
      </c>
      <c r="I27" s="28">
        <v>1706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9">
        <v>25</v>
      </c>
      <c r="E28" s="30">
        <v>6</v>
      </c>
      <c r="F28" s="27">
        <v>348.68700000000001</v>
      </c>
      <c r="G28" s="27">
        <v>294.91500000000002</v>
      </c>
      <c r="H28" s="27">
        <v>1293.3979999999999</v>
      </c>
      <c r="I28" s="28">
        <v>1937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9">
        <v>20</v>
      </c>
      <c r="E29" s="30">
        <v>6</v>
      </c>
      <c r="F29" s="27">
        <v>47.497</v>
      </c>
      <c r="G29" s="27">
        <v>203.869</v>
      </c>
      <c r="H29" s="27">
        <v>737.95399999999995</v>
      </c>
      <c r="I29" s="28">
        <v>989.31999999999994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9">
        <v>20</v>
      </c>
      <c r="E30" s="30">
        <v>7</v>
      </c>
      <c r="F30" s="27">
        <v>33</v>
      </c>
      <c r="G30" s="27">
        <v>270</v>
      </c>
      <c r="H30" s="27">
        <v>884</v>
      </c>
      <c r="I30" s="28">
        <v>1187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9">
        <v>15</v>
      </c>
      <c r="E31" s="30">
        <v>4</v>
      </c>
      <c r="F31" s="27">
        <v>467.88099999999997</v>
      </c>
      <c r="G31" s="27">
        <v>596.14099999999996</v>
      </c>
      <c r="H31" s="27">
        <v>1837.4780000000001</v>
      </c>
      <c r="I31" s="28">
        <v>2901.5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9">
        <v>30</v>
      </c>
      <c r="E32" s="30">
        <v>4</v>
      </c>
      <c r="F32" s="27">
        <v>473.31700000000001</v>
      </c>
      <c r="G32" s="27">
        <v>322.93799999999999</v>
      </c>
      <c r="H32" s="27">
        <v>914.255</v>
      </c>
      <c r="I32" s="28">
        <v>1710.51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8">
        <f t="shared" ref="D33:I33" si="1">SUM(D25:D32)</f>
        <v>172.5</v>
      </c>
      <c r="E33" s="39">
        <f t="shared" si="1"/>
        <v>52.335999999999999</v>
      </c>
      <c r="F33" s="39">
        <f t="shared" si="1"/>
        <v>8994.5989999999983</v>
      </c>
      <c r="G33" s="40">
        <f t="shared" si="1"/>
        <v>5798.4109999999991</v>
      </c>
      <c r="H33" s="39">
        <f t="shared" si="1"/>
        <v>18321.91</v>
      </c>
      <c r="I33" s="41">
        <f t="shared" si="1"/>
        <v>33114.92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45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3819643.58</v>
      </c>
      <c r="C9" s="15">
        <v>22824642.16</v>
      </c>
      <c r="D9" s="16">
        <v>14232370.74</v>
      </c>
      <c r="E9" s="14">
        <v>-106206</v>
      </c>
      <c r="F9" s="17">
        <v>1327550</v>
      </c>
      <c r="G9" s="14">
        <v>3031360</v>
      </c>
      <c r="H9" s="17">
        <v>505413.28</v>
      </c>
      <c r="I9" s="17">
        <v>0</v>
      </c>
      <c r="J9" s="14">
        <v>7775966.5599999996</v>
      </c>
      <c r="K9" s="16">
        <v>45740979.759999998</v>
      </c>
      <c r="L9" s="14">
        <v>53392885.299999997</v>
      </c>
    </row>
    <row r="10" spans="1:12" ht="14.25" customHeight="1">
      <c r="A10" s="44" t="s">
        <v>17</v>
      </c>
      <c r="B10" s="18">
        <v>599858.14</v>
      </c>
      <c r="C10" s="19">
        <v>3992862.31</v>
      </c>
      <c r="D10" s="20">
        <v>2705495.42</v>
      </c>
      <c r="E10" s="18">
        <v>-8124.48</v>
      </c>
      <c r="F10" s="21">
        <v>758600</v>
      </c>
      <c r="G10" s="18">
        <v>887999.02</v>
      </c>
      <c r="H10" s="21">
        <v>505413.28</v>
      </c>
      <c r="I10" s="21">
        <v>0</v>
      </c>
      <c r="J10" s="18">
        <v>1606538.79</v>
      </c>
      <c r="K10" s="20">
        <v>9450228.1699999999</v>
      </c>
      <c r="L10" s="18">
        <v>11047461.32</v>
      </c>
    </row>
    <row r="11" spans="1:12" ht="14.25" customHeight="1">
      <c r="A11" s="44" t="s">
        <v>18</v>
      </c>
      <c r="B11" s="22">
        <v>539721.92000000004</v>
      </c>
      <c r="C11" s="23">
        <v>3186407.23</v>
      </c>
      <c r="D11" s="24">
        <v>2009016.23</v>
      </c>
      <c r="E11" s="22">
        <v>141870.75</v>
      </c>
      <c r="F11" s="25">
        <v>284475</v>
      </c>
      <c r="G11" s="22">
        <v>904292.58</v>
      </c>
      <c r="H11" s="25">
        <v>505413.28</v>
      </c>
      <c r="I11" s="25">
        <v>0</v>
      </c>
      <c r="J11" s="22">
        <v>1287103.49</v>
      </c>
      <c r="K11" s="24">
        <v>7571196.9900000002</v>
      </c>
      <c r="L11" s="22">
        <v>8915840.4800000004</v>
      </c>
    </row>
    <row r="12" spans="1:12" ht="14.25" customHeight="1">
      <c r="A12" s="44" t="s">
        <v>19</v>
      </c>
      <c r="B12" s="18">
        <v>216728.05</v>
      </c>
      <c r="C12" s="19">
        <v>2095786.65</v>
      </c>
      <c r="D12" s="20">
        <v>1842615.8</v>
      </c>
      <c r="E12" s="18">
        <v>-32643</v>
      </c>
      <c r="F12" s="21">
        <v>948250</v>
      </c>
      <c r="G12" s="18">
        <v>1326220</v>
      </c>
      <c r="H12" s="21">
        <v>505413.28</v>
      </c>
      <c r="I12" s="21">
        <v>0</v>
      </c>
      <c r="J12" s="18">
        <v>1178952.3400000001</v>
      </c>
      <c r="K12" s="20">
        <v>6935013.7800000003</v>
      </c>
      <c r="L12" s="18">
        <v>8116633.8099999996</v>
      </c>
    </row>
    <row r="13" spans="1:12" ht="14.25" customHeight="1">
      <c r="A13" s="44" t="s">
        <v>20</v>
      </c>
      <c r="B13" s="18">
        <v>38783.89</v>
      </c>
      <c r="C13" s="19">
        <v>1608244.56</v>
      </c>
      <c r="D13" s="20">
        <v>1215204.8400000001</v>
      </c>
      <c r="E13" s="18">
        <v>-2603.38</v>
      </c>
      <c r="F13" s="21">
        <v>758600</v>
      </c>
      <c r="G13" s="18">
        <v>1136760</v>
      </c>
      <c r="H13" s="21">
        <v>505413.28</v>
      </c>
      <c r="I13" s="21">
        <v>0</v>
      </c>
      <c r="J13" s="18">
        <v>894711.12</v>
      </c>
      <c r="K13" s="20">
        <v>5263006.57</v>
      </c>
      <c r="L13" s="18">
        <v>6154871.7400000002</v>
      </c>
    </row>
    <row r="14" spans="1:12" ht="14.25" customHeight="1">
      <c r="A14" s="44" t="s">
        <v>21</v>
      </c>
      <c r="B14" s="18">
        <v>16540.8</v>
      </c>
      <c r="C14" s="19">
        <v>1924533.98</v>
      </c>
      <c r="D14" s="20">
        <v>1359038.38</v>
      </c>
      <c r="E14" s="18">
        <v>-5022</v>
      </c>
      <c r="F14" s="21">
        <v>758600</v>
      </c>
      <c r="G14" s="18">
        <v>1136760</v>
      </c>
      <c r="H14" s="21">
        <v>505413.28</v>
      </c>
      <c r="I14" s="21">
        <v>0</v>
      </c>
      <c r="J14" s="18">
        <v>969150.69</v>
      </c>
      <c r="K14" s="20">
        <v>5700886.4400000004</v>
      </c>
      <c r="L14" s="18">
        <v>6690641.3899999997</v>
      </c>
    </row>
    <row r="15" spans="1:12" ht="14.25" customHeight="1">
      <c r="A15" s="44" t="s">
        <v>22</v>
      </c>
      <c r="B15" s="22">
        <v>283910.69</v>
      </c>
      <c r="C15" s="23">
        <v>4013011.63</v>
      </c>
      <c r="D15" s="24">
        <v>2549984.98</v>
      </c>
      <c r="E15" s="22">
        <v>-91215.95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1475448.8</v>
      </c>
      <c r="K15" s="24">
        <v>8679110.5800000001</v>
      </c>
      <c r="L15" s="22">
        <v>10048036.720000001</v>
      </c>
    </row>
    <row r="16" spans="1:12" ht="14.25" customHeight="1" thickBot="1">
      <c r="A16" s="45" t="s">
        <v>23</v>
      </c>
      <c r="B16" s="22">
        <v>281205.34000000003</v>
      </c>
      <c r="C16" s="23">
        <v>2182113.48</v>
      </c>
      <c r="D16" s="24">
        <v>1259752.53</v>
      </c>
      <c r="E16" s="22">
        <v>-11752.1</v>
      </c>
      <c r="F16" s="25">
        <v>1137900</v>
      </c>
      <c r="G16" s="22">
        <v>568380</v>
      </c>
      <c r="H16" s="25">
        <v>505413.28</v>
      </c>
      <c r="I16" s="25">
        <v>0</v>
      </c>
      <c r="J16" s="22">
        <v>1008909.99</v>
      </c>
      <c r="K16" s="24">
        <v>5934764.6299999999</v>
      </c>
      <c r="L16" s="22">
        <v>6930124.6600000001</v>
      </c>
    </row>
    <row r="17" spans="1:12" s="55" customFormat="1" ht="25.5" customHeight="1" thickBot="1">
      <c r="A17" s="56" t="s">
        <v>24</v>
      </c>
      <c r="B17" s="31">
        <f>B9+B10+B11+B12+B13+B14+B15+B16</f>
        <v>5796392.4099999992</v>
      </c>
      <c r="C17" s="31">
        <f t="shared" ref="C17:L17" si="0">C9+C10+C11+C12+C13+C14+C15+C16</f>
        <v>41827601.999999993</v>
      </c>
      <c r="D17" s="32">
        <f t="shared" si="0"/>
        <v>27173478.920000002</v>
      </c>
      <c r="E17" s="31">
        <f t="shared" si="0"/>
        <v>-115696.16</v>
      </c>
      <c r="F17" s="31">
        <f t="shared" si="0"/>
        <v>6542925</v>
      </c>
      <c r="G17" s="31">
        <f t="shared" si="0"/>
        <v>9749611.5999999996</v>
      </c>
      <c r="H17" s="31">
        <f t="shared" si="0"/>
        <v>4043306.2400000012</v>
      </c>
      <c r="I17" s="31">
        <f t="shared" si="0"/>
        <v>0</v>
      </c>
      <c r="J17" s="31">
        <f t="shared" si="0"/>
        <v>16196781.779999999</v>
      </c>
      <c r="K17" s="31">
        <f t="shared" si="0"/>
        <v>95275186.920000002</v>
      </c>
      <c r="L17" s="31">
        <f t="shared" si="0"/>
        <v>111296495.41999999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45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51" t="s">
        <v>9</v>
      </c>
      <c r="E24" s="49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9">
        <v>35</v>
      </c>
      <c r="E25" s="30">
        <v>16</v>
      </c>
      <c r="F25" s="27">
        <v>6470.6819999999998</v>
      </c>
      <c r="G25" s="27">
        <v>3453.8310000000001</v>
      </c>
      <c r="H25" s="27">
        <v>10417.486999999999</v>
      </c>
      <c r="I25" s="28">
        <v>20342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9">
        <v>20</v>
      </c>
      <c r="E26" s="30">
        <v>4.6870000000000003</v>
      </c>
      <c r="F26" s="27">
        <v>1016.192</v>
      </c>
      <c r="G26" s="27">
        <v>604.20100000000002</v>
      </c>
      <c r="H26" s="27">
        <v>1980.307</v>
      </c>
      <c r="I26" s="28">
        <v>3600.7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9">
        <v>7.5</v>
      </c>
      <c r="E27" s="30">
        <v>4.7729999999999997</v>
      </c>
      <c r="F27" s="27">
        <v>914.31799999999998</v>
      </c>
      <c r="G27" s="27">
        <v>482.16800000000001</v>
      </c>
      <c r="H27" s="27">
        <v>1470.5139999999999</v>
      </c>
      <c r="I27" s="28">
        <v>2867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9">
        <v>25</v>
      </c>
      <c r="E28" s="30">
        <v>7</v>
      </c>
      <c r="F28" s="27">
        <v>367.149</v>
      </c>
      <c r="G28" s="27">
        <v>317.13499999999999</v>
      </c>
      <c r="H28" s="27">
        <v>1348.7159999999999</v>
      </c>
      <c r="I28" s="28">
        <v>2033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9">
        <v>20</v>
      </c>
      <c r="E29" s="30">
        <v>6</v>
      </c>
      <c r="F29" s="27">
        <v>65.701999999999998</v>
      </c>
      <c r="G29" s="27">
        <v>243.36</v>
      </c>
      <c r="H29" s="27">
        <v>889.47799999999995</v>
      </c>
      <c r="I29" s="28">
        <v>1198.54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9">
        <v>20</v>
      </c>
      <c r="E30" s="30">
        <v>6</v>
      </c>
      <c r="F30" s="27">
        <v>28.021000000000001</v>
      </c>
      <c r="G30" s="27">
        <v>291.221</v>
      </c>
      <c r="H30" s="27">
        <v>994.75800000000004</v>
      </c>
      <c r="I30" s="28">
        <v>1314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9">
        <v>15</v>
      </c>
      <c r="E31" s="30">
        <v>4</v>
      </c>
      <c r="F31" s="27">
        <v>480.96</v>
      </c>
      <c r="G31" s="27">
        <v>607.25</v>
      </c>
      <c r="H31" s="27">
        <v>1866.48</v>
      </c>
      <c r="I31" s="28">
        <v>2954.69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9">
        <v>30</v>
      </c>
      <c r="E32" s="30">
        <v>3</v>
      </c>
      <c r="F32" s="27">
        <v>476.37700000000001</v>
      </c>
      <c r="G32" s="27">
        <v>330.19799999999998</v>
      </c>
      <c r="H32" s="27">
        <v>922.08500000000004</v>
      </c>
      <c r="I32" s="28">
        <v>1728.6599999999999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8">
        <f t="shared" ref="D33:I33" si="1">SUM(D25:D32)</f>
        <v>172.5</v>
      </c>
      <c r="E33" s="39">
        <f t="shared" si="1"/>
        <v>51.46</v>
      </c>
      <c r="F33" s="39">
        <f t="shared" si="1"/>
        <v>9819.400999999998</v>
      </c>
      <c r="G33" s="40">
        <f t="shared" si="1"/>
        <v>6329.3639999999996</v>
      </c>
      <c r="H33" s="39">
        <f t="shared" si="1"/>
        <v>19889.824999999997</v>
      </c>
      <c r="I33" s="41">
        <f t="shared" si="1"/>
        <v>36038.589999999997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C34" sqref="C34"/>
    </sheetView>
  </sheetViews>
  <sheetFormatPr baseColWidth="10" defaultRowHeight="15"/>
  <cols>
    <col min="1" max="1" width="32.85546875" customWidth="1"/>
    <col min="2" max="3" width="21.5703125" customWidth="1"/>
    <col min="4" max="10" width="20.7109375" customWidth="1"/>
    <col min="11" max="11" width="23" customWidth="1"/>
    <col min="12" max="12" width="23.570312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46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f>'01'!B9+'02'!B9+'03'!B9+'04'!B9+'05'!B9+'06'!B9+'07'!B9+'08'!B9+'09'!B9+'10'!B9+'11'!B9+'12'!B9</f>
        <v>42909298.95000001</v>
      </c>
      <c r="C9" s="15">
        <f>'01'!C9+'02'!C9+'03'!C9+'04'!C9+'05'!C9+'06'!C9+'07'!C9+'08'!C9+'09'!C9+'10'!C9+'11'!C9+'12'!C9</f>
        <v>256316236.84999996</v>
      </c>
      <c r="D9" s="16">
        <f>'01'!D9+'02'!D9+'03'!D9+'04'!D9+'05'!D9+'06'!D9+'07'!D9+'08'!D9+'09'!D9+'10'!D9+'11'!D9+'12'!D9</f>
        <v>162081178.10000002</v>
      </c>
      <c r="E9" s="14">
        <f>'01'!E9+'02'!E9+'03'!E9+'04'!E9+'05'!E9+'06'!E9+'07'!E9+'08'!E9+'09'!E9+'10'!E9+'11'!E9+'12'!E9</f>
        <v>-1014289</v>
      </c>
      <c r="F9" s="17">
        <f>'01'!F9+'02'!F9+'03'!F9+'04'!F9+'05'!F9+'06'!F9+'07'!F9+'08'!F9+'09'!F9+'10'!F9+'11'!F9+'12'!F9</f>
        <v>15930600</v>
      </c>
      <c r="G9" s="14">
        <f>'01'!G9+'02'!G9+'03'!G9+'04'!G9+'05'!G9+'06'!G9+'07'!G9+'08'!G9+'09'!G9+'10'!G9+'11'!G9+'12'!G9</f>
        <v>38460380</v>
      </c>
      <c r="H9" s="17">
        <f>'01'!H9+'02'!H9+'03'!H9+'04'!H9+'05'!H9+'06'!H9+'07'!H9+'08'!H9+'09'!H9+'10'!H9+'11'!H9+'12'!H9</f>
        <v>6064959.3600000022</v>
      </c>
      <c r="I9" s="17">
        <f>'01'!I9+'02'!I9+'03'!I9+'04'!I9+'05'!I9+'06'!I9+'07'!I9+'08'!I9+'09'!I9+'10'!I9+'11'!I9+'12'!I9</f>
        <v>0</v>
      </c>
      <c r="J9" s="14">
        <f>'01'!J9+'02'!J9+'03'!J9+'04'!J9+'05'!J9+'06'!J9+'07'!J9+'08'!J9+'09'!J9+'10'!J9+'11'!J9+'12'!J9</f>
        <v>88699651.049999997</v>
      </c>
      <c r="K9" s="16">
        <f>'01'!K9+'02'!K9+'03'!K9+'04'!K9+'05'!K9+'06'!K9+'07'!K9+'08'!K9+'09'!K9+'10'!K9+'11'!K9+'12'!K9</f>
        <v>521762653.25999993</v>
      </c>
      <c r="L9" s="14">
        <f>'01'!L9+'02'!L9+'03'!L9+'04'!L9+'05'!L9+'06'!L9+'07'!L9+'08'!L9+'09'!L9+'10'!L9+'11'!L9+'12'!L9</f>
        <v>609277986.17999983</v>
      </c>
    </row>
    <row r="10" spans="1:12" ht="14.25" customHeight="1">
      <c r="A10" s="44" t="s">
        <v>17</v>
      </c>
      <c r="B10" s="18">
        <f>'01'!B10+'02'!B10+'03'!B10+'04'!B10+'05'!B10+'06'!B10+'07'!B10+'08'!B10+'09'!B10+'10'!B10+'11'!B10+'12'!B10</f>
        <v>7479258.0200000005</v>
      </c>
      <c r="C10" s="19">
        <f>'01'!C10+'02'!C10+'03'!C10+'04'!C10+'05'!C10+'06'!C10+'07'!C10+'08'!C10+'09'!C10+'10'!C10+'11'!C10+'12'!C10</f>
        <v>50955790.870000005</v>
      </c>
      <c r="D10" s="20">
        <f>'01'!D10+'02'!D10+'03'!D10+'04'!D10+'05'!D10+'06'!D10+'07'!D10+'08'!D10+'09'!D10+'10'!D10+'11'!D10+'12'!D10</f>
        <v>35339918.910000004</v>
      </c>
      <c r="E10" s="18">
        <f>'01'!E10+'02'!E10+'03'!E10+'04'!E10+'05'!E10+'06'!E10+'07'!E10+'08'!E10+'09'!E10+'10'!E10+'11'!E10+'12'!E10</f>
        <v>109431.72999999998</v>
      </c>
      <c r="F10" s="21">
        <f>'01'!F10+'02'!F10+'03'!F10+'04'!F10+'05'!F10+'06'!F10+'07'!F10+'08'!F10+'09'!F10+'10'!F10+'11'!F10+'12'!F10</f>
        <v>9103200</v>
      </c>
      <c r="G10" s="18">
        <f>'01'!G10+'02'!G10+'03'!G10+'04'!G10+'05'!G10+'06'!G10+'07'!G10+'08'!G10+'09'!G10+'10'!G10+'11'!G10+'12'!G10</f>
        <v>13803297.76</v>
      </c>
      <c r="H10" s="21">
        <f>'01'!H10+'02'!H10+'03'!H10+'04'!H10+'05'!H10+'06'!H10+'07'!H10+'08'!H10+'09'!H10+'10'!H10+'11'!H10+'12'!H10</f>
        <v>6064959.3600000022</v>
      </c>
      <c r="I10" s="21">
        <f>'01'!I10+'02'!I10+'03'!I10+'04'!I10+'05'!I10+'06'!I10+'07'!I10+'08'!I10+'09'!I10+'10'!I10+'11'!I10+'12'!I10</f>
        <v>0</v>
      </c>
      <c r="J10" s="18">
        <f>'01'!J10+'02'!J10+'03'!J10+'04'!J10+'05'!J10+'06'!J10+'07'!J10+'08'!J10+'09'!J10+'10'!J10+'11'!J10+'12'!J10</f>
        <v>20890359.259999998</v>
      </c>
      <c r="K10" s="20">
        <f>'01'!K10+'02'!K10+'03'!K10+'04'!K10+'05'!K10+'06'!K10+'07'!K10+'08'!K10+'09'!K10+'10'!K10+'11'!K10+'12'!K10</f>
        <v>122884467.47999999</v>
      </c>
      <c r="L10" s="18">
        <f>'01'!L10+'02'!L10+'03'!L10+'04'!L10+'05'!L10+'06'!L10+'07'!L10+'08'!L10+'09'!L10+'10'!L10+'11'!L10+'12'!L10</f>
        <v>143443752.2911</v>
      </c>
    </row>
    <row r="11" spans="1:12" ht="14.25" customHeight="1">
      <c r="A11" s="44" t="s">
        <v>18</v>
      </c>
      <c r="B11" s="22">
        <f>'01'!B11+'02'!B11+'03'!B11+'04'!B11+'05'!B11+'06'!B11+'07'!B11+'08'!B11+'09'!B11+'10'!B11+'11'!B11+'12'!B11</f>
        <v>6531667.7300000004</v>
      </c>
      <c r="C11" s="23">
        <f>'01'!C11+'02'!C11+'03'!C11+'04'!C11+'05'!C11+'06'!C11+'07'!C11+'08'!C11+'09'!C11+'10'!C11+'11'!C11+'12'!C11</f>
        <v>38520873.799999997</v>
      </c>
      <c r="D11" s="24">
        <f>'01'!D11+'02'!D11+'03'!D11+'04'!D11+'05'!D11+'06'!D11+'07'!D11+'08'!D11+'09'!D11+'10'!D11+'11'!D11+'12'!D11</f>
        <v>24621675.530000001</v>
      </c>
      <c r="E11" s="22">
        <f>'01'!E11+'02'!E11+'03'!E11+'04'!E11+'05'!E11+'06'!E11+'07'!E11+'08'!E11+'09'!E11+'10'!E11+'11'!E11+'12'!E11</f>
        <v>1713302.5</v>
      </c>
      <c r="F11" s="25">
        <f>'01'!F11+'02'!F11+'03'!F11+'04'!F11+'05'!F11+'06'!F11+'07'!F11+'08'!F11+'09'!F11+'10'!F11+'11'!F11+'12'!F11</f>
        <v>3413700</v>
      </c>
      <c r="G11" s="22">
        <f>'01'!G11+'02'!G11+'03'!G11+'04'!G11+'05'!G11+'06'!G11+'07'!G11+'08'!G11+'09'!G11+'10'!G11+'11'!G11+'12'!G11</f>
        <v>11425574.76</v>
      </c>
      <c r="H11" s="25">
        <f>'01'!H11+'02'!H11+'03'!H11+'04'!H11+'05'!H11+'06'!H11+'07'!H11+'08'!H11+'09'!H11+'10'!H11+'11'!H11+'12'!H11</f>
        <v>6064959.3600000022</v>
      </c>
      <c r="I11" s="25">
        <f>'01'!I11+'02'!I11+'03'!I11+'04'!I11+'05'!I11+'06'!I11+'07'!I11+'08'!I11+'09'!I11+'10'!I11+'11'!I11+'12'!I11</f>
        <v>0</v>
      </c>
      <c r="J11" s="22">
        <f>'01'!J11+'02'!J11+'03'!J11+'04'!J11+'05'!J11+'06'!J11+'07'!J11+'08'!J11+'09'!J11+'10'!J11+'11'!J11+'12'!J11</f>
        <v>15689598.140000001</v>
      </c>
      <c r="K11" s="24">
        <f>'01'!K11+'02'!K11+'03'!K11+'04'!K11+'05'!K11+'06'!K11+'07'!K11+'08'!K11+'09'!K11+'10'!K11+'11'!K11+'12'!K11</f>
        <v>92291753.679999992</v>
      </c>
      <c r="L11" s="22">
        <f>'01'!L11+'02'!L11+'03'!L11+'04'!L11+'05'!L11+'06'!L11+'07'!L11+'08'!L11+'09'!L11+'10'!L11+'11'!L11+'12'!L11</f>
        <v>108682071.8158</v>
      </c>
    </row>
    <row r="12" spans="1:12" ht="14.25" customHeight="1">
      <c r="A12" s="44" t="s">
        <v>19</v>
      </c>
      <c r="B12" s="18">
        <f>'01'!B12+'02'!B12+'03'!B12+'04'!B12+'05'!B12+'06'!B12+'07'!B12+'08'!B12+'09'!B12+'10'!B12+'11'!B12+'12'!B12</f>
        <v>4518940.7</v>
      </c>
      <c r="C12" s="19">
        <f>'01'!C12+'02'!C12+'03'!C12+'04'!C12+'05'!C12+'06'!C12+'07'!C12+'08'!C12+'09'!C12+'10'!C12+'11'!C12+'12'!C12</f>
        <v>35998627.429999992</v>
      </c>
      <c r="D12" s="20">
        <f>'01'!D12+'02'!D12+'03'!D12+'04'!D12+'05'!D12+'06'!D12+'07'!D12+'08'!D12+'09'!D12+'10'!D12+'11'!D12+'12'!D12</f>
        <v>30358807.010000002</v>
      </c>
      <c r="E12" s="18">
        <f>'01'!E12+'02'!E12+'03'!E12+'04'!E12+'05'!E12+'06'!E12+'07'!E12+'08'!E12+'09'!E12+'10'!E12+'11'!E12+'12'!E12</f>
        <v>-237892.75</v>
      </c>
      <c r="F12" s="21">
        <f>'01'!F12+'02'!F12+'03'!F12+'04'!F12+'05'!F12+'06'!F12+'07'!F12+'08'!F12+'09'!F12+'10'!F12+'11'!F12+'12'!F12</f>
        <v>11379000</v>
      </c>
      <c r="G12" s="18">
        <f>'01'!G12+'02'!G12+'03'!G12+'04'!G12+'05'!G12+'06'!G12+'07'!G12+'08'!G12+'09'!G12+'10'!G12+'11'!G12+'12'!G12</f>
        <v>18088160</v>
      </c>
      <c r="H12" s="21">
        <f>'01'!H12+'02'!H12+'03'!H12+'04'!H12+'05'!H12+'06'!H12+'07'!H12+'08'!H12+'09'!H12+'10'!H12+'11'!H12+'12'!H12</f>
        <v>6064959.3600000022</v>
      </c>
      <c r="I12" s="21">
        <f>'01'!I12+'02'!I12+'03'!I12+'04'!I12+'05'!I12+'06'!I12+'07'!I12+'08'!I12+'09'!I12+'10'!I12+'11'!I12+'12'!I12</f>
        <v>0</v>
      </c>
      <c r="J12" s="18">
        <f>'01'!J12+'02'!J12+'03'!J12+'04'!J12+'05'!J12+'06'!J12+'07'!J12+'08'!J12+'09'!J12+'10'!J12+'11'!J12+'12'!J12</f>
        <v>18107103.041699998</v>
      </c>
      <c r="K12" s="20">
        <f>'01'!K12+'02'!K12+'03'!K12+'04'!K12+'05'!K12+'06'!K12+'07'!K12+'08'!K12+'09'!K12+'10'!K12+'11'!K12+'12'!K12</f>
        <v>106512370.74999999</v>
      </c>
      <c r="L12" s="18">
        <f>'01'!L12+'02'!L12+'03'!L12+'04'!L12+'05'!L12+'06'!L12+'07'!L12+'08'!L12+'09'!L12+'10'!L12+'11'!L12+'12'!L12</f>
        <v>125045484.0553</v>
      </c>
    </row>
    <row r="13" spans="1:12" ht="14.25" customHeight="1">
      <c r="A13" s="44" t="s">
        <v>20</v>
      </c>
      <c r="B13" s="18">
        <f>'01'!B13+'02'!B13+'03'!B13+'04'!B13+'05'!B13+'06'!B13+'07'!B13+'08'!B13+'09'!B13+'10'!B13+'11'!B13+'12'!B13</f>
        <v>394671.04</v>
      </c>
      <c r="C13" s="19">
        <f>'01'!C13+'02'!C13+'03'!C13+'04'!C13+'05'!C13+'06'!C13+'07'!C13+'08'!C13+'09'!C13+'10'!C13+'11'!C13+'12'!C13</f>
        <v>18692472.68</v>
      </c>
      <c r="D13" s="20">
        <f>'01'!D13+'02'!D13+'03'!D13+'04'!D13+'05'!D13+'06'!D13+'07'!D13+'08'!D13+'09'!D13+'10'!D13+'11'!D13+'12'!D13</f>
        <v>14312128.110000003</v>
      </c>
      <c r="E13" s="18">
        <f>'01'!E13+'02'!E13+'03'!E13+'04'!E13+'05'!E13+'06'!E13+'07'!E13+'08'!E13+'09'!E13+'10'!E13+'11'!E13+'12'!E13</f>
        <v>-41757.31</v>
      </c>
      <c r="F13" s="21">
        <f>'01'!F13+'02'!F13+'03'!F13+'04'!F13+'05'!F13+'06'!F13+'07'!F13+'08'!F13+'09'!F13+'10'!F13+'11'!F13+'12'!F13</f>
        <v>9103200</v>
      </c>
      <c r="G13" s="18">
        <f>'01'!G13+'02'!G13+'03'!G13+'04'!G13+'05'!G13+'06'!G13+'07'!G13+'08'!G13+'09'!G13+'10'!G13+'11'!G13+'12'!G13</f>
        <v>14967340</v>
      </c>
      <c r="H13" s="21">
        <f>'01'!H13+'02'!H13+'03'!H13+'04'!H13+'05'!H13+'06'!H13+'07'!H13+'08'!H13+'09'!H13+'10'!H13+'11'!H13+'12'!H13</f>
        <v>6088959.3600000022</v>
      </c>
      <c r="I13" s="21">
        <f>'01'!I13+'02'!I13+'03'!I13+'04'!I13+'05'!I13+'06'!I13+'07'!I13+'08'!I13+'09'!I13+'10'!I13+'11'!I13+'12'!I13</f>
        <v>0</v>
      </c>
      <c r="J13" s="18">
        <f>'01'!J13+'02'!J13+'03'!J13+'04'!J13+'05'!J13+'06'!J13+'07'!J13+'08'!J13+'09'!J13+'10'!J13+'11'!J13+'12'!J13</f>
        <v>10800911.109999998</v>
      </c>
      <c r="K13" s="20">
        <f>'01'!K13+'02'!K13+'03'!K13+'04'!K13+'05'!K13+'06'!K13+'07'!K13+'08'!K13+'09'!K13+'10'!K13+'11'!K13+'12'!K13</f>
        <v>63534771.189999998</v>
      </c>
      <c r="L13" s="18">
        <f>'01'!L13+'02'!L13+'03'!L13+'04'!L13+'05'!L13+'06'!L13+'07'!L13+'08'!L13+'09'!L13+'10'!L13+'11'!L13+'12'!L13</f>
        <v>74524929.25</v>
      </c>
    </row>
    <row r="14" spans="1:12" ht="14.25" customHeight="1">
      <c r="A14" s="44" t="s">
        <v>21</v>
      </c>
      <c r="B14" s="18">
        <f>'01'!B14+'02'!B14+'03'!B14+'04'!B14+'05'!B14+'06'!B14+'07'!B14+'08'!B14+'09'!B14+'10'!B14+'11'!B14+'12'!B14</f>
        <v>244387.15999999997</v>
      </c>
      <c r="C14" s="19">
        <f>'01'!C14+'02'!C14+'03'!C14+'04'!C14+'05'!C14+'06'!C14+'07'!C14+'08'!C14+'09'!C14+'10'!C14+'11'!C14+'12'!C14</f>
        <v>22397204.390000001</v>
      </c>
      <c r="D14" s="20">
        <f>'01'!D14+'02'!D14+'03'!D14+'04'!D14+'05'!D14+'06'!D14+'07'!D14+'08'!D14+'09'!D14+'10'!D14+'11'!D14+'12'!D14</f>
        <v>15436480.66</v>
      </c>
      <c r="E14" s="18">
        <f>'01'!E14+'02'!E14+'03'!E14+'04'!E14+'05'!E14+'06'!E14+'07'!E14+'08'!E14+'09'!E14+'10'!E14+'11'!E14+'12'!E14</f>
        <v>-61008</v>
      </c>
      <c r="F14" s="21">
        <f>'01'!F14+'02'!F14+'03'!F14+'04'!F14+'05'!F14+'06'!F14+'07'!F14+'08'!F14+'09'!F14+'10'!F14+'11'!F14+'12'!F14</f>
        <v>9103200</v>
      </c>
      <c r="G14" s="18">
        <f>'01'!G14+'02'!G14+'03'!G14+'04'!G14+'05'!G14+'06'!G14+'07'!G14+'08'!G14+'09'!G14+'10'!G14+'11'!G14+'12'!G14</f>
        <v>15156800</v>
      </c>
      <c r="H14" s="21">
        <f>'01'!H14+'02'!H14+'03'!H14+'04'!H14+'05'!H14+'06'!H14+'07'!H14+'08'!H14+'09'!H14+'10'!H14+'11'!H14+'12'!H14</f>
        <v>6064959.3600000022</v>
      </c>
      <c r="I14" s="21">
        <f>'01'!I14+'02'!I14+'03'!I14+'04'!I14+'05'!I14+'06'!I14+'07'!I14+'08'!I14+'09'!I14+'10'!I14+'11'!I14+'12'!I14</f>
        <v>0</v>
      </c>
      <c r="J14" s="18">
        <f>'01'!J14+'02'!J14+'03'!J14+'04'!J14+'05'!J14+'06'!J14+'07'!J14+'08'!J14+'09'!J14+'10'!J14+'11'!J14+'12'!J14</f>
        <v>11628515.364599999</v>
      </c>
      <c r="K14" s="20">
        <f>'01'!K14+'02'!K14+'03'!K14+'04'!K14+'05'!K14+'06'!K14+'07'!K14+'08'!K14+'09'!K14+'10'!K14+'11'!K14+'12'!K14</f>
        <v>68403031.569999993</v>
      </c>
      <c r="L14" s="18">
        <f>'01'!L14+'02'!L14+'03'!L14+'04'!L14+'05'!L14+'06'!L14+'07'!L14+'08'!L14+'09'!L14+'10'!L14+'11'!L14+'12'!L14</f>
        <v>80264607.571500003</v>
      </c>
    </row>
    <row r="15" spans="1:12" ht="14.25" customHeight="1">
      <c r="A15" s="44" t="s">
        <v>22</v>
      </c>
      <c r="B15" s="22">
        <f>'01'!B15+'02'!B15+'03'!B15+'04'!B15+'05'!B15+'06'!B15+'07'!B15+'08'!B15+'09'!B15+'10'!B15+'11'!B15+'12'!B15</f>
        <v>3561929.2499999995</v>
      </c>
      <c r="C15" s="23">
        <f>'01'!C15+'02'!C15+'03'!C15+'04'!C15+'05'!C15+'06'!C15+'07'!C15+'08'!C15+'09'!C15+'10'!C15+'11'!C15+'12'!C15</f>
        <v>47842903.199999996</v>
      </c>
      <c r="D15" s="24">
        <f>'01'!D15+'02'!D15+'03'!D15+'04'!D15+'05'!D15+'06'!D15+'07'!D15+'08'!D15+'09'!D15+'10'!D15+'11'!D15+'12'!D15</f>
        <v>30850991.490000002</v>
      </c>
      <c r="E15" s="22">
        <f>'01'!E15+'02'!E15+'03'!E15+'04'!E15+'05'!E15+'06'!E15+'07'!E15+'08'!E15+'09'!E15+'10'!E15+'11'!E15+'12'!E15</f>
        <v>-998637.34999999986</v>
      </c>
      <c r="F15" s="25">
        <f>'01'!F15+'02'!F15+'03'!F15+'04'!F15+'05'!F15+'06'!F15+'07'!F15+'08'!F15+'09'!F15+'10'!F15+'11'!F15+'12'!F15</f>
        <v>6827400</v>
      </c>
      <c r="G15" s="22">
        <f>'01'!G15+'02'!G15+'03'!G15+'04'!G15+'05'!G15+'06'!G15+'07'!G15+'08'!G15+'09'!G15+'10'!G15+'11'!G15+'12'!G15</f>
        <v>9662460</v>
      </c>
      <c r="H15" s="21">
        <f>'01'!H15+'02'!H15+'03'!H15+'04'!H15+'05'!H15+'06'!H15+'07'!H15+'08'!H15+'09'!H15+'10'!H15+'11'!H15+'12'!H15</f>
        <v>6064959.3600000022</v>
      </c>
      <c r="I15" s="25">
        <f>'01'!I15+'02'!I15+'03'!I15+'04'!I15+'05'!I15+'06'!I15+'07'!I15+'08'!I15+'09'!I15+'10'!I15+'11'!I15+'12'!I15</f>
        <v>0</v>
      </c>
      <c r="J15" s="22">
        <f>'01'!J15+'02'!J15+'03'!J15+'04'!J15+'05'!J15+'06'!J15+'07'!J15+'08'!J15+'09'!J15+'10'!J15+'11'!J15+'12'!J15</f>
        <v>17816809.360000003</v>
      </c>
      <c r="K15" s="24">
        <f>'01'!K15+'02'!K15+'03'!K15+'04'!K15+'05'!K15+'06'!K15+'07'!K15+'08'!K15+'09'!K15+'10'!K15+'11'!K15+'12'!K15</f>
        <v>104810643.30000001</v>
      </c>
      <c r="L15" s="22">
        <f>'01'!L15+'02'!L15+'03'!L15+'04'!L15+'05'!L15+'06'!L15+'07'!L15+'08'!L15+'09'!L15+'10'!L15+'11'!L15+'12'!L15</f>
        <v>121462446.97</v>
      </c>
    </row>
    <row r="16" spans="1:12" ht="14.25" customHeight="1" thickBot="1">
      <c r="A16" s="45" t="s">
        <v>23</v>
      </c>
      <c r="B16" s="22">
        <f>'01'!B16+'02'!B16+'03'!B16+'04'!B16+'05'!B16+'06'!B16+'07'!B16+'08'!B16+'09'!B16+'10'!B16+'11'!B16+'12'!B16</f>
        <v>3598238.580000001</v>
      </c>
      <c r="C16" s="23">
        <f>'01'!C16+'02'!C16+'03'!C16+'04'!C16+'05'!C16+'06'!C16+'07'!C16+'08'!C16+'09'!C16+'10'!C16+'11'!C16+'12'!C16</f>
        <v>27632068.170000002</v>
      </c>
      <c r="D16" s="24">
        <f>'01'!D16+'02'!D16+'03'!D16+'04'!D16+'05'!D16+'06'!D16+'07'!D16+'08'!D16+'09'!D16+'10'!D16+'11'!D16+'12'!D16</f>
        <v>16769979.319999998</v>
      </c>
      <c r="E16" s="22">
        <f>'01'!E16+'02'!E16+'03'!E16+'04'!E16+'05'!E16+'06'!E16+'07'!E16+'08'!E16+'09'!E16+'10'!E16+'11'!E16+'12'!E16</f>
        <v>-88355.270000000019</v>
      </c>
      <c r="F16" s="25">
        <f>'01'!F16+'02'!F16+'03'!F16+'04'!F16+'05'!F16+'06'!F16+'07'!F16+'08'!F16+'09'!F16+'10'!F16+'11'!F16+'12'!F16</f>
        <v>13654800</v>
      </c>
      <c r="G16" s="22">
        <f>'01'!G16+'02'!G16+'03'!G16+'04'!G16+'05'!G16+'06'!G16+'07'!G16+'08'!G16+'09'!G16+'10'!G16+'11'!G16+'12'!G16</f>
        <v>8715160</v>
      </c>
      <c r="H16" s="25">
        <f>'01'!H16+'02'!H16+'03'!H16+'04'!H16+'05'!H16+'06'!H16+'07'!H16+'08'!H16+'09'!H16+'10'!H16+'11'!H16+'12'!H16</f>
        <v>6064959.3600000022</v>
      </c>
      <c r="I16" s="25">
        <f>'01'!I16+'02'!I16+'03'!I16+'04'!I16+'05'!I16+'06'!I16+'07'!I16+'08'!I16+'09'!I16+'10'!I16+'11'!I16+'12'!I16</f>
        <v>0</v>
      </c>
      <c r="J16" s="22">
        <f>'01'!J16+'02'!J16+'03'!J16+'04'!J16+'05'!J16+'06'!J16+'07'!J16+'08'!J16+'09'!J16+'10'!J16+'11'!J16+'12'!J16</f>
        <v>12993984.9235</v>
      </c>
      <c r="K16" s="24">
        <f>'01'!K16+'02'!K16+'03'!K16+'04'!K16+'05'!K16+'06'!K16+'07'!K16+'08'!K16+'09'!K16+'10'!K16+'11'!K16+'12'!K16</f>
        <v>76435205.430000007</v>
      </c>
      <c r="L16" s="22">
        <f>'01'!L16+'02'!L16+'03'!L16+'04'!L16+'05'!L16+'06'!L16+'07'!L16+'08'!L16+'09'!L16+'10'!L16+'11'!L16+'12'!L16</f>
        <v>89328214.683199987</v>
      </c>
    </row>
    <row r="17" spans="1:12" s="55" customFormat="1" ht="25.5" customHeight="1" thickBot="1">
      <c r="A17" s="56" t="s">
        <v>24</v>
      </c>
      <c r="B17" s="31">
        <f>B9+B10+B11+B12+B13+B14+B15+B16</f>
        <v>69238391.430000022</v>
      </c>
      <c r="C17" s="31">
        <f t="shared" ref="C17:L17" si="0">C9+C10+C11+C12+C13+C14+C15+C16</f>
        <v>498356177.38999999</v>
      </c>
      <c r="D17" s="32">
        <f t="shared" si="0"/>
        <v>329771159.13000005</v>
      </c>
      <c r="E17" s="31">
        <f t="shared" si="0"/>
        <v>-619205.44999999995</v>
      </c>
      <c r="F17" s="31">
        <f t="shared" si="0"/>
        <v>78515100</v>
      </c>
      <c r="G17" s="31">
        <f t="shared" si="0"/>
        <v>130279172.52</v>
      </c>
      <c r="H17" s="31">
        <f t="shared" si="0"/>
        <v>48543674.88000001</v>
      </c>
      <c r="I17" s="31">
        <f t="shared" si="0"/>
        <v>0</v>
      </c>
      <c r="J17" s="31">
        <f t="shared" si="0"/>
        <v>196626932.2498</v>
      </c>
      <c r="K17" s="31">
        <f t="shared" si="0"/>
        <v>1156634896.6599998</v>
      </c>
      <c r="L17" s="31">
        <f t="shared" si="0"/>
        <v>1352029492.8168998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47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51" t="s">
        <v>9</v>
      </c>
      <c r="E24" s="49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9">
        <f>'01'!D25+'02'!D25+'03'!D25+'04'!D25+'05'!D25+'06'!D25+'07'!D25+'08'!D25+'09'!D25+'10'!D25+'11'!D25+'12'!D25</f>
        <v>420</v>
      </c>
      <c r="E25" s="30">
        <f>'01'!E25+'02'!E25+'03'!E25+'04'!E25+'05'!E25+'06'!E25+'07'!E25+'08'!E25+'09'!E25+'10'!E25+'11'!E25+'12'!E25</f>
        <v>203</v>
      </c>
      <c r="F25" s="27">
        <f>'01'!F25+'02'!F25+'03'!F25+'04'!F25+'05'!F25+'06'!F25+'07'!F25+'08'!F25+'09'!F25+'10'!F25+'11'!F25+'12'!F25</f>
        <v>72690.664000000004</v>
      </c>
      <c r="G25" s="27">
        <f>'01'!G25+'02'!G25+'03'!G25+'04'!G25+'05'!G25+'06'!G25+'07'!G25+'08'!G25+'09'!G25+'10'!G25+'11'!G25+'12'!G25</f>
        <v>38785.842000000004</v>
      </c>
      <c r="H25" s="27">
        <f>'01'!H25+'02'!H25+'03'!H25+'04'!H25+'05'!H25+'06'!H25+'07'!H25+'08'!H25+'09'!H25+'10'!H25+'11'!H25+'12'!H25</f>
        <v>118636.49400000001</v>
      </c>
      <c r="I25" s="28">
        <f>'01'!I25+'02'!I25+'03'!I25+'04'!I25+'05'!I25+'06'!I25+'07'!I25+'08'!I25+'09'!I25+'10'!I25+'11'!I25+'12'!I25</f>
        <v>230113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9">
        <f>'01'!D26+'02'!D26+'03'!D26+'04'!D26+'05'!D26+'06'!D26+'07'!D26+'08'!D26+'09'!D26+'10'!D26+'11'!D26+'12'!D26</f>
        <v>240</v>
      </c>
      <c r="E26" s="30">
        <f>'01'!E26+'02'!E26+'03'!E26+'04'!E26+'05'!E26+'06'!E26+'07'!E26+'08'!E26+'09'!E26+'10'!E26+'11'!E26+'12'!E26</f>
        <v>72.855999999999995</v>
      </c>
      <c r="F26" s="27">
        <f>'01'!F26+'02'!F26+'03'!F26+'04'!F26+'05'!F26+'06'!F26+'07'!F26+'08'!F26+'09'!F26+'10'!F26+'11'!F26+'12'!F26</f>
        <v>12670.266</v>
      </c>
      <c r="G26" s="27">
        <f>'01'!G26+'02'!G26+'03'!G26+'04'!G26+'05'!G26+'06'!G26+'07'!G26+'08'!G26+'09'!G26+'10'!G26+'11'!G26+'12'!G26</f>
        <v>7710.6439999999993</v>
      </c>
      <c r="H26" s="27">
        <f>'01'!H26+'02'!H26+'03'!H26+'04'!H26+'05'!H26+'06'!H26+'07'!H26+'08'!H26+'09'!H26+'10'!H26+'11'!H26+'12'!H26</f>
        <v>25867.31</v>
      </c>
      <c r="I26" s="28">
        <f>'01'!I26+'02'!I26+'03'!I26+'04'!I26+'05'!I26+'06'!I26+'07'!I26+'08'!I26+'09'!I26+'10'!I26+'11'!I26+'12'!I26</f>
        <v>46248.22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9">
        <f>'01'!D27+'02'!D27+'03'!D27+'04'!D27+'05'!D27+'06'!D27+'07'!D27+'08'!D27+'09'!D27+'10'!D27+'11'!D27+'12'!D27</f>
        <v>90</v>
      </c>
      <c r="E27" s="30">
        <f>'01'!E27+'02'!E27+'03'!E27+'04'!E27+'05'!E27+'06'!E27+'07'!E27+'08'!E27+'09'!E27+'10'!E27+'11'!E27+'12'!E27</f>
        <v>60.305999999999997</v>
      </c>
      <c r="F27" s="27">
        <f>'01'!F27+'02'!F27+'03'!F27+'04'!F27+'05'!F27+'06'!F27+'07'!F27+'08'!F27+'09'!F27+'10'!F27+'11'!F27+'12'!F27</f>
        <v>11064.996999999999</v>
      </c>
      <c r="G27" s="27">
        <f>'01'!G27+'02'!G27+'03'!G27+'04'!G27+'05'!G27+'06'!G27+'07'!G27+'08'!G27+'09'!G27+'10'!G27+'11'!G27+'12'!G27</f>
        <v>5828.9889999999987</v>
      </c>
      <c r="H27" s="27">
        <f>'01'!H27+'02'!H27+'03'!H27+'04'!H27+'05'!H27+'06'!H27+'07'!H27+'08'!H27+'09'!H27+'10'!H27+'11'!H27+'12'!H27</f>
        <v>18022.013999999999</v>
      </c>
      <c r="I27" s="28">
        <f>'01'!I27+'02'!I27+'03'!I27+'04'!I27+'05'!I27+'06'!I27+'07'!I27+'08'!I27+'09'!I27+'10'!I27+'11'!I27+'12'!I27</f>
        <v>34916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9">
        <f>'01'!D28+'02'!D28+'03'!D28+'04'!D28+'05'!D28+'06'!D28+'07'!D28+'08'!D28+'09'!D28+'10'!D28+'11'!D28+'12'!D28</f>
        <v>300</v>
      </c>
      <c r="E28" s="30">
        <f>'01'!E28+'02'!E28+'03'!E28+'04'!E28+'05'!E28+'06'!E28+'07'!E28+'08'!E28+'09'!E28+'10'!E28+'11'!E28+'12'!E28</f>
        <v>96</v>
      </c>
      <c r="F28" s="27">
        <f>'01'!F28+'02'!F28+'03'!F28+'04'!F28+'05'!F28+'06'!F28+'07'!F28+'08'!F28+'09'!F28+'10'!F28+'11'!F28+'12'!F28</f>
        <v>7655.3290000000006</v>
      </c>
      <c r="G28" s="27">
        <f>'01'!G28+'02'!G28+'03'!G28+'04'!G28+'05'!G28+'06'!G28+'07'!G28+'08'!G28+'09'!G28+'10'!G28+'11'!G28+'12'!G28</f>
        <v>5447.3220000000001</v>
      </c>
      <c r="H28" s="27">
        <f>'01'!H28+'02'!H28+'03'!H28+'04'!H28+'05'!H28+'06'!H28+'07'!H28+'08'!H28+'09'!H28+'10'!H28+'11'!H28+'12'!H28</f>
        <v>22221.348999999998</v>
      </c>
      <c r="I28" s="28">
        <f>'01'!I28+'02'!I28+'03'!I28+'04'!I28+'05'!I28+'06'!I28+'07'!I28+'08'!I28+'09'!I28+'10'!I28+'11'!I28+'12'!I28</f>
        <v>35324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9">
        <f>'01'!D29+'02'!D29+'03'!D29+'04'!D29+'05'!D29+'06'!D29+'07'!D29+'08'!D29+'09'!D29+'10'!D29+'11'!D29+'12'!D29</f>
        <v>240</v>
      </c>
      <c r="E29" s="30">
        <f>'01'!E29+'02'!E29+'03'!E29+'04'!E29+'05'!E29+'06'!E29+'07'!E29+'08'!E29+'09'!E29+'10'!E29+'11'!E29+'12'!E29</f>
        <v>79</v>
      </c>
      <c r="F29" s="27">
        <f>'01'!F29+'02'!F29+'03'!F29+'04'!F29+'05'!F29+'06'!F29+'07'!F29+'08'!F29+'09'!F29+'10'!F29+'11'!F29+'12'!F29</f>
        <v>668.59400000000005</v>
      </c>
      <c r="G29" s="27">
        <f>'01'!G29+'02'!G29+'03'!G29+'04'!G29+'05'!G29+'06'!G29+'07'!G29+'08'!G29+'09'!G29+'10'!G29+'11'!G29+'12'!G29</f>
        <v>2828.55</v>
      </c>
      <c r="H29" s="27">
        <f>'01'!H29+'02'!H29+'03'!H29+'04'!H29+'05'!H29+'06'!H29+'07'!H29+'08'!H29+'09'!H29+'10'!H29+'11'!H29+'12'!H29</f>
        <v>10475.865999999998</v>
      </c>
      <c r="I29" s="28">
        <f>'01'!I29+'02'!I29+'03'!I29+'04'!I29+'05'!I29+'06'!I29+'07'!I29+'08'!I29+'09'!I29+'10'!I29+'11'!I29+'12'!I29</f>
        <v>13973.009999999998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9">
        <f>'01'!D30+'02'!D30+'03'!D30+'04'!D30+'05'!D30+'06'!D30+'07'!D30+'08'!D30+'09'!D30+'10'!D30+'11'!D30+'12'!D30</f>
        <v>240</v>
      </c>
      <c r="E30" s="30">
        <f>'01'!E30+'02'!E30+'03'!E30+'04'!E30+'05'!E30+'06'!E30+'07'!E30+'08'!E30+'09'!E30+'10'!E30+'11'!E30+'12'!E30</f>
        <v>80</v>
      </c>
      <c r="F30" s="27">
        <f>'01'!F30+'02'!F30+'03'!F30+'04'!F30+'05'!F30+'06'!F30+'07'!F30+'08'!F30+'09'!F30+'10'!F30+'11'!F30+'12'!F30</f>
        <v>414.005</v>
      </c>
      <c r="G30" s="27">
        <f>'01'!G30+'02'!G30+'03'!G30+'04'!G30+'05'!G30+'06'!G30+'07'!G30+'08'!G30+'09'!G30+'10'!G30+'11'!G30+'12'!G30</f>
        <v>3389.1510000000003</v>
      </c>
      <c r="H30" s="27">
        <f>'01'!H30+'02'!H30+'03'!H30+'04'!H30+'05'!H30+'06'!H30+'07'!H30+'08'!H30+'09'!H30+'10'!H30+'11'!H30+'12'!H30</f>
        <v>11298.844000000001</v>
      </c>
      <c r="I30" s="28">
        <f>'01'!I30+'02'!I30+'03'!I30+'04'!I30+'05'!I30+'06'!I30+'07'!I30+'08'!I30+'09'!I30+'10'!I30+'11'!I30+'12'!I30</f>
        <v>15102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9">
        <f>'01'!D31+'02'!D31+'03'!D31+'04'!D31+'05'!D31+'06'!D31+'07'!D31+'08'!D31+'09'!D31+'10'!D31+'11'!D31+'12'!D31</f>
        <v>180</v>
      </c>
      <c r="E31" s="30">
        <f>'01'!E31+'02'!E31+'03'!E31+'04'!E31+'05'!E31+'06'!E31+'07'!E31+'08'!E31+'09'!E31+'10'!E31+'11'!E31+'12'!E31</f>
        <v>51</v>
      </c>
      <c r="F31" s="27">
        <f>'01'!F31+'02'!F31+'03'!F31+'04'!F31+'05'!F31+'06'!F31+'07'!F31+'08'!F31+'09'!F31+'10'!F31+'11'!F31+'12'!F31</f>
        <v>6034.0999999999995</v>
      </c>
      <c r="G31" s="27">
        <f>'01'!G31+'02'!G31+'03'!G31+'04'!G31+'05'!G31+'06'!G31+'07'!G31+'08'!G31+'09'!G31+'10'!G31+'11'!G31+'12'!G31</f>
        <v>7239.6009999999997</v>
      </c>
      <c r="H31" s="27">
        <f>'01'!H31+'02'!H31+'03'!H31+'04'!H31+'05'!H31+'06'!H31+'07'!H31+'08'!H31+'09'!H31+'10'!H31+'11'!H31+'12'!H31</f>
        <v>22581.606999999996</v>
      </c>
      <c r="I31" s="28">
        <f>'01'!I31+'02'!I31+'03'!I31+'04'!I31+'05'!I31+'06'!I31+'07'!I31+'08'!I31+'09'!I31+'10'!I31+'11'!I31+'12'!I31</f>
        <v>35855.308000000005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9">
        <f>'01'!D32+'02'!D32+'03'!D32+'04'!D32+'05'!D32+'06'!D32+'07'!D32+'08'!D32+'09'!D32+'10'!D32+'11'!D32+'12'!D32</f>
        <v>360</v>
      </c>
      <c r="E32" s="30">
        <f>'01'!E32+'02'!E32+'03'!E32+'04'!E32+'05'!E32+'06'!E32+'07'!E32+'08'!E32+'09'!E32+'10'!E32+'11'!E32+'12'!E32</f>
        <v>46</v>
      </c>
      <c r="F32" s="27">
        <f>'01'!F32+'02'!F32+'03'!F32+'04'!F32+'05'!F32+'06'!F32+'07'!F32+'08'!F32+'09'!F32+'10'!F32+'11'!F32+'12'!F32</f>
        <v>6095.6100000000006</v>
      </c>
      <c r="G32" s="27">
        <f>'01'!G32+'02'!G32+'03'!G32+'04'!G32+'05'!G32+'06'!G32+'07'!G32+'08'!G32+'09'!G32+'10'!G32+'11'!G32+'12'!G32</f>
        <v>4181.2920000000004</v>
      </c>
      <c r="H32" s="27">
        <f>'01'!H32+'02'!H32+'03'!H32+'04'!H32+'05'!H32+'06'!H32+'07'!H32+'08'!H32+'09'!H32+'10'!H32+'11'!H32+'12'!H32</f>
        <v>12274.907999999999</v>
      </c>
      <c r="I32" s="28">
        <f>'01'!I32+'02'!I32+'03'!I32+'04'!I32+'05'!I32+'06'!I32+'07'!I32+'08'!I32+'09'!I32+'10'!I32+'11'!I32+'12'!I32</f>
        <v>22551.809999999998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8">
        <f t="shared" ref="D33:I33" si="1">SUM(D25:D32)</f>
        <v>2070</v>
      </c>
      <c r="E33" s="39">
        <f t="shared" si="1"/>
        <v>688.16200000000003</v>
      </c>
      <c r="F33" s="39">
        <f t="shared" si="1"/>
        <v>117293.56500000002</v>
      </c>
      <c r="G33" s="40">
        <f t="shared" si="1"/>
        <v>75411.391000000003</v>
      </c>
      <c r="H33" s="39">
        <f t="shared" si="1"/>
        <v>241378.39199999999</v>
      </c>
      <c r="I33" s="41">
        <f t="shared" si="1"/>
        <v>434083.348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zoomScale="70" zoomScaleNormal="70" workbookViewId="0">
      <selection activeCell="R10" sqref="R10"/>
    </sheetView>
  </sheetViews>
  <sheetFormatPr baseColWidth="10" defaultColWidth="9.140625" defaultRowHeight="18.75"/>
  <cols>
    <col min="1" max="1" width="3.140625" customWidth="1"/>
    <col min="2" max="2" width="42" style="55" customWidth="1"/>
    <col min="3" max="5" width="16" customWidth="1"/>
    <col min="6" max="6" width="17" customWidth="1"/>
    <col min="7" max="9" width="16" customWidth="1"/>
    <col min="10" max="10" width="18.7109375" customWidth="1"/>
    <col min="11" max="13" width="16" customWidth="1"/>
    <col min="14" max="14" width="18.85546875" customWidth="1"/>
    <col min="15" max="17" width="16" customWidth="1"/>
    <col min="18" max="18" width="18.42578125" customWidth="1"/>
    <col min="19" max="19" width="9" customWidth="1"/>
  </cols>
  <sheetData>
    <row r="1" spans="2:18" s="75" customFormat="1">
      <c r="B1" s="75" t="s">
        <v>48</v>
      </c>
      <c r="C1" s="86" t="s">
        <v>49</v>
      </c>
      <c r="D1" s="75" t="s">
        <v>50</v>
      </c>
      <c r="E1" s="75" t="s">
        <v>51</v>
      </c>
      <c r="F1" s="75" t="s">
        <v>52</v>
      </c>
      <c r="G1" s="75" t="s">
        <v>53</v>
      </c>
      <c r="H1" s="75" t="s">
        <v>54</v>
      </c>
      <c r="I1" s="75" t="s">
        <v>55</v>
      </c>
      <c r="J1" s="75" t="s">
        <v>56</v>
      </c>
      <c r="K1" s="75" t="s">
        <v>57</v>
      </c>
      <c r="L1" s="75" t="s">
        <v>58</v>
      </c>
      <c r="M1" s="75" t="s">
        <v>59</v>
      </c>
      <c r="N1" s="75" t="s">
        <v>60</v>
      </c>
      <c r="O1" s="75" t="s">
        <v>61</v>
      </c>
      <c r="P1" s="75" t="s">
        <v>62</v>
      </c>
      <c r="Q1" s="75" t="s">
        <v>63</v>
      </c>
      <c r="R1" s="75" t="s">
        <v>64</v>
      </c>
    </row>
    <row r="2" spans="2:18" ht="37.5">
      <c r="B2" s="76" t="s">
        <v>65</v>
      </c>
      <c r="C2" s="87" t="s">
        <v>66</v>
      </c>
      <c r="D2" s="87" t="s">
        <v>66</v>
      </c>
      <c r="E2" s="87" t="s">
        <v>66</v>
      </c>
      <c r="F2" s="87" t="s">
        <v>66</v>
      </c>
      <c r="G2" s="87" t="s">
        <v>66</v>
      </c>
      <c r="H2" s="87" t="s">
        <v>66</v>
      </c>
      <c r="I2" s="87" t="s">
        <v>66</v>
      </c>
      <c r="J2" s="87" t="s">
        <v>66</v>
      </c>
      <c r="K2" s="87" t="s">
        <v>66</v>
      </c>
      <c r="L2" s="87" t="s">
        <v>66</v>
      </c>
      <c r="M2" s="87" t="s">
        <v>66</v>
      </c>
      <c r="N2" s="88" t="s">
        <v>66</v>
      </c>
      <c r="O2" s="87" t="s">
        <v>66</v>
      </c>
      <c r="P2" s="87" t="s">
        <v>66</v>
      </c>
      <c r="Q2" s="87" t="s">
        <v>66</v>
      </c>
      <c r="R2" s="87" t="s">
        <v>66</v>
      </c>
    </row>
    <row r="3" spans="2:18" ht="23.25">
      <c r="B3" s="77" t="s">
        <v>19</v>
      </c>
      <c r="C3" s="89">
        <v>-7.5958886939082482E-2</v>
      </c>
      <c r="D3" s="89">
        <v>-3.9914468995010693E-2</v>
      </c>
      <c r="E3" s="89">
        <v>-3.1837276144152112E-2</v>
      </c>
      <c r="F3" s="89">
        <v>-4.8345255876110368E-2</v>
      </c>
      <c r="G3" s="89">
        <v>-0.10348049521139921</v>
      </c>
      <c r="H3" s="89">
        <v>2.1486786860953323E-2</v>
      </c>
      <c r="I3" s="89">
        <v>-8.5240726124704028E-2</v>
      </c>
      <c r="J3" s="89">
        <v>-5.6054735800840819E-2</v>
      </c>
      <c r="K3" s="89">
        <v>-8.6904043452021726E-2</v>
      </c>
      <c r="L3" s="89">
        <v>-0.22383354350567466</v>
      </c>
      <c r="M3" s="89">
        <v>-0.55522629310344829</v>
      </c>
      <c r="N3" s="90">
        <v>-0.31398049233627495</v>
      </c>
      <c r="O3" s="90">
        <v>-0.52297979797979799</v>
      </c>
      <c r="P3" s="89">
        <v>-0.49883570504527813</v>
      </c>
      <c r="Q3" s="91">
        <v>-0.53350160624139509</v>
      </c>
      <c r="R3" s="89">
        <v>-0.22614848730475168</v>
      </c>
    </row>
    <row r="4" spans="2:18" ht="23.25">
      <c r="B4" s="77" t="s">
        <v>67</v>
      </c>
      <c r="C4" s="92">
        <v>4.1022176250067266E-2</v>
      </c>
      <c r="D4" s="92">
        <v>5.6113666228646518E-2</v>
      </c>
      <c r="E4" s="92">
        <v>0.13732657933793638</v>
      </c>
      <c r="F4" s="92">
        <v>7.7321619405549075E-2</v>
      </c>
      <c r="G4" s="92">
        <v>9.4783545325315119E-2</v>
      </c>
      <c r="H4" s="92">
        <v>4.0138346108798253E-2</v>
      </c>
      <c r="I4" s="92">
        <v>7.8960819312832678E-2</v>
      </c>
      <c r="J4" s="92">
        <v>7.0382451195837484E-2</v>
      </c>
      <c r="K4" s="92">
        <v>-1.2631494554553625E-2</v>
      </c>
      <c r="L4" s="92">
        <v>-1.6068071516781902E-2</v>
      </c>
      <c r="M4" s="92">
        <v>7.0365076167755933E-2</v>
      </c>
      <c r="N4" s="93">
        <v>1.0638564869359197E-2</v>
      </c>
      <c r="O4" s="93">
        <v>0.13712627868514693</v>
      </c>
      <c r="P4" s="92">
        <v>5.2330731716414433E-2</v>
      </c>
      <c r="Q4" s="94">
        <v>4.8559239359920792E-2</v>
      </c>
      <c r="R4" s="92">
        <v>5.5308267979665197E-2</v>
      </c>
    </row>
    <row r="5" spans="2:18" ht="37.5">
      <c r="B5" s="77" t="s">
        <v>18</v>
      </c>
      <c r="C5" s="92">
        <v>-0.21448467966573817</v>
      </c>
      <c r="D5" s="92">
        <v>7.4666573318864421E-2</v>
      </c>
      <c r="E5" s="92">
        <v>1.4429109159347553E-2</v>
      </c>
      <c r="F5" s="92">
        <v>-4.9940773331077076E-2</v>
      </c>
      <c r="G5" s="92">
        <v>0.15662650602409639</v>
      </c>
      <c r="H5" s="92">
        <v>8.0858085808580851E-2</v>
      </c>
      <c r="I5" s="92">
        <v>3.3048807178813748E-2</v>
      </c>
      <c r="J5" s="92">
        <v>8.6373543608996822E-2</v>
      </c>
      <c r="K5" s="92">
        <v>2.3182686972069794E-2</v>
      </c>
      <c r="L5" s="92">
        <v>3.0744732974032338E-2</v>
      </c>
      <c r="M5" s="92">
        <v>0.13306892778993434</v>
      </c>
      <c r="N5" s="93">
        <v>5.9867291344258125E-2</v>
      </c>
      <c r="O5" s="93">
        <v>-0.41285281454313505</v>
      </c>
      <c r="P5" s="92">
        <v>-0.43826144221270991</v>
      </c>
      <c r="Q5" s="94">
        <v>-9.8711097139264375E-2</v>
      </c>
      <c r="R5" s="92">
        <v>-5.6477328000864725E-2</v>
      </c>
    </row>
    <row r="6" spans="2:18" ht="23.25">
      <c r="B6" s="77" t="s">
        <v>21</v>
      </c>
      <c r="C6" s="92">
        <v>0.17517605633802816</v>
      </c>
      <c r="D6" s="92">
        <v>0.23944954128440368</v>
      </c>
      <c r="E6" s="92">
        <v>0.20261437908496732</v>
      </c>
      <c r="F6" s="92">
        <v>0.20521739130434782</v>
      </c>
      <c r="G6" s="92">
        <v>0.19929762949956101</v>
      </c>
      <c r="H6" s="92">
        <v>-6.2724014336917558E-2</v>
      </c>
      <c r="I6" s="92">
        <v>0.12906220984215414</v>
      </c>
      <c r="J6" s="92">
        <v>8.883553421368548E-2</v>
      </c>
      <c r="K6" s="92">
        <v>-0.13365155131264916</v>
      </c>
      <c r="L6" s="92">
        <v>-5.5252918287937741E-2</v>
      </c>
      <c r="M6" s="92">
        <v>-0.10256410256410256</v>
      </c>
      <c r="N6" s="93">
        <v>-9.69493278179938E-2</v>
      </c>
      <c r="O6" s="93">
        <v>3.0397505845674203E-2</v>
      </c>
      <c r="P6" s="92">
        <v>-0.12656364974245768</v>
      </c>
      <c r="Q6" s="94">
        <v>1.7815646785437646E-2</v>
      </c>
      <c r="R6" s="92">
        <v>3.5589384900226291E-2</v>
      </c>
    </row>
    <row r="7" spans="2:18" ht="23.25">
      <c r="B7" s="78" t="s">
        <v>23</v>
      </c>
      <c r="C7" s="92">
        <v>2.3071189849457276</v>
      </c>
      <c r="D7" s="92">
        <v>0.12054145296370837</v>
      </c>
      <c r="E7" s="92">
        <v>3.790481617421132E-2</v>
      </c>
      <c r="F7" s="92">
        <v>0.28175072647079669</v>
      </c>
      <c r="G7" s="92">
        <v>-6.0913408297129226E-2</v>
      </c>
      <c r="H7" s="92">
        <v>-0.14296562977169891</v>
      </c>
      <c r="I7" s="92">
        <v>0.15942552467596627</v>
      </c>
      <c r="J7" s="92">
        <v>-2.7094761954761164E-2</v>
      </c>
      <c r="K7" s="92">
        <v>-0.10826258923403434</v>
      </c>
      <c r="L7" s="92">
        <v>-0.12300779541924881</v>
      </c>
      <c r="M7" s="92">
        <v>-6.3573157315731571E-2</v>
      </c>
      <c r="N7" s="93">
        <v>-9.9839744886809703E-2</v>
      </c>
      <c r="O7" s="93">
        <v>6.8910018196263356E-2</v>
      </c>
      <c r="P7" s="92">
        <v>-1.498390468347797E-2</v>
      </c>
      <c r="Q7" s="94">
        <v>0.1073984151286667</v>
      </c>
      <c r="R7" s="92">
        <v>1.861407336142766E-2</v>
      </c>
    </row>
    <row r="8" spans="2:18" ht="23.25">
      <c r="B8" s="79" t="s">
        <v>68</v>
      </c>
      <c r="C8" s="95">
        <v>6.6930580597006377E-3</v>
      </c>
      <c r="D8" s="95">
        <v>5.2023547880690739E-2</v>
      </c>
      <c r="E8" s="95">
        <v>4.6546651900515101E-2</v>
      </c>
      <c r="F8" s="95">
        <v>3.5789871036411791E-2</v>
      </c>
      <c r="G8" s="95">
        <v>2.8360546708961019E-2</v>
      </c>
      <c r="H8" s="95">
        <v>5.3863727782249562E-3</v>
      </c>
      <c r="I8" s="95">
        <v>3.6173485972733219E-2</v>
      </c>
      <c r="J8" s="95">
        <v>2.3136662617732045E-2</v>
      </c>
      <c r="K8" s="95">
        <v>-4.7200642451526956E-2</v>
      </c>
      <c r="L8" s="95">
        <v>-5.2875453704157499E-2</v>
      </c>
      <c r="M8" s="95">
        <v>-0.11579492902176888</v>
      </c>
      <c r="N8" s="96">
        <v>-7.1776380905634402E-2</v>
      </c>
      <c r="O8" s="96">
        <v>-0.19391955911308287</v>
      </c>
      <c r="P8" s="95">
        <v>-0.24886263541676126</v>
      </c>
      <c r="Q8" s="97">
        <v>-0.16503483554382797</v>
      </c>
      <c r="R8" s="95">
        <v>-5.550267227213812E-2</v>
      </c>
    </row>
    <row r="9" spans="2:18" ht="8.25" customHeight="1">
      <c r="B9" s="80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</row>
    <row r="10" spans="2:18" ht="23.25">
      <c r="B10" s="81" t="s">
        <v>20</v>
      </c>
      <c r="C10" s="89">
        <v>4.6466939563484258E-2</v>
      </c>
      <c r="D10" s="89">
        <v>7.3476236193484132E-2</v>
      </c>
      <c r="E10" s="89">
        <v>1.8339083610098991E-2</v>
      </c>
      <c r="F10" s="89">
        <v>4.508778343586009E-2</v>
      </c>
      <c r="G10" s="89">
        <v>-4.7798436424028841E-3</v>
      </c>
      <c r="H10" s="89">
        <v>-0.15407704681514403</v>
      </c>
      <c r="I10" s="89">
        <v>2.1558886583381405E-2</v>
      </c>
      <c r="J10" s="89">
        <v>-4.6276347644537238E-2</v>
      </c>
      <c r="K10" s="89">
        <v>-1.6085358504019216E-2</v>
      </c>
      <c r="L10" s="89">
        <v>-1.2704615591037166E-2</v>
      </c>
      <c r="M10" s="89">
        <v>-5.3453158090947306E-2</v>
      </c>
      <c r="N10" s="90">
        <v>-2.7948668520915376E-2</v>
      </c>
      <c r="O10" s="90">
        <v>-8.2199546485260764E-3</v>
      </c>
      <c r="P10" s="89">
        <v>-0.19720207085706867</v>
      </c>
      <c r="Q10" s="91">
        <v>6.6350870120271454E-3</v>
      </c>
      <c r="R10" s="89">
        <v>-2.4880090275117187E-2</v>
      </c>
    </row>
    <row r="11" spans="2:18" ht="23.25">
      <c r="B11" s="77" t="s">
        <v>22</v>
      </c>
      <c r="C11" s="92">
        <v>0.34245503620574252</v>
      </c>
      <c r="D11" s="92">
        <v>0.34484643998728903</v>
      </c>
      <c r="E11" s="92">
        <v>0.30554561717352413</v>
      </c>
      <c r="F11" s="92">
        <v>0.3305465448408173</v>
      </c>
      <c r="G11" s="92">
        <v>0.3061487019506598</v>
      </c>
      <c r="H11" s="92">
        <v>0.31098345231210128</v>
      </c>
      <c r="I11" s="92">
        <v>0.14754205117007788</v>
      </c>
      <c r="J11" s="92">
        <v>0.24987392592571897</v>
      </c>
      <c r="K11" s="92">
        <v>1.7266098849267298E-3</v>
      </c>
      <c r="L11" s="92">
        <v>3.2874901474263134E-2</v>
      </c>
      <c r="M11" s="92">
        <v>-4.0766584766584769E-3</v>
      </c>
      <c r="N11" s="93">
        <v>9.7113890747439931E-3</v>
      </c>
      <c r="O11" s="93">
        <v>1.7937749597254551E-2</v>
      </c>
      <c r="P11" s="92">
        <v>-2.7442120823096029E-2</v>
      </c>
      <c r="Q11" s="94">
        <v>-2.888028502313841E-2</v>
      </c>
      <c r="R11" s="92">
        <v>0.12538505383471937</v>
      </c>
    </row>
    <row r="12" spans="2:18" ht="37.5">
      <c r="B12" s="77" t="s">
        <v>16</v>
      </c>
      <c r="C12" s="92">
        <v>8.6042887085505448E-2</v>
      </c>
      <c r="D12" s="92">
        <v>8.5484046607862355E-3</v>
      </c>
      <c r="E12" s="92">
        <v>-7.5877170647247541E-3</v>
      </c>
      <c r="F12" s="92">
        <v>2.8422540187246069E-2</v>
      </c>
      <c r="G12" s="92">
        <v>-8.9381865173379284E-3</v>
      </c>
      <c r="H12" s="92">
        <v>3.4370703662042245E-3</v>
      </c>
      <c r="I12" s="92">
        <v>2.0441010783840335E-2</v>
      </c>
      <c r="J12" s="92">
        <v>5.0739480953902244E-3</v>
      </c>
      <c r="K12" s="92">
        <v>-4.5641488614705586E-3</v>
      </c>
      <c r="L12" s="92">
        <v>2.6873172983229908E-2</v>
      </c>
      <c r="M12" s="92">
        <v>3.8580077050082554E-2</v>
      </c>
      <c r="N12" s="93">
        <v>1.9685107712604372E-2</v>
      </c>
      <c r="O12" s="93">
        <v>-1.9866901546290859E-2</v>
      </c>
      <c r="P12" s="92">
        <v>3.2231233104595548E-3</v>
      </c>
      <c r="Q12" s="94">
        <v>9.6788603762346746E-3</v>
      </c>
      <c r="R12" s="92">
        <v>1.2602915744403715E-2</v>
      </c>
    </row>
    <row r="13" spans="2:18" ht="23.25">
      <c r="B13" s="82" t="s">
        <v>69</v>
      </c>
      <c r="C13" s="95">
        <v>0.11081555936912642</v>
      </c>
      <c r="D13" s="95">
        <v>4.5180498594151172E-2</v>
      </c>
      <c r="E13" s="95">
        <v>2.5113622794308149E-2</v>
      </c>
      <c r="F13" s="95">
        <v>5.9844689963371632E-2</v>
      </c>
      <c r="G13" s="95">
        <v>2.3193762963762951E-2</v>
      </c>
      <c r="H13" s="95">
        <v>3.020287877670428E-2</v>
      </c>
      <c r="I13" s="95">
        <v>3.5304123246729949E-2</v>
      </c>
      <c r="J13" s="95">
        <v>2.9575449644406504E-2</v>
      </c>
      <c r="K13" s="95">
        <v>-4.3604651162790697E-3</v>
      </c>
      <c r="L13" s="95">
        <v>2.5588535030222327E-2</v>
      </c>
      <c r="M13" s="95">
        <v>2.7627969824620395E-2</v>
      </c>
      <c r="N13" s="96">
        <v>1.5960654558327292E-2</v>
      </c>
      <c r="O13" s="96">
        <v>-1.4567495019813602E-2</v>
      </c>
      <c r="P13" s="95">
        <v>-1.1209843546589993E-2</v>
      </c>
      <c r="Q13" s="97">
        <v>4.7181729436181824E-3</v>
      </c>
      <c r="R13" s="95">
        <v>2.3779737938635748E-2</v>
      </c>
    </row>
    <row r="14" spans="2:18" ht="9.75" customHeight="1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</row>
    <row r="15" spans="2:18" ht="23.25">
      <c r="B15" s="83" t="s">
        <v>24</v>
      </c>
      <c r="C15" s="100">
        <v>7.3664857850275794E-2</v>
      </c>
      <c r="D15" s="100">
        <v>4.771773545061625E-2</v>
      </c>
      <c r="E15" s="100">
        <v>3.3116992213772539E-2</v>
      </c>
      <c r="F15" s="100">
        <v>5.1012521372295443E-2</v>
      </c>
      <c r="G15" s="100">
        <v>2.5102980497934097E-2</v>
      </c>
      <c r="H15" s="100">
        <v>1.9953364345604581E-2</v>
      </c>
      <c r="I15" s="100">
        <v>3.5631388917222707E-2</v>
      </c>
      <c r="J15" s="100">
        <v>2.7091381700310512E-2</v>
      </c>
      <c r="K15" s="100">
        <v>-2.0843916566014049E-2</v>
      </c>
      <c r="L15" s="100">
        <v>-3.5236982546235003E-3</v>
      </c>
      <c r="M15" s="100">
        <v>-2.8262517155713068E-2</v>
      </c>
      <c r="N15" s="101">
        <v>-1.7540252399049248E-2</v>
      </c>
      <c r="O15" s="101">
        <v>-7.9160108490600206E-2</v>
      </c>
      <c r="P15" s="100">
        <v>-9.6860974072497302E-2</v>
      </c>
      <c r="Q15" s="102">
        <v>-5.670883200070357E-2</v>
      </c>
      <c r="R15" s="100">
        <v>-5.8531911527479399E-3</v>
      </c>
    </row>
    <row r="16" spans="2:18" s="74" customFormat="1" ht="21">
      <c r="B16" s="80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</row>
    <row r="17" spans="2:18" s="75" customFormat="1">
      <c r="B17" s="75" t="s">
        <v>70</v>
      </c>
      <c r="C17" s="86" t="s">
        <v>49</v>
      </c>
      <c r="D17" s="75" t="s">
        <v>50</v>
      </c>
      <c r="E17" s="75" t="s">
        <v>51</v>
      </c>
      <c r="F17" s="75" t="s">
        <v>52</v>
      </c>
      <c r="G17" s="75" t="s">
        <v>53</v>
      </c>
      <c r="H17" s="75" t="s">
        <v>54</v>
      </c>
      <c r="I17" s="75" t="s">
        <v>55</v>
      </c>
      <c r="J17" s="75" t="s">
        <v>56</v>
      </c>
      <c r="K17" s="75" t="s">
        <v>57</v>
      </c>
      <c r="L17" s="75" t="s">
        <v>58</v>
      </c>
      <c r="M17" s="75" t="s">
        <v>59</v>
      </c>
      <c r="N17" s="75" t="s">
        <v>60</v>
      </c>
      <c r="O17" s="75" t="s">
        <v>61</v>
      </c>
      <c r="P17" s="75" t="s">
        <v>62</v>
      </c>
      <c r="Q17" s="75" t="s">
        <v>63</v>
      </c>
      <c r="R17" s="75" t="s">
        <v>64</v>
      </c>
    </row>
    <row r="18" spans="2:18" ht="37.5">
      <c r="B18" s="84" t="s">
        <v>65</v>
      </c>
      <c r="C18" s="57" t="s">
        <v>66</v>
      </c>
      <c r="D18" s="57" t="s">
        <v>66</v>
      </c>
      <c r="E18" s="57" t="s">
        <v>66</v>
      </c>
      <c r="F18" s="57" t="s">
        <v>66</v>
      </c>
      <c r="G18" s="57" t="s">
        <v>66</v>
      </c>
      <c r="H18" s="57" t="s">
        <v>66</v>
      </c>
      <c r="I18" s="57" t="s">
        <v>66</v>
      </c>
      <c r="J18" s="57" t="s">
        <v>66</v>
      </c>
      <c r="K18" s="57" t="s">
        <v>66</v>
      </c>
      <c r="L18" s="57" t="s">
        <v>66</v>
      </c>
      <c r="M18" s="57" t="s">
        <v>66</v>
      </c>
      <c r="N18" s="58" t="s">
        <v>66</v>
      </c>
      <c r="O18" s="57" t="s">
        <v>66</v>
      </c>
      <c r="P18" s="57" t="s">
        <v>66</v>
      </c>
      <c r="Q18" s="57" t="s">
        <v>66</v>
      </c>
      <c r="R18" s="57" t="s">
        <v>66</v>
      </c>
    </row>
    <row r="19" spans="2:18" ht="21">
      <c r="B19" s="77" t="s">
        <v>19</v>
      </c>
      <c r="C19" s="59">
        <v>0.17399516426359221</v>
      </c>
      <c r="D19" s="59">
        <v>0.17190062793131103</v>
      </c>
      <c r="E19" s="59">
        <v>0.19073989048132745</v>
      </c>
      <c r="F19" s="59">
        <v>0.17893615412141656</v>
      </c>
      <c r="G19" s="59">
        <v>6.9697705324942932E-2</v>
      </c>
      <c r="H19" s="59">
        <v>0.16265368799764798</v>
      </c>
      <c r="I19" s="59">
        <v>0.1591375901611479</v>
      </c>
      <c r="J19" s="59">
        <v>0.12726925627338964</v>
      </c>
      <c r="K19" s="59">
        <v>-1.1429885170506896E-2</v>
      </c>
      <c r="L19" s="59">
        <v>0.14399384212047386</v>
      </c>
      <c r="M19" s="59">
        <v>-0.43655052365613828</v>
      </c>
      <c r="N19" s="60">
        <v>-0.16029865934857057</v>
      </c>
      <c r="O19" s="60">
        <v>-0.3799988007246291</v>
      </c>
      <c r="P19" s="59">
        <v>-0.33352003672521696</v>
      </c>
      <c r="Q19" s="61">
        <v>-0.33392340335093873</v>
      </c>
      <c r="R19" s="59">
        <f>(Q19-P19)/P19</f>
        <v>1.20942246733469E-3</v>
      </c>
    </row>
    <row r="20" spans="2:18" ht="21">
      <c r="B20" s="77" t="s">
        <v>67</v>
      </c>
      <c r="C20" s="62">
        <v>0.23685967899364888</v>
      </c>
      <c r="D20" s="62">
        <v>0.30585929543422513</v>
      </c>
      <c r="E20" s="62">
        <v>0.37151069449513752</v>
      </c>
      <c r="F20" s="62">
        <v>0.30281934211755257</v>
      </c>
      <c r="G20" s="62">
        <v>0.32636879475194175</v>
      </c>
      <c r="H20" s="62">
        <v>0.22662147157482096</v>
      </c>
      <c r="I20" s="62">
        <v>0.32957211687542948</v>
      </c>
      <c r="J20" s="62">
        <v>0.29329055221772299</v>
      </c>
      <c r="K20" s="62">
        <v>0.18011436838906841</v>
      </c>
      <c r="L20" s="62">
        <v>0.21536329297412965</v>
      </c>
      <c r="M20" s="62">
        <v>0.29784880426371063</v>
      </c>
      <c r="N20" s="63">
        <v>0.22862683343137477</v>
      </c>
      <c r="O20" s="63">
        <v>0.339661494702718</v>
      </c>
      <c r="P20" s="62">
        <v>0.25389843343092838</v>
      </c>
      <c r="Q20" s="64">
        <v>0.25354551083148463</v>
      </c>
      <c r="R20" s="62">
        <f t="shared" ref="R20:R24" si="0">(Q20-P20)/P20</f>
        <v>-1.3900148759277821E-3</v>
      </c>
    </row>
    <row r="21" spans="2:18" ht="37.5">
      <c r="B21" s="77" t="s">
        <v>18</v>
      </c>
      <c r="C21" s="62">
        <v>6.8768728637912876E-3</v>
      </c>
      <c r="D21" s="62">
        <v>0.28069867575666219</v>
      </c>
      <c r="E21" s="62">
        <v>0.22633527800247191</v>
      </c>
      <c r="F21" s="62">
        <v>0.16528496206987522</v>
      </c>
      <c r="G21" s="62">
        <v>0.36930667729790811</v>
      </c>
      <c r="H21" s="62">
        <v>0.29852111976250711</v>
      </c>
      <c r="I21" s="62">
        <v>0.24415652302804985</v>
      </c>
      <c r="J21" s="62">
        <v>0.30079541099657958</v>
      </c>
      <c r="K21" s="62">
        <v>0.24457400983340413</v>
      </c>
      <c r="L21" s="62">
        <v>0.26173781085553904</v>
      </c>
      <c r="M21" s="62">
        <v>0.36469236390363935</v>
      </c>
      <c r="N21" s="63">
        <v>0.28813337165419389</v>
      </c>
      <c r="O21" s="63">
        <v>-0.15820641602308319</v>
      </c>
      <c r="P21" s="62">
        <v>-0.23450424517676116</v>
      </c>
      <c r="Q21" s="64">
        <v>0.10673023413944849</v>
      </c>
      <c r="R21" s="62">
        <f t="shared" si="0"/>
        <v>-1.4551313519249893</v>
      </c>
    </row>
    <row r="22" spans="2:18" ht="21">
      <c r="B22" s="77" t="s">
        <v>21</v>
      </c>
      <c r="C22" s="62">
        <v>0.33233272437946842</v>
      </c>
      <c r="D22" s="62">
        <v>0.3693167481302429</v>
      </c>
      <c r="E22" s="62">
        <v>0.28072812298447064</v>
      </c>
      <c r="F22" s="62">
        <v>0.32607434994557882</v>
      </c>
      <c r="G22" s="62">
        <v>0.36498582517104727</v>
      </c>
      <c r="H22" s="62">
        <v>0.17199184533746906</v>
      </c>
      <c r="I22" s="62">
        <v>0.26495732671570427</v>
      </c>
      <c r="J22" s="62">
        <v>0.26775989393851868</v>
      </c>
      <c r="K22" s="62">
        <v>8.7922826241710092E-2</v>
      </c>
      <c r="L22" s="62">
        <v>0.19488462998695413</v>
      </c>
      <c r="M22" s="62">
        <v>0.14965429752663839</v>
      </c>
      <c r="N22" s="63">
        <v>0.14459829658988047</v>
      </c>
      <c r="O22" s="63">
        <v>0.2722508356072818</v>
      </c>
      <c r="P22" s="62">
        <v>0.17000706652039449</v>
      </c>
      <c r="Q22" s="64">
        <v>0.22454773813590614</v>
      </c>
      <c r="R22" s="62">
        <f t="shared" si="0"/>
        <v>0.320814144563625</v>
      </c>
    </row>
    <row r="23" spans="2:18" ht="21">
      <c r="B23" s="78" t="s">
        <v>23</v>
      </c>
      <c r="C23" s="62">
        <v>0.87413024735627742</v>
      </c>
      <c r="D23" s="62">
        <v>0.28162943904812787</v>
      </c>
      <c r="E23" s="62">
        <v>0.21522171617017305</v>
      </c>
      <c r="F23" s="62">
        <v>0.37176633801171677</v>
      </c>
      <c r="G23" s="62">
        <v>0.14393243573635978</v>
      </c>
      <c r="H23" s="62">
        <v>5.661536882311001E-2</v>
      </c>
      <c r="I23" s="62">
        <v>0.24790394049453998</v>
      </c>
      <c r="J23" s="62">
        <v>0.14414936759681213</v>
      </c>
      <c r="K23" s="62">
        <v>0.11425670866676213</v>
      </c>
      <c r="L23" s="62">
        <v>0.11488886974660077</v>
      </c>
      <c r="M23" s="62">
        <v>0.13340040903463066</v>
      </c>
      <c r="N23" s="63">
        <v>0.12056608404076216</v>
      </c>
      <c r="O23" s="63">
        <v>0.2703989803146164</v>
      </c>
      <c r="P23" s="62">
        <v>0.23651144926554274</v>
      </c>
      <c r="Q23" s="64">
        <v>0.2484082830999107</v>
      </c>
      <c r="R23" s="62">
        <f t="shared" si="0"/>
        <v>5.0301301993252827E-2</v>
      </c>
    </row>
    <row r="24" spans="2:18" ht="21">
      <c r="B24" s="79" t="s">
        <v>68</v>
      </c>
      <c r="C24" s="65">
        <v>0.22833378488427489</v>
      </c>
      <c r="D24" s="65">
        <v>0.26302457602838447</v>
      </c>
      <c r="E24" s="65">
        <v>0.25091590996008822</v>
      </c>
      <c r="F24" s="65">
        <v>0.24775077161617906</v>
      </c>
      <c r="G24" s="65">
        <v>0.22510008680509849</v>
      </c>
      <c r="H24" s="65">
        <v>0.18427694566420166</v>
      </c>
      <c r="I24" s="65">
        <v>0.24644321606738817</v>
      </c>
      <c r="J24" s="65">
        <v>0.2182456880576161</v>
      </c>
      <c r="K24" s="65">
        <v>0.126168572104775</v>
      </c>
      <c r="L24" s="65">
        <v>0.19188226121717966</v>
      </c>
      <c r="M24" s="65">
        <v>6.9726549613802744E-2</v>
      </c>
      <c r="N24" s="66">
        <v>0.12801038062997883</v>
      </c>
      <c r="O24" s="66">
        <v>1.8035236140305198E-2</v>
      </c>
      <c r="P24" s="65">
        <v>-3.0022078954054045E-2</v>
      </c>
      <c r="Q24" s="67">
        <v>4.0675342895094072E-2</v>
      </c>
      <c r="R24" s="65">
        <f t="shared" si="0"/>
        <v>-2.3548476425414724</v>
      </c>
    </row>
    <row r="25" spans="2:18" s="74" customFormat="1">
      <c r="B25" s="80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9"/>
    </row>
    <row r="26" spans="2:18" ht="21">
      <c r="B26" s="81" t="s">
        <v>20</v>
      </c>
      <c r="C26" s="59">
        <v>0.2889371881679077</v>
      </c>
      <c r="D26" s="59">
        <v>0.24878330468542151</v>
      </c>
      <c r="E26" s="59">
        <v>0.21765277561375498</v>
      </c>
      <c r="F26" s="59">
        <v>0.25101024110346171</v>
      </c>
      <c r="G26" s="59">
        <v>0.19099990057331545</v>
      </c>
      <c r="H26" s="59">
        <v>0.16132941559377709</v>
      </c>
      <c r="I26" s="59">
        <v>0.19072738403956765</v>
      </c>
      <c r="J26" s="59">
        <v>0.18098355919229045</v>
      </c>
      <c r="K26" s="59">
        <v>0.25382551004587728</v>
      </c>
      <c r="L26" s="59">
        <v>0.2537313183121605</v>
      </c>
      <c r="M26" s="59">
        <v>0.17503108831559849</v>
      </c>
      <c r="N26" s="60">
        <v>0.22694293272144575</v>
      </c>
      <c r="O26" s="60">
        <v>0.21243724883226706</v>
      </c>
      <c r="P26" s="59">
        <v>8.3163110849931068E-2</v>
      </c>
      <c r="Q26" s="61">
        <v>0.2182586231127677</v>
      </c>
      <c r="R26" s="59">
        <f t="shared" ref="R26:R29" si="1">(Q26-P26)/P26</f>
        <v>1.6244643915090942</v>
      </c>
    </row>
    <row r="27" spans="2:18" ht="21">
      <c r="B27" s="77" t="s">
        <v>22</v>
      </c>
      <c r="C27" s="62">
        <v>0.53852622355622715</v>
      </c>
      <c r="D27" s="62">
        <v>0.54426132565618013</v>
      </c>
      <c r="E27" s="62">
        <v>0.51481487368089085</v>
      </c>
      <c r="F27" s="62">
        <v>0.53227438480668066</v>
      </c>
      <c r="G27" s="62">
        <v>0.49945710186022219</v>
      </c>
      <c r="H27" s="62">
        <v>0.55219447113528752</v>
      </c>
      <c r="I27" s="62">
        <v>0.31915247694755217</v>
      </c>
      <c r="J27" s="62">
        <v>0.45345230782877888</v>
      </c>
      <c r="K27" s="62">
        <v>0.21201393857609874</v>
      </c>
      <c r="L27" s="62">
        <v>0.19742066725341112</v>
      </c>
      <c r="M27" s="62">
        <v>0.20643227506800257</v>
      </c>
      <c r="N27" s="63">
        <v>0.20524799036839889</v>
      </c>
      <c r="O27" s="63">
        <v>0.24393679412274949</v>
      </c>
      <c r="P27" s="62">
        <v>0.18709576832383515</v>
      </c>
      <c r="Q27" s="64">
        <v>0.18374987856966402</v>
      </c>
      <c r="R27" s="62">
        <f t="shared" si="1"/>
        <v>-1.7883300002701781E-2</v>
      </c>
    </row>
    <row r="28" spans="2:18" ht="37.5">
      <c r="B28" s="77" t="s">
        <v>16</v>
      </c>
      <c r="C28" s="62">
        <v>0.29282250861646425</v>
      </c>
      <c r="D28" s="62">
        <v>0.20941983131980926</v>
      </c>
      <c r="E28" s="62">
        <v>0.19733561405803232</v>
      </c>
      <c r="F28" s="62">
        <v>0.23278355968447742</v>
      </c>
      <c r="G28" s="62">
        <v>-2.8487980322814691E-2</v>
      </c>
      <c r="H28" s="62">
        <v>0.22719468939610293</v>
      </c>
      <c r="I28" s="62">
        <v>0.2199450760871014</v>
      </c>
      <c r="J28" s="62">
        <v>0.12485737611833683</v>
      </c>
      <c r="K28" s="62">
        <v>0.19433739705583011</v>
      </c>
      <c r="L28" s="62">
        <v>0.25279273012453629</v>
      </c>
      <c r="M28" s="62">
        <v>0.29202122366255084</v>
      </c>
      <c r="N28" s="63">
        <v>0.2449001730518745</v>
      </c>
      <c r="O28" s="63">
        <v>0.18069614679970802</v>
      </c>
      <c r="P28" s="62">
        <v>0.20765410780271448</v>
      </c>
      <c r="Q28" s="64">
        <v>0.22073889000350172</v>
      </c>
      <c r="R28" s="62">
        <f t="shared" si="1"/>
        <v>6.301239276816363E-2</v>
      </c>
    </row>
    <row r="29" spans="2:18" ht="21">
      <c r="B29" s="82" t="s">
        <v>69</v>
      </c>
      <c r="C29" s="65">
        <v>0.32398821442771236</v>
      </c>
      <c r="D29" s="65">
        <v>0.25429999772163775</v>
      </c>
      <c r="E29" s="65">
        <v>0.23872305000742627</v>
      </c>
      <c r="F29" s="65">
        <v>0.27198362569053619</v>
      </c>
      <c r="G29" s="65">
        <v>4.8408939119918185E-2</v>
      </c>
      <c r="H29" s="65">
        <v>0.26694132113345492</v>
      </c>
      <c r="I29" s="65">
        <v>0.23094003676268474</v>
      </c>
      <c r="J29" s="65">
        <v>0.17263644201143263</v>
      </c>
      <c r="K29" s="65">
        <v>0.20212122226816268</v>
      </c>
      <c r="L29" s="65">
        <v>0.2445956643577134</v>
      </c>
      <c r="M29" s="65">
        <v>0.26685843723796476</v>
      </c>
      <c r="N29" s="66">
        <v>0.23725457310048365</v>
      </c>
      <c r="O29" s="66">
        <v>0.19292371445613071</v>
      </c>
      <c r="P29" s="65">
        <v>0.19302291429316976</v>
      </c>
      <c r="Q29" s="67">
        <v>0.21499982094543554</v>
      </c>
      <c r="R29" s="65">
        <f t="shared" si="1"/>
        <v>0.11385646482824581</v>
      </c>
    </row>
    <row r="30" spans="2:18" s="74" customFormat="1" ht="10.5" customHeight="1">
      <c r="B30" s="85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9"/>
    </row>
    <row r="31" spans="2:18" ht="21">
      <c r="B31" s="83" t="s">
        <v>24</v>
      </c>
      <c r="C31" s="70">
        <v>0.28507328363093493</v>
      </c>
      <c r="D31" s="70">
        <v>0.25797296846614098</v>
      </c>
      <c r="E31" s="70">
        <v>0.2438255256565062</v>
      </c>
      <c r="F31" s="70">
        <v>0.26191459882025048</v>
      </c>
      <c r="G31" s="70">
        <v>0.11641098127649495</v>
      </c>
      <c r="H31" s="70">
        <v>0.22938865462960781</v>
      </c>
      <c r="I31" s="70">
        <v>0.23746174586151034</v>
      </c>
      <c r="J31" s="70">
        <v>0.19172128473268468</v>
      </c>
      <c r="K31" s="70">
        <v>0.16967932692602414</v>
      </c>
      <c r="L31" s="70">
        <v>0.22277681332630686</v>
      </c>
      <c r="M31" s="70">
        <v>0.18055843011837924</v>
      </c>
      <c r="N31" s="71">
        <v>0.19068349218860933</v>
      </c>
      <c r="O31" s="71">
        <v>0.12099997586373132</v>
      </c>
      <c r="P31" s="70">
        <v>0.10130546679170373</v>
      </c>
      <c r="Q31" s="72">
        <v>0.14344605891608969</v>
      </c>
      <c r="R31" s="70">
        <f t="shared" ref="R31" si="2">(Q31-P31)/P31</f>
        <v>0.41597549923966204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ColWidth="9.140625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35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3439273.74</v>
      </c>
      <c r="C9" s="15">
        <v>20639455.73</v>
      </c>
      <c r="D9" s="16">
        <v>13079338.93</v>
      </c>
      <c r="E9" s="14">
        <v>-84103</v>
      </c>
      <c r="F9" s="17">
        <v>1327550</v>
      </c>
      <c r="G9" s="14">
        <v>3031360</v>
      </c>
      <c r="H9" s="17">
        <v>505413.28</v>
      </c>
      <c r="I9" s="17">
        <v>0</v>
      </c>
      <c r="J9" s="14">
        <v>7143806.5899999999</v>
      </c>
      <c r="K9" s="16">
        <v>42022391.68</v>
      </c>
      <c r="L9" s="14">
        <v>49067997.759999998</v>
      </c>
    </row>
    <row r="10" spans="1:12" ht="14.25" customHeight="1">
      <c r="A10" s="44" t="s">
        <v>17</v>
      </c>
      <c r="B10" s="18">
        <v>542231.28</v>
      </c>
      <c r="C10" s="19">
        <v>3463177.82</v>
      </c>
      <c r="D10" s="20">
        <v>2421168.71</v>
      </c>
      <c r="E10" s="18">
        <v>-3069.31</v>
      </c>
      <c r="F10" s="21">
        <v>758600</v>
      </c>
      <c r="G10" s="18">
        <v>1121224.28</v>
      </c>
      <c r="H10" s="21">
        <v>505413.28</v>
      </c>
      <c r="I10" s="21">
        <v>0</v>
      </c>
      <c r="J10" s="18">
        <v>1498008.61</v>
      </c>
      <c r="K10" s="20">
        <v>8811815.3699999992</v>
      </c>
      <c r="L10" s="18">
        <v>10306432.890000001</v>
      </c>
    </row>
    <row r="11" spans="1:12" ht="14.25" customHeight="1">
      <c r="A11" s="44" t="s">
        <v>18</v>
      </c>
      <c r="B11" s="22">
        <v>574361.9</v>
      </c>
      <c r="C11" s="23">
        <v>3383552</v>
      </c>
      <c r="D11" s="24">
        <v>2165427</v>
      </c>
      <c r="E11" s="22">
        <v>145747</v>
      </c>
      <c r="F11" s="25">
        <v>284475</v>
      </c>
      <c r="G11" s="22">
        <v>953552.18</v>
      </c>
      <c r="H11" s="25">
        <v>505413.28</v>
      </c>
      <c r="I11" s="25">
        <v>0</v>
      </c>
      <c r="J11" s="22">
        <v>1362129.82</v>
      </c>
      <c r="K11" s="24">
        <v>8012528.3600000003</v>
      </c>
      <c r="L11" s="22">
        <v>9436258.1799999997</v>
      </c>
    </row>
    <row r="12" spans="1:12" ht="14.25" customHeight="1">
      <c r="A12" s="44" t="s">
        <v>19</v>
      </c>
      <c r="B12" s="18">
        <v>515356.69</v>
      </c>
      <c r="C12" s="19">
        <v>4262528.76</v>
      </c>
      <c r="D12" s="20">
        <v>3446855.66</v>
      </c>
      <c r="E12" s="18">
        <v>3876.25</v>
      </c>
      <c r="F12" s="21">
        <v>948250</v>
      </c>
      <c r="G12" s="18">
        <v>2462980</v>
      </c>
      <c r="H12" s="21">
        <v>505413.28</v>
      </c>
      <c r="I12" s="21">
        <v>0</v>
      </c>
      <c r="J12" s="18">
        <v>2064694.31</v>
      </c>
      <c r="K12" s="20">
        <v>12145260.640000001</v>
      </c>
      <c r="L12" s="18">
        <v>14290974.949999999</v>
      </c>
    </row>
    <row r="13" spans="1:12" ht="14.25" customHeight="1">
      <c r="A13" s="44" t="s">
        <v>20</v>
      </c>
      <c r="B13" s="18">
        <v>29774.14</v>
      </c>
      <c r="C13" s="19">
        <v>1541683.75</v>
      </c>
      <c r="D13" s="20">
        <v>1246893.8500000001</v>
      </c>
      <c r="E13" s="18">
        <v>-3283.52</v>
      </c>
      <c r="F13" s="21">
        <v>758600</v>
      </c>
      <c r="G13" s="18">
        <v>1136760</v>
      </c>
      <c r="H13" s="21">
        <v>513413.28</v>
      </c>
      <c r="I13" s="21">
        <v>0</v>
      </c>
      <c r="J13" s="18">
        <v>887251.25</v>
      </c>
      <c r="K13" s="20">
        <v>5219125.0199999996</v>
      </c>
      <c r="L13" s="18">
        <v>6126662.5499999998</v>
      </c>
    </row>
    <row r="14" spans="1:12" ht="14.25" customHeight="1">
      <c r="A14" s="44" t="s">
        <v>21</v>
      </c>
      <c r="B14" s="18">
        <v>18285.72</v>
      </c>
      <c r="C14" s="19">
        <v>1901833.78</v>
      </c>
      <c r="D14" s="20">
        <v>1410242.19</v>
      </c>
      <c r="E14" s="18">
        <v>-4929</v>
      </c>
      <c r="F14" s="21">
        <v>758600</v>
      </c>
      <c r="G14" s="18">
        <v>1326220</v>
      </c>
      <c r="H14" s="21">
        <v>505413.28</v>
      </c>
      <c r="I14" s="21">
        <v>0</v>
      </c>
      <c r="J14" s="18">
        <v>1006501.14</v>
      </c>
      <c r="K14" s="20">
        <v>5920594.9699999997</v>
      </c>
      <c r="L14" s="18">
        <v>6948549.1799999997</v>
      </c>
    </row>
    <row r="15" spans="1:12" ht="14.25" customHeight="1">
      <c r="A15" s="44" t="s">
        <v>22</v>
      </c>
      <c r="B15" s="22">
        <v>284619.05</v>
      </c>
      <c r="C15" s="23">
        <v>3829757.92</v>
      </c>
      <c r="D15" s="24">
        <v>2481196.81</v>
      </c>
      <c r="E15" s="22">
        <v>-88624.97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1432722.1</v>
      </c>
      <c r="K15" s="24">
        <v>8427777.0600000005</v>
      </c>
      <c r="L15" s="22">
        <v>9757007.9499999993</v>
      </c>
    </row>
    <row r="16" spans="1:12" ht="14.25" customHeight="1" thickBot="1">
      <c r="A16" s="45" t="s">
        <v>23</v>
      </c>
      <c r="B16" s="22">
        <v>279722.51</v>
      </c>
      <c r="C16" s="23">
        <v>2100002.87</v>
      </c>
      <c r="D16" s="24">
        <v>1276484.3799999999</v>
      </c>
      <c r="E16" s="22">
        <v>-14003.63</v>
      </c>
      <c r="F16" s="25">
        <v>1137900</v>
      </c>
      <c r="G16" s="22">
        <v>568380</v>
      </c>
      <c r="H16" s="25">
        <v>505413.28</v>
      </c>
      <c r="I16" s="25">
        <v>0</v>
      </c>
      <c r="J16" s="22">
        <v>997543.52</v>
      </c>
      <c r="K16" s="24">
        <v>5867903.04</v>
      </c>
      <c r="L16" s="22">
        <v>6849262.3099999996</v>
      </c>
    </row>
    <row r="17" spans="1:12" s="55" customFormat="1" ht="25.5" customHeight="1" thickBot="1">
      <c r="A17" s="56" t="s">
        <v>24</v>
      </c>
      <c r="B17" s="31">
        <f>B9+B10+B11+B12+B13+B14+B15+B16</f>
        <v>5683625.0300000003</v>
      </c>
      <c r="C17" s="31">
        <f t="shared" ref="C17:L17" si="0">C9+C10+C11+C12+C13+C14+C15+C16</f>
        <v>41121992.630000003</v>
      </c>
      <c r="D17" s="32">
        <f t="shared" si="0"/>
        <v>27527607.530000001</v>
      </c>
      <c r="E17" s="31">
        <f t="shared" si="0"/>
        <v>-48390.179999999993</v>
      </c>
      <c r="F17" s="31">
        <f t="shared" si="0"/>
        <v>6542925</v>
      </c>
      <c r="G17" s="31">
        <f t="shared" si="0"/>
        <v>11358316.460000001</v>
      </c>
      <c r="H17" s="31">
        <f t="shared" si="0"/>
        <v>4051306.2400000012</v>
      </c>
      <c r="I17" s="31">
        <f t="shared" si="0"/>
        <v>0</v>
      </c>
      <c r="J17" s="31">
        <f t="shared" si="0"/>
        <v>16392657.34</v>
      </c>
      <c r="K17" s="31">
        <f t="shared" si="0"/>
        <v>96427396.140000001</v>
      </c>
      <c r="L17" s="31">
        <f t="shared" si="0"/>
        <v>112783145.77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35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46" t="s">
        <v>9</v>
      </c>
      <c r="E24" s="47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6">
        <v>35</v>
      </c>
      <c r="E25" s="27">
        <v>16</v>
      </c>
      <c r="F25" s="27">
        <v>5826.3149999999996</v>
      </c>
      <c r="G25" s="27">
        <v>3123.1680000000001</v>
      </c>
      <c r="H25" s="27">
        <v>9573.5169999999998</v>
      </c>
      <c r="I25" s="28">
        <v>18523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6">
        <v>20</v>
      </c>
      <c r="E26" s="27">
        <v>5.9180000000000001</v>
      </c>
      <c r="F26" s="27">
        <v>918.56899999999996</v>
      </c>
      <c r="G26" s="27">
        <v>524.04899999999998</v>
      </c>
      <c r="H26" s="27">
        <v>1772.192</v>
      </c>
      <c r="I26" s="28">
        <v>3214.81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6">
        <v>7.5</v>
      </c>
      <c r="E27" s="27">
        <v>5.0330000000000004</v>
      </c>
      <c r="F27" s="27">
        <v>973</v>
      </c>
      <c r="G27" s="27">
        <v>512</v>
      </c>
      <c r="H27" s="27">
        <v>1585</v>
      </c>
      <c r="I27" s="28">
        <v>3070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6">
        <v>25</v>
      </c>
      <c r="E28" s="27">
        <v>13</v>
      </c>
      <c r="F28" s="27">
        <v>873.04200000000003</v>
      </c>
      <c r="G28" s="27">
        <v>645.00699999999995</v>
      </c>
      <c r="H28" s="27">
        <v>2522.951</v>
      </c>
      <c r="I28" s="28">
        <v>4041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6">
        <v>20</v>
      </c>
      <c r="E29" s="27">
        <v>6</v>
      </c>
      <c r="F29" s="27">
        <v>50.439</v>
      </c>
      <c r="G29" s="27">
        <v>233.28800000000001</v>
      </c>
      <c r="H29" s="27">
        <v>912.673</v>
      </c>
      <c r="I29" s="28">
        <v>1196.4000000000001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6">
        <v>20</v>
      </c>
      <c r="E30" s="27">
        <v>7</v>
      </c>
      <c r="F30" s="27">
        <v>30.977</v>
      </c>
      <c r="G30" s="27">
        <v>287.786</v>
      </c>
      <c r="H30" s="27">
        <v>1032.2370000000001</v>
      </c>
      <c r="I30" s="28">
        <v>1351.0000000000002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6">
        <v>15</v>
      </c>
      <c r="E31" s="27">
        <v>4</v>
      </c>
      <c r="F31" s="27">
        <v>482.16</v>
      </c>
      <c r="G31" s="27">
        <v>579.52</v>
      </c>
      <c r="H31" s="27">
        <v>1816.13</v>
      </c>
      <c r="I31" s="28">
        <v>2877.81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6">
        <v>30</v>
      </c>
      <c r="E32" s="27">
        <v>3</v>
      </c>
      <c r="F32" s="27">
        <v>473.86500000000001</v>
      </c>
      <c r="G32" s="27">
        <v>317.77300000000002</v>
      </c>
      <c r="H32" s="27">
        <v>934.33199999999999</v>
      </c>
      <c r="I32" s="28">
        <v>1725.97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3">
        <f t="shared" ref="D33:I33" si="1">SUM(D25:D32)</f>
        <v>172.5</v>
      </c>
      <c r="E33" s="34">
        <f t="shared" si="1"/>
        <v>59.951000000000001</v>
      </c>
      <c r="F33" s="35">
        <f t="shared" si="1"/>
        <v>9628.3670000000002</v>
      </c>
      <c r="G33" s="36">
        <f t="shared" si="1"/>
        <v>6222.5910000000013</v>
      </c>
      <c r="H33" s="36">
        <f t="shared" si="1"/>
        <v>20149.031999999999</v>
      </c>
      <c r="I33" s="37">
        <f t="shared" si="1"/>
        <v>35999.990000000005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ColWidth="9.140625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36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3618910.3</v>
      </c>
      <c r="C9" s="15">
        <v>21440168.02</v>
      </c>
      <c r="D9" s="16">
        <v>13816433.880000001</v>
      </c>
      <c r="E9" s="14">
        <v>-88412</v>
      </c>
      <c r="F9" s="17">
        <v>1327550</v>
      </c>
      <c r="G9" s="14">
        <v>3031360</v>
      </c>
      <c r="H9" s="17">
        <v>505413.28</v>
      </c>
      <c r="I9" s="17">
        <v>0</v>
      </c>
      <c r="J9" s="14">
        <v>7435772.0300000003</v>
      </c>
      <c r="K9" s="16">
        <v>43739835.479999997</v>
      </c>
      <c r="L9" s="14">
        <v>51072365.469999999</v>
      </c>
    </row>
    <row r="10" spans="1:12" ht="14.25" customHeight="1">
      <c r="A10" s="44" t="s">
        <v>17</v>
      </c>
      <c r="B10" s="18">
        <v>597717.12</v>
      </c>
      <c r="C10" s="19">
        <v>3756086.36</v>
      </c>
      <c r="D10" s="20">
        <v>2656019.86</v>
      </c>
      <c r="E10" s="18">
        <v>-6021.13</v>
      </c>
      <c r="F10" s="21">
        <v>758600</v>
      </c>
      <c r="G10" s="18">
        <v>1064007.3600000001</v>
      </c>
      <c r="H10" s="21">
        <v>505413.28</v>
      </c>
      <c r="I10" s="21">
        <v>0</v>
      </c>
      <c r="J10" s="18">
        <v>1587433.48</v>
      </c>
      <c r="K10" s="20">
        <v>9337843.9800000004</v>
      </c>
      <c r="L10" s="18">
        <v>10918432.74</v>
      </c>
    </row>
    <row r="11" spans="1:12" ht="14.25" customHeight="1">
      <c r="A11" s="44" t="s">
        <v>18</v>
      </c>
      <c r="B11" s="22">
        <v>602509.77</v>
      </c>
      <c r="C11" s="23">
        <v>3547667.49</v>
      </c>
      <c r="D11" s="24">
        <v>2290409.71</v>
      </c>
      <c r="E11" s="22">
        <v>151949</v>
      </c>
      <c r="F11" s="25">
        <v>284475</v>
      </c>
      <c r="G11" s="22">
        <v>945405.4</v>
      </c>
      <c r="H11" s="25">
        <v>505413.28</v>
      </c>
      <c r="I11" s="25">
        <v>0</v>
      </c>
      <c r="J11" s="22">
        <v>1415731.04</v>
      </c>
      <c r="K11" s="24">
        <v>8327829.6500000004</v>
      </c>
      <c r="L11" s="22">
        <v>9808440.6899999995</v>
      </c>
    </row>
    <row r="12" spans="1:12" ht="14.25" customHeight="1">
      <c r="A12" s="44" t="s">
        <v>19</v>
      </c>
      <c r="B12" s="18">
        <v>565361.01</v>
      </c>
      <c r="C12" s="19">
        <v>4611622.7699999996</v>
      </c>
      <c r="D12" s="20">
        <v>3720730.94</v>
      </c>
      <c r="E12" s="18">
        <v>-14973</v>
      </c>
      <c r="F12" s="21">
        <v>948250</v>
      </c>
      <c r="G12" s="18">
        <v>1705140</v>
      </c>
      <c r="H12" s="21">
        <v>505413.28</v>
      </c>
      <c r="I12" s="21">
        <v>0</v>
      </c>
      <c r="J12" s="18">
        <v>2049608.06</v>
      </c>
      <c r="K12" s="20">
        <v>12056518</v>
      </c>
      <c r="L12" s="18">
        <v>14176387.65</v>
      </c>
    </row>
    <row r="13" spans="1:12" ht="14.25" customHeight="1">
      <c r="A13" s="44" t="s">
        <v>20</v>
      </c>
      <c r="B13" s="18">
        <v>31645.98</v>
      </c>
      <c r="C13" s="19">
        <v>1662176.53</v>
      </c>
      <c r="D13" s="20">
        <v>1309009.5</v>
      </c>
      <c r="E13" s="18">
        <v>-3394.81</v>
      </c>
      <c r="F13" s="21">
        <v>758600</v>
      </c>
      <c r="G13" s="18">
        <v>1136760</v>
      </c>
      <c r="H13" s="21">
        <v>513413.28</v>
      </c>
      <c r="I13" s="21">
        <v>0</v>
      </c>
      <c r="J13" s="18">
        <v>918612.9</v>
      </c>
      <c r="K13" s="20">
        <v>5403605.29</v>
      </c>
      <c r="L13" s="18">
        <v>6343711.6600000001</v>
      </c>
    </row>
    <row r="14" spans="1:12" ht="14.25" customHeight="1">
      <c r="A14" s="44" t="s">
        <v>21</v>
      </c>
      <c r="B14" s="18">
        <v>21855.86</v>
      </c>
      <c r="C14" s="19">
        <v>2116154.04</v>
      </c>
      <c r="D14" s="20">
        <v>1522982.38</v>
      </c>
      <c r="E14" s="18">
        <v>-5084</v>
      </c>
      <c r="F14" s="21">
        <v>758600</v>
      </c>
      <c r="G14" s="18">
        <v>1136760</v>
      </c>
      <c r="H14" s="21">
        <v>505413.28</v>
      </c>
      <c r="I14" s="21">
        <v>0</v>
      </c>
      <c r="J14" s="18">
        <v>1030500.15</v>
      </c>
      <c r="K14" s="20">
        <v>6061765.5599999996</v>
      </c>
      <c r="L14" s="18">
        <v>7115957.4299999997</v>
      </c>
    </row>
    <row r="15" spans="1:12" ht="14.25" customHeight="1">
      <c r="A15" s="44" t="s">
        <v>22</v>
      </c>
      <c r="B15" s="22">
        <v>291857.90000000002</v>
      </c>
      <c r="C15" s="23">
        <v>4061742.7</v>
      </c>
      <c r="D15" s="24">
        <v>2622588.94</v>
      </c>
      <c r="E15" s="22">
        <v>-93279.31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1497426.78</v>
      </c>
      <c r="K15" s="24">
        <v>8808392.8200000003</v>
      </c>
      <c r="L15" s="22">
        <v>10196882.810000001</v>
      </c>
    </row>
    <row r="16" spans="1:12" ht="14.25" customHeight="1" thickBot="1">
      <c r="A16" s="45" t="s">
        <v>23</v>
      </c>
      <c r="B16" s="22">
        <v>299597.32</v>
      </c>
      <c r="C16" s="23">
        <v>2250233.9</v>
      </c>
      <c r="D16" s="24">
        <v>1379616.08</v>
      </c>
      <c r="E16" s="22">
        <v>-14027.5</v>
      </c>
      <c r="F16" s="25">
        <v>1137900</v>
      </c>
      <c r="G16" s="22">
        <v>757840</v>
      </c>
      <c r="H16" s="25">
        <v>505413.28</v>
      </c>
      <c r="I16" s="25">
        <v>0</v>
      </c>
      <c r="J16" s="22">
        <v>1076202.1000000001</v>
      </c>
      <c r="K16" s="24">
        <v>6330600.5800000001</v>
      </c>
      <c r="L16" s="22">
        <v>7390590.5</v>
      </c>
    </row>
    <row r="17" spans="1:12" s="55" customFormat="1" ht="25.5" customHeight="1" thickBot="1">
      <c r="A17" s="56" t="s">
        <v>24</v>
      </c>
      <c r="B17" s="31">
        <f>B9+B10+B11+B12+B13+B14+B15+B16</f>
        <v>6029455.2600000007</v>
      </c>
      <c r="C17" s="31">
        <f t="shared" ref="C17:L17" si="0">C9+C10+C11+C12+C13+C14+C15+C16</f>
        <v>43445851.809999995</v>
      </c>
      <c r="D17" s="32">
        <f t="shared" si="0"/>
        <v>29317791.289999999</v>
      </c>
      <c r="E17" s="31">
        <f t="shared" si="0"/>
        <v>-73242.75</v>
      </c>
      <c r="F17" s="31">
        <f t="shared" si="0"/>
        <v>6542925</v>
      </c>
      <c r="G17" s="31">
        <f t="shared" si="0"/>
        <v>10535112.760000002</v>
      </c>
      <c r="H17" s="31">
        <f t="shared" si="0"/>
        <v>4051306.2400000012</v>
      </c>
      <c r="I17" s="31">
        <f t="shared" si="0"/>
        <v>0</v>
      </c>
      <c r="J17" s="31">
        <f t="shared" si="0"/>
        <v>17011286.540000003</v>
      </c>
      <c r="K17" s="31">
        <f t="shared" si="0"/>
        <v>100066391.36</v>
      </c>
      <c r="L17" s="31">
        <f t="shared" si="0"/>
        <v>117022768.95000002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36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46" t="s">
        <v>9</v>
      </c>
      <c r="E24" s="47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6">
        <v>35</v>
      </c>
      <c r="E25" s="27">
        <v>16</v>
      </c>
      <c r="F25" s="27">
        <v>6130.6289999999999</v>
      </c>
      <c r="G25" s="27">
        <v>3244.3319999999999</v>
      </c>
      <c r="H25" s="27">
        <v>10113.039000000001</v>
      </c>
      <c r="I25" s="28">
        <v>19488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6">
        <v>20</v>
      </c>
      <c r="E26" s="27">
        <v>5.6159999999999997</v>
      </c>
      <c r="F26" s="27">
        <v>1012.5650000000001</v>
      </c>
      <c r="G26" s="27">
        <v>568.37199999999996</v>
      </c>
      <c r="H26" s="27">
        <v>1944.0930000000001</v>
      </c>
      <c r="I26" s="28">
        <v>3525.03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6">
        <v>7.5</v>
      </c>
      <c r="E27" s="27">
        <v>4.99</v>
      </c>
      <c r="F27" s="27">
        <v>1020.684</v>
      </c>
      <c r="G27" s="27">
        <v>536.83399999999995</v>
      </c>
      <c r="H27" s="27">
        <v>1676.482</v>
      </c>
      <c r="I27" s="28">
        <v>3234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6">
        <v>25</v>
      </c>
      <c r="E28" s="27">
        <v>9</v>
      </c>
      <c r="F28" s="27">
        <v>957.75199999999995</v>
      </c>
      <c r="G28" s="27">
        <v>697.83199999999999</v>
      </c>
      <c r="H28" s="27">
        <v>2723.4160000000002</v>
      </c>
      <c r="I28" s="28">
        <v>4379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6">
        <v>20</v>
      </c>
      <c r="E29" s="27">
        <v>6</v>
      </c>
      <c r="F29" s="27">
        <v>53.61</v>
      </c>
      <c r="G29" s="27">
        <v>251.52099999999999</v>
      </c>
      <c r="H29" s="27">
        <v>958.13900000000001</v>
      </c>
      <c r="I29" s="28">
        <v>1263.27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6">
        <v>20</v>
      </c>
      <c r="E30" s="27">
        <v>6</v>
      </c>
      <c r="F30" s="27">
        <v>37.024999999999999</v>
      </c>
      <c r="G30" s="27">
        <v>320.21699999999998</v>
      </c>
      <c r="H30" s="27">
        <v>1114.758</v>
      </c>
      <c r="I30" s="28">
        <v>1472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6">
        <v>15</v>
      </c>
      <c r="E31" s="27">
        <v>4</v>
      </c>
      <c r="F31" s="27">
        <v>494.423</v>
      </c>
      <c r="G31" s="27">
        <v>614.62400000000002</v>
      </c>
      <c r="H31" s="27">
        <v>1919.623</v>
      </c>
      <c r="I31" s="28">
        <v>3028.67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6">
        <v>30</v>
      </c>
      <c r="E32" s="27">
        <v>4</v>
      </c>
      <c r="F32" s="27">
        <v>507.53399999999999</v>
      </c>
      <c r="G32" s="27">
        <v>340.50599999999997</v>
      </c>
      <c r="H32" s="27">
        <v>1009.82</v>
      </c>
      <c r="I32" s="28">
        <v>1857.8600000000001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3">
        <f t="shared" ref="D33:I33" si="1">SUM(D25:D32)</f>
        <v>172.5</v>
      </c>
      <c r="E33" s="34">
        <f t="shared" si="1"/>
        <v>55.606000000000002</v>
      </c>
      <c r="F33" s="35">
        <f t="shared" si="1"/>
        <v>10214.222</v>
      </c>
      <c r="G33" s="36">
        <f t="shared" si="1"/>
        <v>6574.2379999999994</v>
      </c>
      <c r="H33" s="36">
        <f t="shared" si="1"/>
        <v>21459.370000000003</v>
      </c>
      <c r="I33" s="37">
        <f t="shared" si="1"/>
        <v>38247.83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32" sqref="A32"/>
    </sheetView>
  </sheetViews>
  <sheetFormatPr baseColWidth="10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37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3458003.96</v>
      </c>
      <c r="C9" s="15">
        <v>19980839.399999999</v>
      </c>
      <c r="D9" s="16">
        <v>13012302.220000001</v>
      </c>
      <c r="E9" s="14">
        <v>-87792</v>
      </c>
      <c r="F9" s="17">
        <v>1327550</v>
      </c>
      <c r="G9" s="14">
        <v>2841900</v>
      </c>
      <c r="H9" s="17">
        <v>505413.28</v>
      </c>
      <c r="I9" s="17">
        <v>0</v>
      </c>
      <c r="J9" s="14">
        <v>6991421.5099999998</v>
      </c>
      <c r="K9" s="16">
        <v>41126008.859999999</v>
      </c>
      <c r="L9" s="14">
        <v>48014913.729999997</v>
      </c>
    </row>
    <row r="10" spans="1:12" ht="14.25" customHeight="1">
      <c r="A10" s="44" t="s">
        <v>17</v>
      </c>
      <c r="B10" s="18">
        <v>551938.76</v>
      </c>
      <c r="C10" s="19">
        <v>3545103.39</v>
      </c>
      <c r="D10" s="20">
        <v>2419321.61</v>
      </c>
      <c r="E10" s="18">
        <v>-1272.8599999999999</v>
      </c>
      <c r="F10" s="21">
        <v>758600</v>
      </c>
      <c r="G10" s="18">
        <v>838928.88</v>
      </c>
      <c r="H10" s="21">
        <v>505413.28</v>
      </c>
      <c r="I10" s="21">
        <v>0</v>
      </c>
      <c r="J10" s="18">
        <v>1465282.01</v>
      </c>
      <c r="K10" s="20">
        <v>8619305.9199999999</v>
      </c>
      <c r="L10" s="18">
        <v>10083298.68</v>
      </c>
    </row>
    <row r="11" spans="1:12" ht="14.25" customHeight="1">
      <c r="A11" s="44" t="s">
        <v>18</v>
      </c>
      <c r="B11" s="22">
        <v>578305.68999999994</v>
      </c>
      <c r="C11" s="23">
        <v>3395658.77</v>
      </c>
      <c r="D11" s="24">
        <v>2156528.94</v>
      </c>
      <c r="E11" s="22">
        <v>149158.1</v>
      </c>
      <c r="F11" s="25">
        <v>284475</v>
      </c>
      <c r="G11" s="22">
        <v>970035.19999999995</v>
      </c>
      <c r="H11" s="25">
        <v>505413.28</v>
      </c>
      <c r="I11" s="25">
        <v>0</v>
      </c>
      <c r="J11" s="22">
        <v>1366727.75</v>
      </c>
      <c r="K11" s="24">
        <v>8039574.9800000004</v>
      </c>
      <c r="L11" s="22">
        <v>9467942.7300000004</v>
      </c>
    </row>
    <row r="12" spans="1:12" ht="14.25" customHeight="1">
      <c r="A12" s="44" t="s">
        <v>19</v>
      </c>
      <c r="B12" s="18">
        <v>504237.21</v>
      </c>
      <c r="C12" s="19">
        <v>4157777.43</v>
      </c>
      <c r="D12" s="20">
        <v>3216907.8</v>
      </c>
      <c r="E12" s="18">
        <v>-15934</v>
      </c>
      <c r="F12" s="21">
        <v>948250</v>
      </c>
      <c r="G12" s="18">
        <v>2273520</v>
      </c>
      <c r="H12" s="21">
        <v>505413.28</v>
      </c>
      <c r="I12" s="21">
        <v>0</v>
      </c>
      <c r="J12" s="18">
        <v>1973037.97</v>
      </c>
      <c r="K12" s="20">
        <v>11606105.720000001</v>
      </c>
      <c r="L12" s="18">
        <v>13637460.91</v>
      </c>
    </row>
    <row r="13" spans="1:12" ht="14.25" customHeight="1">
      <c r="A13" s="44" t="s">
        <v>20</v>
      </c>
      <c r="B13" s="18">
        <v>30588.76</v>
      </c>
      <c r="C13" s="19">
        <v>1528995.43</v>
      </c>
      <c r="D13" s="20">
        <v>1291418.31</v>
      </c>
      <c r="E13" s="18">
        <v>-3150.53</v>
      </c>
      <c r="F13" s="21">
        <v>758600</v>
      </c>
      <c r="G13" s="18">
        <v>1515680</v>
      </c>
      <c r="H13" s="21">
        <v>505413.28</v>
      </c>
      <c r="I13" s="21">
        <v>0</v>
      </c>
      <c r="J13" s="18">
        <v>957218.28</v>
      </c>
      <c r="K13" s="20">
        <v>5630695.7800000003</v>
      </c>
      <c r="L13" s="18">
        <v>6608996.9400000004</v>
      </c>
    </row>
    <row r="14" spans="1:12" ht="14.25" customHeight="1">
      <c r="A14" s="44" t="s">
        <v>21</v>
      </c>
      <c r="B14" s="18">
        <v>20660.5</v>
      </c>
      <c r="C14" s="19">
        <v>2022201</v>
      </c>
      <c r="D14" s="20">
        <v>1400355</v>
      </c>
      <c r="E14" s="18">
        <v>-4774</v>
      </c>
      <c r="F14" s="21">
        <v>758600</v>
      </c>
      <c r="G14" s="18">
        <v>1326220</v>
      </c>
      <c r="H14" s="21">
        <v>505413.28</v>
      </c>
      <c r="I14" s="21">
        <v>0</v>
      </c>
      <c r="J14" s="18">
        <v>1025686.46</v>
      </c>
      <c r="K14" s="20">
        <v>6033449.7800000003</v>
      </c>
      <c r="L14" s="18">
        <v>7081070.6600000001</v>
      </c>
    </row>
    <row r="15" spans="1:12" ht="14.25" customHeight="1">
      <c r="A15" s="44" t="s">
        <v>22</v>
      </c>
      <c r="B15" s="22">
        <v>274918.06</v>
      </c>
      <c r="C15" s="23">
        <v>3943714.89</v>
      </c>
      <c r="D15" s="24">
        <v>2529628.6</v>
      </c>
      <c r="E15" s="22">
        <v>-89842.65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1458679.02</v>
      </c>
      <c r="K15" s="24">
        <v>8580464.8300000001</v>
      </c>
      <c r="L15" s="22">
        <v>9934227.9499999993</v>
      </c>
    </row>
    <row r="16" spans="1:12" ht="14.25" customHeight="1" thickBot="1">
      <c r="A16" s="45" t="s">
        <v>23</v>
      </c>
      <c r="B16" s="22">
        <v>281952.07</v>
      </c>
      <c r="C16" s="23">
        <v>2166074.65</v>
      </c>
      <c r="D16" s="24">
        <v>1309389.31</v>
      </c>
      <c r="E16" s="22">
        <v>-10211.709999999999</v>
      </c>
      <c r="F16" s="25">
        <v>1137900</v>
      </c>
      <c r="G16" s="22">
        <v>757840</v>
      </c>
      <c r="H16" s="25">
        <v>505413.28</v>
      </c>
      <c r="I16" s="25">
        <v>0</v>
      </c>
      <c r="J16" s="22">
        <v>1046956.78</v>
      </c>
      <c r="K16" s="24">
        <v>6158569.3099999996</v>
      </c>
      <c r="L16" s="22">
        <v>7193778.3899999997</v>
      </c>
    </row>
    <row r="17" spans="1:12" s="55" customFormat="1" ht="25.5" customHeight="1" thickBot="1">
      <c r="A17" s="56" t="s">
        <v>24</v>
      </c>
      <c r="B17" s="31">
        <f>B9+B10+B11+B12+B13+B14+B15+B16</f>
        <v>5700605.0099999998</v>
      </c>
      <c r="C17" s="31">
        <f t="shared" ref="C17:L17" si="0">C9+C10+C11+C12+C13+C14+C15+C16</f>
        <v>40740364.960000001</v>
      </c>
      <c r="D17" s="32">
        <f t="shared" si="0"/>
        <v>27335851.789999999</v>
      </c>
      <c r="E17" s="31">
        <f t="shared" si="0"/>
        <v>-63819.649999999987</v>
      </c>
      <c r="F17" s="31">
        <f t="shared" si="0"/>
        <v>6542925</v>
      </c>
      <c r="G17" s="31">
        <f t="shared" si="0"/>
        <v>11281964.08</v>
      </c>
      <c r="H17" s="31">
        <f t="shared" si="0"/>
        <v>4043306.2400000012</v>
      </c>
      <c r="I17" s="31">
        <f t="shared" si="0"/>
        <v>0</v>
      </c>
      <c r="J17" s="31">
        <f t="shared" si="0"/>
        <v>16285009.779999999</v>
      </c>
      <c r="K17" s="31">
        <f t="shared" si="0"/>
        <v>95794175.180000007</v>
      </c>
      <c r="L17" s="31">
        <f t="shared" si="0"/>
        <v>112021689.98999999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37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46" t="s">
        <v>9</v>
      </c>
      <c r="E24" s="47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6">
        <v>35</v>
      </c>
      <c r="E25" s="27">
        <v>15</v>
      </c>
      <c r="F25" s="27">
        <v>5858.0450000000001</v>
      </c>
      <c r="G25" s="27">
        <v>3023.5059999999999</v>
      </c>
      <c r="H25" s="27">
        <v>9524.4490000000005</v>
      </c>
      <c r="I25" s="28">
        <v>18406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6">
        <v>20</v>
      </c>
      <c r="E26" s="27">
        <v>4.4279999999999999</v>
      </c>
      <c r="F26" s="27">
        <v>935.01400000000001</v>
      </c>
      <c r="G26" s="27">
        <v>536.44600000000003</v>
      </c>
      <c r="H26" s="27">
        <v>1770.84</v>
      </c>
      <c r="I26" s="28">
        <v>3242.3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6">
        <v>7.5</v>
      </c>
      <c r="E27" s="27">
        <v>5.12</v>
      </c>
      <c r="F27" s="27">
        <v>979.68100000000004</v>
      </c>
      <c r="G27" s="27">
        <v>513.83199999999999</v>
      </c>
      <c r="H27" s="27">
        <v>1578.4870000000001</v>
      </c>
      <c r="I27" s="28">
        <v>3072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6">
        <v>25</v>
      </c>
      <c r="E28" s="27">
        <v>12</v>
      </c>
      <c r="F28" s="27">
        <v>854.20500000000004</v>
      </c>
      <c r="G28" s="27">
        <v>629.15599999999995</v>
      </c>
      <c r="H28" s="27">
        <v>2354.6390000000001</v>
      </c>
      <c r="I28" s="28">
        <v>3838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6">
        <v>20</v>
      </c>
      <c r="E29" s="27">
        <v>8</v>
      </c>
      <c r="F29" s="27">
        <v>51.819000000000003</v>
      </c>
      <c r="G29" s="27">
        <v>231.36799999999999</v>
      </c>
      <c r="H29" s="27">
        <v>945.26300000000003</v>
      </c>
      <c r="I29" s="28">
        <v>1228.45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6">
        <v>20</v>
      </c>
      <c r="E30" s="27">
        <v>7</v>
      </c>
      <c r="F30" s="27">
        <v>35</v>
      </c>
      <c r="G30" s="27">
        <v>306</v>
      </c>
      <c r="H30" s="27">
        <v>1025</v>
      </c>
      <c r="I30" s="28">
        <v>1366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6">
        <v>15</v>
      </c>
      <c r="E31" s="27">
        <v>4</v>
      </c>
      <c r="F31" s="27">
        <v>465.726</v>
      </c>
      <c r="G31" s="27">
        <v>596.76400000000001</v>
      </c>
      <c r="H31" s="27">
        <v>1851.58</v>
      </c>
      <c r="I31" s="28">
        <v>2914.07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6">
        <v>30</v>
      </c>
      <c r="E32" s="27">
        <v>4</v>
      </c>
      <c r="F32" s="27">
        <v>477.642</v>
      </c>
      <c r="G32" s="27">
        <v>327.77100000000002</v>
      </c>
      <c r="H32" s="27">
        <v>958.41700000000003</v>
      </c>
      <c r="I32" s="28">
        <v>1763.8300000000002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3">
        <f t="shared" ref="D33:I33" si="1">SUM(D25:D32)</f>
        <v>172.5</v>
      </c>
      <c r="E33" s="34">
        <f t="shared" si="1"/>
        <v>59.548000000000002</v>
      </c>
      <c r="F33" s="35">
        <f t="shared" si="1"/>
        <v>9657.1319999999996</v>
      </c>
      <c r="G33" s="36">
        <f t="shared" si="1"/>
        <v>6164.8429999999998</v>
      </c>
      <c r="H33" s="36">
        <f t="shared" si="1"/>
        <v>20008.675000000003</v>
      </c>
      <c r="I33" s="37">
        <f t="shared" si="1"/>
        <v>35830.65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38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2959949.55</v>
      </c>
      <c r="C9" s="15">
        <v>18623902.879999999</v>
      </c>
      <c r="D9" s="16">
        <v>11236328.289999999</v>
      </c>
      <c r="E9" s="14">
        <v>-78957</v>
      </c>
      <c r="F9" s="17">
        <v>1327550</v>
      </c>
      <c r="G9" s="14">
        <v>3031360</v>
      </c>
      <c r="H9" s="17">
        <v>505413.28</v>
      </c>
      <c r="I9" s="17">
        <v>0</v>
      </c>
      <c r="J9" s="14">
        <v>6406365.6799999997</v>
      </c>
      <c r="K9" s="16">
        <v>37684504</v>
      </c>
      <c r="L9" s="14">
        <v>43998689.990000002</v>
      </c>
    </row>
    <row r="10" spans="1:12" ht="14.25" customHeight="1">
      <c r="A10" s="44" t="s">
        <v>17</v>
      </c>
      <c r="B10" s="18">
        <v>584398.18000000005</v>
      </c>
      <c r="C10" s="19">
        <v>3972508.13</v>
      </c>
      <c r="D10" s="20">
        <v>2727819.13</v>
      </c>
      <c r="E10" s="18">
        <v>11227.17</v>
      </c>
      <c r="F10" s="21">
        <v>758600</v>
      </c>
      <c r="G10" s="18">
        <v>949384.06</v>
      </c>
      <c r="H10" s="21">
        <v>505413.28</v>
      </c>
      <c r="I10" s="21">
        <v>0</v>
      </c>
      <c r="J10" s="18">
        <v>1616589.49</v>
      </c>
      <c r="K10" s="20">
        <v>9509349.9499999993</v>
      </c>
      <c r="L10" s="18">
        <v>11126139.439999999</v>
      </c>
    </row>
    <row r="11" spans="1:12" ht="14.25" customHeight="1">
      <c r="A11" s="44" t="s">
        <v>18</v>
      </c>
      <c r="B11" s="22">
        <v>596203</v>
      </c>
      <c r="C11" s="23">
        <v>3429811.5</v>
      </c>
      <c r="D11" s="24">
        <v>2206413</v>
      </c>
      <c r="E11" s="22">
        <v>157530.79999999999</v>
      </c>
      <c r="F11" s="25">
        <v>284475</v>
      </c>
      <c r="G11" s="22">
        <v>965867.08</v>
      </c>
      <c r="H11" s="25">
        <v>505413.28</v>
      </c>
      <c r="I11" s="25">
        <v>0</v>
      </c>
      <c r="J11" s="22">
        <v>1384771.32</v>
      </c>
      <c r="K11" s="24">
        <v>8145713.6600000001</v>
      </c>
      <c r="L11" s="22">
        <v>9593564.9800000004</v>
      </c>
    </row>
    <row r="12" spans="1:12" ht="14.25" customHeight="1">
      <c r="A12" s="44" t="s">
        <v>19</v>
      </c>
      <c r="B12" s="18">
        <v>540342.91</v>
      </c>
      <c r="C12" s="19">
        <v>4384944.6100000003</v>
      </c>
      <c r="D12" s="20">
        <v>3493508.65</v>
      </c>
      <c r="E12" s="18">
        <v>-12958</v>
      </c>
      <c r="F12" s="21">
        <v>948250</v>
      </c>
      <c r="G12" s="18">
        <v>1515680</v>
      </c>
      <c r="H12" s="21">
        <v>505413.28</v>
      </c>
      <c r="I12" s="21">
        <v>0</v>
      </c>
      <c r="J12" s="18">
        <v>1935983.71</v>
      </c>
      <c r="K12" s="20">
        <v>11388139.449999999</v>
      </c>
      <c r="L12" s="18">
        <v>13391882.300000001</v>
      </c>
    </row>
    <row r="13" spans="1:12" ht="14.25" customHeight="1">
      <c r="A13" s="44" t="s">
        <v>20</v>
      </c>
      <c r="B13" s="18">
        <v>27172.1</v>
      </c>
      <c r="C13" s="19">
        <v>1414853.42</v>
      </c>
      <c r="D13" s="20">
        <v>1038411.73</v>
      </c>
      <c r="E13" s="18">
        <v>-3186.8</v>
      </c>
      <c r="F13" s="21">
        <v>758600</v>
      </c>
      <c r="G13" s="18">
        <v>1515680</v>
      </c>
      <c r="H13" s="21">
        <v>505413.28</v>
      </c>
      <c r="I13" s="21">
        <v>0</v>
      </c>
      <c r="J13" s="18">
        <v>894222.19</v>
      </c>
      <c r="K13" s="20">
        <v>5260130.5299999993</v>
      </c>
      <c r="L13" s="18">
        <v>6171228.1600000001</v>
      </c>
    </row>
    <row r="14" spans="1:12" ht="14.25" customHeight="1">
      <c r="A14" s="44" t="s">
        <v>21</v>
      </c>
      <c r="B14" s="18">
        <v>17134.64</v>
      </c>
      <c r="C14" s="19">
        <v>1408952.03</v>
      </c>
      <c r="D14" s="20">
        <v>1098110.57</v>
      </c>
      <c r="E14" s="18">
        <v>-4340</v>
      </c>
      <c r="F14" s="21">
        <v>758600</v>
      </c>
      <c r="G14" s="18">
        <v>1326220</v>
      </c>
      <c r="H14" s="21">
        <v>505413.28</v>
      </c>
      <c r="I14" s="21">
        <v>0</v>
      </c>
      <c r="J14" s="18">
        <v>869453.19</v>
      </c>
      <c r="K14" s="20">
        <v>5114430.5199999996</v>
      </c>
      <c r="L14" s="18">
        <v>5999925.9100000001</v>
      </c>
    </row>
    <row r="15" spans="1:12" ht="14.25" customHeight="1">
      <c r="A15" s="44" t="s">
        <v>22</v>
      </c>
      <c r="B15" s="22">
        <v>283770.2</v>
      </c>
      <c r="C15" s="23">
        <v>4105226.63</v>
      </c>
      <c r="D15" s="24">
        <v>2644340.21</v>
      </c>
      <c r="E15" s="22">
        <v>-93557.69</v>
      </c>
      <c r="F15" s="25">
        <v>568950</v>
      </c>
      <c r="G15" s="22">
        <v>1136760</v>
      </c>
      <c r="H15" s="21">
        <v>505413.28</v>
      </c>
      <c r="I15" s="25">
        <v>0</v>
      </c>
      <c r="J15" s="22">
        <v>1571558.25</v>
      </c>
      <c r="K15" s="24">
        <v>9244460.3200000003</v>
      </c>
      <c r="L15" s="22">
        <v>10706756.07</v>
      </c>
    </row>
    <row r="16" spans="1:12" ht="14.25" customHeight="1" thickBot="1">
      <c r="A16" s="45" t="s">
        <v>23</v>
      </c>
      <c r="B16" s="22">
        <v>292281.14</v>
      </c>
      <c r="C16" s="23">
        <v>2321499.9700000002</v>
      </c>
      <c r="D16" s="24">
        <v>1436969.16</v>
      </c>
      <c r="E16" s="22">
        <v>-8340.5499999999993</v>
      </c>
      <c r="F16" s="25">
        <v>1137900</v>
      </c>
      <c r="G16" s="22">
        <v>757840</v>
      </c>
      <c r="H16" s="25">
        <v>505413.28</v>
      </c>
      <c r="I16" s="25">
        <v>0</v>
      </c>
      <c r="J16" s="22">
        <v>1096823.6000000001</v>
      </c>
      <c r="K16" s="24">
        <v>6451903.5499999998</v>
      </c>
      <c r="L16" s="22">
        <v>7539168.71</v>
      </c>
    </row>
    <row r="17" spans="1:12" s="55" customFormat="1" ht="25.5" customHeight="1" thickBot="1">
      <c r="A17" s="56" t="s">
        <v>24</v>
      </c>
      <c r="B17" s="31">
        <f>B9+B10+B11+B12+B13+B14+B15+B16</f>
        <v>5301251.7199999988</v>
      </c>
      <c r="C17" s="31">
        <f t="shared" ref="C17:L17" si="0">C9+C10+C11+C12+C13+C14+C15+C16</f>
        <v>39661699.170000002</v>
      </c>
      <c r="D17" s="32">
        <f t="shared" si="0"/>
        <v>25881900.739999998</v>
      </c>
      <c r="E17" s="31">
        <f t="shared" si="0"/>
        <v>-32582.070000000018</v>
      </c>
      <c r="F17" s="31">
        <f t="shared" si="0"/>
        <v>6542925</v>
      </c>
      <c r="G17" s="31">
        <f t="shared" si="0"/>
        <v>11198791.140000001</v>
      </c>
      <c r="H17" s="31">
        <f t="shared" si="0"/>
        <v>4043306.2400000012</v>
      </c>
      <c r="I17" s="31">
        <f t="shared" si="0"/>
        <v>0</v>
      </c>
      <c r="J17" s="31">
        <f t="shared" si="0"/>
        <v>15775767.429999998</v>
      </c>
      <c r="K17" s="31">
        <f t="shared" si="0"/>
        <v>92798631.980000004</v>
      </c>
      <c r="L17" s="31">
        <f t="shared" si="0"/>
        <v>108527355.55999999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38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46" t="s">
        <v>9</v>
      </c>
      <c r="E24" s="47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6">
        <v>35</v>
      </c>
      <c r="E25" s="27">
        <v>16</v>
      </c>
      <c r="F25" s="27">
        <v>5014.3140000000003</v>
      </c>
      <c r="G25" s="27">
        <v>2818.174</v>
      </c>
      <c r="H25" s="27">
        <v>8224.5120000000006</v>
      </c>
      <c r="I25" s="28">
        <v>16057.000000000002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6">
        <v>20</v>
      </c>
      <c r="E26" s="27">
        <v>5.0110000000000001</v>
      </c>
      <c r="F26" s="27">
        <v>990.00199999999995</v>
      </c>
      <c r="G26" s="27">
        <v>601.12099999999998</v>
      </c>
      <c r="H26" s="27">
        <v>1996.6469999999999</v>
      </c>
      <c r="I26" s="28">
        <v>3587.77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6">
        <v>7.5</v>
      </c>
      <c r="E27" s="27">
        <v>5.0979999999999999</v>
      </c>
      <c r="F27" s="27">
        <v>1010</v>
      </c>
      <c r="G27" s="27">
        <v>519</v>
      </c>
      <c r="H27" s="27">
        <v>1615</v>
      </c>
      <c r="I27" s="28">
        <v>3144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6">
        <v>25</v>
      </c>
      <c r="E28" s="27">
        <v>8</v>
      </c>
      <c r="F28" s="27">
        <v>915.37</v>
      </c>
      <c r="G28" s="27">
        <v>663.53099999999995</v>
      </c>
      <c r="H28" s="27">
        <v>2557.0990000000002</v>
      </c>
      <c r="I28" s="28">
        <v>4136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6">
        <v>20</v>
      </c>
      <c r="E29" s="27">
        <v>8</v>
      </c>
      <c r="F29" s="27">
        <v>46.030999999999999</v>
      </c>
      <c r="G29" s="27">
        <v>214.096</v>
      </c>
      <c r="H29" s="27">
        <v>760.07299999999998</v>
      </c>
      <c r="I29" s="28">
        <v>1020.1999999999999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6">
        <v>20</v>
      </c>
      <c r="E30" s="27">
        <v>7</v>
      </c>
      <c r="F30" s="27">
        <v>29.027000000000001</v>
      </c>
      <c r="G30" s="27">
        <v>213.203</v>
      </c>
      <c r="H30" s="27">
        <v>803.77</v>
      </c>
      <c r="I30" s="28">
        <v>1046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6">
        <v>15</v>
      </c>
      <c r="E31" s="27">
        <v>6</v>
      </c>
      <c r="F31" s="27">
        <v>480.72199999999998</v>
      </c>
      <c r="G31" s="27">
        <v>621.20399999999995</v>
      </c>
      <c r="H31" s="27">
        <v>1935.5440000000001</v>
      </c>
      <c r="I31" s="28">
        <v>3037.4700000000003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6">
        <v>30</v>
      </c>
      <c r="E32" s="27">
        <v>4</v>
      </c>
      <c r="F32" s="27">
        <v>495.14</v>
      </c>
      <c r="G32" s="27">
        <v>351.29</v>
      </c>
      <c r="H32" s="27">
        <v>1051.8</v>
      </c>
      <c r="I32" s="28">
        <v>1898.23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42">
        <f t="shared" ref="D33:I33" si="1">SUM(D25:D32)</f>
        <v>172.5</v>
      </c>
      <c r="E33" s="40">
        <f t="shared" si="1"/>
        <v>59.108999999999995</v>
      </c>
      <c r="F33" s="39">
        <f t="shared" si="1"/>
        <v>8980.6059999999998</v>
      </c>
      <c r="G33" s="40">
        <f t="shared" si="1"/>
        <v>6001.6190000000006</v>
      </c>
      <c r="H33" s="39">
        <f t="shared" si="1"/>
        <v>18944.445</v>
      </c>
      <c r="I33" s="41">
        <f t="shared" si="1"/>
        <v>33926.670000000006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39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3548698.25</v>
      </c>
      <c r="C9" s="15">
        <v>21152698.27</v>
      </c>
      <c r="D9" s="16">
        <v>13398981.91</v>
      </c>
      <c r="E9" s="14">
        <v>-85560</v>
      </c>
      <c r="F9" s="17">
        <v>1327550</v>
      </c>
      <c r="G9" s="14">
        <v>3031360</v>
      </c>
      <c r="H9" s="17">
        <v>505413.28</v>
      </c>
      <c r="I9" s="17">
        <v>0</v>
      </c>
      <c r="J9" s="14">
        <v>7303999.29</v>
      </c>
      <c r="K9" s="16">
        <v>42964701.710000001</v>
      </c>
      <c r="L9" s="14">
        <v>50168795.799999997</v>
      </c>
    </row>
    <row r="10" spans="1:12" ht="14.25" customHeight="1">
      <c r="A10" s="44" t="s">
        <v>17</v>
      </c>
      <c r="B10" s="18">
        <v>645075.12</v>
      </c>
      <c r="C10" s="19">
        <v>4361154.01</v>
      </c>
      <c r="D10" s="20">
        <v>3113743.31</v>
      </c>
      <c r="E10" s="18">
        <v>13655.25</v>
      </c>
      <c r="F10" s="21">
        <v>758600</v>
      </c>
      <c r="G10" s="18">
        <v>1665542.86</v>
      </c>
      <c r="H10" s="21">
        <v>505413.28</v>
      </c>
      <c r="I10" s="21">
        <v>0</v>
      </c>
      <c r="J10" s="18">
        <v>1880741.25</v>
      </c>
      <c r="K10" s="20">
        <v>11063183.83</v>
      </c>
      <c r="L10" s="18">
        <v>12944125.0811</v>
      </c>
    </row>
    <row r="11" spans="1:12" ht="14.25" customHeight="1">
      <c r="A11" s="44" t="s">
        <v>18</v>
      </c>
      <c r="B11" s="22">
        <v>618821.53</v>
      </c>
      <c r="C11" s="23">
        <v>3622548.4</v>
      </c>
      <c r="D11" s="24">
        <v>2332811.09</v>
      </c>
      <c r="E11" s="22">
        <v>164042.9</v>
      </c>
      <c r="F11" s="25">
        <v>284475</v>
      </c>
      <c r="G11" s="22">
        <v>994475.54</v>
      </c>
      <c r="H11" s="25">
        <v>505413.28</v>
      </c>
      <c r="I11" s="25">
        <v>0</v>
      </c>
      <c r="J11" s="22">
        <v>1448839.92</v>
      </c>
      <c r="K11" s="24">
        <v>8522587.7400000002</v>
      </c>
      <c r="L11" s="22">
        <v>10037707.6558</v>
      </c>
    </row>
    <row r="12" spans="1:12" ht="14.25" customHeight="1">
      <c r="A12" s="44" t="s">
        <v>19</v>
      </c>
      <c r="B12" s="18">
        <v>521944.44</v>
      </c>
      <c r="C12" s="19">
        <v>3166290.95</v>
      </c>
      <c r="D12" s="20">
        <v>2887701.42</v>
      </c>
      <c r="E12" s="18">
        <v>-22413</v>
      </c>
      <c r="F12" s="21">
        <v>948250</v>
      </c>
      <c r="G12" s="18">
        <v>2084060</v>
      </c>
      <c r="H12" s="21">
        <v>505413.28</v>
      </c>
      <c r="I12" s="21">
        <v>0</v>
      </c>
      <c r="J12" s="18">
        <v>1719322.22</v>
      </c>
      <c r="K12" s="20">
        <v>10113660.09</v>
      </c>
      <c r="L12" s="18">
        <v>11876499.095299998</v>
      </c>
    </row>
    <row r="13" spans="1:12" ht="14.25" customHeight="1">
      <c r="A13" s="44" t="s">
        <v>20</v>
      </c>
      <c r="B13" s="18">
        <v>58697.66</v>
      </c>
      <c r="C13" s="19">
        <v>1446230.57</v>
      </c>
      <c r="D13" s="20">
        <v>1186174.46</v>
      </c>
      <c r="E13" s="18">
        <v>-3897.01</v>
      </c>
      <c r="F13" s="21">
        <v>758600</v>
      </c>
      <c r="G13" s="18">
        <v>1136760</v>
      </c>
      <c r="H13" s="21">
        <v>505413.28</v>
      </c>
      <c r="I13" s="21">
        <v>0</v>
      </c>
      <c r="J13" s="18">
        <v>865618.91</v>
      </c>
      <c r="K13" s="20">
        <v>5091875.9700000007</v>
      </c>
      <c r="L13" s="18">
        <v>5976865.5800000001</v>
      </c>
    </row>
    <row r="14" spans="1:12" ht="14.25" customHeight="1">
      <c r="A14" s="44" t="s">
        <v>21</v>
      </c>
      <c r="B14" s="18">
        <v>43056.480000000003</v>
      </c>
      <c r="C14" s="19">
        <v>1683779.72</v>
      </c>
      <c r="D14" s="20">
        <v>1213554.47</v>
      </c>
      <c r="E14" s="18">
        <v>-5518</v>
      </c>
      <c r="F14" s="21">
        <v>758600</v>
      </c>
      <c r="G14" s="18">
        <v>1136760</v>
      </c>
      <c r="H14" s="21">
        <v>505413.28</v>
      </c>
      <c r="I14" s="21">
        <v>0</v>
      </c>
      <c r="J14" s="18">
        <v>907997.87</v>
      </c>
      <c r="K14" s="20">
        <v>5341163.95</v>
      </c>
      <c r="L14" s="18">
        <v>6267225.761500001</v>
      </c>
    </row>
    <row r="15" spans="1:12" ht="14.25" customHeight="1">
      <c r="A15" s="44" t="s">
        <v>22</v>
      </c>
      <c r="B15" s="22">
        <v>383121.82</v>
      </c>
      <c r="C15" s="23">
        <v>3707361.89</v>
      </c>
      <c r="D15" s="24">
        <v>2439544.1</v>
      </c>
      <c r="E15" s="22">
        <v>-92273.67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1421579.29</v>
      </c>
      <c r="K15" s="24">
        <v>8362231.0899999999</v>
      </c>
      <c r="L15" s="22">
        <v>9676050.1899999995</v>
      </c>
    </row>
    <row r="16" spans="1:12" ht="14.25" customHeight="1" thickBot="1">
      <c r="A16" s="45" t="s">
        <v>23</v>
      </c>
      <c r="B16" s="22">
        <v>338871.75</v>
      </c>
      <c r="C16" s="23">
        <v>2228835.58</v>
      </c>
      <c r="D16" s="24">
        <v>1473863.39</v>
      </c>
      <c r="E16" s="22">
        <v>-5482.04</v>
      </c>
      <c r="F16" s="25">
        <v>1137900</v>
      </c>
      <c r="G16" s="22">
        <v>757840</v>
      </c>
      <c r="H16" s="25">
        <v>505413.28</v>
      </c>
      <c r="I16" s="25">
        <v>0</v>
      </c>
      <c r="J16" s="22">
        <v>1095263.08</v>
      </c>
      <c r="K16" s="24">
        <v>6442724</v>
      </c>
      <c r="L16" s="22">
        <v>7531773.0932</v>
      </c>
    </row>
    <row r="17" spans="1:12" s="55" customFormat="1" ht="25.5" customHeight="1" thickBot="1">
      <c r="A17" s="56" t="s">
        <v>24</v>
      </c>
      <c r="B17" s="31">
        <f>B9+B10+B11+B12+B13+B14+B15+B16</f>
        <v>6158287.0500000017</v>
      </c>
      <c r="C17" s="31">
        <f t="shared" ref="C17:L17" si="0">C9+C10+C11+C12+C13+C14+C15+C16</f>
        <v>41368899.389999993</v>
      </c>
      <c r="D17" s="32">
        <f t="shared" si="0"/>
        <v>28046374.150000006</v>
      </c>
      <c r="E17" s="31">
        <f t="shared" si="0"/>
        <v>-37445.57</v>
      </c>
      <c r="F17" s="31">
        <f t="shared" si="0"/>
        <v>6542925</v>
      </c>
      <c r="G17" s="31">
        <f t="shared" si="0"/>
        <v>11564638.4</v>
      </c>
      <c r="H17" s="31">
        <f t="shared" si="0"/>
        <v>4043306.2400000012</v>
      </c>
      <c r="I17" s="31">
        <f t="shared" si="0"/>
        <v>0</v>
      </c>
      <c r="J17" s="31">
        <f t="shared" si="0"/>
        <v>16643361.83</v>
      </c>
      <c r="K17" s="31">
        <f t="shared" si="0"/>
        <v>97902128.38000001</v>
      </c>
      <c r="L17" s="31">
        <f t="shared" si="0"/>
        <v>114479042.2569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39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46" t="s">
        <v>9</v>
      </c>
      <c r="E24" s="47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6">
        <v>35</v>
      </c>
      <c r="E25" s="27">
        <v>16</v>
      </c>
      <c r="F25" s="27">
        <v>6011.6859999999997</v>
      </c>
      <c r="G25" s="27">
        <v>3200.8319999999999</v>
      </c>
      <c r="H25" s="27">
        <v>9807.482</v>
      </c>
      <c r="I25" s="28">
        <v>19020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6">
        <v>20</v>
      </c>
      <c r="E26" s="27">
        <v>8.7910000000000004</v>
      </c>
      <c r="F26" s="27">
        <v>1092.7919999999999</v>
      </c>
      <c r="G26" s="27">
        <v>659.93100000000004</v>
      </c>
      <c r="H26" s="27">
        <v>2279.127</v>
      </c>
      <c r="I26" s="28">
        <v>4031.85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6">
        <v>7.5</v>
      </c>
      <c r="E27" s="27">
        <v>5.2489999999999997</v>
      </c>
      <c r="F27" s="27">
        <v>1048.317</v>
      </c>
      <c r="G27" s="27">
        <v>548.16499999999996</v>
      </c>
      <c r="H27" s="27">
        <v>1707.518</v>
      </c>
      <c r="I27" s="28">
        <v>3304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6">
        <v>25</v>
      </c>
      <c r="E28" s="27">
        <v>11</v>
      </c>
      <c r="F28" s="27">
        <v>884.202</v>
      </c>
      <c r="G28" s="27">
        <v>479.12400000000002</v>
      </c>
      <c r="H28" s="27">
        <v>2113.674</v>
      </c>
      <c r="I28" s="28">
        <v>3477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6">
        <v>20</v>
      </c>
      <c r="E29" s="27">
        <v>6</v>
      </c>
      <c r="F29" s="27">
        <v>99.436999999999998</v>
      </c>
      <c r="G29" s="27">
        <v>218.84399999999999</v>
      </c>
      <c r="H29" s="27">
        <v>868.22900000000004</v>
      </c>
      <c r="I29" s="28">
        <v>1186.51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6">
        <v>20</v>
      </c>
      <c r="E30" s="27">
        <v>6</v>
      </c>
      <c r="F30" s="27">
        <v>72.94</v>
      </c>
      <c r="G30" s="27">
        <v>254.79</v>
      </c>
      <c r="H30" s="27">
        <v>888.27</v>
      </c>
      <c r="I30" s="28">
        <v>1216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6">
        <v>15</v>
      </c>
      <c r="E31" s="27">
        <v>4</v>
      </c>
      <c r="F31" s="27">
        <v>649.029</v>
      </c>
      <c r="G31" s="27">
        <v>560.99900000000002</v>
      </c>
      <c r="H31" s="27">
        <v>1785.6420000000001</v>
      </c>
      <c r="I31" s="28">
        <v>2995.67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6">
        <v>30</v>
      </c>
      <c r="E32" s="27">
        <v>4</v>
      </c>
      <c r="F32" s="27">
        <v>574.06700000000001</v>
      </c>
      <c r="G32" s="27">
        <v>337.26799999999997</v>
      </c>
      <c r="H32" s="27">
        <v>1078.8050000000001</v>
      </c>
      <c r="I32" s="28">
        <v>1990.14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42">
        <f t="shared" ref="D33:I33" si="1">SUM(D25:D32)</f>
        <v>172.5</v>
      </c>
      <c r="E33" s="40">
        <f t="shared" si="1"/>
        <v>61.04</v>
      </c>
      <c r="F33" s="39">
        <f t="shared" si="1"/>
        <v>10432.470000000001</v>
      </c>
      <c r="G33" s="40">
        <f t="shared" si="1"/>
        <v>6259.9529999999995</v>
      </c>
      <c r="H33" s="39">
        <f t="shared" si="1"/>
        <v>20528.746999999999</v>
      </c>
      <c r="I33" s="41">
        <f t="shared" si="1"/>
        <v>37221.17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40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3665947.17</v>
      </c>
      <c r="C9" s="15">
        <v>22073500.23</v>
      </c>
      <c r="D9" s="16">
        <v>14067105.619999999</v>
      </c>
      <c r="E9" s="14">
        <v>-19685</v>
      </c>
      <c r="F9" s="17">
        <v>1327550</v>
      </c>
      <c r="G9" s="14">
        <v>3220820</v>
      </c>
      <c r="H9" s="17">
        <v>505413.28</v>
      </c>
      <c r="I9" s="17">
        <v>0</v>
      </c>
      <c r="J9" s="14">
        <v>7626257.1699999999</v>
      </c>
      <c r="K9" s="16">
        <v>44860336.299999997</v>
      </c>
      <c r="L9" s="14">
        <v>52463762.020000003</v>
      </c>
    </row>
    <row r="10" spans="1:12" ht="14.25" customHeight="1">
      <c r="A10" s="44" t="s">
        <v>17</v>
      </c>
      <c r="B10" s="18">
        <v>731189.26</v>
      </c>
      <c r="C10" s="19">
        <v>5096052.26</v>
      </c>
      <c r="D10" s="20">
        <v>3647835.97</v>
      </c>
      <c r="E10" s="18">
        <v>29671.919999999998</v>
      </c>
      <c r="F10" s="21">
        <v>758600</v>
      </c>
      <c r="G10" s="18">
        <v>1362785.78</v>
      </c>
      <c r="H10" s="21">
        <v>505413.28</v>
      </c>
      <c r="I10" s="21">
        <v>0</v>
      </c>
      <c r="J10" s="18">
        <v>2062363.24</v>
      </c>
      <c r="K10" s="20">
        <v>12131548.470000001</v>
      </c>
      <c r="L10" s="18">
        <v>14194111.710000001</v>
      </c>
    </row>
    <row r="11" spans="1:12" ht="14.25" customHeight="1">
      <c r="A11" s="44" t="s">
        <v>18</v>
      </c>
      <c r="B11" s="22">
        <v>625718</v>
      </c>
      <c r="C11" s="23">
        <v>3634675</v>
      </c>
      <c r="D11" s="24">
        <v>2334835.7999999998</v>
      </c>
      <c r="E11" s="22">
        <v>163577.75</v>
      </c>
      <c r="F11" s="25">
        <v>284475</v>
      </c>
      <c r="G11" s="22">
        <v>1006790.44</v>
      </c>
      <c r="H11" s="25">
        <v>505413.28</v>
      </c>
      <c r="I11" s="25">
        <v>0</v>
      </c>
      <c r="J11" s="22">
        <v>1454432.5</v>
      </c>
      <c r="K11" s="24">
        <v>8555485.2699999996</v>
      </c>
      <c r="L11" s="22">
        <v>10076497.77</v>
      </c>
    </row>
    <row r="12" spans="1:12" ht="14.25" customHeight="1">
      <c r="A12" s="44" t="s">
        <v>19</v>
      </c>
      <c r="B12" s="18">
        <v>418357.42</v>
      </c>
      <c r="C12" s="19">
        <v>2956940.28</v>
      </c>
      <c r="D12" s="20">
        <v>2554568.58</v>
      </c>
      <c r="E12" s="18">
        <v>-27280</v>
      </c>
      <c r="F12" s="21">
        <v>948250</v>
      </c>
      <c r="G12" s="18">
        <v>568380</v>
      </c>
      <c r="H12" s="21">
        <v>505413.28</v>
      </c>
      <c r="I12" s="21">
        <v>0</v>
      </c>
      <c r="J12" s="18">
        <v>1351824.63</v>
      </c>
      <c r="K12" s="20">
        <v>7951909.5599999996</v>
      </c>
      <c r="L12" s="18">
        <v>9332536.5899999999</v>
      </c>
    </row>
    <row r="13" spans="1:12" ht="14.25" customHeight="1">
      <c r="A13" s="44" t="s">
        <v>20</v>
      </c>
      <c r="B13" s="18">
        <v>28688.58</v>
      </c>
      <c r="C13" s="19">
        <v>1607200.42</v>
      </c>
      <c r="D13" s="20">
        <v>1184957.18</v>
      </c>
      <c r="E13" s="18">
        <v>-4780.82</v>
      </c>
      <c r="F13" s="21">
        <v>758600</v>
      </c>
      <c r="G13" s="18">
        <v>1326220</v>
      </c>
      <c r="H13" s="21">
        <v>505413.28</v>
      </c>
      <c r="I13" s="21">
        <v>0</v>
      </c>
      <c r="J13" s="18">
        <v>919883.51</v>
      </c>
      <c r="K13" s="20">
        <v>5411079.46</v>
      </c>
      <c r="L13" s="18">
        <v>6348752.21</v>
      </c>
    </row>
    <row r="14" spans="1:12" ht="14.25" customHeight="1">
      <c r="A14" s="44" t="s">
        <v>21</v>
      </c>
      <c r="B14" s="18">
        <v>20679.39</v>
      </c>
      <c r="C14" s="19">
        <v>1785933.91</v>
      </c>
      <c r="D14" s="20">
        <v>1070718.26</v>
      </c>
      <c r="E14" s="18">
        <v>-5673</v>
      </c>
      <c r="F14" s="21">
        <v>758600</v>
      </c>
      <c r="G14" s="18">
        <v>1136760</v>
      </c>
      <c r="H14" s="21">
        <v>505413.28</v>
      </c>
      <c r="I14" s="21">
        <v>0</v>
      </c>
      <c r="J14" s="18">
        <v>897277.82</v>
      </c>
      <c r="K14" s="20">
        <v>5278104.84</v>
      </c>
      <c r="L14" s="18">
        <v>6190725.25</v>
      </c>
    </row>
    <row r="15" spans="1:12" ht="14.25" customHeight="1">
      <c r="A15" s="44" t="s">
        <v>22</v>
      </c>
      <c r="B15" s="22">
        <v>309556.86</v>
      </c>
      <c r="C15" s="23">
        <v>3829401.06</v>
      </c>
      <c r="D15" s="24">
        <v>2510512.73</v>
      </c>
      <c r="E15" s="22">
        <v>-90526.2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1441884.57</v>
      </c>
      <c r="K15" s="24">
        <v>8481673.9299999997</v>
      </c>
      <c r="L15" s="22">
        <v>9817842.8499999996</v>
      </c>
    </row>
    <row r="16" spans="1:12" ht="14.25" customHeight="1" thickBot="1">
      <c r="A16" s="45" t="s">
        <v>23</v>
      </c>
      <c r="B16" s="22">
        <v>346250.5</v>
      </c>
      <c r="C16" s="23">
        <v>2703854.56</v>
      </c>
      <c r="D16" s="24">
        <v>1670568.87</v>
      </c>
      <c r="E16" s="22">
        <v>-1896.58</v>
      </c>
      <c r="F16" s="25">
        <v>1137900</v>
      </c>
      <c r="G16" s="22">
        <v>757840</v>
      </c>
      <c r="H16" s="25">
        <v>505413.28</v>
      </c>
      <c r="I16" s="25">
        <v>0</v>
      </c>
      <c r="J16" s="22">
        <v>1210710.6299999999</v>
      </c>
      <c r="K16" s="24">
        <v>7121827.21</v>
      </c>
      <c r="L16" s="22">
        <v>8330518.8399999999</v>
      </c>
    </row>
    <row r="17" spans="1:12" s="55" customFormat="1" ht="25.5" customHeight="1" thickBot="1">
      <c r="A17" s="56" t="s">
        <v>24</v>
      </c>
      <c r="B17" s="31">
        <f>B9+B10+B11+B12+B13+B14+B15+B16</f>
        <v>6146387.1799999997</v>
      </c>
      <c r="C17" s="31">
        <f t="shared" ref="C17:L17" si="0">C9+C10+C11+C12+C13+C14+C15+C16</f>
        <v>43687557.720000006</v>
      </c>
      <c r="D17" s="32">
        <f t="shared" si="0"/>
        <v>29041103.010000002</v>
      </c>
      <c r="E17" s="31">
        <f t="shared" si="0"/>
        <v>43408.069999999978</v>
      </c>
      <c r="F17" s="31">
        <f t="shared" si="0"/>
        <v>6542925</v>
      </c>
      <c r="G17" s="31">
        <f t="shared" si="0"/>
        <v>10137436.220000001</v>
      </c>
      <c r="H17" s="31">
        <f t="shared" si="0"/>
        <v>4043306.2400000012</v>
      </c>
      <c r="I17" s="31">
        <f t="shared" si="0"/>
        <v>0</v>
      </c>
      <c r="J17" s="31">
        <f t="shared" si="0"/>
        <v>16964634.07</v>
      </c>
      <c r="K17" s="31">
        <f t="shared" si="0"/>
        <v>99791965.039999977</v>
      </c>
      <c r="L17" s="31">
        <f t="shared" si="0"/>
        <v>116754747.23999999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40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51" t="s">
        <v>9</v>
      </c>
      <c r="E24" s="49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9">
        <v>35</v>
      </c>
      <c r="E25" s="30">
        <v>17</v>
      </c>
      <c r="F25" s="27">
        <v>6210.3119999999999</v>
      </c>
      <c r="G25" s="27">
        <v>3340.1680000000001</v>
      </c>
      <c r="H25" s="27">
        <v>10296.52</v>
      </c>
      <c r="I25" s="28">
        <v>19847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9">
        <v>20</v>
      </c>
      <c r="E26" s="30">
        <v>7.1929999999999996</v>
      </c>
      <c r="F26" s="27">
        <v>1238.674</v>
      </c>
      <c r="G26" s="27">
        <v>771.13599999999997</v>
      </c>
      <c r="H26" s="27">
        <v>2670.06</v>
      </c>
      <c r="I26" s="28">
        <v>4679.87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9">
        <v>7.5</v>
      </c>
      <c r="E27" s="30">
        <v>5.3140000000000001</v>
      </c>
      <c r="F27" s="27">
        <v>1060</v>
      </c>
      <c r="G27" s="27">
        <v>550</v>
      </c>
      <c r="H27" s="27">
        <v>1709</v>
      </c>
      <c r="I27" s="28">
        <v>3319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9">
        <v>25</v>
      </c>
      <c r="E28" s="30">
        <v>3</v>
      </c>
      <c r="F28" s="27">
        <v>708.72</v>
      </c>
      <c r="G28" s="27">
        <v>447.44499999999999</v>
      </c>
      <c r="H28" s="27">
        <v>1869.835</v>
      </c>
      <c r="I28" s="28">
        <v>3026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9">
        <v>20</v>
      </c>
      <c r="E29" s="30">
        <v>7</v>
      </c>
      <c r="F29" s="27">
        <v>48.6</v>
      </c>
      <c r="G29" s="27">
        <v>243.202</v>
      </c>
      <c r="H29" s="27">
        <v>867.33799999999997</v>
      </c>
      <c r="I29" s="28">
        <v>1159.1399999999999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9">
        <v>20</v>
      </c>
      <c r="E30" s="30">
        <v>6</v>
      </c>
      <c r="F30" s="27">
        <v>35.031999999999996</v>
      </c>
      <c r="G30" s="27">
        <v>270.24799999999999</v>
      </c>
      <c r="H30" s="27">
        <v>783.72</v>
      </c>
      <c r="I30" s="28">
        <v>1089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9">
        <v>15</v>
      </c>
      <c r="E31" s="30">
        <v>4</v>
      </c>
      <c r="F31" s="27">
        <v>524.40599999999995</v>
      </c>
      <c r="G31" s="27">
        <v>579.46600000000001</v>
      </c>
      <c r="H31" s="27">
        <v>1837.588</v>
      </c>
      <c r="I31" s="28">
        <v>2941.46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9">
        <v>30</v>
      </c>
      <c r="E32" s="30">
        <v>4</v>
      </c>
      <c r="F32" s="27">
        <v>586.56700000000001</v>
      </c>
      <c r="G32" s="27">
        <v>409.14800000000002</v>
      </c>
      <c r="H32" s="27">
        <v>1222.7850000000001</v>
      </c>
      <c r="I32" s="28">
        <v>2218.5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8">
        <f t="shared" ref="D33:I33" si="1">SUM(D25:D32)</f>
        <v>172.5</v>
      </c>
      <c r="E33" s="39">
        <f t="shared" si="1"/>
        <v>53.506999999999998</v>
      </c>
      <c r="F33" s="39">
        <f t="shared" si="1"/>
        <v>10412.310999999998</v>
      </c>
      <c r="G33" s="40">
        <f t="shared" si="1"/>
        <v>6610.8130000000001</v>
      </c>
      <c r="H33" s="39">
        <f t="shared" si="1"/>
        <v>21256.846000000001</v>
      </c>
      <c r="I33" s="41">
        <f t="shared" si="1"/>
        <v>38279.969999999994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41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3687604.1</v>
      </c>
      <c r="C9" s="15">
        <v>22574636</v>
      </c>
      <c r="D9" s="16">
        <v>14153832</v>
      </c>
      <c r="E9" s="14">
        <v>-70153</v>
      </c>
      <c r="F9" s="17">
        <v>1327550</v>
      </c>
      <c r="G9" s="14">
        <v>3220820</v>
      </c>
      <c r="H9" s="17">
        <v>505413.28</v>
      </c>
      <c r="I9" s="17">
        <v>0</v>
      </c>
      <c r="J9" s="14">
        <v>7729875.4100000001</v>
      </c>
      <c r="K9" s="16">
        <v>45469855.380000003</v>
      </c>
      <c r="L9" s="14">
        <v>53117851.780000001</v>
      </c>
    </row>
    <row r="10" spans="1:12" ht="14.25" customHeight="1">
      <c r="A10" s="44" t="s">
        <v>17</v>
      </c>
      <c r="B10" s="18">
        <v>758231.5</v>
      </c>
      <c r="C10" s="19">
        <v>5480647.1299999999</v>
      </c>
      <c r="D10" s="20">
        <v>3947924.53</v>
      </c>
      <c r="E10" s="18">
        <v>44001.64</v>
      </c>
      <c r="F10" s="21">
        <v>758600</v>
      </c>
      <c r="G10" s="18">
        <v>1362785.78</v>
      </c>
      <c r="H10" s="21">
        <v>505413.28</v>
      </c>
      <c r="I10" s="21">
        <v>0</v>
      </c>
      <c r="J10" s="18">
        <v>2185792.66</v>
      </c>
      <c r="K10" s="20">
        <v>12857603.859999999</v>
      </c>
      <c r="L10" s="18">
        <v>15043596.52</v>
      </c>
    </row>
    <row r="11" spans="1:12" ht="14.25" customHeight="1">
      <c r="A11" s="44" t="s">
        <v>18</v>
      </c>
      <c r="B11" s="22">
        <v>617453.80000000005</v>
      </c>
      <c r="C11" s="23">
        <v>3707368.5</v>
      </c>
      <c r="D11" s="24">
        <v>2403145.7999999998</v>
      </c>
      <c r="E11" s="22">
        <v>168074.2</v>
      </c>
      <c r="F11" s="25">
        <v>284475</v>
      </c>
      <c r="G11" s="22">
        <v>994475.54</v>
      </c>
      <c r="H11" s="25">
        <v>505413.28</v>
      </c>
      <c r="I11" s="25">
        <v>0</v>
      </c>
      <c r="J11" s="22">
        <v>1475669.04</v>
      </c>
      <c r="K11" s="24">
        <v>8680406.1199999992</v>
      </c>
      <c r="L11" s="22">
        <v>10223595.16</v>
      </c>
    </row>
    <row r="12" spans="1:12" ht="14.25" customHeight="1">
      <c r="A12" s="44" t="s">
        <v>19</v>
      </c>
      <c r="B12" s="18">
        <v>148053.14000000001</v>
      </c>
      <c r="C12" s="19">
        <v>1684354.65</v>
      </c>
      <c r="D12" s="20">
        <v>990922.62</v>
      </c>
      <c r="E12" s="18">
        <v>-23963</v>
      </c>
      <c r="F12" s="21">
        <v>948250</v>
      </c>
      <c r="G12" s="18">
        <v>947300</v>
      </c>
      <c r="H12" s="21">
        <v>505413.28</v>
      </c>
      <c r="I12" s="21">
        <v>0</v>
      </c>
      <c r="J12" s="18">
        <v>888129.93</v>
      </c>
      <c r="K12" s="20">
        <v>5224293.6900000004</v>
      </c>
      <c r="L12" s="18">
        <v>6109206.9100000001</v>
      </c>
    </row>
    <row r="13" spans="1:12" ht="14.25" customHeight="1">
      <c r="A13" s="44" t="s">
        <v>20</v>
      </c>
      <c r="B13" s="18">
        <v>30651.33</v>
      </c>
      <c r="C13" s="19">
        <v>1767106.29</v>
      </c>
      <c r="D13" s="20">
        <v>1172207.8</v>
      </c>
      <c r="E13" s="18">
        <v>-4277.6899999999996</v>
      </c>
      <c r="F13" s="21">
        <v>758600</v>
      </c>
      <c r="G13" s="18">
        <v>1326220</v>
      </c>
      <c r="H13" s="21">
        <v>505413.28</v>
      </c>
      <c r="I13" s="21">
        <v>0</v>
      </c>
      <c r="J13" s="18">
        <v>945233.78</v>
      </c>
      <c r="K13" s="20">
        <v>5560198.7000000002</v>
      </c>
      <c r="L13" s="18">
        <v>6524174.1799999997</v>
      </c>
    </row>
    <row r="14" spans="1:12" ht="14.25" customHeight="1">
      <c r="A14" s="44" t="s">
        <v>21</v>
      </c>
      <c r="B14" s="18">
        <v>13554.47</v>
      </c>
      <c r="C14" s="19">
        <v>2164019.41</v>
      </c>
      <c r="D14" s="20">
        <v>1179820.26</v>
      </c>
      <c r="E14" s="18">
        <v>-5766</v>
      </c>
      <c r="F14" s="21">
        <v>758600</v>
      </c>
      <c r="G14" s="18">
        <v>1326220</v>
      </c>
      <c r="H14" s="21">
        <v>505413.28</v>
      </c>
      <c r="I14" s="21">
        <v>0</v>
      </c>
      <c r="J14" s="18">
        <v>1011096.66</v>
      </c>
      <c r="K14" s="20">
        <v>5947627.4199999999</v>
      </c>
      <c r="L14" s="18">
        <v>6976457.8600000003</v>
      </c>
    </row>
    <row r="15" spans="1:12" ht="14.25" customHeight="1">
      <c r="A15" s="44" t="s">
        <v>22</v>
      </c>
      <c r="B15" s="22">
        <v>283827.46000000002</v>
      </c>
      <c r="C15" s="23">
        <v>3943820.63</v>
      </c>
      <c r="D15" s="24">
        <v>2520121.21</v>
      </c>
      <c r="E15" s="22">
        <v>-89879.54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1458595.34</v>
      </c>
      <c r="K15" s="24">
        <v>8579972.5800000001</v>
      </c>
      <c r="L15" s="22">
        <v>9933608.8599999994</v>
      </c>
    </row>
    <row r="16" spans="1:12" ht="14.25" customHeight="1" thickBot="1">
      <c r="A16" s="45" t="s">
        <v>23</v>
      </c>
      <c r="B16" s="22">
        <v>354694.74</v>
      </c>
      <c r="C16" s="23">
        <v>2903054.57</v>
      </c>
      <c r="D16" s="24">
        <v>1757420.93</v>
      </c>
      <c r="E16" s="22">
        <v>-123.38</v>
      </c>
      <c r="F16" s="25">
        <v>1137900</v>
      </c>
      <c r="G16" s="22">
        <v>947300</v>
      </c>
      <c r="H16" s="25">
        <v>505413.28</v>
      </c>
      <c r="I16" s="25">
        <v>0</v>
      </c>
      <c r="J16" s="22">
        <v>1292983.2</v>
      </c>
      <c r="K16" s="24">
        <v>7605783.5199999996</v>
      </c>
      <c r="L16" s="22">
        <v>8898822.3699999992</v>
      </c>
    </row>
    <row r="17" spans="1:12" s="55" customFormat="1" ht="25.5" customHeight="1" thickBot="1">
      <c r="A17" s="56" t="s">
        <v>24</v>
      </c>
      <c r="B17" s="31">
        <f>B9+B10+B11+B12+B13+B14+B15+B16</f>
        <v>5894070.5399999991</v>
      </c>
      <c r="C17" s="31">
        <f t="shared" ref="C17:L17" si="0">C9+C10+C11+C12+C13+C14+C15+C16</f>
        <v>44225007.180000007</v>
      </c>
      <c r="D17" s="32">
        <f t="shared" si="0"/>
        <v>28125395.150000006</v>
      </c>
      <c r="E17" s="31">
        <f t="shared" si="0"/>
        <v>17913.230000000029</v>
      </c>
      <c r="F17" s="31">
        <f t="shared" si="0"/>
        <v>6542925</v>
      </c>
      <c r="G17" s="31">
        <f t="shared" si="0"/>
        <v>10882961.32</v>
      </c>
      <c r="H17" s="31">
        <f t="shared" si="0"/>
        <v>4043306.2400000012</v>
      </c>
      <c r="I17" s="31">
        <f t="shared" si="0"/>
        <v>0</v>
      </c>
      <c r="J17" s="31">
        <f t="shared" si="0"/>
        <v>16987376.02</v>
      </c>
      <c r="K17" s="31">
        <f t="shared" si="0"/>
        <v>99925741.269999996</v>
      </c>
      <c r="L17" s="31">
        <f t="shared" si="0"/>
        <v>116827313.63999999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41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51" t="s">
        <v>9</v>
      </c>
      <c r="E24" s="49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9">
        <v>35</v>
      </c>
      <c r="E25" s="30">
        <v>17</v>
      </c>
      <c r="F25" s="27">
        <v>6247</v>
      </c>
      <c r="G25" s="27">
        <v>3416</v>
      </c>
      <c r="H25" s="27">
        <v>10360</v>
      </c>
      <c r="I25" s="28">
        <v>20023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9">
        <v>20</v>
      </c>
      <c r="E26" s="30">
        <v>7.1929999999999996</v>
      </c>
      <c r="F26" s="27">
        <v>1284.4849999999999</v>
      </c>
      <c r="G26" s="27">
        <v>829.33299999999997</v>
      </c>
      <c r="H26" s="27">
        <v>2889.712</v>
      </c>
      <c r="I26" s="28">
        <v>5003.53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9">
        <v>7.5</v>
      </c>
      <c r="E27" s="30">
        <v>5.2489999999999997</v>
      </c>
      <c r="F27" s="27">
        <v>1046</v>
      </c>
      <c r="G27" s="27">
        <v>561</v>
      </c>
      <c r="H27" s="27">
        <v>1759</v>
      </c>
      <c r="I27" s="28">
        <v>3366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9">
        <v>25</v>
      </c>
      <c r="E28" s="30">
        <v>5</v>
      </c>
      <c r="F28" s="27">
        <v>250.81</v>
      </c>
      <c r="G28" s="27">
        <v>254.87700000000001</v>
      </c>
      <c r="H28" s="27">
        <v>725.31299999999999</v>
      </c>
      <c r="I28" s="28">
        <v>1231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9">
        <v>20</v>
      </c>
      <c r="E29" s="30">
        <v>7</v>
      </c>
      <c r="F29" s="27">
        <v>51.924999999999997</v>
      </c>
      <c r="G29" s="27">
        <v>267.399</v>
      </c>
      <c r="H29" s="27">
        <v>858.00599999999997</v>
      </c>
      <c r="I29" s="28">
        <v>1177.33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9">
        <v>20</v>
      </c>
      <c r="E30" s="30">
        <v>7</v>
      </c>
      <c r="F30" s="27">
        <v>22.962</v>
      </c>
      <c r="G30" s="27">
        <v>327.45999999999998</v>
      </c>
      <c r="H30" s="27">
        <v>863.57799999999997</v>
      </c>
      <c r="I30" s="28">
        <v>1214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9">
        <v>15</v>
      </c>
      <c r="E31" s="30">
        <v>4</v>
      </c>
      <c r="F31" s="27">
        <v>480.81900000000002</v>
      </c>
      <c r="G31" s="27">
        <v>596.78</v>
      </c>
      <c r="H31" s="27">
        <v>1844.6210000000001</v>
      </c>
      <c r="I31" s="28">
        <v>2922.22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9">
        <v>30</v>
      </c>
      <c r="E32" s="30">
        <v>5</v>
      </c>
      <c r="F32" s="27">
        <v>600.87199999999996</v>
      </c>
      <c r="G32" s="27">
        <v>439.291</v>
      </c>
      <c r="H32" s="27">
        <v>1286.357</v>
      </c>
      <c r="I32" s="28">
        <v>2326.52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8">
        <f t="shared" ref="D33:I33" si="1">SUM(D25:D32)</f>
        <v>172.5</v>
      </c>
      <c r="E33" s="39">
        <f t="shared" si="1"/>
        <v>57.441999999999993</v>
      </c>
      <c r="F33" s="39">
        <f t="shared" si="1"/>
        <v>9984.8729999999978</v>
      </c>
      <c r="G33" s="40">
        <f t="shared" si="1"/>
        <v>6692.14</v>
      </c>
      <c r="H33" s="39">
        <f t="shared" si="1"/>
        <v>20586.587</v>
      </c>
      <c r="I33" s="41">
        <f t="shared" si="1"/>
        <v>37263.599999999999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3" sqref="D33"/>
    </sheetView>
  </sheetViews>
  <sheetFormatPr baseColWidth="10" defaultRowHeight="15"/>
  <cols>
    <col min="1" max="1" width="34.85546875" customWidth="1"/>
    <col min="2" max="3" width="21.5703125" customWidth="1"/>
    <col min="4" max="12" width="20.7109375" customWidth="1"/>
  </cols>
  <sheetData>
    <row r="1" spans="1:12" ht="18.7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 spans="1:12" ht="18.75">
      <c r="A2" s="1" t="s">
        <v>1</v>
      </c>
      <c r="B2" s="1"/>
      <c r="C2" s="1"/>
      <c r="D2" s="1"/>
      <c r="E2" s="1"/>
      <c r="F2" s="1"/>
      <c r="G2" s="5"/>
      <c r="H2" s="4"/>
      <c r="I2" s="4"/>
      <c r="J2" s="4"/>
      <c r="K2" s="4"/>
      <c r="L2" s="4"/>
    </row>
    <row r="3" spans="1:12" ht="18.75">
      <c r="A3" s="6" t="s">
        <v>42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</row>
    <row r="4" spans="1:12" ht="9.75" customHeight="1" thickBot="1">
      <c r="A4" s="1"/>
      <c r="B4" s="2"/>
      <c r="C4" s="2"/>
      <c r="D4" s="2"/>
      <c r="E4" s="2"/>
      <c r="F4" s="2"/>
      <c r="G4" s="3"/>
      <c r="H4" s="4"/>
      <c r="I4" s="4"/>
      <c r="J4" s="4"/>
      <c r="K4" s="4"/>
      <c r="L4" s="4"/>
    </row>
    <row r="5" spans="1:12" ht="23.25" customHeight="1" thickBot="1">
      <c r="A5" s="7"/>
      <c r="B5" s="116" t="s">
        <v>3</v>
      </c>
      <c r="C5" s="117"/>
      <c r="D5" s="117"/>
      <c r="E5" s="117"/>
      <c r="F5" s="117"/>
      <c r="G5" s="117"/>
      <c r="H5" s="117"/>
      <c r="I5" s="117"/>
      <c r="J5" s="118"/>
      <c r="K5" s="7"/>
      <c r="L5" s="7"/>
    </row>
    <row r="6" spans="1:12" ht="15.75" thickBo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126" t="s">
        <v>4</v>
      </c>
      <c r="B7" s="112" t="s">
        <v>5</v>
      </c>
      <c r="C7" s="128" t="s">
        <v>6</v>
      </c>
      <c r="D7" s="112" t="s">
        <v>7</v>
      </c>
      <c r="E7" s="112" t="s">
        <v>8</v>
      </c>
      <c r="F7" s="130" t="s">
        <v>9</v>
      </c>
      <c r="G7" s="128" t="s">
        <v>10</v>
      </c>
      <c r="H7" s="130" t="s">
        <v>11</v>
      </c>
      <c r="I7" s="132" t="s">
        <v>12</v>
      </c>
      <c r="J7" s="112" t="s">
        <v>13</v>
      </c>
      <c r="K7" s="112" t="s">
        <v>14</v>
      </c>
      <c r="L7" s="114" t="s">
        <v>15</v>
      </c>
    </row>
    <row r="8" spans="1:12" ht="15.75" thickBot="1">
      <c r="A8" s="127"/>
      <c r="B8" s="113"/>
      <c r="C8" s="129"/>
      <c r="D8" s="113"/>
      <c r="E8" s="113"/>
      <c r="F8" s="131"/>
      <c r="G8" s="129"/>
      <c r="H8" s="131"/>
      <c r="I8" s="133"/>
      <c r="J8" s="113"/>
      <c r="K8" s="113"/>
      <c r="L8" s="115"/>
    </row>
    <row r="9" spans="1:12" ht="21" customHeight="1">
      <c r="A9" s="43" t="s">
        <v>16</v>
      </c>
      <c r="B9" s="14">
        <v>3556368.6</v>
      </c>
      <c r="C9" s="15">
        <v>21093215.16</v>
      </c>
      <c r="D9" s="16">
        <v>13189962.869999999</v>
      </c>
      <c r="E9" s="14">
        <v>-91729</v>
      </c>
      <c r="F9" s="17">
        <v>1327550</v>
      </c>
      <c r="G9" s="14">
        <v>4547040</v>
      </c>
      <c r="H9" s="17">
        <v>505413.28</v>
      </c>
      <c r="I9" s="17">
        <v>0</v>
      </c>
      <c r="J9" s="14">
        <v>7517323.4800000004</v>
      </c>
      <c r="K9" s="16">
        <v>44219549.909999996</v>
      </c>
      <c r="L9" s="14">
        <v>51629750.460000001</v>
      </c>
    </row>
    <row r="10" spans="1:12" ht="14.25" customHeight="1">
      <c r="A10" s="44" t="s">
        <v>17</v>
      </c>
      <c r="B10" s="18">
        <v>680542.7</v>
      </c>
      <c r="C10" s="19">
        <v>4955198.6900000004</v>
      </c>
      <c r="D10" s="20">
        <v>3426090.78</v>
      </c>
      <c r="E10" s="18">
        <v>18356.37</v>
      </c>
      <c r="F10" s="21">
        <v>758600</v>
      </c>
      <c r="G10" s="18">
        <v>1636934.4</v>
      </c>
      <c r="H10" s="21">
        <v>505413.28</v>
      </c>
      <c r="I10" s="21">
        <v>0</v>
      </c>
      <c r="J10" s="18">
        <v>2036793.16</v>
      </c>
      <c r="K10" s="20">
        <v>11981136.220000001</v>
      </c>
      <c r="L10" s="18">
        <v>14018129.380000001</v>
      </c>
    </row>
    <row r="11" spans="1:12" ht="14.25" customHeight="1">
      <c r="A11" s="44" t="s">
        <v>18</v>
      </c>
      <c r="B11" s="22">
        <v>618634.4</v>
      </c>
      <c r="C11" s="23">
        <v>3641283.5</v>
      </c>
      <c r="D11" s="24">
        <v>2343033</v>
      </c>
      <c r="E11" s="22">
        <v>162802.5</v>
      </c>
      <c r="F11" s="25">
        <v>284475</v>
      </c>
      <c r="G11" s="22">
        <v>1018915.88</v>
      </c>
      <c r="H11" s="25">
        <v>505413.28</v>
      </c>
      <c r="I11" s="25">
        <v>0</v>
      </c>
      <c r="J11" s="22">
        <v>1457674.79</v>
      </c>
      <c r="K11" s="24">
        <v>8574557.5600000005</v>
      </c>
      <c r="L11" s="22">
        <v>10098712.35</v>
      </c>
    </row>
    <row r="12" spans="1:12" ht="14.25" customHeight="1">
      <c r="A12" s="44" t="s">
        <v>19</v>
      </c>
      <c r="B12" s="18">
        <v>189672.24</v>
      </c>
      <c r="C12" s="19">
        <v>1096032.94</v>
      </c>
      <c r="D12" s="20">
        <v>1590028.64</v>
      </c>
      <c r="E12" s="18">
        <v>-17081</v>
      </c>
      <c r="F12" s="21">
        <v>948250</v>
      </c>
      <c r="G12" s="18">
        <v>847300</v>
      </c>
      <c r="H12" s="21">
        <v>505413.28</v>
      </c>
      <c r="I12" s="21">
        <v>0</v>
      </c>
      <c r="J12" s="18">
        <v>897038.51</v>
      </c>
      <c r="K12" s="20">
        <v>5276697.0999999996</v>
      </c>
      <c r="L12" s="18">
        <v>6186970.8399999999</v>
      </c>
    </row>
    <row r="13" spans="1:12" ht="14.25" customHeight="1">
      <c r="A13" s="44" t="s">
        <v>20</v>
      </c>
      <c r="B13" s="18">
        <v>30261.14</v>
      </c>
      <c r="C13" s="19">
        <v>1668857.72</v>
      </c>
      <c r="D13" s="20">
        <v>1215295.01</v>
      </c>
      <c r="E13" s="18">
        <v>-4272.42</v>
      </c>
      <c r="F13" s="21">
        <v>758600</v>
      </c>
      <c r="G13" s="18">
        <v>1136760</v>
      </c>
      <c r="H13" s="21">
        <v>505413.28</v>
      </c>
      <c r="I13" s="21">
        <v>0</v>
      </c>
      <c r="J13" s="18">
        <v>903581.82</v>
      </c>
      <c r="K13" s="20">
        <v>5315187.1499999994</v>
      </c>
      <c r="L13" s="18">
        <v>6237837.04</v>
      </c>
    </row>
    <row r="14" spans="1:12" ht="14.25" customHeight="1">
      <c r="A14" s="44" t="s">
        <v>21</v>
      </c>
      <c r="B14" s="18">
        <v>15360.2</v>
      </c>
      <c r="C14" s="19">
        <v>1779180.02</v>
      </c>
      <c r="D14" s="20">
        <v>1222411.55</v>
      </c>
      <c r="E14" s="18">
        <v>-4960</v>
      </c>
      <c r="F14" s="21">
        <v>758600</v>
      </c>
      <c r="G14" s="18">
        <v>1326220</v>
      </c>
      <c r="H14" s="21">
        <v>505413.28</v>
      </c>
      <c r="I14" s="21">
        <v>0</v>
      </c>
      <c r="J14" s="18">
        <v>953221.46</v>
      </c>
      <c r="K14" s="20">
        <v>5607185.0499999998</v>
      </c>
      <c r="L14" s="18">
        <v>6578603.3099999996</v>
      </c>
    </row>
    <row r="15" spans="1:12" ht="14.25" customHeight="1">
      <c r="A15" s="44" t="s">
        <v>22</v>
      </c>
      <c r="B15" s="22">
        <v>284718.81</v>
      </c>
      <c r="C15" s="23">
        <v>4147084.87</v>
      </c>
      <c r="D15" s="24">
        <v>2637024.21</v>
      </c>
      <c r="E15" s="22">
        <v>-79044.92</v>
      </c>
      <c r="F15" s="25">
        <v>568950</v>
      </c>
      <c r="G15" s="22">
        <v>757840</v>
      </c>
      <c r="H15" s="21">
        <v>505413.28</v>
      </c>
      <c r="I15" s="25">
        <v>0</v>
      </c>
      <c r="J15" s="22">
        <v>1512175.3</v>
      </c>
      <c r="K15" s="24">
        <v>8901031.1699999999</v>
      </c>
      <c r="L15" s="22">
        <v>10321923.91</v>
      </c>
    </row>
    <row r="16" spans="1:12" ht="14.25" customHeight="1" thickBot="1">
      <c r="A16" s="45" t="s">
        <v>23</v>
      </c>
      <c r="B16" s="22">
        <v>334125.74</v>
      </c>
      <c r="C16" s="23">
        <v>2662683.6</v>
      </c>
      <c r="D16" s="24">
        <v>1583541.93</v>
      </c>
      <c r="E16" s="22">
        <v>-1208.69</v>
      </c>
      <c r="F16" s="25">
        <v>1137900</v>
      </c>
      <c r="G16" s="22">
        <v>757840</v>
      </c>
      <c r="H16" s="25">
        <v>505413.28</v>
      </c>
      <c r="I16" s="25">
        <v>0</v>
      </c>
      <c r="J16" s="22">
        <v>1186855.77</v>
      </c>
      <c r="K16" s="24">
        <v>6981504.5499999998</v>
      </c>
      <c r="L16" s="22">
        <v>8167146.1500000004</v>
      </c>
    </row>
    <row r="17" spans="1:12" s="55" customFormat="1" ht="25.5" customHeight="1" thickBot="1">
      <c r="A17" s="56" t="s">
        <v>24</v>
      </c>
      <c r="B17" s="31">
        <f>B9+B10+B11+B12+B13+B14+B15+B16</f>
        <v>5709683.8300000001</v>
      </c>
      <c r="C17" s="31">
        <f t="shared" ref="C17:L17" si="0">C9+C10+C11+C12+C13+C14+C15+C16</f>
        <v>41043536.5</v>
      </c>
      <c r="D17" s="32">
        <f t="shared" si="0"/>
        <v>27207387.990000002</v>
      </c>
      <c r="E17" s="31">
        <f t="shared" si="0"/>
        <v>-17137.16</v>
      </c>
      <c r="F17" s="31">
        <f t="shared" si="0"/>
        <v>6542925</v>
      </c>
      <c r="G17" s="31">
        <f t="shared" si="0"/>
        <v>12028850.280000001</v>
      </c>
      <c r="H17" s="31">
        <f t="shared" si="0"/>
        <v>4043306.2400000012</v>
      </c>
      <c r="I17" s="31">
        <f t="shared" si="0"/>
        <v>0</v>
      </c>
      <c r="J17" s="31">
        <f t="shared" si="0"/>
        <v>16464664.289999999</v>
      </c>
      <c r="K17" s="31">
        <f t="shared" si="0"/>
        <v>96856848.709999993</v>
      </c>
      <c r="L17" s="31">
        <f t="shared" si="0"/>
        <v>113239073.44000001</v>
      </c>
    </row>
    <row r="18" spans="1:1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.75">
      <c r="A19" s="6" t="s">
        <v>42</v>
      </c>
      <c r="B19" s="1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9.75" customHeight="1" thickBo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1.75" customHeight="1" thickBot="1">
      <c r="A21" s="7"/>
      <c r="B21" s="116" t="s">
        <v>25</v>
      </c>
      <c r="C21" s="117"/>
      <c r="D21" s="117"/>
      <c r="E21" s="117"/>
      <c r="F21" s="117"/>
      <c r="G21" s="117"/>
      <c r="H21" s="117"/>
      <c r="I21" s="118"/>
      <c r="J21" s="10"/>
      <c r="K21" s="10"/>
      <c r="L21" s="10"/>
    </row>
    <row r="22" spans="1:12" ht="15.75" thickBo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ht="16.5" thickBot="1">
      <c r="A23" s="7"/>
      <c r="B23" s="119" t="s">
        <v>26</v>
      </c>
      <c r="C23" s="120"/>
      <c r="D23" s="123" t="s">
        <v>27</v>
      </c>
      <c r="E23" s="124"/>
      <c r="F23" s="123" t="s">
        <v>28</v>
      </c>
      <c r="G23" s="125"/>
      <c r="H23" s="125"/>
      <c r="I23" s="124"/>
      <c r="J23" s="7"/>
      <c r="K23" s="7"/>
      <c r="L23" s="7"/>
    </row>
    <row r="24" spans="1:12" ht="16.5" thickBot="1">
      <c r="A24" s="7"/>
      <c r="B24" s="121"/>
      <c r="C24" s="122"/>
      <c r="D24" s="51" t="s">
        <v>9</v>
      </c>
      <c r="E24" s="49" t="s">
        <v>10</v>
      </c>
      <c r="F24" s="48" t="s">
        <v>29</v>
      </c>
      <c r="G24" s="49" t="s">
        <v>30</v>
      </c>
      <c r="H24" s="49" t="s">
        <v>31</v>
      </c>
      <c r="I24" s="50" t="s">
        <v>32</v>
      </c>
      <c r="J24" s="7"/>
      <c r="K24" s="10"/>
      <c r="L24" s="7"/>
    </row>
    <row r="25" spans="1:12" ht="14.25" customHeight="1" thickBot="1">
      <c r="A25" s="7"/>
      <c r="B25" s="108" t="s">
        <v>16</v>
      </c>
      <c r="C25" s="109"/>
      <c r="D25" s="29">
        <v>35</v>
      </c>
      <c r="E25" s="30">
        <v>24</v>
      </c>
      <c r="F25" s="27">
        <v>6024.68</v>
      </c>
      <c r="G25" s="27">
        <v>3191.8310000000001</v>
      </c>
      <c r="H25" s="27">
        <v>9654.4889999999996</v>
      </c>
      <c r="I25" s="28">
        <v>18871</v>
      </c>
      <c r="J25" s="12"/>
      <c r="K25" s="10"/>
      <c r="L25" s="10"/>
    </row>
    <row r="26" spans="1:12" ht="14.25" customHeight="1" thickBot="1">
      <c r="A26" s="7"/>
      <c r="B26" s="110" t="s">
        <v>33</v>
      </c>
      <c r="C26" s="111"/>
      <c r="D26" s="29">
        <v>20</v>
      </c>
      <c r="E26" s="30">
        <v>8.64</v>
      </c>
      <c r="F26" s="27">
        <v>1152.876</v>
      </c>
      <c r="G26" s="27">
        <v>749.822</v>
      </c>
      <c r="H26" s="27">
        <v>2507.752</v>
      </c>
      <c r="I26" s="28">
        <v>4410.45</v>
      </c>
      <c r="J26" s="13"/>
      <c r="K26" s="7"/>
      <c r="L26" s="7"/>
    </row>
    <row r="27" spans="1:12" ht="14.25" customHeight="1" thickBot="1">
      <c r="A27" s="7"/>
      <c r="B27" s="108" t="s">
        <v>18</v>
      </c>
      <c r="C27" s="109"/>
      <c r="D27" s="29">
        <v>7.5</v>
      </c>
      <c r="E27" s="30">
        <v>5.3780000000000001</v>
      </c>
      <c r="F27" s="27">
        <v>1048</v>
      </c>
      <c r="G27" s="27">
        <v>551</v>
      </c>
      <c r="H27" s="27">
        <v>1715</v>
      </c>
      <c r="I27" s="28">
        <v>3314</v>
      </c>
      <c r="J27" s="7"/>
      <c r="K27" s="7"/>
      <c r="L27" s="7"/>
    </row>
    <row r="28" spans="1:12" ht="14.25" customHeight="1" thickBot="1">
      <c r="A28" s="7"/>
      <c r="B28" s="108" t="s">
        <v>19</v>
      </c>
      <c r="C28" s="109"/>
      <c r="D28" s="29">
        <v>25</v>
      </c>
      <c r="E28" s="30">
        <v>5</v>
      </c>
      <c r="F28" s="27">
        <v>321.315</v>
      </c>
      <c r="G28" s="27">
        <v>165.852</v>
      </c>
      <c r="H28" s="27">
        <v>1163.8330000000001</v>
      </c>
      <c r="I28" s="28">
        <v>1651.0000000000002</v>
      </c>
      <c r="J28" s="7"/>
      <c r="K28" s="10"/>
      <c r="L28" s="7"/>
    </row>
    <row r="29" spans="1:12" ht="14.25" customHeight="1" thickBot="1">
      <c r="A29" s="7"/>
      <c r="B29" s="108" t="s">
        <v>20</v>
      </c>
      <c r="C29" s="109"/>
      <c r="D29" s="29">
        <v>20</v>
      </c>
      <c r="E29" s="30">
        <v>6</v>
      </c>
      <c r="F29" s="27">
        <v>51.264000000000003</v>
      </c>
      <c r="G29" s="27">
        <v>252.53200000000001</v>
      </c>
      <c r="H29" s="27">
        <v>889.54399999999998</v>
      </c>
      <c r="I29" s="28">
        <v>1193.3399999999999</v>
      </c>
      <c r="J29" s="7"/>
      <c r="K29" s="7"/>
      <c r="L29" s="7"/>
    </row>
    <row r="30" spans="1:12" ht="14.25" customHeight="1" thickBot="1">
      <c r="A30" s="7"/>
      <c r="B30" s="103" t="s">
        <v>21</v>
      </c>
      <c r="C30" s="104"/>
      <c r="D30" s="29">
        <v>20</v>
      </c>
      <c r="E30" s="30">
        <v>7</v>
      </c>
      <c r="F30" s="27">
        <v>26.021000000000001</v>
      </c>
      <c r="G30" s="27">
        <v>269.226</v>
      </c>
      <c r="H30" s="27">
        <v>894.75300000000004</v>
      </c>
      <c r="I30" s="28">
        <v>1190</v>
      </c>
      <c r="J30" s="7"/>
      <c r="K30" s="7"/>
      <c r="L30" s="7"/>
    </row>
    <row r="31" spans="1:12" ht="14.25" customHeight="1" thickBot="1">
      <c r="A31" s="7"/>
      <c r="B31" s="103" t="s">
        <v>34</v>
      </c>
      <c r="C31" s="104"/>
      <c r="D31" s="29">
        <v>15</v>
      </c>
      <c r="E31" s="30">
        <v>4</v>
      </c>
      <c r="F31" s="27">
        <v>482.32900000000001</v>
      </c>
      <c r="G31" s="27">
        <v>627.53800000000001</v>
      </c>
      <c r="H31" s="27">
        <v>1930.1890000000001</v>
      </c>
      <c r="I31" s="28">
        <v>3040.056</v>
      </c>
      <c r="J31" s="7"/>
      <c r="K31" s="7"/>
      <c r="L31" s="7"/>
    </row>
    <row r="32" spans="1:12" ht="14.25" customHeight="1" thickBot="1">
      <c r="A32" s="7"/>
      <c r="B32" s="103" t="s">
        <v>23</v>
      </c>
      <c r="C32" s="105"/>
      <c r="D32" s="29">
        <v>30</v>
      </c>
      <c r="E32" s="30">
        <v>4</v>
      </c>
      <c r="F32" s="27">
        <v>566.02700000000004</v>
      </c>
      <c r="G32" s="27">
        <v>402.91800000000001</v>
      </c>
      <c r="H32" s="27">
        <v>1159.085</v>
      </c>
      <c r="I32" s="28">
        <v>2128.0300000000002</v>
      </c>
      <c r="J32" s="7"/>
      <c r="K32" s="7"/>
      <c r="L32" s="7"/>
    </row>
    <row r="33" spans="1:12" s="55" customFormat="1" ht="25.5" customHeight="1" thickBot="1">
      <c r="A33" s="52"/>
      <c r="B33" s="106" t="s">
        <v>24</v>
      </c>
      <c r="C33" s="107"/>
      <c r="D33" s="38">
        <f t="shared" ref="D33:I33" si="1">SUM(D25:D32)</f>
        <v>172.5</v>
      </c>
      <c r="E33" s="39">
        <f t="shared" si="1"/>
        <v>64.018000000000001</v>
      </c>
      <c r="F33" s="39">
        <f t="shared" si="1"/>
        <v>9672.5120000000006</v>
      </c>
      <c r="G33" s="40">
        <f t="shared" si="1"/>
        <v>6210.7189999999991</v>
      </c>
      <c r="H33" s="39">
        <f t="shared" si="1"/>
        <v>19914.644999999997</v>
      </c>
      <c r="I33" s="41">
        <f t="shared" si="1"/>
        <v>35797.875999999997</v>
      </c>
      <c r="J33" s="53"/>
      <c r="K33" s="54"/>
      <c r="L33" s="52"/>
    </row>
  </sheetData>
  <mergeCells count="26">
    <mergeCell ref="B5:J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B21:I21"/>
    <mergeCell ref="B23:C24"/>
    <mergeCell ref="D23:E23"/>
    <mergeCell ref="F23:I23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cumul</vt:lpstr>
      <vt:lpstr>ev%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2017-02-09T07:53:08Z</dcterms:modified>
</cp:coreProperties>
</file>