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2450" windowHeight="9645"/>
  </bookViews>
  <sheets>
    <sheet name="BRT ELECTRICITE RCN" sheetId="1" r:id="rId1"/>
    <sheet name="RESEAU BTS" sheetId="2" r:id="rId2"/>
    <sheet name="RESEAU BTA" sheetId="5" r:id="rId3"/>
    <sheet name="RESEAU HTA-S TYPE A" sheetId="3" r:id="rId4"/>
    <sheet name="RESEAU HTA-A TYPE A" sheetId="4" r:id="rId5"/>
    <sheet name="BRT GAZ RCN" sheetId="6" r:id="rId6"/>
    <sheet name="RESEAU MP  GAZ" sheetId="7" r:id="rId7"/>
    <sheet name="Feuil1" sheetId="8" r:id="rId8"/>
  </sheets>
  <definedNames>
    <definedName name="_xlnm.Print_Titles" localSheetId="5">'BRT GAZ RCN'!$32:$36</definedName>
    <definedName name="_xlnm.Print_Area" localSheetId="6">'RESEAU MP  GAZ'!$A$1:$G$37</definedName>
  </definedNames>
  <calcPr calcId="145621"/>
</workbook>
</file>

<file path=xl/calcChain.xml><?xml version="1.0" encoding="utf-8"?>
<calcChain xmlns="http://schemas.openxmlformats.org/spreadsheetml/2006/main">
  <c r="D25" i="5" l="1"/>
  <c r="C25" i="5"/>
  <c r="D15" i="5"/>
  <c r="C15" i="5"/>
  <c r="E24" i="5" l="1"/>
  <c r="E18" i="1"/>
  <c r="E25" i="2"/>
  <c r="C25" i="1"/>
  <c r="D25" i="1"/>
  <c r="E24" i="1"/>
  <c r="E23" i="1"/>
  <c r="D40" i="5" l="1"/>
  <c r="C40" i="5"/>
  <c r="E21" i="5"/>
  <c r="E22" i="5"/>
  <c r="E23" i="5"/>
  <c r="E39" i="5"/>
  <c r="E40" i="5" s="1"/>
  <c r="E14" i="5"/>
  <c r="E25" i="5" l="1"/>
  <c r="C26" i="2"/>
  <c r="D26" i="2"/>
  <c r="D12" i="2"/>
  <c r="C12" i="2"/>
  <c r="D50" i="1"/>
  <c r="C50" i="1"/>
  <c r="D43" i="1"/>
  <c r="C43" i="1"/>
  <c r="D33" i="1"/>
  <c r="C33" i="1"/>
  <c r="E49" i="1"/>
  <c r="E50" i="1" s="1"/>
  <c r="E32" i="1"/>
  <c r="E31" i="1"/>
  <c r="D46" i="6"/>
  <c r="E46" i="6"/>
  <c r="C46" i="6"/>
  <c r="D39" i="6"/>
  <c r="C39" i="6"/>
  <c r="E16" i="7"/>
  <c r="D20" i="6"/>
  <c r="D28" i="6"/>
  <c r="C28" i="6"/>
  <c r="C20" i="6"/>
  <c r="E27" i="6"/>
  <c r="E26" i="6"/>
  <c r="E45" i="6"/>
  <c r="E33" i="1" l="1"/>
  <c r="E28" i="6"/>
  <c r="E33" i="7"/>
  <c r="D33" i="7"/>
  <c r="D16" i="7"/>
  <c r="F14" i="7"/>
  <c r="F12" i="7"/>
  <c r="F32" i="7"/>
  <c r="F33" i="7" s="1"/>
  <c r="F15" i="7"/>
  <c r="F13" i="7"/>
  <c r="F11" i="7"/>
  <c r="E18" i="6"/>
  <c r="E14" i="6"/>
  <c r="E22" i="1" l="1"/>
  <c r="E16" i="6"/>
  <c r="E38" i="6"/>
  <c r="E15" i="6"/>
  <c r="E37" i="6"/>
  <c r="E39" i="6" s="1"/>
  <c r="E21" i="1"/>
  <c r="E19" i="6"/>
  <c r="F10" i="7"/>
  <c r="E17" i="6"/>
  <c r="F9" i="7"/>
  <c r="E11" i="2"/>
  <c r="E20" i="6" l="1"/>
  <c r="F16" i="7"/>
  <c r="E9" i="2" l="1"/>
  <c r="E19" i="1"/>
  <c r="E20" i="1"/>
  <c r="E12" i="5"/>
  <c r="E9" i="5"/>
  <c r="E13" i="5"/>
  <c r="E10" i="5"/>
  <c r="E11" i="5"/>
  <c r="E10" i="2"/>
  <c r="E24" i="2"/>
  <c r="E16" i="1"/>
  <c r="E42" i="1"/>
  <c r="E43" i="1" s="1"/>
  <c r="E17" i="1"/>
  <c r="E15" i="1"/>
  <c r="E25" i="1" s="1"/>
  <c r="E23" i="2"/>
  <c r="E26" i="2" l="1"/>
  <c r="E15" i="5"/>
  <c r="E12" i="2"/>
</calcChain>
</file>

<file path=xl/sharedStrings.xml><?xml version="1.0" encoding="utf-8"?>
<sst xmlns="http://schemas.openxmlformats.org/spreadsheetml/2006/main" count="290" uniqueCount="109">
  <si>
    <t>N° RCN</t>
  </si>
  <si>
    <t>INTITULE AFFAIRE</t>
  </si>
  <si>
    <t xml:space="preserve">BRANCHEMENT ELECTRICITE  </t>
  </si>
  <si>
    <t xml:space="preserve">MONPHASE SANS DISJONCTEURS ET SANS COFFRET </t>
  </si>
  <si>
    <t xml:space="preserve">TRIPHASE SANS DISJONCTEURS ET SANS COFFRET </t>
  </si>
  <si>
    <t>RESEAU BTS</t>
  </si>
  <si>
    <t>CABLE 10 KV (3X1X185 mm2) Alu</t>
  </si>
  <si>
    <t>CABLE 10 KV (3X1X240 mm2) Alu</t>
  </si>
  <si>
    <t xml:space="preserve"> 3X34,4 mm2 Almelec  SUR SUPPORT BETON</t>
  </si>
  <si>
    <t>RESEAU BASSE TENSIN  AERIEN  (BTA)</t>
  </si>
  <si>
    <t>TORSADE  3X35 mm2 /3X70 mm2 TENDU SUR SUPPORT TUBULAIRE METALLIQUE</t>
  </si>
  <si>
    <t>M.BENMALEM HOCINE-RACCORDEMENT ELECTRIQUE BT-21 CITE DNC HYDRA</t>
  </si>
  <si>
    <t>MM.DERICHE MOHAMED, SIDALI ET HASSEN-EXTENSION DE RESEAU ELECTRIQUE BT-48 RUE JULES FERRY (MOHAMED CHABANE)-EL BIAR-ALGER</t>
  </si>
  <si>
    <t>MM.AIT ALLAOUA M'HAMED ET BELAID KAMEL-RACCORDEMENT ELECTRIQUE BT-SECTION N°30 LOTISSEMENT DE PROPRIETE N°51-HYDRA-ALGER</t>
  </si>
  <si>
    <t>RACCORDEMENT ELECTRIQUE BT-MEGUELLATI LAYACH-I23 RUE VALENTIN EL BIAR-ALGER</t>
  </si>
  <si>
    <t>M.HACHEMI MOHAMED-RACCORDEMENT ELECTRIQUE BT-59 RUE MARCELLO FABRI LES SOURCES-BIR MOURAD RAIS-ALGER</t>
  </si>
  <si>
    <t>M.OUBARKOU HAMID-RACCORDEMENT ELECTRIQUE BT DES 14 LOGEMENTS ET DEPLACEMENT DE SUPPORT-RUE 12 ILOT 32 LES JARDINS CITE MORAL N°03 BIR MOURAD RAIS</t>
  </si>
  <si>
    <t>ALGERIE TELECOM-BRANCHEMENT ELECTIQUE POUR MSAN CBO-02 RUE CITE DJILALI LYEBES KOUBA 2</t>
  </si>
  <si>
    <t>GROUPE LOCATAIRES RESPONSABLE MOUICI KAMEL - RACC ELEC - CITE 360 LOGEMENTS BATIMENTS C5,C6 ET N° A7 - BEN AKNOUNE</t>
  </si>
  <si>
    <t>CHETOUANI KHERIEDDINE - RACC ELEC - 12 ROUTE SIDI YAHIA - BMR</t>
  </si>
  <si>
    <t>Mme SEKFALI HAMIDA ET M SEKFALI AMAR - RACC ELEC BT - 72 BOULVARD BOUGARA - EL BIAR</t>
  </si>
  <si>
    <t>Mme.OULDKHOUIDER HOURIA-RACCORDEMENT ELECTRIQUE BT 06 APPARTEMENT ET 04 LOCAUX-48 LOTISSEMENT PARC BEN OMAR-KOUBA-ALGER</t>
  </si>
  <si>
    <t>RACCORDEMENT ELECTRIQUE BT-OUHIB YAZID</t>
  </si>
  <si>
    <t>DIRECTION DE L'EDUCATION D'ALGER CENTRE-RACCORDEMENT ELECTRIQUE BT-ECOLE PRIMAIRE ABOU HIANE EL MADANIA</t>
  </si>
  <si>
    <t>329/16</t>
  </si>
  <si>
    <t>466/16</t>
  </si>
  <si>
    <t>468/16</t>
  </si>
  <si>
    <t>215/16</t>
  </si>
  <si>
    <t>241/16</t>
  </si>
  <si>
    <t>253/16</t>
  </si>
  <si>
    <t>298/16</t>
  </si>
  <si>
    <t>299/16</t>
  </si>
  <si>
    <t>302/16</t>
  </si>
  <si>
    <t>306/16</t>
  </si>
  <si>
    <t>327/16</t>
  </si>
  <si>
    <t>328/16</t>
  </si>
  <si>
    <t>396/16</t>
  </si>
  <si>
    <t>021/17</t>
  </si>
  <si>
    <t>TORSADE  3X35 mm2 /3X70mm2 TENDU/POSE SUR FACADE</t>
  </si>
  <si>
    <t>TORSADE  3X150mm2 TENDU/POSE SUR FACADE</t>
  </si>
  <si>
    <t>NEANT</t>
  </si>
  <si>
    <t xml:space="preserve">       </t>
  </si>
  <si>
    <t>ECART (2)-(1) DA</t>
  </si>
  <si>
    <t>071/17</t>
  </si>
  <si>
    <t>APC SIDI M'HAMED-RACCORDEMENT ELECTRIQUE BT 40 KVA-PROJET D'AMENAGEMENT DE LA PLACETTE DU BOULEVARD DE L'INDEPENDANCE SIDI M'HAMED-ALGER</t>
  </si>
  <si>
    <t>320/16</t>
  </si>
  <si>
    <t>BEN AMIROUCHE RACHID - RACC ELEC BT - COOPERATRIVE EL HADABA VILLA N°12 J02 - KOUBA</t>
  </si>
  <si>
    <t>293/16</t>
  </si>
  <si>
    <t>GROUPE LOCATAIRE RESP M, RAMI MAHREZ - 09 RUE GUY MPASSANT LES SOURCES - BMR ALGER</t>
  </si>
  <si>
    <t>281/16</t>
  </si>
  <si>
    <t>M.CHETARA ABDELMALIK-RACCORDEMENT ELECTRIQUE BT-COOPERATIVE ADEL-BOULEVARD DU 11 DECEMBRE-EL BIAR</t>
  </si>
  <si>
    <t>TORSADE  3X35mm2 /3X70mm2 TENDU/POSE SUR FACADE</t>
  </si>
  <si>
    <t>BRANCHEMENT GAZ</t>
  </si>
  <si>
    <t>G4, G6 et G10</t>
  </si>
  <si>
    <t>G16</t>
  </si>
  <si>
    <t>M.LEFKI NACEUR-RACCORDEMENT GAZ-09 RUE MOHAMED LEBIB-EL MADANIA</t>
  </si>
  <si>
    <t>M. CHERFAOUI ABDERRAHMANE - RACCORDEMENT GAZ - 03 RUE DES CRETES VILLA - HYDRA</t>
  </si>
  <si>
    <t>Mme.TERTAG NOUHA-RACCORDEMENT GAZ-100 LOCAUX SAID HAMDINE LOCAL N°07-BIR MOURAD RAIS-ALGER</t>
  </si>
  <si>
    <t>MOSQUEE EL NADJAH ECOLE CORANIQUE (IMAM KARKOUCH AMINE) CITE JOLIE VUE KOUBA</t>
  </si>
  <si>
    <t>Mme AMRI NASSIMA - RACCORDEMENT GAZ - CITE 186 LOGEMENTS, APPROVAL LOCAL N°1 Bt A - KOUBA</t>
  </si>
  <si>
    <t>MmeCHIKH EPS DJEBARA LAZINA - RACCORDEMENT GAZ - 17 RUE TIXERAINE - BMR</t>
  </si>
  <si>
    <t>RACCORDEMENT GAZ-M.BOUZENAD RACHID-N°44 VILLA LOT ZOUBIR BMR-ALGER</t>
  </si>
  <si>
    <t>M, HADJADJ MOHAMED - RACCOR GAZ- 48 RUE DES FEUILLES VERTES OLOF PALM HYDRA</t>
  </si>
  <si>
    <t>M.TALEB IBRAHIM-RACCORDEMENT GAZ-14 RUE ABDELKDER GADOUCHE-HYDRA-ALGER</t>
  </si>
  <si>
    <t>Mme.CHARFAOUI SAMIA EPOUSE BERBACHD-RACCORDEMENT GAZ-BATIMENT N°04 COOPERATIVE EL FETH-BIR MOURAD AIS-ALGER</t>
  </si>
  <si>
    <t>Mme.REZGUI FATMA ZOHRA-RACCORDEMENT GAZ-06 RUE PIETE HYDRA-ALGER</t>
  </si>
  <si>
    <t>RESEAU MP</t>
  </si>
  <si>
    <t>TUBE PE DN 40</t>
  </si>
  <si>
    <t>TUBE PE DN 63</t>
  </si>
  <si>
    <t>194/16</t>
  </si>
  <si>
    <t>178/16</t>
  </si>
  <si>
    <t>256/16</t>
  </si>
  <si>
    <t>189/16</t>
  </si>
  <si>
    <t>232/16</t>
  </si>
  <si>
    <t>184/16</t>
  </si>
  <si>
    <t>117/16</t>
  </si>
  <si>
    <t>003/17</t>
  </si>
  <si>
    <t>M.ACHRAR MEHDI-EXTENSION GAZ-15 BOULEVARD 11 DECEMBRE 1960 EL BIAR-ALGER</t>
  </si>
  <si>
    <t xml:space="preserve">N° RCN </t>
  </si>
  <si>
    <t>176/16</t>
  </si>
  <si>
    <t>037/17</t>
  </si>
  <si>
    <t>209/16</t>
  </si>
  <si>
    <t>TOTAL</t>
  </si>
  <si>
    <t>COUTE DEVIS (1) EN DA</t>
  </si>
  <si>
    <t>COUT ENTREPRISE (2) EN DA</t>
  </si>
  <si>
    <t>COUT DEVIS (1) EN DA</t>
  </si>
  <si>
    <t>ECART (2)-(1) EN DA</t>
  </si>
  <si>
    <t>EXERCICE 2016</t>
  </si>
  <si>
    <t xml:space="preserve">RESEAU MP DN 63-125-200-250 : NEANT </t>
  </si>
  <si>
    <t xml:space="preserve">RESEAU MP DN 40-125-200-250 : NEANT </t>
  </si>
  <si>
    <t xml:space="preserve">VANE PE DN 40 - 63-125-200-250 : NEANT </t>
  </si>
  <si>
    <t>EXERCICE 2017</t>
  </si>
  <si>
    <t xml:space="preserve">BRANCHEMENT GAZ </t>
  </si>
  <si>
    <t>BRANCHEMENT ELECTRICITE BT</t>
  </si>
  <si>
    <t>CABLE ≤   3x95 mm2 cuivre</t>
  </si>
  <si>
    <t>CABLE BT 3*150 mm2 Cuivre : NEANT</t>
  </si>
  <si>
    <t>RESEAU ELECTRICITE BTS</t>
  </si>
  <si>
    <t>RESEAU ELECTRICITE HTA/S</t>
  </si>
  <si>
    <t xml:space="preserve">           3X34,4 mm2 Almelec SUR SUPPORT METALLIQUE</t>
  </si>
  <si>
    <t>3X93,3 mm2 Almelec SUR SUPPORT BETON</t>
  </si>
  <si>
    <t xml:space="preserve">            3X93,3 mm2 Almelec SUR SUPPORT METALLIQUE</t>
  </si>
  <si>
    <t>RESEAU BTA ELECTRICITE</t>
  </si>
  <si>
    <t xml:space="preserve">     TORSADE  3X35mm2/3*70  mm2 TENDUsur support Béton</t>
  </si>
  <si>
    <t>TORSADE  3X150mm2 TENDU  sur support Béton</t>
  </si>
  <si>
    <t xml:space="preserve">                   TORSADE  3X150mm2 TENDU  sur supporT tubulaire métallique </t>
  </si>
  <si>
    <t xml:space="preserve">                        TORSADE  3X150mm2 TENDU  sur supporT tubulaire métallique </t>
  </si>
  <si>
    <t xml:space="preserve">    TORSADE  3X35 mm2 /3X70 mm2 TENDU SUR SUPPORT TUBULAIRE METALLIQUE</t>
  </si>
  <si>
    <t>RESEAU GAZ MP</t>
  </si>
  <si>
    <t>belouizdad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</si>
</sst>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.00\ [$DA-85F]"/>
  </numFmts>
  <fonts count="1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0" fontId="0" fillId="0" borderId="1" xfId="0" applyBorder="1"/>
    <xf numFmtId="0" fontId="3" fillId="0" borderId="1" xfId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vertical="center" wrapText="1"/>
    </xf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/>
    <xf numFmtId="0" fontId="7" fillId="0" borderId="1" xfId="0" applyFont="1" applyBorder="1"/>
    <xf numFmtId="2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1" xfId="3" applyFont="1" applyFill="1" applyBorder="1" applyAlignment="1">
      <alignment wrapText="1"/>
    </xf>
    <xf numFmtId="43" fontId="0" fillId="2" borderId="1" xfId="2" applyFont="1" applyFill="1" applyBorder="1"/>
    <xf numFmtId="2" fontId="0" fillId="2" borderId="1" xfId="0" applyNumberFormat="1" applyFill="1" applyBorder="1"/>
    <xf numFmtId="0" fontId="9" fillId="0" borderId="1" xfId="3" applyFont="1" applyFill="1" applyBorder="1" applyAlignment="1">
      <alignment wrapText="1"/>
    </xf>
    <xf numFmtId="2" fontId="0" fillId="0" borderId="1" xfId="0" applyNumberFormat="1" applyFill="1" applyBorder="1" applyAlignment="1">
      <alignment horizontal="center"/>
    </xf>
    <xf numFmtId="43" fontId="0" fillId="2" borderId="1" xfId="2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3" applyFont="1" applyFill="1" applyBorder="1" applyAlignment="1">
      <alignment wrapText="1"/>
    </xf>
    <xf numFmtId="0" fontId="9" fillId="0" borderId="0" xfId="3" applyFont="1" applyFill="1" applyBorder="1" applyAlignment="1">
      <alignment wrapText="1"/>
    </xf>
    <xf numFmtId="2" fontId="0" fillId="0" borderId="0" xfId="0" applyNumberFormat="1" applyFill="1" applyBorder="1"/>
    <xf numFmtId="0" fontId="0" fillId="0" borderId="0" xfId="0" applyFill="1" applyBorder="1"/>
    <xf numFmtId="0" fontId="7" fillId="0" borderId="0" xfId="0" applyFont="1"/>
    <xf numFmtId="0" fontId="11" fillId="0" borderId="1" xfId="3" applyFont="1" applyFill="1" applyBorder="1" applyAlignment="1">
      <alignment wrapText="1"/>
    </xf>
    <xf numFmtId="0" fontId="12" fillId="0" borderId="1" xfId="3" applyFont="1" applyFill="1" applyBorder="1" applyAlignment="1">
      <alignment horizontal="center" vertical="center" wrapText="1"/>
    </xf>
    <xf numFmtId="164" fontId="7" fillId="0" borderId="1" xfId="0" applyNumberFormat="1" applyFont="1" applyFill="1" applyBorder="1"/>
    <xf numFmtId="2" fontId="7" fillId="0" borderId="0" xfId="0" applyNumberFormat="1" applyFont="1"/>
    <xf numFmtId="43" fontId="0" fillId="0" borderId="1" xfId="2" applyFont="1" applyFill="1" applyBorder="1" applyAlignment="1">
      <alignment horizontal="center"/>
    </xf>
    <xf numFmtId="43" fontId="0" fillId="0" borderId="1" xfId="2" applyFont="1" applyFill="1" applyBorder="1"/>
    <xf numFmtId="43" fontId="7" fillId="0" borderId="1" xfId="2" applyFont="1" applyFill="1" applyBorder="1"/>
    <xf numFmtId="0" fontId="11" fillId="0" borderId="1" xfId="3" applyFont="1" applyFill="1" applyBorder="1" applyAlignment="1">
      <alignment horizontal="center" wrapText="1"/>
    </xf>
    <xf numFmtId="0" fontId="12" fillId="0" borderId="1" xfId="3" applyFont="1" applyFill="1" applyBorder="1" applyAlignment="1">
      <alignment horizontal="center" wrapText="1"/>
    </xf>
    <xf numFmtId="43" fontId="7" fillId="0" borderId="1" xfId="2" applyFont="1" applyFill="1" applyBorder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3" fontId="0" fillId="0" borderId="1" xfId="2" applyFont="1" applyFill="1" applyBorder="1" applyAlignment="1">
      <alignment horizontal="left"/>
    </xf>
    <xf numFmtId="2" fontId="7" fillId="0" borderId="1" xfId="0" applyNumberFormat="1" applyFont="1" applyBorder="1"/>
    <xf numFmtId="43" fontId="7" fillId="0" borderId="1" xfId="0" applyNumberFormat="1" applyFont="1" applyBorder="1"/>
    <xf numFmtId="0" fontId="13" fillId="0" borderId="0" xfId="0" applyFont="1"/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7" fillId="0" borderId="1" xfId="2" applyFont="1" applyBorder="1"/>
    <xf numFmtId="0" fontId="7" fillId="0" borderId="1" xfId="0" applyFont="1" applyFill="1" applyBorder="1" applyAlignment="1">
      <alignment horizontal="center"/>
    </xf>
    <xf numFmtId="0" fontId="10" fillId="0" borderId="0" xfId="0" applyFont="1" applyFill="1"/>
    <xf numFmtId="164" fontId="0" fillId="0" borderId="0" xfId="0" applyNumberForma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2" xfId="0" applyFont="1" applyFill="1" applyBorder="1" applyAlignment="1"/>
    <xf numFmtId="0" fontId="7" fillId="0" borderId="4" xfId="0" applyFont="1" applyFill="1" applyBorder="1" applyAlignment="1"/>
    <xf numFmtId="2" fontId="7" fillId="0" borderId="1" xfId="0" applyNumberFormat="1" applyFont="1" applyFill="1" applyBorder="1" applyAlignment="1">
      <alignment horizontal="center"/>
    </xf>
    <xf numFmtId="43" fontId="0" fillId="0" borderId="0" xfId="0" applyNumberFormat="1"/>
    <xf numFmtId="0" fontId="15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3" applyFont="1" applyFill="1" applyBorder="1" applyAlignment="1">
      <alignment horizontal="left" wrapText="1"/>
    </xf>
    <xf numFmtId="0" fontId="12" fillId="0" borderId="0" xfId="3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</cellXfs>
  <cellStyles count="4">
    <cellStyle name="Milliers" xfId="2" builtinId="3"/>
    <cellStyle name="Normal" xfId="0" builtinId="0"/>
    <cellStyle name="Normal_Feuil1" xfId="1"/>
    <cellStyle name="Normal_Feuil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E50"/>
  <sheetViews>
    <sheetView tabSelected="1" zoomScale="80" zoomScaleNormal="80" workbookViewId="0">
      <selection activeCell="B19" sqref="B19"/>
    </sheetView>
  </sheetViews>
  <sheetFormatPr baseColWidth="10" defaultRowHeight="15" x14ac:dyDescent="0.25"/>
  <cols>
    <col min="1" max="1" width="11.42578125" style="3"/>
    <col min="2" max="2" width="38" style="3" customWidth="1"/>
    <col min="3" max="3" width="49.42578125" bestFit="1" customWidth="1"/>
    <col min="4" max="4" width="27.28515625" bestFit="1" customWidth="1"/>
    <col min="5" max="5" width="27.5703125" customWidth="1"/>
  </cols>
  <sheetData>
    <row r="2" spans="1:5" ht="31.5" x14ac:dyDescent="0.35">
      <c r="B2" s="53" t="s">
        <v>93</v>
      </c>
      <c r="D2" s="66" t="s">
        <v>108</v>
      </c>
    </row>
    <row r="4" spans="1:5" ht="18.75" x14ac:dyDescent="0.25">
      <c r="B4" s="27"/>
    </row>
    <row r="5" spans="1:5" ht="23.25" customHeight="1" x14ac:dyDescent="0.25">
      <c r="B5" s="51" t="s">
        <v>87</v>
      </c>
    </row>
    <row r="6" spans="1:5" ht="27" customHeight="1" x14ac:dyDescent="0.25"/>
    <row r="7" spans="1:5" ht="0.75" customHeight="1" x14ac:dyDescent="0.25"/>
    <row r="8" spans="1:5" hidden="1" x14ac:dyDescent="0.25"/>
    <row r="9" spans="1:5" hidden="1" x14ac:dyDescent="0.25"/>
    <row r="10" spans="1:5" hidden="1" x14ac:dyDescent="0.25"/>
    <row r="11" spans="1:5" hidden="1" x14ac:dyDescent="0.25"/>
    <row r="12" spans="1:5" x14ac:dyDescent="0.25">
      <c r="A12" s="71" t="s">
        <v>0</v>
      </c>
      <c r="B12" s="72" t="s">
        <v>1</v>
      </c>
      <c r="C12" s="67" t="s">
        <v>2</v>
      </c>
      <c r="D12" s="68"/>
      <c r="E12" s="69"/>
    </row>
    <row r="13" spans="1:5" x14ac:dyDescent="0.25">
      <c r="A13" s="71"/>
      <c r="B13" s="72"/>
      <c r="C13" s="67" t="s">
        <v>3</v>
      </c>
      <c r="D13" s="68"/>
      <c r="E13" s="69"/>
    </row>
    <row r="14" spans="1:5" x14ac:dyDescent="0.25">
      <c r="A14" s="71"/>
      <c r="B14" s="72"/>
      <c r="C14" s="26" t="s">
        <v>85</v>
      </c>
      <c r="D14" s="26" t="s">
        <v>84</v>
      </c>
      <c r="E14" s="26" t="s">
        <v>86</v>
      </c>
    </row>
    <row r="15" spans="1:5" s="14" customFormat="1" ht="76.5" customHeight="1" x14ac:dyDescent="0.25">
      <c r="A15" s="4" t="s">
        <v>28</v>
      </c>
      <c r="B15" s="4" t="s">
        <v>15</v>
      </c>
      <c r="C15" s="40">
        <v>13000</v>
      </c>
      <c r="D15" s="40">
        <v>14000</v>
      </c>
      <c r="E15" s="40">
        <f t="shared" ref="E15:E24" si="0">D15-C15</f>
        <v>1000</v>
      </c>
    </row>
    <row r="16" spans="1:5" s="14" customFormat="1" ht="47.25" x14ac:dyDescent="0.25">
      <c r="A16" s="4" t="s">
        <v>30</v>
      </c>
      <c r="B16" s="4" t="s">
        <v>17</v>
      </c>
      <c r="C16" s="40">
        <v>6500</v>
      </c>
      <c r="D16" s="40">
        <v>15542</v>
      </c>
      <c r="E16" s="40">
        <f t="shared" si="0"/>
        <v>9042</v>
      </c>
    </row>
    <row r="17" spans="1:5" s="14" customFormat="1" ht="63" x14ac:dyDescent="0.25">
      <c r="A17" s="4" t="s">
        <v>31</v>
      </c>
      <c r="B17" s="4" t="s">
        <v>18</v>
      </c>
      <c r="C17" s="40">
        <v>71500</v>
      </c>
      <c r="D17" s="40">
        <v>98450</v>
      </c>
      <c r="E17" s="40">
        <f t="shared" si="0"/>
        <v>26950</v>
      </c>
    </row>
    <row r="18" spans="1:5" s="14" customFormat="1" ht="47.25" x14ac:dyDescent="0.25">
      <c r="A18" s="4" t="s">
        <v>33</v>
      </c>
      <c r="B18" s="4" t="s">
        <v>20</v>
      </c>
      <c r="C18" s="40">
        <v>13000</v>
      </c>
      <c r="D18" s="40">
        <v>13000</v>
      </c>
      <c r="E18" s="12">
        <f t="shared" si="0"/>
        <v>0</v>
      </c>
    </row>
    <row r="19" spans="1:5" s="14" customFormat="1" ht="78.75" x14ac:dyDescent="0.25">
      <c r="A19" s="4" t="s">
        <v>34</v>
      </c>
      <c r="B19" s="4" t="s">
        <v>21</v>
      </c>
      <c r="C19" s="40">
        <v>65000</v>
      </c>
      <c r="D19" s="40">
        <v>69490</v>
      </c>
      <c r="E19" s="40">
        <f t="shared" si="0"/>
        <v>4490</v>
      </c>
    </row>
    <row r="20" spans="1:5" s="14" customFormat="1" ht="31.5" x14ac:dyDescent="0.25">
      <c r="A20" s="4" t="s">
        <v>35</v>
      </c>
      <c r="B20" s="4" t="s">
        <v>22</v>
      </c>
      <c r="C20" s="40">
        <v>32500</v>
      </c>
      <c r="D20" s="40">
        <v>27500</v>
      </c>
      <c r="E20" s="40">
        <f t="shared" si="0"/>
        <v>-5000</v>
      </c>
    </row>
    <row r="21" spans="1:5" s="14" customFormat="1" ht="47.25" x14ac:dyDescent="0.25">
      <c r="A21" s="10" t="s">
        <v>47</v>
      </c>
      <c r="B21" s="11" t="s">
        <v>48</v>
      </c>
      <c r="C21" s="40">
        <v>19500</v>
      </c>
      <c r="D21" s="40">
        <v>18600</v>
      </c>
      <c r="E21" s="40">
        <f t="shared" si="0"/>
        <v>-900</v>
      </c>
    </row>
    <row r="22" spans="1:5" s="14" customFormat="1" ht="47.25" x14ac:dyDescent="0.25">
      <c r="A22" s="2" t="s">
        <v>45</v>
      </c>
      <c r="B22" s="11" t="s">
        <v>46</v>
      </c>
      <c r="C22" s="40">
        <v>32500</v>
      </c>
      <c r="D22" s="40">
        <v>31000</v>
      </c>
      <c r="E22" s="40">
        <f t="shared" si="0"/>
        <v>-1500</v>
      </c>
    </row>
    <row r="23" spans="1:5" s="14" customFormat="1" ht="47.25" x14ac:dyDescent="0.25">
      <c r="A23" s="4" t="s">
        <v>27</v>
      </c>
      <c r="B23" s="4" t="s">
        <v>14</v>
      </c>
      <c r="C23" s="40">
        <v>19500</v>
      </c>
      <c r="D23" s="40">
        <v>21000</v>
      </c>
      <c r="E23" s="40">
        <f t="shared" si="0"/>
        <v>1500</v>
      </c>
    </row>
    <row r="24" spans="1:5" s="14" customFormat="1" ht="63" x14ac:dyDescent="0.25">
      <c r="A24" s="4" t="s">
        <v>36</v>
      </c>
      <c r="B24" s="4" t="s">
        <v>23</v>
      </c>
      <c r="C24" s="40">
        <v>6500</v>
      </c>
      <c r="D24" s="40">
        <v>6000</v>
      </c>
      <c r="E24" s="40">
        <f t="shared" si="0"/>
        <v>-500</v>
      </c>
    </row>
    <row r="25" spans="1:5" x14ac:dyDescent="0.25">
      <c r="A25" s="28" t="s">
        <v>82</v>
      </c>
      <c r="B25" s="28">
        <v>10</v>
      </c>
      <c r="C25" s="54">
        <f>SUM(C15:C24)</f>
        <v>279500</v>
      </c>
      <c r="D25" s="54">
        <f>SUM(D15:D24)</f>
        <v>314582</v>
      </c>
      <c r="E25" s="54">
        <f>SUM(E15:E24)</f>
        <v>35082</v>
      </c>
    </row>
    <row r="28" spans="1:5" x14ac:dyDescent="0.25">
      <c r="A28" s="71" t="s">
        <v>0</v>
      </c>
      <c r="B28" s="72" t="s">
        <v>1</v>
      </c>
      <c r="C28" s="67" t="s">
        <v>2</v>
      </c>
      <c r="D28" s="68"/>
      <c r="E28" s="69"/>
    </row>
    <row r="29" spans="1:5" x14ac:dyDescent="0.25">
      <c r="A29" s="71"/>
      <c r="B29" s="72"/>
      <c r="C29" s="67" t="s">
        <v>4</v>
      </c>
      <c r="D29" s="68"/>
      <c r="E29" s="69"/>
    </row>
    <row r="30" spans="1:5" x14ac:dyDescent="0.25">
      <c r="A30" s="71"/>
      <c r="B30" s="72"/>
      <c r="C30" s="26" t="s">
        <v>85</v>
      </c>
      <c r="D30" s="26" t="s">
        <v>84</v>
      </c>
      <c r="E30" s="26" t="s">
        <v>86</v>
      </c>
    </row>
    <row r="31" spans="1:5" ht="31.5" x14ac:dyDescent="0.25">
      <c r="A31" s="4" t="s">
        <v>32</v>
      </c>
      <c r="B31" s="4" t="s">
        <v>19</v>
      </c>
      <c r="C31" s="40">
        <v>9500</v>
      </c>
      <c r="D31" s="40">
        <v>40000</v>
      </c>
      <c r="E31" s="40">
        <f>D31-C31</f>
        <v>30500</v>
      </c>
    </row>
    <row r="32" spans="1:5" ht="72.75" customHeight="1" x14ac:dyDescent="0.25">
      <c r="A32" s="10" t="s">
        <v>49</v>
      </c>
      <c r="B32" s="11" t="s">
        <v>50</v>
      </c>
      <c r="C32" s="40">
        <v>38000</v>
      </c>
      <c r="D32" s="40">
        <v>140000</v>
      </c>
      <c r="E32" s="40">
        <f>D32-C32</f>
        <v>102000</v>
      </c>
    </row>
    <row r="33" spans="1:5" x14ac:dyDescent="0.25">
      <c r="A33" s="28" t="s">
        <v>82</v>
      </c>
      <c r="B33" s="28">
        <v>2</v>
      </c>
      <c r="C33" s="54">
        <f>SUM(C31:C32)</f>
        <v>47500</v>
      </c>
      <c r="D33" s="54">
        <f>SUM(D31:D32)</f>
        <v>180000</v>
      </c>
      <c r="E33" s="54">
        <f>SUM(E31:E32)</f>
        <v>132500</v>
      </c>
    </row>
    <row r="36" spans="1:5" ht="18.75" x14ac:dyDescent="0.25">
      <c r="B36" s="27"/>
    </row>
    <row r="37" spans="1:5" ht="21" x14ac:dyDescent="0.25">
      <c r="B37" s="52" t="s">
        <v>91</v>
      </c>
    </row>
    <row r="39" spans="1:5" x14ac:dyDescent="0.25">
      <c r="A39" s="70" t="s">
        <v>0</v>
      </c>
      <c r="B39" s="70" t="s">
        <v>1</v>
      </c>
      <c r="C39" s="67" t="s">
        <v>2</v>
      </c>
      <c r="D39" s="68"/>
      <c r="E39" s="69"/>
    </row>
    <row r="40" spans="1:5" x14ac:dyDescent="0.25">
      <c r="A40" s="70"/>
      <c r="B40" s="70"/>
      <c r="C40" s="67" t="s">
        <v>3</v>
      </c>
      <c r="D40" s="68"/>
      <c r="E40" s="69"/>
    </row>
    <row r="41" spans="1:5" x14ac:dyDescent="0.25">
      <c r="A41" s="70"/>
      <c r="B41" s="70"/>
      <c r="C41" s="26" t="s">
        <v>85</v>
      </c>
      <c r="D41" s="26" t="s">
        <v>84</v>
      </c>
      <c r="E41" s="26" t="s">
        <v>86</v>
      </c>
    </row>
    <row r="42" spans="1:5" s="14" customFormat="1" ht="78.75" x14ac:dyDescent="0.25">
      <c r="A42" s="4" t="s">
        <v>26</v>
      </c>
      <c r="B42" s="4" t="s">
        <v>13</v>
      </c>
      <c r="C42" s="40">
        <v>65000</v>
      </c>
      <c r="D42" s="40">
        <v>40000</v>
      </c>
      <c r="E42" s="40">
        <f>D42-C42</f>
        <v>-25000</v>
      </c>
    </row>
    <row r="43" spans="1:5" x14ac:dyDescent="0.25">
      <c r="A43" s="28" t="s">
        <v>82</v>
      </c>
      <c r="B43" s="28">
        <v>1</v>
      </c>
      <c r="C43" s="54">
        <f>SUM(C42:C42)</f>
        <v>65000</v>
      </c>
      <c r="D43" s="54">
        <f>SUM(D42:D42)</f>
        <v>40000</v>
      </c>
      <c r="E43" s="54">
        <f>SUM(E42:E42)</f>
        <v>-25000</v>
      </c>
    </row>
    <row r="46" spans="1:5" x14ac:dyDescent="0.25">
      <c r="A46" s="70" t="s">
        <v>0</v>
      </c>
      <c r="B46" s="70" t="s">
        <v>1</v>
      </c>
      <c r="C46" s="67" t="s">
        <v>2</v>
      </c>
      <c r="D46" s="68"/>
      <c r="E46" s="69"/>
    </row>
    <row r="47" spans="1:5" x14ac:dyDescent="0.25">
      <c r="A47" s="70"/>
      <c r="B47" s="70"/>
      <c r="C47" s="67" t="s">
        <v>4</v>
      </c>
      <c r="D47" s="68"/>
      <c r="E47" s="69"/>
    </row>
    <row r="48" spans="1:5" x14ac:dyDescent="0.25">
      <c r="A48" s="70"/>
      <c r="B48" s="70"/>
      <c r="C48" s="26" t="s">
        <v>85</v>
      </c>
      <c r="D48" s="26" t="s">
        <v>84</v>
      </c>
      <c r="E48" s="26" t="s">
        <v>86</v>
      </c>
    </row>
    <row r="49" spans="1:5" ht="47.25" x14ac:dyDescent="0.25">
      <c r="A49" s="4" t="s">
        <v>24</v>
      </c>
      <c r="B49" s="4" t="s">
        <v>11</v>
      </c>
      <c r="C49" s="40">
        <v>9500</v>
      </c>
      <c r="D49" s="40">
        <v>6500</v>
      </c>
      <c r="E49" s="40">
        <f>D49-C49</f>
        <v>-3000</v>
      </c>
    </row>
    <row r="50" spans="1:5" x14ac:dyDescent="0.25">
      <c r="A50" s="28" t="s">
        <v>82</v>
      </c>
      <c r="B50" s="28">
        <v>1</v>
      </c>
      <c r="C50" s="54">
        <f>SUM(C49:C49)</f>
        <v>9500</v>
      </c>
      <c r="D50" s="54">
        <f>SUM(D49:D49)</f>
        <v>6500</v>
      </c>
      <c r="E50" s="54">
        <f>SUM(E49:E49)</f>
        <v>-3000</v>
      </c>
    </row>
  </sheetData>
  <mergeCells count="16">
    <mergeCell ref="A46:A48"/>
    <mergeCell ref="B46:B48"/>
    <mergeCell ref="C46:E46"/>
    <mergeCell ref="C47:E47"/>
    <mergeCell ref="A28:A30"/>
    <mergeCell ref="B28:B30"/>
    <mergeCell ref="C28:E28"/>
    <mergeCell ref="C29:E29"/>
    <mergeCell ref="C12:E12"/>
    <mergeCell ref="C13:E13"/>
    <mergeCell ref="A39:A41"/>
    <mergeCell ref="B39:B41"/>
    <mergeCell ref="C39:E39"/>
    <mergeCell ref="C40:E40"/>
    <mergeCell ref="A12:A14"/>
    <mergeCell ref="B12:B14"/>
  </mergeCells>
  <pageMargins left="0.7" right="0.7" top="0.75" bottom="0.75" header="0.3" footer="0.3"/>
  <pageSetup paperSize="9" scale="48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29"/>
  <sheetViews>
    <sheetView zoomScaleNormal="100" workbookViewId="0">
      <selection activeCell="C9" sqref="C9"/>
    </sheetView>
  </sheetViews>
  <sheetFormatPr baseColWidth="10" defaultRowHeight="15" x14ac:dyDescent="0.25"/>
  <cols>
    <col min="1" max="1" width="11.42578125" style="18"/>
    <col min="2" max="2" width="32.140625" style="18" customWidth="1"/>
    <col min="3" max="3" width="20.42578125" style="14" bestFit="1" customWidth="1"/>
    <col min="4" max="4" width="25.85546875" style="14" bestFit="1" customWidth="1"/>
    <col min="5" max="5" width="24.7109375" style="14" customWidth="1"/>
    <col min="6" max="6" width="11.42578125" style="14"/>
    <col min="7" max="7" width="13.7109375" style="14" bestFit="1" customWidth="1"/>
    <col min="8" max="16384" width="11.42578125" style="14"/>
  </cols>
  <sheetData>
    <row r="1" spans="1:7" ht="31.5" x14ac:dyDescent="0.25">
      <c r="A1" s="3"/>
      <c r="B1" s="53" t="s">
        <v>96</v>
      </c>
    </row>
    <row r="2" spans="1:7" x14ac:dyDescent="0.25">
      <c r="A2" s="3"/>
      <c r="B2" s="3"/>
    </row>
    <row r="3" spans="1:7" ht="18.75" x14ac:dyDescent="0.25">
      <c r="A3" s="3"/>
      <c r="B3" s="27"/>
    </row>
    <row r="4" spans="1:7" ht="21" x14ac:dyDescent="0.25">
      <c r="A4" s="3"/>
      <c r="B4" s="51" t="s">
        <v>87</v>
      </c>
    </row>
    <row r="5" spans="1:7" ht="21" x14ac:dyDescent="0.25">
      <c r="A5" s="3"/>
      <c r="B5" s="58"/>
    </row>
    <row r="6" spans="1:7" x14ac:dyDescent="0.25">
      <c r="A6" s="77" t="s">
        <v>0</v>
      </c>
      <c r="B6" s="72" t="s">
        <v>1</v>
      </c>
      <c r="C6" s="74" t="s">
        <v>5</v>
      </c>
      <c r="D6" s="75"/>
      <c r="E6" s="76"/>
    </row>
    <row r="7" spans="1:7" x14ac:dyDescent="0.25">
      <c r="A7" s="77"/>
      <c r="B7" s="72"/>
      <c r="C7" s="74" t="s">
        <v>94</v>
      </c>
      <c r="D7" s="75"/>
      <c r="E7" s="76"/>
    </row>
    <row r="8" spans="1:7" x14ac:dyDescent="0.25">
      <c r="A8" s="77"/>
      <c r="B8" s="72"/>
      <c r="C8" s="26" t="s">
        <v>85</v>
      </c>
      <c r="D8" s="26" t="s">
        <v>84</v>
      </c>
      <c r="E8" s="26" t="s">
        <v>86</v>
      </c>
    </row>
    <row r="9" spans="1:7" ht="96" customHeight="1" x14ac:dyDescent="0.25">
      <c r="A9" s="4" t="s">
        <v>30</v>
      </c>
      <c r="B9" s="4" t="s">
        <v>17</v>
      </c>
      <c r="C9" s="17">
        <v>385000</v>
      </c>
      <c r="D9" s="17">
        <v>87649.8</v>
      </c>
      <c r="E9" s="16">
        <f>D9-C9</f>
        <v>-297350.2</v>
      </c>
    </row>
    <row r="10" spans="1:7" ht="47.25" x14ac:dyDescent="0.25">
      <c r="A10" s="4" t="s">
        <v>32</v>
      </c>
      <c r="B10" s="4" t="s">
        <v>19</v>
      </c>
      <c r="C10" s="17">
        <v>192500</v>
      </c>
      <c r="D10" s="17">
        <v>64680</v>
      </c>
      <c r="E10" s="16">
        <f>D10-C10</f>
        <v>-127820</v>
      </c>
    </row>
    <row r="11" spans="1:7" s="18" customFormat="1" ht="108.75" customHeight="1" x14ac:dyDescent="0.25">
      <c r="A11" s="4" t="s">
        <v>49</v>
      </c>
      <c r="B11" s="4" t="s">
        <v>50</v>
      </c>
      <c r="C11" s="17">
        <v>550000</v>
      </c>
      <c r="D11" s="17">
        <v>462249.6</v>
      </c>
      <c r="E11" s="16">
        <f>D11-C11</f>
        <v>-87750.400000000023</v>
      </c>
    </row>
    <row r="12" spans="1:7" x14ac:dyDescent="0.25">
      <c r="A12" s="29" t="s">
        <v>82</v>
      </c>
      <c r="B12" s="29">
        <v>3</v>
      </c>
      <c r="C12" s="37">
        <f>SUM(C9:C11)</f>
        <v>1127500</v>
      </c>
      <c r="D12" s="37">
        <f t="shared" ref="D12:E12" si="0">SUM(D9:D11)</f>
        <v>614579.39999999991</v>
      </c>
      <c r="E12" s="37">
        <f t="shared" si="0"/>
        <v>-512920.60000000003</v>
      </c>
      <c r="G12" s="57"/>
    </row>
    <row r="15" spans="1:7" x14ac:dyDescent="0.25">
      <c r="A15" s="73" t="s">
        <v>95</v>
      </c>
      <c r="B15" s="73"/>
      <c r="C15" s="73"/>
    </row>
    <row r="18" spans="1:6" ht="21" x14ac:dyDescent="0.25">
      <c r="B18" s="52" t="s">
        <v>91</v>
      </c>
    </row>
    <row r="20" spans="1:6" x14ac:dyDescent="0.25">
      <c r="A20" s="77" t="s">
        <v>0</v>
      </c>
      <c r="B20" s="77" t="s">
        <v>1</v>
      </c>
      <c r="C20" s="74" t="s">
        <v>5</v>
      </c>
      <c r="D20" s="75"/>
      <c r="E20" s="76"/>
    </row>
    <row r="21" spans="1:6" x14ac:dyDescent="0.25">
      <c r="A21" s="77"/>
      <c r="B21" s="77"/>
      <c r="C21" s="74" t="s">
        <v>94</v>
      </c>
      <c r="D21" s="75"/>
      <c r="E21" s="76"/>
    </row>
    <row r="22" spans="1:6" x14ac:dyDescent="0.25">
      <c r="A22" s="77"/>
      <c r="B22" s="77"/>
      <c r="C22" s="26" t="s">
        <v>85</v>
      </c>
      <c r="D22" s="26" t="s">
        <v>84</v>
      </c>
      <c r="E22" s="26" t="s">
        <v>86</v>
      </c>
    </row>
    <row r="23" spans="1:6" ht="47.25" x14ac:dyDescent="0.25">
      <c r="A23" s="4" t="s">
        <v>24</v>
      </c>
      <c r="B23" s="4" t="s">
        <v>11</v>
      </c>
      <c r="C23" s="13">
        <v>220000</v>
      </c>
      <c r="D23" s="13">
        <v>197970</v>
      </c>
      <c r="E23" s="12">
        <f>D23-C23</f>
        <v>-22030</v>
      </c>
    </row>
    <row r="24" spans="1:6" ht="78.75" x14ac:dyDescent="0.25">
      <c r="A24" s="4" t="s">
        <v>26</v>
      </c>
      <c r="B24" s="4" t="s">
        <v>13</v>
      </c>
      <c r="C24" s="13">
        <v>82500</v>
      </c>
      <c r="D24" s="13">
        <v>77900.03</v>
      </c>
      <c r="E24" s="12">
        <f>D24-C24</f>
        <v>-4599.9700000000012</v>
      </c>
      <c r="F24" s="56"/>
    </row>
    <row r="25" spans="1:6" ht="110.25" x14ac:dyDescent="0.25">
      <c r="A25" s="4" t="s">
        <v>43</v>
      </c>
      <c r="B25" s="4" t="s">
        <v>44</v>
      </c>
      <c r="C25" s="13">
        <v>165000</v>
      </c>
      <c r="D25" s="13">
        <v>155989.79999999999</v>
      </c>
      <c r="E25" s="12">
        <f>D25-C25</f>
        <v>-9010.2000000000116</v>
      </c>
      <c r="F25" s="56"/>
    </row>
    <row r="26" spans="1:6" x14ac:dyDescent="0.25">
      <c r="A26" s="29" t="s">
        <v>82</v>
      </c>
      <c r="B26" s="29">
        <v>3</v>
      </c>
      <c r="C26" s="37">
        <f t="shared" ref="C26:D26" si="1">SUM(C23:C24)</f>
        <v>302500</v>
      </c>
      <c r="D26" s="37">
        <f t="shared" si="1"/>
        <v>275870.03000000003</v>
      </c>
      <c r="E26" s="37">
        <f>SUM(E23:E24)</f>
        <v>-26629.97</v>
      </c>
    </row>
    <row r="29" spans="1:6" x14ac:dyDescent="0.25">
      <c r="A29" s="73" t="s">
        <v>95</v>
      </c>
      <c r="B29" s="73"/>
      <c r="C29" s="73"/>
    </row>
  </sheetData>
  <mergeCells count="10">
    <mergeCell ref="A15:C15"/>
    <mergeCell ref="A29:C29"/>
    <mergeCell ref="C20:E20"/>
    <mergeCell ref="C21:E21"/>
    <mergeCell ref="C6:E6"/>
    <mergeCell ref="C7:E7"/>
    <mergeCell ref="A20:A22"/>
    <mergeCell ref="B20:B22"/>
    <mergeCell ref="A6:A8"/>
    <mergeCell ref="B6:B8"/>
  </mergeCells>
  <pageMargins left="0.7" right="0.7" top="0.75" bottom="0.75" header="0.3" footer="0.3"/>
  <pageSetup paperSize="9" scale="75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48"/>
  <sheetViews>
    <sheetView zoomScale="80" zoomScaleNormal="80" workbookViewId="0">
      <selection activeCell="E10" sqref="E10"/>
    </sheetView>
  </sheetViews>
  <sheetFormatPr baseColWidth="10" defaultRowHeight="15" x14ac:dyDescent="0.25"/>
  <cols>
    <col min="1" max="1" width="11.42578125" style="18"/>
    <col min="2" max="2" width="28.140625" style="18" customWidth="1"/>
    <col min="3" max="3" width="36.85546875" style="59" customWidth="1"/>
    <col min="4" max="4" width="27.28515625" style="59" bestFit="1" customWidth="1"/>
    <col min="5" max="5" width="40.5703125" style="59" customWidth="1"/>
    <col min="6" max="16384" width="11.42578125" style="14"/>
  </cols>
  <sheetData>
    <row r="1" spans="1:5" ht="21" x14ac:dyDescent="0.25">
      <c r="B1" s="58" t="s">
        <v>101</v>
      </c>
    </row>
    <row r="3" spans="1:5" x14ac:dyDescent="0.25">
      <c r="A3" s="61"/>
    </row>
    <row r="4" spans="1:5" ht="21" x14ac:dyDescent="0.25">
      <c r="B4" s="51" t="s">
        <v>87</v>
      </c>
    </row>
    <row r="6" spans="1:5" x14ac:dyDescent="0.25">
      <c r="A6" s="77" t="s">
        <v>0</v>
      </c>
      <c r="B6" s="77" t="s">
        <v>1</v>
      </c>
      <c r="C6" s="74" t="s">
        <v>9</v>
      </c>
      <c r="D6" s="75"/>
      <c r="E6" s="76"/>
    </row>
    <row r="7" spans="1:5" x14ac:dyDescent="0.25">
      <c r="A7" s="77"/>
      <c r="B7" s="77"/>
      <c r="C7" s="74" t="s">
        <v>51</v>
      </c>
      <c r="D7" s="75"/>
      <c r="E7" s="76"/>
    </row>
    <row r="8" spans="1:5" x14ac:dyDescent="0.25">
      <c r="A8" s="77"/>
      <c r="B8" s="77"/>
      <c r="C8" s="26" t="s">
        <v>85</v>
      </c>
      <c r="D8" s="26" t="s">
        <v>84</v>
      </c>
      <c r="E8" s="26" t="s">
        <v>86</v>
      </c>
    </row>
    <row r="9" spans="1:5" ht="94.5" x14ac:dyDescent="0.25">
      <c r="A9" s="4" t="s">
        <v>28</v>
      </c>
      <c r="B9" s="4" t="s">
        <v>15</v>
      </c>
      <c r="C9" s="24">
        <v>14400</v>
      </c>
      <c r="D9" s="24">
        <v>51074.98</v>
      </c>
      <c r="E9" s="24">
        <f t="shared" ref="E9:E14" si="0">+D9-C9</f>
        <v>36674.980000000003</v>
      </c>
    </row>
    <row r="10" spans="1:5" ht="126" x14ac:dyDescent="0.25">
      <c r="A10" s="4" t="s">
        <v>29</v>
      </c>
      <c r="B10" s="4" t="s">
        <v>16</v>
      </c>
      <c r="C10" s="24">
        <v>18000</v>
      </c>
      <c r="D10" s="24">
        <v>112450</v>
      </c>
      <c r="E10" s="24">
        <f t="shared" si="0"/>
        <v>94450</v>
      </c>
    </row>
    <row r="11" spans="1:5" ht="94.5" x14ac:dyDescent="0.25">
      <c r="A11" s="4" t="s">
        <v>31</v>
      </c>
      <c r="B11" s="4" t="s">
        <v>18</v>
      </c>
      <c r="C11" s="24">
        <v>132000</v>
      </c>
      <c r="D11" s="24">
        <v>140420</v>
      </c>
      <c r="E11" s="24">
        <f t="shared" si="0"/>
        <v>8420</v>
      </c>
    </row>
    <row r="12" spans="1:5" ht="110.25" x14ac:dyDescent="0.25">
      <c r="A12" s="4" t="s">
        <v>34</v>
      </c>
      <c r="B12" s="4" t="s">
        <v>21</v>
      </c>
      <c r="C12" s="24">
        <v>120000</v>
      </c>
      <c r="D12" s="24">
        <v>77000</v>
      </c>
      <c r="E12" s="24">
        <f t="shared" si="0"/>
        <v>-43000</v>
      </c>
    </row>
    <row r="13" spans="1:5" ht="47.25" x14ac:dyDescent="0.25">
      <c r="A13" s="4" t="s">
        <v>35</v>
      </c>
      <c r="B13" s="4" t="s">
        <v>22</v>
      </c>
      <c r="C13" s="24">
        <v>42000</v>
      </c>
      <c r="D13" s="24">
        <v>74499.899999999994</v>
      </c>
      <c r="E13" s="24">
        <f t="shared" si="0"/>
        <v>32499.899999999994</v>
      </c>
    </row>
    <row r="14" spans="1:5" ht="63" x14ac:dyDescent="0.25">
      <c r="A14" s="10" t="s">
        <v>47</v>
      </c>
      <c r="B14" s="11" t="s">
        <v>48</v>
      </c>
      <c r="C14" s="24">
        <v>36000</v>
      </c>
      <c r="D14" s="24">
        <v>30949.8</v>
      </c>
      <c r="E14" s="24">
        <f t="shared" si="0"/>
        <v>-5050.2000000000007</v>
      </c>
    </row>
    <row r="15" spans="1:5" x14ac:dyDescent="0.25">
      <c r="A15" s="29" t="s">
        <v>82</v>
      </c>
      <c r="B15" s="29">
        <v>6</v>
      </c>
      <c r="C15" s="64">
        <f>SUM(C9:C14)</f>
        <v>362400</v>
      </c>
      <c r="D15" s="64">
        <f>SUM(D9:D14)</f>
        <v>486394.68</v>
      </c>
      <c r="E15" s="64">
        <f>SUM(E9:E14)</f>
        <v>123994.68000000001</v>
      </c>
    </row>
    <row r="16" spans="1:5" x14ac:dyDescent="0.25">
      <c r="A16" s="61"/>
    </row>
    <row r="17" spans="1:5" x14ac:dyDescent="0.25">
      <c r="A17" s="61"/>
    </row>
    <row r="18" spans="1:5" x14ac:dyDescent="0.25">
      <c r="A18" s="77" t="s">
        <v>0</v>
      </c>
      <c r="B18" s="77" t="s">
        <v>1</v>
      </c>
      <c r="C18" s="74" t="s">
        <v>9</v>
      </c>
      <c r="D18" s="75"/>
      <c r="E18" s="76"/>
    </row>
    <row r="19" spans="1:5" x14ac:dyDescent="0.25">
      <c r="A19" s="77"/>
      <c r="B19" s="77"/>
      <c r="C19" s="62" t="s">
        <v>10</v>
      </c>
      <c r="D19" s="63"/>
      <c r="E19" s="55"/>
    </row>
    <row r="20" spans="1:5" x14ac:dyDescent="0.25">
      <c r="A20" s="77"/>
      <c r="B20" s="77"/>
      <c r="C20" s="26" t="s">
        <v>85</v>
      </c>
      <c r="D20" s="26" t="s">
        <v>84</v>
      </c>
      <c r="E20" s="26" t="s">
        <v>86</v>
      </c>
    </row>
    <row r="21" spans="1:5" ht="94.5" x14ac:dyDescent="0.25">
      <c r="A21" s="4" t="s">
        <v>28</v>
      </c>
      <c r="B21" s="4" t="s">
        <v>15</v>
      </c>
      <c r="C21" s="24">
        <v>41925</v>
      </c>
      <c r="D21" s="24">
        <v>6600</v>
      </c>
      <c r="E21" s="24">
        <f>+D21-C21</f>
        <v>-35325</v>
      </c>
    </row>
    <row r="22" spans="1:5" ht="78.75" x14ac:dyDescent="0.25">
      <c r="A22" s="4" t="s">
        <v>30</v>
      </c>
      <c r="B22" s="4" t="s">
        <v>17</v>
      </c>
      <c r="C22" s="24">
        <v>83850</v>
      </c>
      <c r="D22" s="24">
        <v>80221.8</v>
      </c>
      <c r="E22" s="24">
        <f>+D22-C22</f>
        <v>-3628.1999999999971</v>
      </c>
    </row>
    <row r="23" spans="1:5" ht="63" x14ac:dyDescent="0.25">
      <c r="A23" s="2" t="s">
        <v>45</v>
      </c>
      <c r="B23" s="11" t="s">
        <v>46</v>
      </c>
      <c r="C23" s="24">
        <v>83850</v>
      </c>
      <c r="D23" s="24">
        <v>63399.96</v>
      </c>
      <c r="E23" s="24">
        <f>+D23-C23</f>
        <v>-20450.04</v>
      </c>
    </row>
    <row r="24" spans="1:5" ht="94.5" x14ac:dyDescent="0.25">
      <c r="A24" s="4" t="s">
        <v>36</v>
      </c>
      <c r="B24" s="4" t="s">
        <v>23</v>
      </c>
      <c r="C24" s="24">
        <v>237575</v>
      </c>
      <c r="D24" s="24">
        <v>200199.65</v>
      </c>
      <c r="E24" s="24">
        <f>+D24-C24</f>
        <v>-37375.350000000006</v>
      </c>
    </row>
    <row r="25" spans="1:5" x14ac:dyDescent="0.25">
      <c r="A25" s="29" t="s">
        <v>82</v>
      </c>
      <c r="B25" s="29">
        <v>4</v>
      </c>
      <c r="C25" s="64">
        <f>SUM(C21:C24)</f>
        <v>447200</v>
      </c>
      <c r="D25" s="64">
        <f>SUM(D21:D24)</f>
        <v>350421.41000000003</v>
      </c>
      <c r="E25" s="64">
        <f>SUM(E21:E24)</f>
        <v>-96778.59</v>
      </c>
    </row>
    <row r="26" spans="1:5" x14ac:dyDescent="0.25">
      <c r="A26" s="61"/>
    </row>
    <row r="27" spans="1:5" x14ac:dyDescent="0.25">
      <c r="A27" s="61"/>
    </row>
    <row r="28" spans="1:5" x14ac:dyDescent="0.25">
      <c r="A28" s="61"/>
    </row>
    <row r="29" spans="1:5" x14ac:dyDescent="0.25">
      <c r="A29" s="61"/>
      <c r="B29" s="18" t="s">
        <v>39</v>
      </c>
      <c r="D29" s="59" t="s">
        <v>40</v>
      </c>
    </row>
    <row r="30" spans="1:5" x14ac:dyDescent="0.25">
      <c r="A30" s="61"/>
      <c r="B30" s="18" t="s">
        <v>102</v>
      </c>
      <c r="D30" s="59" t="s">
        <v>40</v>
      </c>
    </row>
    <row r="31" spans="1:5" x14ac:dyDescent="0.25">
      <c r="A31" s="61"/>
      <c r="B31" s="18" t="s">
        <v>103</v>
      </c>
      <c r="D31" s="59" t="s">
        <v>40</v>
      </c>
    </row>
    <row r="32" spans="1:5" x14ac:dyDescent="0.25">
      <c r="A32" s="61"/>
      <c r="B32" s="18" t="s">
        <v>104</v>
      </c>
      <c r="D32" s="59" t="s">
        <v>40</v>
      </c>
    </row>
    <row r="33" spans="1:5" ht="21" x14ac:dyDescent="0.25">
      <c r="B33" s="52" t="s">
        <v>91</v>
      </c>
    </row>
    <row r="34" spans="1:5" ht="21" x14ac:dyDescent="0.25">
      <c r="B34" s="52"/>
    </row>
    <row r="36" spans="1:5" x14ac:dyDescent="0.25">
      <c r="A36" s="77" t="s">
        <v>0</v>
      </c>
      <c r="B36" s="77" t="s">
        <v>1</v>
      </c>
      <c r="C36" s="74" t="s">
        <v>9</v>
      </c>
      <c r="D36" s="75"/>
      <c r="E36" s="76"/>
    </row>
    <row r="37" spans="1:5" x14ac:dyDescent="0.25">
      <c r="A37" s="77"/>
      <c r="B37" s="77"/>
      <c r="C37" s="74" t="s">
        <v>38</v>
      </c>
      <c r="D37" s="75"/>
      <c r="E37" s="76"/>
    </row>
    <row r="38" spans="1:5" x14ac:dyDescent="0.25">
      <c r="A38" s="77"/>
      <c r="B38" s="77"/>
      <c r="C38" s="26" t="s">
        <v>85</v>
      </c>
      <c r="D38" s="26" t="s">
        <v>84</v>
      </c>
      <c r="E38" s="26" t="s">
        <v>86</v>
      </c>
    </row>
    <row r="39" spans="1:5" ht="94.5" x14ac:dyDescent="0.25">
      <c r="A39" s="4" t="s">
        <v>25</v>
      </c>
      <c r="B39" s="4" t="s">
        <v>12</v>
      </c>
      <c r="C39" s="24">
        <v>24000</v>
      </c>
      <c r="D39" s="24">
        <v>37480</v>
      </c>
      <c r="E39" s="24">
        <f>+D39-C39</f>
        <v>13480</v>
      </c>
    </row>
    <row r="40" spans="1:5" x14ac:dyDescent="0.25">
      <c r="A40" s="29" t="s">
        <v>82</v>
      </c>
      <c r="B40" s="29">
        <v>1</v>
      </c>
      <c r="C40" s="64">
        <f>SUM(C39)</f>
        <v>24000</v>
      </c>
      <c r="D40" s="64">
        <f>SUM(D39)</f>
        <v>37480</v>
      </c>
      <c r="E40" s="64">
        <f>SUM(E37:E39)</f>
        <v>13480</v>
      </c>
    </row>
    <row r="44" spans="1:5" x14ac:dyDescent="0.25">
      <c r="A44" s="61"/>
      <c r="B44" s="18" t="s">
        <v>39</v>
      </c>
      <c r="D44" s="59" t="s">
        <v>40</v>
      </c>
    </row>
    <row r="45" spans="1:5" x14ac:dyDescent="0.25">
      <c r="A45" s="61"/>
      <c r="B45" s="18" t="s">
        <v>102</v>
      </c>
      <c r="D45" s="59" t="s">
        <v>40</v>
      </c>
    </row>
    <row r="46" spans="1:5" x14ac:dyDescent="0.25">
      <c r="A46" s="61"/>
      <c r="B46" s="18" t="s">
        <v>103</v>
      </c>
      <c r="D46" s="59" t="s">
        <v>40</v>
      </c>
    </row>
    <row r="47" spans="1:5" x14ac:dyDescent="0.25">
      <c r="A47" s="61"/>
      <c r="B47" s="18" t="s">
        <v>105</v>
      </c>
      <c r="D47" s="59" t="s">
        <v>40</v>
      </c>
    </row>
    <row r="48" spans="1:5" x14ac:dyDescent="0.25">
      <c r="A48" s="78" t="s">
        <v>106</v>
      </c>
      <c r="B48" s="78"/>
      <c r="C48" s="78"/>
      <c r="D48" s="59" t="s">
        <v>40</v>
      </c>
    </row>
  </sheetData>
  <mergeCells count="12">
    <mergeCell ref="C36:E36"/>
    <mergeCell ref="C37:E37"/>
    <mergeCell ref="A48:C48"/>
    <mergeCell ref="A36:A38"/>
    <mergeCell ref="B36:B38"/>
    <mergeCell ref="A6:A8"/>
    <mergeCell ref="B6:B8"/>
    <mergeCell ref="A18:A20"/>
    <mergeCell ref="C6:E6"/>
    <mergeCell ref="C7:E7"/>
    <mergeCell ref="C18:E18"/>
    <mergeCell ref="B18:B20"/>
  </mergeCells>
  <pageMargins left="0.70866141732283472" right="0.70866141732283472" top="0.74803149606299213" bottom="0.74803149606299213" header="0.31496062992125984" footer="0.31496062992125984"/>
  <pageSetup paperSize="9" scale="56" fitToHeight="2" orientation="portrait" r:id="rId1"/>
  <rowBreaks count="1" manualBreakCount="1">
    <brk id="2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21"/>
  <sheetViews>
    <sheetView workbookViewId="0">
      <selection activeCell="D20" sqref="D20"/>
    </sheetView>
  </sheetViews>
  <sheetFormatPr baseColWidth="10" defaultRowHeight="15" x14ac:dyDescent="0.25"/>
  <cols>
    <col min="1" max="1" width="34.5703125" style="3" customWidth="1"/>
    <col min="7" max="7" width="38.5703125" customWidth="1"/>
    <col min="8" max="9" width="18.5703125" customWidth="1"/>
    <col min="16" max="16" width="24" customWidth="1"/>
  </cols>
  <sheetData>
    <row r="1" spans="1:16" ht="21" x14ac:dyDescent="0.25">
      <c r="A1" s="9" t="s">
        <v>97</v>
      </c>
      <c r="B1" s="9"/>
    </row>
    <row r="3" spans="1:16" ht="21" x14ac:dyDescent="0.25">
      <c r="A3" s="51" t="s">
        <v>87</v>
      </c>
    </row>
    <row r="5" spans="1:16" x14ac:dyDescent="0.25">
      <c r="A5" s="3" t="s">
        <v>6</v>
      </c>
      <c r="B5" t="s">
        <v>40</v>
      </c>
    </row>
    <row r="6" spans="1:16" x14ac:dyDescent="0.25">
      <c r="A6" s="3" t="s">
        <v>7</v>
      </c>
      <c r="B6" t="s">
        <v>40</v>
      </c>
    </row>
    <row r="8" spans="1:16" ht="21" x14ac:dyDescent="0.25">
      <c r="A8" s="52" t="s">
        <v>91</v>
      </c>
    </row>
    <row r="10" spans="1:16" x14ac:dyDescent="0.25">
      <c r="A10" s="3" t="s">
        <v>6</v>
      </c>
      <c r="B10" t="s">
        <v>40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5">
      <c r="A11" s="3" t="s">
        <v>7</v>
      </c>
      <c r="B11" t="s">
        <v>40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ht="15.75" x14ac:dyDescent="0.25">
      <c r="A12" s="6"/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spans="1:16" ht="15.75" x14ac:dyDescent="0.25">
      <c r="A13" s="6"/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spans="1:16" ht="15.75" x14ac:dyDescent="0.25">
      <c r="A14" s="6"/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ht="15.75" x14ac:dyDescent="0.25">
      <c r="A15" s="6"/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ht="15.75" x14ac:dyDescent="0.25">
      <c r="A16" s="6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15.75" x14ac:dyDescent="0.25">
      <c r="A17" s="6"/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 ht="15.75" x14ac:dyDescent="0.25">
      <c r="A18" s="6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 ht="15.75" x14ac:dyDescent="0.25">
      <c r="A19" s="6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ht="15.75" x14ac:dyDescent="0.25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 ht="15.75" x14ac:dyDescent="0.25">
      <c r="A21" s="6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H16"/>
  <sheetViews>
    <sheetView workbookViewId="0">
      <selection activeCell="E31" sqref="E31"/>
    </sheetView>
  </sheetViews>
  <sheetFormatPr baseColWidth="10" defaultRowHeight="15" x14ac:dyDescent="0.25"/>
  <cols>
    <col min="1" max="2" width="11.42578125" style="3"/>
    <col min="3" max="3" width="19.5703125" style="3" customWidth="1"/>
    <col min="4" max="4" width="11.42578125" style="3"/>
    <col min="5" max="5" width="28.5703125" style="3" customWidth="1"/>
    <col min="6" max="6" width="11.42578125" style="3"/>
    <col min="20" max="20" width="20.140625" customWidth="1"/>
    <col min="27" max="27" width="17.85546875" customWidth="1"/>
    <col min="34" max="34" width="20.85546875" customWidth="1"/>
  </cols>
  <sheetData>
    <row r="2" spans="1:34" ht="15.75" x14ac:dyDescent="0.25">
      <c r="A2" s="6"/>
      <c r="C2"/>
      <c r="D2" s="6"/>
      <c r="E2" s="6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ht="15.75" customHeight="1" x14ac:dyDescent="0.25">
      <c r="A3" s="81" t="s">
        <v>87</v>
      </c>
      <c r="B3" s="81"/>
      <c r="C3" s="81"/>
      <c r="D3" s="6"/>
      <c r="E3" s="6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spans="1:34" s="14" customFormat="1" ht="21" x14ac:dyDescent="0.25">
      <c r="A4" s="6"/>
      <c r="B4" s="58"/>
      <c r="D4" s="6"/>
      <c r="E4" s="6"/>
      <c r="F4" s="7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 ht="15.75" x14ac:dyDescent="0.25">
      <c r="A5" s="79" t="s">
        <v>8</v>
      </c>
      <c r="B5" s="79"/>
      <c r="C5" s="79"/>
      <c r="D5" s="79"/>
      <c r="E5" s="60" t="s">
        <v>40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5.75" x14ac:dyDescent="0.25">
      <c r="A6" s="79" t="s">
        <v>98</v>
      </c>
      <c r="B6" s="79"/>
      <c r="C6" s="79"/>
      <c r="D6" s="79"/>
      <c r="E6" s="60" t="s">
        <v>40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spans="1:34" ht="19.5" customHeight="1" x14ac:dyDescent="0.25">
      <c r="A7" s="80" t="s">
        <v>99</v>
      </c>
      <c r="B7" s="80"/>
      <c r="C7" s="80"/>
      <c r="D7" s="80"/>
      <c r="E7" s="60" t="s">
        <v>40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4" ht="16.5" customHeight="1" x14ac:dyDescent="0.25">
      <c r="A8" s="80" t="s">
        <v>100</v>
      </c>
      <c r="B8" s="80"/>
      <c r="C8" s="80"/>
      <c r="D8" s="80"/>
      <c r="E8" s="60" t="s">
        <v>40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x14ac:dyDescent="0.25">
      <c r="A9" s="6"/>
      <c r="C9"/>
      <c r="D9" s="6"/>
      <c r="E9" s="6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4" x14ac:dyDescent="0.25">
      <c r="C10"/>
    </row>
    <row r="11" spans="1:34" ht="21" x14ac:dyDescent="0.3">
      <c r="A11" s="82" t="s">
        <v>91</v>
      </c>
      <c r="B11" s="82"/>
      <c r="C11" s="82"/>
      <c r="K11" s="5"/>
    </row>
    <row r="12" spans="1:34" x14ac:dyDescent="0.25">
      <c r="C12"/>
    </row>
    <row r="13" spans="1:34" x14ac:dyDescent="0.25">
      <c r="A13" s="79" t="s">
        <v>8</v>
      </c>
      <c r="B13" s="79"/>
      <c r="C13" s="79"/>
      <c r="D13" s="79"/>
      <c r="E13" s="60" t="s">
        <v>40</v>
      </c>
    </row>
    <row r="14" spans="1:34" x14ac:dyDescent="0.25">
      <c r="A14" s="79" t="s">
        <v>98</v>
      </c>
      <c r="B14" s="79"/>
      <c r="C14" s="79"/>
      <c r="D14" s="79"/>
      <c r="E14" s="60" t="s">
        <v>40</v>
      </c>
    </row>
    <row r="15" spans="1:34" x14ac:dyDescent="0.25">
      <c r="A15" s="80" t="s">
        <v>99</v>
      </c>
      <c r="B15" s="80"/>
      <c r="C15" s="80"/>
      <c r="D15" s="80"/>
      <c r="E15" s="60" t="s">
        <v>40</v>
      </c>
    </row>
    <row r="16" spans="1:34" x14ac:dyDescent="0.25">
      <c r="A16" s="80" t="s">
        <v>100</v>
      </c>
      <c r="B16" s="80"/>
      <c r="C16" s="80"/>
      <c r="D16" s="80"/>
      <c r="E16" s="60" t="s">
        <v>40</v>
      </c>
    </row>
  </sheetData>
  <mergeCells count="10">
    <mergeCell ref="A11:C11"/>
    <mergeCell ref="A13:D13"/>
    <mergeCell ref="A14:D14"/>
    <mergeCell ref="A15:D15"/>
    <mergeCell ref="A16:D16"/>
    <mergeCell ref="A5:D5"/>
    <mergeCell ref="A6:D6"/>
    <mergeCell ref="A7:D7"/>
    <mergeCell ref="A8:D8"/>
    <mergeCell ref="A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2:H46"/>
  <sheetViews>
    <sheetView zoomScaleNormal="100" workbookViewId="0">
      <selection activeCell="G20" sqref="G20"/>
    </sheetView>
  </sheetViews>
  <sheetFormatPr baseColWidth="10" defaultRowHeight="15" x14ac:dyDescent="0.25"/>
  <cols>
    <col min="2" max="2" width="20.42578125" customWidth="1"/>
    <col min="3" max="3" width="21.5703125" bestFit="1" customWidth="1"/>
    <col min="4" max="4" width="28.7109375" customWidth="1"/>
    <col min="5" max="5" width="22.140625" customWidth="1"/>
  </cols>
  <sheetData>
    <row r="2" spans="1:5" ht="36" x14ac:dyDescent="0.55000000000000004">
      <c r="A2" s="50" t="s">
        <v>92</v>
      </c>
      <c r="B2" s="3"/>
    </row>
    <row r="3" spans="1:5" ht="18.75" x14ac:dyDescent="0.25">
      <c r="B3" s="27"/>
    </row>
    <row r="4" spans="1:5" x14ac:dyDescent="0.25">
      <c r="B4" s="3"/>
    </row>
    <row r="5" spans="1:5" x14ac:dyDescent="0.25">
      <c r="B5" s="3"/>
    </row>
    <row r="6" spans="1:5" x14ac:dyDescent="0.25">
      <c r="B6" s="3"/>
    </row>
    <row r="7" spans="1:5" x14ac:dyDescent="0.25">
      <c r="B7" s="3"/>
    </row>
    <row r="8" spans="1:5" x14ac:dyDescent="0.25">
      <c r="B8" s="3"/>
    </row>
    <row r="9" spans="1:5" ht="18.75" x14ac:dyDescent="0.25">
      <c r="B9" s="45" t="s">
        <v>87</v>
      </c>
    </row>
    <row r="10" spans="1:5" x14ac:dyDescent="0.25">
      <c r="B10" s="3"/>
    </row>
    <row r="11" spans="1:5" x14ac:dyDescent="0.25">
      <c r="A11" s="83" t="s">
        <v>78</v>
      </c>
      <c r="B11" s="72" t="s">
        <v>1</v>
      </c>
      <c r="C11" s="68" t="s">
        <v>52</v>
      </c>
      <c r="D11" s="68"/>
      <c r="E11" s="69"/>
    </row>
    <row r="12" spans="1:5" x14ac:dyDescent="0.25">
      <c r="A12" s="84"/>
      <c r="B12" s="72"/>
      <c r="C12" s="68" t="s">
        <v>53</v>
      </c>
      <c r="D12" s="68"/>
      <c r="E12" s="69"/>
    </row>
    <row r="13" spans="1:5" x14ac:dyDescent="0.25">
      <c r="A13" s="84"/>
      <c r="B13" s="72"/>
      <c r="C13" s="26" t="s">
        <v>83</v>
      </c>
      <c r="D13" s="26" t="s">
        <v>84</v>
      </c>
      <c r="E13" s="19" t="s">
        <v>42</v>
      </c>
    </row>
    <row r="14" spans="1:5" ht="63" customHeight="1" x14ac:dyDescent="0.25">
      <c r="A14" s="1" t="s">
        <v>69</v>
      </c>
      <c r="B14" s="23" t="s">
        <v>55</v>
      </c>
      <c r="C14" s="12">
        <v>17500</v>
      </c>
      <c r="D14" s="21">
        <v>17500</v>
      </c>
      <c r="E14" s="12">
        <f t="shared" ref="E14:E19" si="0">D14-C14</f>
        <v>0</v>
      </c>
    </row>
    <row r="15" spans="1:5" ht="84.75" customHeight="1" x14ac:dyDescent="0.25">
      <c r="A15" s="1" t="s">
        <v>70</v>
      </c>
      <c r="B15" s="23" t="s">
        <v>56</v>
      </c>
      <c r="C15" s="12">
        <v>17500</v>
      </c>
      <c r="D15" s="12">
        <v>50000</v>
      </c>
      <c r="E15" s="12">
        <f t="shared" si="0"/>
        <v>32500</v>
      </c>
    </row>
    <row r="16" spans="1:5" ht="90" x14ac:dyDescent="0.25">
      <c r="A16" s="1" t="s">
        <v>71</v>
      </c>
      <c r="B16" s="23" t="s">
        <v>57</v>
      </c>
      <c r="C16" s="12">
        <v>17500</v>
      </c>
      <c r="D16" s="12">
        <v>18000</v>
      </c>
      <c r="E16" s="12">
        <f t="shared" si="0"/>
        <v>500</v>
      </c>
    </row>
    <row r="17" spans="1:8" ht="94.5" x14ac:dyDescent="0.25">
      <c r="A17" s="1" t="s">
        <v>73</v>
      </c>
      <c r="B17" s="20" t="s">
        <v>59</v>
      </c>
      <c r="C17" s="12">
        <v>17500</v>
      </c>
      <c r="D17" s="21">
        <v>30000</v>
      </c>
      <c r="E17" s="12">
        <f t="shared" si="0"/>
        <v>12500</v>
      </c>
    </row>
    <row r="18" spans="1:8" ht="75" x14ac:dyDescent="0.25">
      <c r="A18" s="1" t="s">
        <v>74</v>
      </c>
      <c r="B18" s="23" t="s">
        <v>60</v>
      </c>
      <c r="C18" s="12">
        <v>17500</v>
      </c>
      <c r="D18" s="21">
        <v>16300</v>
      </c>
      <c r="E18" s="12">
        <f t="shared" si="0"/>
        <v>-1200</v>
      </c>
    </row>
    <row r="19" spans="1:8" ht="60" x14ac:dyDescent="0.25">
      <c r="A19" s="1" t="s">
        <v>75</v>
      </c>
      <c r="B19" s="23" t="s">
        <v>61</v>
      </c>
      <c r="C19" s="12">
        <v>17500</v>
      </c>
      <c r="D19" s="21">
        <v>30000</v>
      </c>
      <c r="E19" s="12">
        <f t="shared" si="0"/>
        <v>12500</v>
      </c>
    </row>
    <row r="20" spans="1:8" x14ac:dyDescent="0.25">
      <c r="A20" s="15" t="s">
        <v>82</v>
      </c>
      <c r="B20" s="28">
        <v>6</v>
      </c>
      <c r="C20" s="48">
        <f>SUM(C14:C19)</f>
        <v>105000</v>
      </c>
      <c r="D20" s="49">
        <f>SUM(D14:D19)</f>
        <v>161800</v>
      </c>
      <c r="E20" s="48">
        <f>SUM(E14:E19)</f>
        <v>56800</v>
      </c>
      <c r="H20" s="65"/>
    </row>
    <row r="21" spans="1:8" x14ac:dyDescent="0.25">
      <c r="B21" s="3"/>
    </row>
    <row r="22" spans="1:8" x14ac:dyDescent="0.25">
      <c r="B22" s="3"/>
    </row>
    <row r="23" spans="1:8" x14ac:dyDescent="0.25">
      <c r="A23" s="83" t="s">
        <v>78</v>
      </c>
      <c r="B23" s="72" t="s">
        <v>1</v>
      </c>
      <c r="C23" s="67" t="s">
        <v>52</v>
      </c>
      <c r="D23" s="68"/>
      <c r="E23" s="69"/>
    </row>
    <row r="24" spans="1:8" x14ac:dyDescent="0.25">
      <c r="A24" s="84"/>
      <c r="B24" s="72"/>
      <c r="C24" s="67" t="s">
        <v>54</v>
      </c>
      <c r="D24" s="68"/>
      <c r="E24" s="69"/>
    </row>
    <row r="25" spans="1:8" x14ac:dyDescent="0.25">
      <c r="A25" s="84"/>
      <c r="B25" s="72"/>
      <c r="C25" s="26" t="s">
        <v>83</v>
      </c>
      <c r="D25" s="26" t="s">
        <v>84</v>
      </c>
      <c r="E25" s="26" t="s">
        <v>42</v>
      </c>
    </row>
    <row r="26" spans="1:8" ht="75" x14ac:dyDescent="0.25">
      <c r="A26" s="1" t="s">
        <v>72</v>
      </c>
      <c r="B26" s="23" t="s">
        <v>58</v>
      </c>
      <c r="C26" s="12">
        <v>22000</v>
      </c>
      <c r="D26" s="22">
        <v>34000</v>
      </c>
      <c r="E26" s="12">
        <f>D26-C26</f>
        <v>12000</v>
      </c>
    </row>
    <row r="27" spans="1:8" ht="75" x14ac:dyDescent="0.25">
      <c r="A27" s="1" t="s">
        <v>79</v>
      </c>
      <c r="B27" s="23" t="s">
        <v>62</v>
      </c>
      <c r="C27" s="12">
        <v>22000</v>
      </c>
      <c r="D27" s="12">
        <v>40000</v>
      </c>
      <c r="E27" s="12">
        <f>D27-C27</f>
        <v>18000</v>
      </c>
    </row>
    <row r="28" spans="1:8" x14ac:dyDescent="0.25">
      <c r="A28" s="15" t="s">
        <v>82</v>
      </c>
      <c r="B28" s="28">
        <v>2</v>
      </c>
      <c r="C28" s="48">
        <f>SUM(C26:C27)</f>
        <v>44000</v>
      </c>
      <c r="D28" s="48">
        <f>SUM(D26:D27)</f>
        <v>74000</v>
      </c>
      <c r="E28" s="48">
        <f>SUM(E26:E27)</f>
        <v>30000</v>
      </c>
    </row>
    <row r="29" spans="1:8" x14ac:dyDescent="0.25">
      <c r="B29" s="3"/>
    </row>
    <row r="30" spans="1:8" x14ac:dyDescent="0.25">
      <c r="B30" s="3"/>
    </row>
    <row r="31" spans="1:8" x14ac:dyDescent="0.25">
      <c r="B31" s="3"/>
    </row>
    <row r="32" spans="1:8" ht="18.75" x14ac:dyDescent="0.25">
      <c r="B32" s="46" t="s">
        <v>91</v>
      </c>
    </row>
    <row r="33" spans="1:5" x14ac:dyDescent="0.25">
      <c r="B33" s="3"/>
    </row>
    <row r="34" spans="1:5" x14ac:dyDescent="0.25">
      <c r="A34" s="83" t="s">
        <v>0</v>
      </c>
      <c r="B34" s="70" t="s">
        <v>1</v>
      </c>
      <c r="C34" s="68" t="s">
        <v>52</v>
      </c>
      <c r="D34" s="68"/>
      <c r="E34" s="69"/>
    </row>
    <row r="35" spans="1:5" x14ac:dyDescent="0.25">
      <c r="A35" s="84"/>
      <c r="B35" s="70"/>
      <c r="C35" s="68" t="s">
        <v>53</v>
      </c>
      <c r="D35" s="68"/>
      <c r="E35" s="69"/>
    </row>
    <row r="36" spans="1:5" x14ac:dyDescent="0.25">
      <c r="A36" s="84"/>
      <c r="B36" s="70"/>
      <c r="C36" s="26" t="s">
        <v>83</v>
      </c>
      <c r="D36" s="26" t="s">
        <v>84</v>
      </c>
      <c r="E36" s="26" t="s">
        <v>42</v>
      </c>
    </row>
    <row r="37" spans="1:5" ht="75" x14ac:dyDescent="0.25">
      <c r="A37" s="1" t="s">
        <v>37</v>
      </c>
      <c r="B37" s="23" t="s">
        <v>63</v>
      </c>
      <c r="C37" s="12">
        <v>35000</v>
      </c>
      <c r="D37" s="12">
        <v>34000</v>
      </c>
      <c r="E37" s="12">
        <f>D37-C37</f>
        <v>-1000</v>
      </c>
    </row>
    <row r="38" spans="1:5" ht="120" x14ac:dyDescent="0.25">
      <c r="A38" s="1" t="s">
        <v>80</v>
      </c>
      <c r="B38" s="23" t="s">
        <v>64</v>
      </c>
      <c r="C38" s="12">
        <v>17500</v>
      </c>
      <c r="D38" s="12">
        <v>17500</v>
      </c>
      <c r="E38" s="12">
        <f>D38-C38</f>
        <v>0</v>
      </c>
    </row>
    <row r="39" spans="1:5" x14ac:dyDescent="0.25">
      <c r="A39" s="15" t="s">
        <v>82</v>
      </c>
      <c r="B39" s="28">
        <v>2</v>
      </c>
      <c r="C39" s="48">
        <f>SUM(C37:C38)</f>
        <v>52500</v>
      </c>
      <c r="D39" s="48">
        <f>SUM(D37:D38)</f>
        <v>51500</v>
      </c>
      <c r="E39" s="48">
        <f>SUM(E37:E38)</f>
        <v>-1000</v>
      </c>
    </row>
    <row r="42" spans="1:5" x14ac:dyDescent="0.25">
      <c r="A42" s="83" t="s">
        <v>0</v>
      </c>
      <c r="B42" s="70" t="s">
        <v>1</v>
      </c>
      <c r="C42" s="67" t="s">
        <v>52</v>
      </c>
      <c r="D42" s="68"/>
      <c r="E42" s="69"/>
    </row>
    <row r="43" spans="1:5" x14ac:dyDescent="0.25">
      <c r="A43" s="84"/>
      <c r="B43" s="70"/>
      <c r="C43" s="67" t="s">
        <v>54</v>
      </c>
      <c r="D43" s="68"/>
      <c r="E43" s="69"/>
    </row>
    <row r="44" spans="1:5" x14ac:dyDescent="0.25">
      <c r="A44" s="84"/>
      <c r="B44" s="70"/>
      <c r="C44" s="26" t="s">
        <v>83</v>
      </c>
      <c r="D44" s="26" t="s">
        <v>84</v>
      </c>
      <c r="E44" s="26" t="s">
        <v>42</v>
      </c>
    </row>
    <row r="45" spans="1:5" ht="75" x14ac:dyDescent="0.25">
      <c r="A45" s="1" t="s">
        <v>81</v>
      </c>
      <c r="B45" s="23" t="s">
        <v>65</v>
      </c>
      <c r="C45" s="12">
        <v>22000</v>
      </c>
      <c r="D45" s="12">
        <v>32000</v>
      </c>
      <c r="E45" s="12">
        <f>D45-C45</f>
        <v>10000</v>
      </c>
    </row>
    <row r="46" spans="1:5" x14ac:dyDescent="0.25">
      <c r="A46" s="15" t="s">
        <v>82</v>
      </c>
      <c r="B46" s="28">
        <v>1</v>
      </c>
      <c r="C46" s="48">
        <f>SUM(C45)</f>
        <v>22000</v>
      </c>
      <c r="D46" s="48">
        <f t="shared" ref="D46:E46" si="1">SUM(D45)</f>
        <v>32000</v>
      </c>
      <c r="E46" s="48">
        <f t="shared" si="1"/>
        <v>10000</v>
      </c>
    </row>
  </sheetData>
  <mergeCells count="16">
    <mergeCell ref="A42:A44"/>
    <mergeCell ref="B42:B44"/>
    <mergeCell ref="C43:E43"/>
    <mergeCell ref="C42:E42"/>
    <mergeCell ref="A11:A13"/>
    <mergeCell ref="A34:A36"/>
    <mergeCell ref="B34:B36"/>
    <mergeCell ref="B11:B13"/>
    <mergeCell ref="C11:E11"/>
    <mergeCell ref="C12:E12"/>
    <mergeCell ref="C34:E34"/>
    <mergeCell ref="C35:E35"/>
    <mergeCell ref="A23:A25"/>
    <mergeCell ref="B23:B25"/>
    <mergeCell ref="C23:E23"/>
    <mergeCell ref="C24:E24"/>
  </mergeCells>
  <pageMargins left="0.70866141732283472" right="0.70866141732283472" top="0.74803149606299213" bottom="0.74803149606299213" header="0.31496062992125984" footer="0.31496062992125984"/>
  <pageSetup paperSize="9" scale="62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G37"/>
  <sheetViews>
    <sheetView zoomScaleNormal="100" workbookViewId="0">
      <selection activeCell="J10" sqref="J10"/>
    </sheetView>
  </sheetViews>
  <sheetFormatPr baseColWidth="10" defaultRowHeight="15" x14ac:dyDescent="0.25"/>
  <cols>
    <col min="3" max="3" width="27.5703125" customWidth="1"/>
    <col min="4" max="4" width="21.5703125" bestFit="1" customWidth="1"/>
    <col min="5" max="5" width="25.85546875" bestFit="1" customWidth="1"/>
    <col min="6" max="6" width="23.140625" customWidth="1"/>
  </cols>
  <sheetData>
    <row r="1" spans="2:7" ht="36" x14ac:dyDescent="0.55000000000000004">
      <c r="B1" s="50" t="s">
        <v>107</v>
      </c>
    </row>
    <row r="2" spans="2:7" ht="36" x14ac:dyDescent="0.55000000000000004">
      <c r="B2" s="50"/>
    </row>
    <row r="4" spans="2:7" ht="18.75" x14ac:dyDescent="0.25">
      <c r="C4" s="45" t="s">
        <v>87</v>
      </c>
    </row>
    <row r="5" spans="2:7" x14ac:dyDescent="0.25">
      <c r="B5" s="3" t="s">
        <v>41</v>
      </c>
      <c r="C5" s="3"/>
    </row>
    <row r="6" spans="2:7" x14ac:dyDescent="0.25">
      <c r="B6" s="71" t="s">
        <v>0</v>
      </c>
      <c r="C6" s="71" t="s">
        <v>1</v>
      </c>
      <c r="D6" s="68" t="s">
        <v>66</v>
      </c>
      <c r="E6" s="68"/>
      <c r="F6" s="69"/>
    </row>
    <row r="7" spans="2:7" x14ac:dyDescent="0.25">
      <c r="B7" s="71"/>
      <c r="C7" s="71"/>
      <c r="D7" s="68" t="s">
        <v>67</v>
      </c>
      <c r="E7" s="68"/>
      <c r="F7" s="69"/>
    </row>
    <row r="8" spans="2:7" x14ac:dyDescent="0.25">
      <c r="B8" s="71"/>
      <c r="C8" s="71"/>
      <c r="D8" s="26" t="s">
        <v>83</v>
      </c>
      <c r="E8" s="26" t="s">
        <v>84</v>
      </c>
      <c r="F8" s="26" t="s">
        <v>86</v>
      </c>
    </row>
    <row r="9" spans="2:7" ht="60" x14ac:dyDescent="0.25">
      <c r="B9" s="20" t="s">
        <v>69</v>
      </c>
      <c r="C9" s="23" t="s">
        <v>55</v>
      </c>
      <c r="D9" s="39">
        <v>10360</v>
      </c>
      <c r="E9" s="25">
        <v>10500</v>
      </c>
      <c r="F9" s="39">
        <f t="shared" ref="F9:F15" si="0">E9-D9</f>
        <v>140</v>
      </c>
    </row>
    <row r="10" spans="2:7" ht="60" x14ac:dyDescent="0.25">
      <c r="B10" s="20" t="s">
        <v>70</v>
      </c>
      <c r="C10" s="23" t="s">
        <v>56</v>
      </c>
      <c r="D10" s="40">
        <v>14800</v>
      </c>
      <c r="E10" s="40">
        <v>2000</v>
      </c>
      <c r="F10" s="47">
        <f t="shared" si="0"/>
        <v>-12800</v>
      </c>
    </row>
    <row r="11" spans="2:7" ht="75" x14ac:dyDescent="0.25">
      <c r="B11" s="20" t="s">
        <v>71</v>
      </c>
      <c r="C11" s="23" t="s">
        <v>57</v>
      </c>
      <c r="D11" s="40">
        <v>22200</v>
      </c>
      <c r="E11" s="40">
        <v>24000</v>
      </c>
      <c r="F11" s="40">
        <f t="shared" si="0"/>
        <v>1800</v>
      </c>
    </row>
    <row r="12" spans="2:7" ht="60" x14ac:dyDescent="0.25">
      <c r="B12" s="20" t="s">
        <v>72</v>
      </c>
      <c r="C12" s="23" t="s">
        <v>58</v>
      </c>
      <c r="D12" s="40">
        <v>14800</v>
      </c>
      <c r="E12" s="21">
        <v>10000</v>
      </c>
      <c r="F12" s="40">
        <f t="shared" si="0"/>
        <v>-4800</v>
      </c>
    </row>
    <row r="13" spans="2:7" ht="60" x14ac:dyDescent="0.25">
      <c r="B13" s="20" t="s">
        <v>73</v>
      </c>
      <c r="C13" s="23" t="s">
        <v>59</v>
      </c>
      <c r="D13" s="40">
        <v>59200</v>
      </c>
      <c r="E13" s="21">
        <v>40000</v>
      </c>
      <c r="F13" s="40">
        <f t="shared" si="0"/>
        <v>-19200</v>
      </c>
    </row>
    <row r="14" spans="2:7" ht="45" x14ac:dyDescent="0.25">
      <c r="B14" s="20" t="s">
        <v>74</v>
      </c>
      <c r="C14" s="23" t="s">
        <v>60</v>
      </c>
      <c r="D14" s="40">
        <v>14800</v>
      </c>
      <c r="E14" s="21">
        <v>15000</v>
      </c>
      <c r="F14" s="40">
        <f t="shared" si="0"/>
        <v>200</v>
      </c>
    </row>
    <row r="15" spans="2:7" ht="60" x14ac:dyDescent="0.25">
      <c r="B15" s="20" t="s">
        <v>75</v>
      </c>
      <c r="C15" s="23" t="s">
        <v>61</v>
      </c>
      <c r="D15" s="40">
        <v>1480</v>
      </c>
      <c r="E15" s="21">
        <v>40000</v>
      </c>
      <c r="F15" s="40">
        <f t="shared" si="0"/>
        <v>38520</v>
      </c>
    </row>
    <row r="16" spans="2:7" s="34" customFormat="1" ht="15.75" x14ac:dyDescent="0.25">
      <c r="B16" s="35" t="s">
        <v>82</v>
      </c>
      <c r="C16" s="36">
        <v>7</v>
      </c>
      <c r="D16" s="41">
        <f>SUM(D9:D15)</f>
        <v>137640</v>
      </c>
      <c r="E16" s="41">
        <f>SUM(E9:E15)</f>
        <v>141500</v>
      </c>
      <c r="F16" s="41">
        <f>SUM(F9:F15)</f>
        <v>3860</v>
      </c>
      <c r="G16" s="38"/>
    </row>
    <row r="17" spans="2:6" ht="15.75" x14ac:dyDescent="0.25">
      <c r="B17" s="30"/>
      <c r="C17" s="31"/>
      <c r="D17" s="32"/>
      <c r="E17" s="32"/>
      <c r="F17" s="32"/>
    </row>
    <row r="18" spans="2:6" ht="15.75" x14ac:dyDescent="0.25">
      <c r="B18" s="30"/>
      <c r="C18" s="31"/>
      <c r="D18" s="32"/>
      <c r="E18" s="32"/>
      <c r="F18" s="32"/>
    </row>
    <row r="19" spans="2:6" ht="31.5" customHeight="1" x14ac:dyDescent="0.25">
      <c r="B19" s="85" t="s">
        <v>88</v>
      </c>
      <c r="C19" s="85"/>
      <c r="D19" s="85"/>
      <c r="E19" s="85"/>
      <c r="F19" s="85"/>
    </row>
    <row r="20" spans="2:6" ht="30" customHeight="1" x14ac:dyDescent="0.25">
      <c r="B20" s="86" t="s">
        <v>90</v>
      </c>
      <c r="C20" s="86"/>
      <c r="D20" s="86"/>
      <c r="E20" s="32"/>
      <c r="F20" s="32"/>
    </row>
    <row r="21" spans="2:6" ht="15.75" x14ac:dyDescent="0.25">
      <c r="B21" s="30"/>
      <c r="C21" s="31"/>
      <c r="D21" s="32"/>
      <c r="E21" s="32"/>
      <c r="F21" s="32"/>
    </row>
    <row r="22" spans="2:6" ht="15.75" x14ac:dyDescent="0.25">
      <c r="B22" s="30"/>
      <c r="C22" s="31"/>
      <c r="D22" s="32"/>
      <c r="E22" s="32"/>
      <c r="F22" s="32"/>
    </row>
    <row r="23" spans="2:6" ht="15.75" x14ac:dyDescent="0.25">
      <c r="B23" s="30"/>
      <c r="C23" s="31"/>
      <c r="D23" s="32"/>
      <c r="E23" s="32"/>
      <c r="F23" s="32"/>
    </row>
    <row r="24" spans="2:6" ht="15.75" x14ac:dyDescent="0.25">
      <c r="B24" s="30"/>
      <c r="C24" s="31"/>
      <c r="D24" s="32"/>
      <c r="E24" s="32"/>
      <c r="F24" s="32"/>
    </row>
    <row r="25" spans="2:6" x14ac:dyDescent="0.25">
      <c r="B25" s="3"/>
      <c r="C25" s="3"/>
    </row>
    <row r="26" spans="2:6" ht="18.75" x14ac:dyDescent="0.25">
      <c r="B26" s="3"/>
      <c r="C26" s="87"/>
      <c r="D26" s="87"/>
    </row>
    <row r="27" spans="2:6" ht="18.75" x14ac:dyDescent="0.25">
      <c r="B27" s="3"/>
      <c r="C27" s="46" t="s">
        <v>91</v>
      </c>
    </row>
    <row r="28" spans="2:6" x14ac:dyDescent="0.25">
      <c r="B28" s="3"/>
      <c r="C28" s="3"/>
    </row>
    <row r="29" spans="2:6" x14ac:dyDescent="0.25">
      <c r="B29" s="71" t="s">
        <v>0</v>
      </c>
      <c r="C29" s="71" t="s">
        <v>1</v>
      </c>
      <c r="D29" s="68" t="s">
        <v>66</v>
      </c>
      <c r="E29" s="68"/>
      <c r="F29" s="69"/>
    </row>
    <row r="30" spans="2:6" x14ac:dyDescent="0.25">
      <c r="B30" s="71"/>
      <c r="C30" s="71"/>
      <c r="D30" s="68" t="s">
        <v>68</v>
      </c>
      <c r="E30" s="68"/>
      <c r="F30" s="69"/>
    </row>
    <row r="31" spans="2:6" x14ac:dyDescent="0.25">
      <c r="B31" s="71"/>
      <c r="C31" s="71"/>
      <c r="D31" s="26" t="s">
        <v>83</v>
      </c>
      <c r="E31" s="26" t="s">
        <v>84</v>
      </c>
      <c r="F31" s="26" t="s">
        <v>42</v>
      </c>
    </row>
    <row r="32" spans="2:6" ht="60" x14ac:dyDescent="0.25">
      <c r="B32" s="20" t="s">
        <v>76</v>
      </c>
      <c r="C32" s="23" t="s">
        <v>77</v>
      </c>
      <c r="D32" s="40">
        <v>12040</v>
      </c>
      <c r="E32" s="40">
        <v>12600</v>
      </c>
      <c r="F32" s="40">
        <f>E32-D32</f>
        <v>560</v>
      </c>
    </row>
    <row r="33" spans="2:6" ht="15.75" x14ac:dyDescent="0.25">
      <c r="B33" s="42" t="s">
        <v>82</v>
      </c>
      <c r="C33" s="43">
        <v>1</v>
      </c>
      <c r="D33" s="44">
        <f>SUM(D26:D32)</f>
        <v>12040</v>
      </c>
      <c r="E33" s="44">
        <f>SUM(E26:E32)</f>
        <v>12600</v>
      </c>
      <c r="F33" s="44">
        <f>SUM(F26:F32)</f>
        <v>560</v>
      </c>
    </row>
    <row r="36" spans="2:6" ht="15.75" x14ac:dyDescent="0.25">
      <c r="B36" s="85" t="s">
        <v>89</v>
      </c>
      <c r="C36" s="85"/>
      <c r="D36" s="85"/>
      <c r="E36" s="85"/>
      <c r="F36" s="85"/>
    </row>
    <row r="37" spans="2:6" x14ac:dyDescent="0.25">
      <c r="B37" s="86" t="s">
        <v>90</v>
      </c>
      <c r="C37" s="86"/>
      <c r="D37" s="86"/>
      <c r="E37" s="32"/>
      <c r="F37" s="32"/>
    </row>
  </sheetData>
  <mergeCells count="13">
    <mergeCell ref="B20:D20"/>
    <mergeCell ref="B36:F36"/>
    <mergeCell ref="B37:D37"/>
    <mergeCell ref="D30:F30"/>
    <mergeCell ref="C26:D26"/>
    <mergeCell ref="B29:B31"/>
    <mergeCell ref="C29:C31"/>
    <mergeCell ref="D29:F29"/>
    <mergeCell ref="D7:F7"/>
    <mergeCell ref="B6:B8"/>
    <mergeCell ref="C6:C8"/>
    <mergeCell ref="D6:F6"/>
    <mergeCell ref="B19:F19"/>
  </mergeCells>
  <pageMargins left="0.70866141732283472" right="0.70866141732283472" top="0.74803149606299213" bottom="0.28000000000000003" header="0.31496062992125984" footer="0.31496062992125984"/>
  <pageSetup paperSize="9" scale="53" fitToHeight="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2</vt:i4>
      </vt:variant>
    </vt:vector>
  </HeadingPairs>
  <TitlesOfParts>
    <vt:vector size="10" baseType="lpstr">
      <vt:lpstr>BRT ELECTRICITE RCN</vt:lpstr>
      <vt:lpstr>RESEAU BTS</vt:lpstr>
      <vt:lpstr>RESEAU BTA</vt:lpstr>
      <vt:lpstr>RESEAU HTA-S TYPE A</vt:lpstr>
      <vt:lpstr>RESEAU HTA-A TYPE A</vt:lpstr>
      <vt:lpstr>BRT GAZ RCN</vt:lpstr>
      <vt:lpstr>RESEAU MP  GAZ</vt:lpstr>
      <vt:lpstr>Feuil1</vt:lpstr>
      <vt:lpstr>'BRT GAZ RCN'!Impression_des_titres</vt:lpstr>
      <vt:lpstr>'RESEAU MP  GAZ'!Zone_d_impression</vt:lpstr>
    </vt:vector>
  </TitlesOfParts>
  <Company>ELIT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MOUZALI</dc:creator>
  <cp:lastModifiedBy>bouatta.adel</cp:lastModifiedBy>
  <cp:lastPrinted>2017-07-19T07:29:00Z</cp:lastPrinted>
  <dcterms:created xsi:type="dcterms:W3CDTF">2017-05-21T14:51:14Z</dcterms:created>
  <dcterms:modified xsi:type="dcterms:W3CDTF">2017-07-25T14:05:07Z</dcterms:modified>
</cp:coreProperties>
</file>