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23655" windowHeight="9975" activeTab="2"/>
  </bookViews>
  <sheets>
    <sheet name="BT MT" sheetId="1" r:id="rId1"/>
    <sheet name="BP MP" sheetId="2" r:id="rId2"/>
    <sheet name="HT HP" sheetId="3" r:id="rId3"/>
  </sheets>
  <calcPr calcId="145621"/>
</workbook>
</file>

<file path=xl/calcChain.xml><?xml version="1.0" encoding="utf-8"?>
<calcChain xmlns="http://schemas.openxmlformats.org/spreadsheetml/2006/main">
  <c r="F6" i="3" l="1"/>
  <c r="C6" i="3" l="1"/>
  <c r="C5" i="3"/>
  <c r="F5" i="3"/>
  <c r="I5" i="3" l="1"/>
  <c r="I6" i="3"/>
  <c r="K5" i="3"/>
  <c r="K6" i="3"/>
  <c r="D6" i="3"/>
  <c r="G5" i="3"/>
  <c r="D5" i="3" l="1"/>
  <c r="J5" i="3" s="1"/>
  <c r="G6" i="3"/>
  <c r="J6" i="3" s="1"/>
  <c r="H21" i="2"/>
  <c r="F21" i="2"/>
  <c r="E21" i="2"/>
  <c r="C21" i="2"/>
  <c r="C29" i="2"/>
  <c r="H30" i="2"/>
  <c r="K30" i="2" s="1"/>
  <c r="F30" i="2"/>
  <c r="E30" i="2"/>
  <c r="C30" i="2"/>
  <c r="D30" i="2" s="1"/>
  <c r="H29" i="2"/>
  <c r="K29" i="2" s="1"/>
  <c r="F29" i="2"/>
  <c r="E29" i="2"/>
  <c r="D29" i="2"/>
  <c r="H28" i="2"/>
  <c r="K28" i="2" s="1"/>
  <c r="F28" i="2"/>
  <c r="E28" i="2"/>
  <c r="C28" i="2"/>
  <c r="D28" i="2" s="1"/>
  <c r="H30" i="1"/>
  <c r="H29" i="1"/>
  <c r="F30" i="1"/>
  <c r="F29" i="1"/>
  <c r="G29" i="1" s="1"/>
  <c r="E30" i="1"/>
  <c r="E29" i="1"/>
  <c r="C30" i="1"/>
  <c r="I30" i="1" s="1"/>
  <c r="C29" i="1"/>
  <c r="I29" i="1" s="1"/>
  <c r="H28" i="1"/>
  <c r="E28" i="1"/>
  <c r="H21" i="1"/>
  <c r="F21" i="1"/>
  <c r="G21" i="1" s="1"/>
  <c r="E21" i="1"/>
  <c r="C21" i="1"/>
  <c r="D21" i="1" s="1"/>
  <c r="H14" i="1"/>
  <c r="F14" i="1"/>
  <c r="E14" i="1"/>
  <c r="C14" i="1"/>
  <c r="H7" i="1"/>
  <c r="K7" i="1" s="1"/>
  <c r="F7" i="1"/>
  <c r="E7" i="1"/>
  <c r="C7" i="1"/>
  <c r="K30" i="1"/>
  <c r="G30" i="1"/>
  <c r="K29" i="1"/>
  <c r="K28" i="1"/>
  <c r="K23" i="2"/>
  <c r="I23" i="2"/>
  <c r="G23" i="2"/>
  <c r="J23" i="2" s="1"/>
  <c r="D23" i="2"/>
  <c r="K22" i="2"/>
  <c r="I22" i="2"/>
  <c r="G22" i="2"/>
  <c r="J22" i="2" s="1"/>
  <c r="D22" i="2"/>
  <c r="K21" i="2"/>
  <c r="I21" i="2"/>
  <c r="D21" i="2"/>
  <c r="K16" i="2"/>
  <c r="I16" i="2"/>
  <c r="G16" i="2"/>
  <c r="D16" i="2"/>
  <c r="K15" i="2"/>
  <c r="I15" i="2"/>
  <c r="G15" i="2"/>
  <c r="J15" i="2" s="1"/>
  <c r="D15" i="2"/>
  <c r="H14" i="2"/>
  <c r="F14" i="2"/>
  <c r="I14" i="2" s="1"/>
  <c r="E14" i="2"/>
  <c r="C14" i="2"/>
  <c r="K9" i="2"/>
  <c r="I9" i="2"/>
  <c r="G9" i="2"/>
  <c r="J9" i="2" s="1"/>
  <c r="D9" i="2"/>
  <c r="K8" i="2"/>
  <c r="I8" i="2"/>
  <c r="G8" i="2"/>
  <c r="J8" i="2" s="1"/>
  <c r="D8" i="2"/>
  <c r="H7" i="2"/>
  <c r="F7" i="2"/>
  <c r="I7" i="2" s="1"/>
  <c r="E7" i="2"/>
  <c r="C7" i="2"/>
  <c r="K23" i="1"/>
  <c r="J23" i="1"/>
  <c r="I23" i="1"/>
  <c r="K22" i="1"/>
  <c r="I22" i="1"/>
  <c r="K21" i="1"/>
  <c r="K16" i="1"/>
  <c r="J16" i="1"/>
  <c r="I16" i="1"/>
  <c r="K15" i="1"/>
  <c r="I15" i="1"/>
  <c r="K14" i="1"/>
  <c r="I14" i="1"/>
  <c r="I8" i="1"/>
  <c r="K8" i="1"/>
  <c r="I9" i="1"/>
  <c r="K9" i="1"/>
  <c r="I7" i="1"/>
  <c r="G23" i="1"/>
  <c r="D23" i="1"/>
  <c r="G22" i="1"/>
  <c r="J22" i="1" s="1"/>
  <c r="D22" i="1"/>
  <c r="G16" i="1"/>
  <c r="D16" i="1"/>
  <c r="G15" i="1"/>
  <c r="J15" i="1" s="1"/>
  <c r="D15" i="1"/>
  <c r="G9" i="1"/>
  <c r="D9" i="1"/>
  <c r="G8" i="1"/>
  <c r="D8" i="1"/>
  <c r="J8" i="1" s="1"/>
  <c r="J16" i="2" l="1"/>
  <c r="J21" i="1"/>
  <c r="K7" i="2"/>
  <c r="K14" i="2"/>
  <c r="F28" i="1"/>
  <c r="I21" i="1"/>
  <c r="D7" i="2"/>
  <c r="D14" i="2"/>
  <c r="I28" i="2"/>
  <c r="I29" i="2"/>
  <c r="I30" i="2"/>
  <c r="J9" i="1"/>
  <c r="D30" i="1"/>
  <c r="C28" i="1"/>
  <c r="D28" i="1" s="1"/>
  <c r="G28" i="2"/>
  <c r="J28" i="2" s="1"/>
  <c r="G30" i="2"/>
  <c r="J30" i="2" s="1"/>
  <c r="G29" i="2"/>
  <c r="J29" i="2" s="1"/>
  <c r="G28" i="1"/>
  <c r="J30" i="1"/>
  <c r="D29" i="1"/>
  <c r="J29" i="1" s="1"/>
  <c r="G7" i="2"/>
  <c r="G21" i="2"/>
  <c r="J21" i="2" s="1"/>
  <c r="G14" i="2"/>
  <c r="J14" i="2" s="1"/>
  <c r="D7" i="1"/>
  <c r="G7" i="1"/>
  <c r="D14" i="1"/>
  <c r="G14" i="1"/>
  <c r="J7" i="2" l="1"/>
  <c r="I28" i="1"/>
  <c r="J28" i="1"/>
  <c r="J14" i="1"/>
  <c r="J7" i="1"/>
</calcChain>
</file>

<file path=xl/sharedStrings.xml><?xml version="1.0" encoding="utf-8"?>
<sst xmlns="http://schemas.openxmlformats.org/spreadsheetml/2006/main" count="187" uniqueCount="26">
  <si>
    <t>Désignation</t>
  </si>
  <si>
    <t>Mesure</t>
  </si>
  <si>
    <t>Chiffre d'affaires réalisé
 (Hors Taxes)</t>
  </si>
  <si>
    <t>Prix de vente moyen cDA/Kwh</t>
  </si>
  <si>
    <t>Quantité vendue 
dans le mois (KWh)</t>
  </si>
  <si>
    <t xml:space="preserve">Consommation totale Electricité </t>
  </si>
  <si>
    <t>cDA/Kwh</t>
  </si>
  <si>
    <t>Basse Tension (BT)</t>
  </si>
  <si>
    <t>Moyenne Tension (MT)</t>
  </si>
  <si>
    <t>Haute Tension (HT)</t>
  </si>
  <si>
    <t xml:space="preserve"> 2015</t>
  </si>
  <si>
    <t>EVO.</t>
  </si>
  <si>
    <t>2016</t>
  </si>
  <si>
    <t>PREMIER TRIMESTRE</t>
  </si>
  <si>
    <t>DEUXIEME TRIMESTRE</t>
  </si>
  <si>
    <t>TROISIEME TRIMESTRE</t>
  </si>
  <si>
    <t>Basse Pression (BP)</t>
  </si>
  <si>
    <t>Moyenne Pression (MP)</t>
  </si>
  <si>
    <t>Consommation totale GAZ</t>
  </si>
  <si>
    <t>cDA/Th</t>
  </si>
  <si>
    <t>Prix de vente moyen cDA/Th</t>
  </si>
  <si>
    <t>Quantité vendue 
dans le mois (Th)</t>
  </si>
  <si>
    <t xml:space="preserve">CUMUL A SEPTEMBRE </t>
  </si>
  <si>
    <t>Haute Pression (HP)</t>
  </si>
  <si>
    <t>Prix de vente moyen cDA/(KWh,Th)</t>
  </si>
  <si>
    <t>Quantité vendue 
dans le mois (KWh,Th)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</si>
</sst>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0" fontId="0" fillId="3" borderId="6" xfId="0" applyFill="1" applyBorder="1"/>
    <xf numFmtId="0" fontId="0" fillId="0" borderId="0" xfId="0" applyAlignment="1"/>
    <xf numFmtId="0" fontId="0" fillId="0" borderId="7" xfId="0" applyBorder="1" applyAlignment="1"/>
    <xf numFmtId="0" fontId="2" fillId="0" borderId="0" xfId="0" applyFont="1"/>
    <xf numFmtId="0" fontId="3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10" fontId="1" fillId="3" borderId="6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K30"/>
  <sheetViews>
    <sheetView workbookViewId="0">
      <selection activeCell="D7" sqref="D7"/>
    </sheetView>
  </sheetViews>
  <sheetFormatPr baseColWidth="10" defaultRowHeight="15" x14ac:dyDescent="0.25"/>
  <cols>
    <col min="1" max="1" width="36.28515625" customWidth="1"/>
    <col min="3" max="11" width="14.85546875" customWidth="1"/>
  </cols>
  <sheetData>
    <row r="3" spans="1:1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21" x14ac:dyDescent="0.35">
      <c r="A4" s="8" t="s">
        <v>13</v>
      </c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10" t="s">
        <v>0</v>
      </c>
      <c r="B5" s="10" t="s">
        <v>1</v>
      </c>
      <c r="C5" s="12" t="s">
        <v>10</v>
      </c>
      <c r="D5" s="13"/>
      <c r="E5" s="14"/>
      <c r="F5" s="12" t="s">
        <v>12</v>
      </c>
      <c r="G5" s="13"/>
      <c r="H5" s="14"/>
      <c r="I5" s="12" t="s">
        <v>11</v>
      </c>
      <c r="J5" s="13"/>
      <c r="K5" s="14"/>
    </row>
    <row r="6" spans="1:11" ht="51" x14ac:dyDescent="0.25">
      <c r="A6" s="11"/>
      <c r="B6" s="11"/>
      <c r="C6" s="1" t="s">
        <v>2</v>
      </c>
      <c r="D6" s="1" t="s">
        <v>3</v>
      </c>
      <c r="E6" s="1" t="s">
        <v>4</v>
      </c>
      <c r="F6" s="1" t="s">
        <v>2</v>
      </c>
      <c r="G6" s="1" t="s">
        <v>3</v>
      </c>
      <c r="H6" s="1" t="s">
        <v>4</v>
      </c>
      <c r="I6" s="1" t="s">
        <v>2</v>
      </c>
      <c r="J6" s="1" t="s">
        <v>3</v>
      </c>
      <c r="K6" s="1" t="s">
        <v>4</v>
      </c>
    </row>
    <row r="7" spans="1:11" x14ac:dyDescent="0.25">
      <c r="A7" s="2" t="s">
        <v>5</v>
      </c>
      <c r="B7" s="3" t="s">
        <v>6</v>
      </c>
      <c r="C7" s="4">
        <f>+C8+C9</f>
        <v>1196905961</v>
      </c>
      <c r="D7" s="4">
        <f>+C7/E7</f>
        <v>2.7053171525880811E-3</v>
      </c>
      <c r="E7" s="4">
        <f>+E8+E9</f>
        <v>442427225160.99915</v>
      </c>
      <c r="F7" s="4">
        <f>+F8+F9</f>
        <v>1247257747</v>
      </c>
      <c r="G7" s="4">
        <f>+F7/H7</f>
        <v>2.5935819368521087E-3</v>
      </c>
      <c r="H7" s="4">
        <f>+H8+H9</f>
        <v>480901616902</v>
      </c>
      <c r="I7" s="4">
        <f>+(F7-C7)/C7</f>
        <v>4.2068289105964274E-2</v>
      </c>
      <c r="J7" s="4">
        <f>+(G7-D7)/D7</f>
        <v>-4.1302076405008312E-2</v>
      </c>
      <c r="K7" s="4">
        <f>+(H7-E7)/E7</f>
        <v>8.6962079982758816E-2</v>
      </c>
    </row>
    <row r="8" spans="1:11" x14ac:dyDescent="0.25">
      <c r="A8" s="5" t="s">
        <v>7</v>
      </c>
      <c r="B8" s="3" t="s">
        <v>6</v>
      </c>
      <c r="C8" s="4">
        <v>699589524</v>
      </c>
      <c r="D8" s="4">
        <f t="shared" ref="D8:D9" si="0">+C8/E8</f>
        <v>2.4801213841529708E-3</v>
      </c>
      <c r="E8" s="4">
        <v>282078743592.99915</v>
      </c>
      <c r="F8" s="4">
        <v>713195890</v>
      </c>
      <c r="G8" s="4">
        <f t="shared" ref="G8:G9" si="1">+F8/H8</f>
        <v>2.4848395166140571E-3</v>
      </c>
      <c r="H8" s="4">
        <v>287018894070</v>
      </c>
      <c r="I8" s="4">
        <f t="shared" ref="I8:I9" si="2">+(F8-C8)/C8</f>
        <v>1.9449070538111717E-2</v>
      </c>
      <c r="J8" s="4">
        <f t="shared" ref="J8:J9" si="3">+(G8-D8)/D8</f>
        <v>1.9023796541706975E-3</v>
      </c>
      <c r="K8" s="4">
        <f t="shared" ref="K8:K9" si="4">+(H8-E8)/E8</f>
        <v>1.7513373797952009E-2</v>
      </c>
    </row>
    <row r="9" spans="1:11" x14ac:dyDescent="0.25">
      <c r="A9" s="5" t="s">
        <v>8</v>
      </c>
      <c r="B9" s="3" t="s">
        <v>6</v>
      </c>
      <c r="C9" s="4">
        <v>497316437.00000006</v>
      </c>
      <c r="D9" s="4">
        <f t="shared" si="0"/>
        <v>3.1014726933294963E-3</v>
      </c>
      <c r="E9" s="4">
        <v>160348481568</v>
      </c>
      <c r="F9" s="4">
        <v>534061856.99999994</v>
      </c>
      <c r="G9" s="4">
        <f t="shared" si="1"/>
        <v>2.7545613616266687E-3</v>
      </c>
      <c r="H9" s="4">
        <v>193882722832</v>
      </c>
      <c r="I9" s="4">
        <f t="shared" si="2"/>
        <v>7.3887403001722779E-2</v>
      </c>
      <c r="J9" s="4">
        <f t="shared" si="3"/>
        <v>-0.1118537436905211</v>
      </c>
      <c r="K9" s="4">
        <f t="shared" si="4"/>
        <v>0.20913351305904895</v>
      </c>
    </row>
    <row r="11" spans="1:11" ht="21" x14ac:dyDescent="0.35">
      <c r="A11" s="8" t="s">
        <v>14</v>
      </c>
    </row>
    <row r="12" spans="1:11" x14ac:dyDescent="0.25">
      <c r="A12" s="10" t="s">
        <v>0</v>
      </c>
      <c r="B12" s="10" t="s">
        <v>1</v>
      </c>
      <c r="C12" s="12" t="s">
        <v>10</v>
      </c>
      <c r="D12" s="13"/>
      <c r="E12" s="14"/>
      <c r="F12" s="12" t="s">
        <v>12</v>
      </c>
      <c r="G12" s="13"/>
      <c r="H12" s="14"/>
      <c r="I12" s="12" t="s">
        <v>11</v>
      </c>
      <c r="J12" s="13"/>
      <c r="K12" s="14"/>
    </row>
    <row r="13" spans="1:11" ht="51" x14ac:dyDescent="0.25">
      <c r="A13" s="11"/>
      <c r="B13" s="11"/>
      <c r="C13" s="1" t="s">
        <v>2</v>
      </c>
      <c r="D13" s="1" t="s">
        <v>3</v>
      </c>
      <c r="E13" s="1" t="s">
        <v>4</v>
      </c>
      <c r="F13" s="1" t="s">
        <v>2</v>
      </c>
      <c r="G13" s="1" t="s">
        <v>3</v>
      </c>
      <c r="H13" s="1" t="s">
        <v>4</v>
      </c>
      <c r="I13" s="1" t="s">
        <v>2</v>
      </c>
      <c r="J13" s="1" t="s">
        <v>3</v>
      </c>
      <c r="K13" s="1" t="s">
        <v>4</v>
      </c>
    </row>
    <row r="14" spans="1:11" x14ac:dyDescent="0.25">
      <c r="A14" s="2" t="s">
        <v>5</v>
      </c>
      <c r="B14" s="3" t="s">
        <v>6</v>
      </c>
      <c r="C14" s="4">
        <f>+C15+C16</f>
        <v>0</v>
      </c>
      <c r="D14" s="4" t="e">
        <f>+C14/E14</f>
        <v>#DIV/0!</v>
      </c>
      <c r="E14" s="4">
        <f>+E15+E16</f>
        <v>0</v>
      </c>
      <c r="F14" s="4">
        <f>+F15+F16</f>
        <v>0</v>
      </c>
      <c r="G14" s="4" t="e">
        <f>+F14/H14</f>
        <v>#DIV/0!</v>
      </c>
      <c r="H14" s="4">
        <f>+H15+H16</f>
        <v>0</v>
      </c>
      <c r="I14" s="4" t="e">
        <f>+(F14-C14)/C14</f>
        <v>#DIV/0!</v>
      </c>
      <c r="J14" s="4" t="e">
        <f>+(G14-D14)/D14</f>
        <v>#DIV/0!</v>
      </c>
      <c r="K14" s="4" t="e">
        <f>+(H14-E14)/E14</f>
        <v>#DIV/0!</v>
      </c>
    </row>
    <row r="15" spans="1:11" x14ac:dyDescent="0.25">
      <c r="A15" s="5" t="s">
        <v>7</v>
      </c>
      <c r="B15" s="3" t="s">
        <v>6</v>
      </c>
      <c r="C15" s="4"/>
      <c r="D15" s="4" t="e">
        <f t="shared" ref="D15:D16" si="5">+C15/E15</f>
        <v>#DIV/0!</v>
      </c>
      <c r="E15" s="4"/>
      <c r="F15" s="4"/>
      <c r="G15" s="4" t="e">
        <f t="shared" ref="G15:G16" si="6">+F15/H15</f>
        <v>#DIV/0!</v>
      </c>
      <c r="H15" s="4"/>
      <c r="I15" s="4" t="e">
        <f t="shared" ref="I15:I16" si="7">+(F15-C15)/C15</f>
        <v>#DIV/0!</v>
      </c>
      <c r="J15" s="4" t="e">
        <f t="shared" ref="J15:J16" si="8">+(G15-D15)/D15</f>
        <v>#DIV/0!</v>
      </c>
      <c r="K15" s="4" t="e">
        <f t="shared" ref="K15:K16" si="9">+(H15-E15)/E15</f>
        <v>#DIV/0!</v>
      </c>
    </row>
    <row r="16" spans="1:11" x14ac:dyDescent="0.25">
      <c r="A16" s="5" t="s">
        <v>8</v>
      </c>
      <c r="B16" s="3" t="s">
        <v>6</v>
      </c>
      <c r="C16" s="4"/>
      <c r="D16" s="4" t="e">
        <f t="shared" si="5"/>
        <v>#DIV/0!</v>
      </c>
      <c r="E16" s="4"/>
      <c r="F16" s="4"/>
      <c r="G16" s="4" t="e">
        <f t="shared" si="6"/>
        <v>#DIV/0!</v>
      </c>
      <c r="H16" s="4"/>
      <c r="I16" s="4" t="e">
        <f t="shared" si="7"/>
        <v>#DIV/0!</v>
      </c>
      <c r="J16" s="4" t="e">
        <f t="shared" si="8"/>
        <v>#DIV/0!</v>
      </c>
      <c r="K16" s="4" t="e">
        <f t="shared" si="9"/>
        <v>#DIV/0!</v>
      </c>
    </row>
    <row r="18" spans="1:11" ht="21" x14ac:dyDescent="0.35">
      <c r="A18" s="8" t="s">
        <v>15</v>
      </c>
    </row>
    <row r="19" spans="1:11" x14ac:dyDescent="0.25">
      <c r="A19" s="10" t="s">
        <v>0</v>
      </c>
      <c r="B19" s="10" t="s">
        <v>1</v>
      </c>
      <c r="C19" s="12" t="s">
        <v>10</v>
      </c>
      <c r="D19" s="13"/>
      <c r="E19" s="14"/>
      <c r="F19" s="12" t="s">
        <v>12</v>
      </c>
      <c r="G19" s="13"/>
      <c r="H19" s="14"/>
      <c r="I19" s="12" t="s">
        <v>11</v>
      </c>
      <c r="J19" s="13"/>
      <c r="K19" s="14"/>
    </row>
    <row r="20" spans="1:11" ht="51" x14ac:dyDescent="0.25">
      <c r="A20" s="11"/>
      <c r="B20" s="11"/>
      <c r="C20" s="1" t="s">
        <v>2</v>
      </c>
      <c r="D20" s="1" t="s">
        <v>3</v>
      </c>
      <c r="E20" s="1" t="s">
        <v>4</v>
      </c>
      <c r="F20" s="1" t="s">
        <v>2</v>
      </c>
      <c r="G20" s="1" t="s">
        <v>3</v>
      </c>
      <c r="H20" s="1" t="s">
        <v>4</v>
      </c>
      <c r="I20" s="1" t="s">
        <v>2</v>
      </c>
      <c r="J20" s="1" t="s">
        <v>3</v>
      </c>
      <c r="K20" s="1" t="s">
        <v>4</v>
      </c>
    </row>
    <row r="21" spans="1:11" x14ac:dyDescent="0.25">
      <c r="A21" s="2" t="s">
        <v>5</v>
      </c>
      <c r="B21" s="3" t="s">
        <v>6</v>
      </c>
      <c r="C21" s="4">
        <f>+C22+C23</f>
        <v>0</v>
      </c>
      <c r="D21" s="4" t="e">
        <f>+C21/E21</f>
        <v>#DIV/0!</v>
      </c>
      <c r="E21" s="4">
        <f>+E22+E23</f>
        <v>0</v>
      </c>
      <c r="F21" s="4">
        <f>+F22+F23</f>
        <v>0</v>
      </c>
      <c r="G21" s="4" t="e">
        <f>+F21/H21</f>
        <v>#DIV/0!</v>
      </c>
      <c r="H21" s="4">
        <f>+H22+H23</f>
        <v>0</v>
      </c>
      <c r="I21" s="4" t="e">
        <f>+(F21-C21)/C21</f>
        <v>#DIV/0!</v>
      </c>
      <c r="J21" s="4" t="e">
        <f>+(G21-D21)/D21</f>
        <v>#DIV/0!</v>
      </c>
      <c r="K21" s="4" t="e">
        <f>+(H21-E21)/E21</f>
        <v>#DIV/0!</v>
      </c>
    </row>
    <row r="22" spans="1:11" x14ac:dyDescent="0.25">
      <c r="A22" s="5" t="s">
        <v>7</v>
      </c>
      <c r="B22" s="3" t="s">
        <v>6</v>
      </c>
      <c r="C22" s="4"/>
      <c r="D22" s="4" t="e">
        <f t="shared" ref="D22:D23" si="10">+C22/E22</f>
        <v>#DIV/0!</v>
      </c>
      <c r="E22" s="4"/>
      <c r="F22" s="4"/>
      <c r="G22" s="4" t="e">
        <f t="shared" ref="G22:G23" si="11">+F22/H22</f>
        <v>#DIV/0!</v>
      </c>
      <c r="H22" s="4"/>
      <c r="I22" s="4" t="e">
        <f t="shared" ref="I22:I23" si="12">+(F22-C22)/C22</f>
        <v>#DIV/0!</v>
      </c>
      <c r="J22" s="4" t="e">
        <f t="shared" ref="J22:J23" si="13">+(G22-D22)/D22</f>
        <v>#DIV/0!</v>
      </c>
      <c r="K22" s="4" t="e">
        <f t="shared" ref="K22:K23" si="14">+(H22-E22)/E22</f>
        <v>#DIV/0!</v>
      </c>
    </row>
    <row r="23" spans="1:11" x14ac:dyDescent="0.25">
      <c r="A23" s="5" t="s">
        <v>8</v>
      </c>
      <c r="B23" s="3" t="s">
        <v>6</v>
      </c>
      <c r="C23" s="4"/>
      <c r="D23" s="4" t="e">
        <f t="shared" si="10"/>
        <v>#DIV/0!</v>
      </c>
      <c r="E23" s="4"/>
      <c r="F23" s="4"/>
      <c r="G23" s="4" t="e">
        <f t="shared" si="11"/>
        <v>#DIV/0!</v>
      </c>
      <c r="H23" s="4"/>
      <c r="I23" s="4" t="e">
        <f t="shared" si="12"/>
        <v>#DIV/0!</v>
      </c>
      <c r="J23" s="4" t="e">
        <f t="shared" si="13"/>
        <v>#DIV/0!</v>
      </c>
      <c r="K23" s="4" t="e">
        <f t="shared" si="14"/>
        <v>#DIV/0!</v>
      </c>
    </row>
    <row r="25" spans="1:11" ht="21" x14ac:dyDescent="0.35">
      <c r="A25" s="8" t="s">
        <v>22</v>
      </c>
    </row>
    <row r="26" spans="1:11" x14ac:dyDescent="0.25">
      <c r="A26" s="10" t="s">
        <v>0</v>
      </c>
      <c r="B26" s="10" t="s">
        <v>1</v>
      </c>
      <c r="C26" s="12" t="s">
        <v>10</v>
      </c>
      <c r="D26" s="13"/>
      <c r="E26" s="14"/>
      <c r="F26" s="12" t="s">
        <v>12</v>
      </c>
      <c r="G26" s="13"/>
      <c r="H26" s="14"/>
      <c r="I26" s="12" t="s">
        <v>11</v>
      </c>
      <c r="J26" s="13"/>
      <c r="K26" s="14"/>
    </row>
    <row r="27" spans="1:11" ht="51" x14ac:dyDescent="0.25">
      <c r="A27" s="11"/>
      <c r="B27" s="11"/>
      <c r="C27" s="1" t="s">
        <v>2</v>
      </c>
      <c r="D27" s="1" t="s">
        <v>3</v>
      </c>
      <c r="E27" s="1" t="s">
        <v>4</v>
      </c>
      <c r="F27" s="1" t="s">
        <v>2</v>
      </c>
      <c r="G27" s="1" t="s">
        <v>3</v>
      </c>
      <c r="H27" s="1" t="s">
        <v>4</v>
      </c>
      <c r="I27" s="1" t="s">
        <v>2</v>
      </c>
      <c r="J27" s="1" t="s">
        <v>3</v>
      </c>
      <c r="K27" s="1" t="s">
        <v>4</v>
      </c>
    </row>
    <row r="28" spans="1:11" x14ac:dyDescent="0.25">
      <c r="A28" s="2" t="s">
        <v>5</v>
      </c>
      <c r="B28" s="3" t="s">
        <v>6</v>
      </c>
      <c r="C28" s="4">
        <f>+C29+C30</f>
        <v>1196905961</v>
      </c>
      <c r="D28" s="4">
        <f>+C28/E28</f>
        <v>2.7053171525880811E-3</v>
      </c>
      <c r="E28" s="4">
        <f>+E29+E30</f>
        <v>442427225160.99915</v>
      </c>
      <c r="F28" s="4">
        <f>+F29+F30</f>
        <v>1247257747</v>
      </c>
      <c r="G28" s="4">
        <f>+F28/H28</f>
        <v>2.5935819368521087E-3</v>
      </c>
      <c r="H28" s="4">
        <f>+H29+H30</f>
        <v>480901616902</v>
      </c>
      <c r="I28" s="4">
        <f>+(F28-C28)/C28</f>
        <v>4.2068289105964274E-2</v>
      </c>
      <c r="J28" s="4">
        <f>+(G28-D28)/D28</f>
        <v>-4.1302076405008312E-2</v>
      </c>
      <c r="K28" s="4">
        <f>+(H28-E28)/E28</f>
        <v>8.6962079982758816E-2</v>
      </c>
    </row>
    <row r="29" spans="1:11" x14ac:dyDescent="0.25">
      <c r="A29" s="5" t="s">
        <v>7</v>
      </c>
      <c r="B29" s="3" t="s">
        <v>6</v>
      </c>
      <c r="C29" s="4">
        <f>+C8+C15+C22</f>
        <v>699589524</v>
      </c>
      <c r="D29" s="4">
        <f t="shared" ref="D29:D30" si="15">+C29/E29</f>
        <v>2.4801213841529708E-3</v>
      </c>
      <c r="E29" s="4">
        <f>+E8+E15+E22</f>
        <v>282078743592.99915</v>
      </c>
      <c r="F29" s="4">
        <f>+F8+F15+F22</f>
        <v>713195890</v>
      </c>
      <c r="G29" s="4">
        <f t="shared" ref="G29:G30" si="16">+F29/H29</f>
        <v>2.4848395166140571E-3</v>
      </c>
      <c r="H29" s="4">
        <f>+H8+H15+H22</f>
        <v>287018894070</v>
      </c>
      <c r="I29" s="4">
        <f t="shared" ref="I29:I30" si="17">+(F29-C29)/C29</f>
        <v>1.9449070538111717E-2</v>
      </c>
      <c r="J29" s="4">
        <f t="shared" ref="J29:J30" si="18">+(G29-D29)/D29</f>
        <v>1.9023796541706975E-3</v>
      </c>
      <c r="K29" s="4">
        <f t="shared" ref="K29:K30" si="19">+(H29-E29)/E29</f>
        <v>1.7513373797952009E-2</v>
      </c>
    </row>
    <row r="30" spans="1:11" x14ac:dyDescent="0.25">
      <c r="A30" s="5" t="s">
        <v>8</v>
      </c>
      <c r="B30" s="3" t="s">
        <v>6</v>
      </c>
      <c r="C30" s="4">
        <f>+C9+C16+C23</f>
        <v>497316437.00000006</v>
      </c>
      <c r="D30" s="4">
        <f t="shared" si="15"/>
        <v>3.1014726933294963E-3</v>
      </c>
      <c r="E30" s="4">
        <f>+E9+E16+E23</f>
        <v>160348481568</v>
      </c>
      <c r="F30" s="4">
        <f>+F9+F16+F23</f>
        <v>534061856.99999994</v>
      </c>
      <c r="G30" s="4">
        <f t="shared" si="16"/>
        <v>2.7545613616266687E-3</v>
      </c>
      <c r="H30" s="4">
        <f>+H9+H16+H23</f>
        <v>193882722832</v>
      </c>
      <c r="I30" s="4">
        <f t="shared" si="17"/>
        <v>7.3887403001722779E-2</v>
      </c>
      <c r="J30" s="4">
        <f t="shared" si="18"/>
        <v>-0.1118537436905211</v>
      </c>
      <c r="K30" s="4">
        <f t="shared" si="19"/>
        <v>0.20913351305904895</v>
      </c>
    </row>
  </sheetData>
  <mergeCells count="20">
    <mergeCell ref="A26:A27"/>
    <mergeCell ref="B26:B27"/>
    <mergeCell ref="C26:E26"/>
    <mergeCell ref="F26:H26"/>
    <mergeCell ref="I26:K26"/>
    <mergeCell ref="A12:A13"/>
    <mergeCell ref="B12:B13"/>
    <mergeCell ref="C12:E12"/>
    <mergeCell ref="F12:H12"/>
    <mergeCell ref="I12:K12"/>
    <mergeCell ref="A19:A20"/>
    <mergeCell ref="B19:B20"/>
    <mergeCell ref="C19:E19"/>
    <mergeCell ref="F19:H19"/>
    <mergeCell ref="I19:K19"/>
    <mergeCell ref="A5:A6"/>
    <mergeCell ref="B5:B6"/>
    <mergeCell ref="C5:E5"/>
    <mergeCell ref="F5:H5"/>
    <mergeCell ref="I5:K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4:K30"/>
  <sheetViews>
    <sheetView workbookViewId="0">
      <selection activeCell="A17" sqref="A17:XFD17"/>
    </sheetView>
  </sheetViews>
  <sheetFormatPr baseColWidth="10" defaultRowHeight="15" x14ac:dyDescent="0.25"/>
  <cols>
    <col min="1" max="1" width="36.28515625" customWidth="1"/>
    <col min="3" max="11" width="14.85546875" customWidth="1"/>
  </cols>
  <sheetData>
    <row r="4" spans="1:11" ht="21" x14ac:dyDescent="0.35">
      <c r="A4" s="8" t="s">
        <v>13</v>
      </c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10" t="s">
        <v>0</v>
      </c>
      <c r="B5" s="10" t="s">
        <v>1</v>
      </c>
      <c r="C5" s="12" t="s">
        <v>10</v>
      </c>
      <c r="D5" s="13"/>
      <c r="E5" s="14"/>
      <c r="F5" s="12" t="s">
        <v>12</v>
      </c>
      <c r="G5" s="13"/>
      <c r="H5" s="14"/>
      <c r="I5" s="12" t="s">
        <v>11</v>
      </c>
      <c r="J5" s="13"/>
      <c r="K5" s="14"/>
    </row>
    <row r="6" spans="1:11" ht="51" x14ac:dyDescent="0.25">
      <c r="A6" s="11"/>
      <c r="B6" s="11"/>
      <c r="C6" s="1" t="s">
        <v>2</v>
      </c>
      <c r="D6" s="1" t="s">
        <v>20</v>
      </c>
      <c r="E6" s="1" t="s">
        <v>21</v>
      </c>
      <c r="F6" s="1" t="s">
        <v>2</v>
      </c>
      <c r="G6" s="1" t="s">
        <v>20</v>
      </c>
      <c r="H6" s="1" t="s">
        <v>21</v>
      </c>
      <c r="I6" s="1" t="s">
        <v>2</v>
      </c>
      <c r="J6" s="1" t="s">
        <v>20</v>
      </c>
      <c r="K6" s="1" t="s">
        <v>21</v>
      </c>
    </row>
    <row r="7" spans="1:11" x14ac:dyDescent="0.25">
      <c r="A7" s="2" t="s">
        <v>18</v>
      </c>
      <c r="B7" s="3" t="s">
        <v>19</v>
      </c>
      <c r="C7" s="4" t="e">
        <f>+C8+C9+#REF!</f>
        <v>#REF!</v>
      </c>
      <c r="D7" s="4" t="e">
        <f>+C7/E7</f>
        <v>#REF!</v>
      </c>
      <c r="E7" s="4" t="e">
        <f>+E8+E9+#REF!</f>
        <v>#REF!</v>
      </c>
      <c r="F7" s="4" t="e">
        <f>+F8+F9+#REF!</f>
        <v>#REF!</v>
      </c>
      <c r="G7" s="4" t="e">
        <f>+F7/H7</f>
        <v>#REF!</v>
      </c>
      <c r="H7" s="4" t="e">
        <f>+H8+H9+#REF!</f>
        <v>#REF!</v>
      </c>
      <c r="I7" s="4" t="e">
        <f>+(F7-C7)/C7</f>
        <v>#REF!</v>
      </c>
      <c r="J7" s="4" t="e">
        <f>+(G7-D7)/D7</f>
        <v>#REF!</v>
      </c>
      <c r="K7" s="4" t="e">
        <f>+(H7-E7)/E7</f>
        <v>#REF!</v>
      </c>
    </row>
    <row r="8" spans="1:11" x14ac:dyDescent="0.25">
      <c r="A8" s="5" t="s">
        <v>16</v>
      </c>
      <c r="B8" s="3" t="s">
        <v>19</v>
      </c>
      <c r="C8" s="4"/>
      <c r="D8" s="4" t="e">
        <f t="shared" ref="D8:D9" si="0">+C8/E8</f>
        <v>#DIV/0!</v>
      </c>
      <c r="E8" s="4"/>
      <c r="F8" s="4"/>
      <c r="G8" s="4" t="e">
        <f t="shared" ref="G8:G9" si="1">+F8/H8</f>
        <v>#DIV/0!</v>
      </c>
      <c r="H8" s="4"/>
      <c r="I8" s="4" t="e">
        <f t="shared" ref="I8:K9" si="2">+(F8-C8)/C8</f>
        <v>#DIV/0!</v>
      </c>
      <c r="J8" s="4" t="e">
        <f t="shared" si="2"/>
        <v>#DIV/0!</v>
      </c>
      <c r="K8" s="4" t="e">
        <f t="shared" si="2"/>
        <v>#DIV/0!</v>
      </c>
    </row>
    <row r="9" spans="1:11" x14ac:dyDescent="0.25">
      <c r="A9" s="5" t="s">
        <v>17</v>
      </c>
      <c r="B9" s="3" t="s">
        <v>19</v>
      </c>
      <c r="C9" s="4"/>
      <c r="D9" s="4" t="e">
        <f t="shared" si="0"/>
        <v>#DIV/0!</v>
      </c>
      <c r="E9" s="4"/>
      <c r="F9" s="4"/>
      <c r="G9" s="4" t="e">
        <f t="shared" si="1"/>
        <v>#DIV/0!</v>
      </c>
      <c r="H9" s="4"/>
      <c r="I9" s="4" t="e">
        <f t="shared" si="2"/>
        <v>#DIV/0!</v>
      </c>
      <c r="J9" s="4" t="e">
        <f t="shared" si="2"/>
        <v>#DIV/0!</v>
      </c>
      <c r="K9" s="4" t="e">
        <f t="shared" si="2"/>
        <v>#DIV/0!</v>
      </c>
    </row>
    <row r="11" spans="1:11" ht="21" x14ac:dyDescent="0.35">
      <c r="A11" s="8" t="s">
        <v>14</v>
      </c>
    </row>
    <row r="12" spans="1:11" x14ac:dyDescent="0.25">
      <c r="A12" s="10" t="s">
        <v>0</v>
      </c>
      <c r="B12" s="10" t="s">
        <v>1</v>
      </c>
      <c r="C12" s="12" t="s">
        <v>10</v>
      </c>
      <c r="D12" s="13"/>
      <c r="E12" s="14"/>
      <c r="F12" s="12" t="s">
        <v>12</v>
      </c>
      <c r="G12" s="13"/>
      <c r="H12" s="14"/>
      <c r="I12" s="12" t="s">
        <v>11</v>
      </c>
      <c r="J12" s="13"/>
      <c r="K12" s="14"/>
    </row>
    <row r="13" spans="1:11" ht="51" x14ac:dyDescent="0.25">
      <c r="A13" s="11"/>
      <c r="B13" s="11"/>
      <c r="C13" s="1" t="s">
        <v>2</v>
      </c>
      <c r="D13" s="1" t="s">
        <v>20</v>
      </c>
      <c r="E13" s="1" t="s">
        <v>21</v>
      </c>
      <c r="F13" s="1" t="s">
        <v>2</v>
      </c>
      <c r="G13" s="1" t="s">
        <v>20</v>
      </c>
      <c r="H13" s="1" t="s">
        <v>21</v>
      </c>
      <c r="I13" s="1" t="s">
        <v>2</v>
      </c>
      <c r="J13" s="1" t="s">
        <v>20</v>
      </c>
      <c r="K13" s="1" t="s">
        <v>21</v>
      </c>
    </row>
    <row r="14" spans="1:11" x14ac:dyDescent="0.25">
      <c r="A14" s="2" t="s">
        <v>18</v>
      </c>
      <c r="B14" s="3" t="s">
        <v>19</v>
      </c>
      <c r="C14" s="4" t="e">
        <f>+C15+C16+#REF!</f>
        <v>#REF!</v>
      </c>
      <c r="D14" s="4" t="e">
        <f>+C14/E14</f>
        <v>#REF!</v>
      </c>
      <c r="E14" s="4" t="e">
        <f>+E15+E16+#REF!</f>
        <v>#REF!</v>
      </c>
      <c r="F14" s="4" t="e">
        <f>+F15+F16+#REF!</f>
        <v>#REF!</v>
      </c>
      <c r="G14" s="4" t="e">
        <f>+F14/H14</f>
        <v>#REF!</v>
      </c>
      <c r="H14" s="4" t="e">
        <f>+H15+H16+#REF!</f>
        <v>#REF!</v>
      </c>
      <c r="I14" s="4" t="e">
        <f>+(F14-C14)/C14</f>
        <v>#REF!</v>
      </c>
      <c r="J14" s="4" t="e">
        <f>+(G14-D14)/D14</f>
        <v>#REF!</v>
      </c>
      <c r="K14" s="4" t="e">
        <f>+(H14-E14)/E14</f>
        <v>#REF!</v>
      </c>
    </row>
    <row r="15" spans="1:11" x14ac:dyDescent="0.25">
      <c r="A15" s="5" t="s">
        <v>16</v>
      </c>
      <c r="B15" s="3" t="s">
        <v>19</v>
      </c>
      <c r="C15" s="4"/>
      <c r="D15" s="4" t="e">
        <f t="shared" ref="D15:D16" si="3">+C15/E15</f>
        <v>#DIV/0!</v>
      </c>
      <c r="E15" s="4"/>
      <c r="F15" s="4"/>
      <c r="G15" s="4" t="e">
        <f t="shared" ref="G15:G16" si="4">+F15/H15</f>
        <v>#DIV/0!</v>
      </c>
      <c r="H15" s="4"/>
      <c r="I15" s="4" t="e">
        <f t="shared" ref="I15:K16" si="5">+(F15-C15)/C15</f>
        <v>#DIV/0!</v>
      </c>
      <c r="J15" s="4" t="e">
        <f t="shared" si="5"/>
        <v>#DIV/0!</v>
      </c>
      <c r="K15" s="4" t="e">
        <f t="shared" si="5"/>
        <v>#DIV/0!</v>
      </c>
    </row>
    <row r="16" spans="1:11" x14ac:dyDescent="0.25">
      <c r="A16" s="5" t="s">
        <v>17</v>
      </c>
      <c r="B16" s="3" t="s">
        <v>19</v>
      </c>
      <c r="C16" s="4"/>
      <c r="D16" s="4" t="e">
        <f t="shared" si="3"/>
        <v>#DIV/0!</v>
      </c>
      <c r="E16" s="4"/>
      <c r="F16" s="4"/>
      <c r="G16" s="4" t="e">
        <f t="shared" si="4"/>
        <v>#DIV/0!</v>
      </c>
      <c r="H16" s="4"/>
      <c r="I16" s="4" t="e">
        <f t="shared" si="5"/>
        <v>#DIV/0!</v>
      </c>
      <c r="J16" s="4" t="e">
        <f t="shared" si="5"/>
        <v>#DIV/0!</v>
      </c>
      <c r="K16" s="4" t="e">
        <f t="shared" si="5"/>
        <v>#DIV/0!</v>
      </c>
    </row>
    <row r="17" spans="1:11" ht="14.25" customHeight="1" x14ac:dyDescent="0.25"/>
    <row r="18" spans="1:11" ht="21" x14ac:dyDescent="0.35">
      <c r="A18" s="8" t="s">
        <v>15</v>
      </c>
    </row>
    <row r="19" spans="1:11" x14ac:dyDescent="0.25">
      <c r="A19" s="10" t="s">
        <v>0</v>
      </c>
      <c r="B19" s="10" t="s">
        <v>1</v>
      </c>
      <c r="C19" s="12" t="s">
        <v>10</v>
      </c>
      <c r="D19" s="13"/>
      <c r="E19" s="14"/>
      <c r="F19" s="12" t="s">
        <v>12</v>
      </c>
      <c r="G19" s="13"/>
      <c r="H19" s="14"/>
      <c r="I19" s="12" t="s">
        <v>11</v>
      </c>
      <c r="J19" s="13"/>
      <c r="K19" s="14"/>
    </row>
    <row r="20" spans="1:11" ht="51" x14ac:dyDescent="0.25">
      <c r="A20" s="11"/>
      <c r="B20" s="11"/>
      <c r="C20" s="1" t="s">
        <v>2</v>
      </c>
      <c r="D20" s="1" t="s">
        <v>20</v>
      </c>
      <c r="E20" s="1" t="s">
        <v>21</v>
      </c>
      <c r="F20" s="1" t="s">
        <v>2</v>
      </c>
      <c r="G20" s="1" t="s">
        <v>20</v>
      </c>
      <c r="H20" s="1" t="s">
        <v>21</v>
      </c>
      <c r="I20" s="1" t="s">
        <v>2</v>
      </c>
      <c r="J20" s="1" t="s">
        <v>20</v>
      </c>
      <c r="K20" s="1" t="s">
        <v>21</v>
      </c>
    </row>
    <row r="21" spans="1:11" x14ac:dyDescent="0.25">
      <c r="A21" s="2" t="s">
        <v>18</v>
      </c>
      <c r="B21" s="3" t="s">
        <v>19</v>
      </c>
      <c r="C21" s="4">
        <f>+C22+C23</f>
        <v>0</v>
      </c>
      <c r="D21" s="4" t="e">
        <f>+C21/E21</f>
        <v>#DIV/0!</v>
      </c>
      <c r="E21" s="4">
        <f>+E22+E23</f>
        <v>0</v>
      </c>
      <c r="F21" s="4">
        <f>+F22+F23</f>
        <v>0</v>
      </c>
      <c r="G21" s="4" t="e">
        <f>+F21/H21</f>
        <v>#DIV/0!</v>
      </c>
      <c r="H21" s="4">
        <f>+H22+H23</f>
        <v>0</v>
      </c>
      <c r="I21" s="4" t="e">
        <f>+(F21-C21)/C21</f>
        <v>#DIV/0!</v>
      </c>
      <c r="J21" s="4" t="e">
        <f>+(G21-D21)/D21</f>
        <v>#DIV/0!</v>
      </c>
      <c r="K21" s="4" t="e">
        <f>+(H21-E21)/E21</f>
        <v>#DIV/0!</v>
      </c>
    </row>
    <row r="22" spans="1:11" x14ac:dyDescent="0.25">
      <c r="A22" s="5" t="s">
        <v>16</v>
      </c>
      <c r="B22" s="3" t="s">
        <v>19</v>
      </c>
      <c r="C22" s="4"/>
      <c r="D22" s="4" t="e">
        <f t="shared" ref="D22:D23" si="6">+C22/E22</f>
        <v>#DIV/0!</v>
      </c>
      <c r="E22" s="4"/>
      <c r="F22" s="4"/>
      <c r="G22" s="4" t="e">
        <f t="shared" ref="G22:G23" si="7">+F22/H22</f>
        <v>#DIV/0!</v>
      </c>
      <c r="H22" s="4"/>
      <c r="I22" s="4" t="e">
        <f t="shared" ref="I22:K23" si="8">+(F22-C22)/C22</f>
        <v>#DIV/0!</v>
      </c>
      <c r="J22" s="4" t="e">
        <f t="shared" si="8"/>
        <v>#DIV/0!</v>
      </c>
      <c r="K22" s="4" t="e">
        <f t="shared" si="8"/>
        <v>#DIV/0!</v>
      </c>
    </row>
    <row r="23" spans="1:11" x14ac:dyDescent="0.25">
      <c r="A23" s="5" t="s">
        <v>17</v>
      </c>
      <c r="B23" s="3" t="s">
        <v>19</v>
      </c>
      <c r="C23" s="4"/>
      <c r="D23" s="4" t="e">
        <f t="shared" si="6"/>
        <v>#DIV/0!</v>
      </c>
      <c r="E23" s="4"/>
      <c r="F23" s="4"/>
      <c r="G23" s="4" t="e">
        <f t="shared" si="7"/>
        <v>#DIV/0!</v>
      </c>
      <c r="H23" s="4"/>
      <c r="I23" s="4" t="e">
        <f t="shared" si="8"/>
        <v>#DIV/0!</v>
      </c>
      <c r="J23" s="4" t="e">
        <f t="shared" si="8"/>
        <v>#DIV/0!</v>
      </c>
      <c r="K23" s="4" t="e">
        <f t="shared" si="8"/>
        <v>#DIV/0!</v>
      </c>
    </row>
    <row r="25" spans="1:11" ht="21" x14ac:dyDescent="0.35">
      <c r="A25" s="8" t="s">
        <v>22</v>
      </c>
    </row>
    <row r="26" spans="1:11" x14ac:dyDescent="0.25">
      <c r="A26" s="10" t="s">
        <v>0</v>
      </c>
      <c r="B26" s="10" t="s">
        <v>1</v>
      </c>
      <c r="C26" s="12" t="s">
        <v>10</v>
      </c>
      <c r="D26" s="13"/>
      <c r="E26" s="14"/>
      <c r="F26" s="12" t="s">
        <v>12</v>
      </c>
      <c r="G26" s="13"/>
      <c r="H26" s="14"/>
      <c r="I26" s="12" t="s">
        <v>11</v>
      </c>
      <c r="J26" s="13"/>
      <c r="K26" s="14"/>
    </row>
    <row r="27" spans="1:11" ht="51" x14ac:dyDescent="0.25">
      <c r="A27" s="11"/>
      <c r="B27" s="11"/>
      <c r="C27" s="1" t="s">
        <v>2</v>
      </c>
      <c r="D27" s="1" t="s">
        <v>20</v>
      </c>
      <c r="E27" s="1" t="s">
        <v>21</v>
      </c>
      <c r="F27" s="1" t="s">
        <v>2</v>
      </c>
      <c r="G27" s="1" t="s">
        <v>20</v>
      </c>
      <c r="H27" s="1" t="s">
        <v>21</v>
      </c>
      <c r="I27" s="1" t="s">
        <v>2</v>
      </c>
      <c r="J27" s="1" t="s">
        <v>20</v>
      </c>
      <c r="K27" s="1" t="s">
        <v>21</v>
      </c>
    </row>
    <row r="28" spans="1:11" x14ac:dyDescent="0.25">
      <c r="A28" s="2" t="s">
        <v>18</v>
      </c>
      <c r="B28" s="3" t="s">
        <v>19</v>
      </c>
      <c r="C28" s="4">
        <f>+C29+C30</f>
        <v>0</v>
      </c>
      <c r="D28" s="4" t="e">
        <f>+C28/E28</f>
        <v>#DIV/0!</v>
      </c>
      <c r="E28" s="4">
        <f>+E29+E30</f>
        <v>0</v>
      </c>
      <c r="F28" s="4">
        <f>+F29+F30</f>
        <v>0</v>
      </c>
      <c r="G28" s="4" t="e">
        <f>+F28/H28</f>
        <v>#DIV/0!</v>
      </c>
      <c r="H28" s="4">
        <f>+H29+H30</f>
        <v>0</v>
      </c>
      <c r="I28" s="4" t="e">
        <f>+(F28-C28)/C28</f>
        <v>#DIV/0!</v>
      </c>
      <c r="J28" s="4" t="e">
        <f>+(G28-D28)/D28</f>
        <v>#DIV/0!</v>
      </c>
      <c r="K28" s="4" t="e">
        <f>+(H28-E28)/E28</f>
        <v>#DIV/0!</v>
      </c>
    </row>
    <row r="29" spans="1:11" x14ac:dyDescent="0.25">
      <c r="A29" s="5" t="s">
        <v>16</v>
      </c>
      <c r="B29" s="3" t="s">
        <v>19</v>
      </c>
      <c r="C29" s="4">
        <f>+C8+C15+C22</f>
        <v>0</v>
      </c>
      <c r="D29" s="4" t="e">
        <f t="shared" ref="D29:D30" si="9">+C29/E29</f>
        <v>#DIV/0!</v>
      </c>
      <c r="E29" s="4">
        <f>+E8+E15+E22</f>
        <v>0</v>
      </c>
      <c r="F29" s="4">
        <f>+F8+F15+F22</f>
        <v>0</v>
      </c>
      <c r="G29" s="4" t="e">
        <f t="shared" ref="G29:G30" si="10">+F29/H29</f>
        <v>#DIV/0!</v>
      </c>
      <c r="H29" s="4">
        <f>+H8+H15+H22</f>
        <v>0</v>
      </c>
      <c r="I29" s="4" t="e">
        <f t="shared" ref="I29:K30" si="11">+(F29-C29)/C29</f>
        <v>#DIV/0!</v>
      </c>
      <c r="J29" s="4" t="e">
        <f t="shared" si="11"/>
        <v>#DIV/0!</v>
      </c>
      <c r="K29" s="4" t="e">
        <f t="shared" si="11"/>
        <v>#DIV/0!</v>
      </c>
    </row>
    <row r="30" spans="1:11" x14ac:dyDescent="0.25">
      <c r="A30" s="5" t="s">
        <v>17</v>
      </c>
      <c r="B30" s="3" t="s">
        <v>19</v>
      </c>
      <c r="C30" s="4">
        <f>+C9+C16+C23</f>
        <v>0</v>
      </c>
      <c r="D30" s="4" t="e">
        <f t="shared" si="9"/>
        <v>#DIV/0!</v>
      </c>
      <c r="E30" s="4">
        <f>+E9+E16+E23</f>
        <v>0</v>
      </c>
      <c r="F30" s="4">
        <f>+F9+F16+F23</f>
        <v>0</v>
      </c>
      <c r="G30" s="4" t="e">
        <f t="shared" si="10"/>
        <v>#DIV/0!</v>
      </c>
      <c r="H30" s="4">
        <f>+H9+H16+H23</f>
        <v>0</v>
      </c>
      <c r="I30" s="4" t="e">
        <f t="shared" si="11"/>
        <v>#DIV/0!</v>
      </c>
      <c r="J30" s="4" t="e">
        <f t="shared" si="11"/>
        <v>#DIV/0!</v>
      </c>
      <c r="K30" s="4" t="e">
        <f t="shared" si="11"/>
        <v>#DIV/0!</v>
      </c>
    </row>
  </sheetData>
  <mergeCells count="20">
    <mergeCell ref="A19:A20"/>
    <mergeCell ref="B19:B20"/>
    <mergeCell ref="C19:E19"/>
    <mergeCell ref="F19:H19"/>
    <mergeCell ref="I19:K19"/>
    <mergeCell ref="A26:A27"/>
    <mergeCell ref="B26:B27"/>
    <mergeCell ref="C26:E26"/>
    <mergeCell ref="F26:H26"/>
    <mergeCell ref="I26:K26"/>
    <mergeCell ref="A5:A6"/>
    <mergeCell ref="B5:B6"/>
    <mergeCell ref="C5:E5"/>
    <mergeCell ref="F5:H5"/>
    <mergeCell ref="I5:K5"/>
    <mergeCell ref="A12:A13"/>
    <mergeCell ref="B12:B13"/>
    <mergeCell ref="C12:E12"/>
    <mergeCell ref="F12:H12"/>
    <mergeCell ref="I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tabSelected="1" zoomScale="145" zoomScaleNormal="145" workbookViewId="0">
      <selection activeCell="F12" sqref="F12"/>
    </sheetView>
  </sheetViews>
  <sheetFormatPr baseColWidth="10" defaultRowHeight="15" x14ac:dyDescent="0.25"/>
  <cols>
    <col min="1" max="1" width="36.28515625" customWidth="1"/>
    <col min="3" max="11" width="14.85546875" customWidth="1"/>
  </cols>
  <sheetData>
    <row r="2" spans="1:11" ht="21" x14ac:dyDescent="0.35">
      <c r="A2" s="8" t="s">
        <v>22</v>
      </c>
    </row>
    <row r="3" spans="1:11" x14ac:dyDescent="0.25">
      <c r="A3" s="10" t="s">
        <v>0</v>
      </c>
      <c r="B3" s="10" t="s">
        <v>1</v>
      </c>
      <c r="C3" s="12" t="s">
        <v>10</v>
      </c>
      <c r="D3" s="13"/>
      <c r="E3" s="14"/>
      <c r="F3" s="12" t="s">
        <v>12</v>
      </c>
      <c r="G3" s="13"/>
      <c r="H3" s="14"/>
      <c r="I3" s="12" t="s">
        <v>11</v>
      </c>
      <c r="J3" s="13"/>
      <c r="K3" s="14"/>
    </row>
    <row r="4" spans="1:11" ht="51" x14ac:dyDescent="0.25">
      <c r="A4" s="11"/>
      <c r="B4" s="11"/>
      <c r="C4" s="1" t="s">
        <v>2</v>
      </c>
      <c r="D4" s="1" t="s">
        <v>24</v>
      </c>
      <c r="E4" s="1" t="s">
        <v>25</v>
      </c>
      <c r="F4" s="1" t="s">
        <v>2</v>
      </c>
      <c r="G4" s="1" t="s">
        <v>24</v>
      </c>
      <c r="H4" s="1" t="s">
        <v>25</v>
      </c>
      <c r="I4" s="1" t="s">
        <v>2</v>
      </c>
      <c r="J4" s="1" t="s">
        <v>24</v>
      </c>
      <c r="K4" s="1" t="s">
        <v>25</v>
      </c>
    </row>
    <row r="5" spans="1:11" ht="22.5" customHeight="1" x14ac:dyDescent="0.25">
      <c r="A5" s="9" t="s">
        <v>9</v>
      </c>
      <c r="B5" s="3" t="s">
        <v>6</v>
      </c>
      <c r="C5" s="4">
        <f>722472758.05*100</f>
        <v>72247275805</v>
      </c>
      <c r="D5" s="4">
        <f t="shared" ref="D5:D6" si="0">+C5/E5</f>
        <v>223.59726823160946</v>
      </c>
      <c r="E5" s="4">
        <v>323113410</v>
      </c>
      <c r="F5" s="4">
        <f>877081954.41*100</f>
        <v>87708195441</v>
      </c>
      <c r="G5" s="4">
        <f t="shared" ref="G5:G6" si="1">+F5/H5</f>
        <v>266.3185532543734</v>
      </c>
      <c r="H5" s="4">
        <v>329335656</v>
      </c>
      <c r="I5" s="15">
        <f t="shared" ref="I5:K6" si="2">+(F5-C5)/C5</f>
        <v>0.21400003617755786</v>
      </c>
      <c r="J5" s="15">
        <f t="shared" si="2"/>
        <v>0.19106353740651166</v>
      </c>
      <c r="K5" s="15">
        <f t="shared" si="2"/>
        <v>1.925715803624492E-2</v>
      </c>
    </row>
    <row r="6" spans="1:11" ht="22.5" customHeight="1" x14ac:dyDescent="0.25">
      <c r="A6" s="9" t="s">
        <v>23</v>
      </c>
      <c r="B6" s="3" t="s">
        <v>19</v>
      </c>
      <c r="C6" s="4">
        <f>105004468.95*100</f>
        <v>10500446895</v>
      </c>
      <c r="D6" s="4">
        <f t="shared" si="0"/>
        <v>21.453261992082695</v>
      </c>
      <c r="E6" s="4">
        <v>489456890</v>
      </c>
      <c r="F6" s="4">
        <f>140239657.87*100</f>
        <v>14023965787</v>
      </c>
      <c r="G6" s="4">
        <f t="shared" si="1"/>
        <v>28.88339105439653</v>
      </c>
      <c r="H6" s="4">
        <v>485537372</v>
      </c>
      <c r="I6" s="15">
        <f t="shared" si="2"/>
        <v>0.33555894594141461</v>
      </c>
      <c r="J6" s="15">
        <f t="shared" si="2"/>
        <v>0.34634029384696446</v>
      </c>
      <c r="K6" s="15">
        <f t="shared" si="2"/>
        <v>-8.007892176162849E-3</v>
      </c>
    </row>
  </sheetData>
  <mergeCells count="5">
    <mergeCell ref="A3:A4"/>
    <mergeCell ref="B3:B4"/>
    <mergeCell ref="C3:E3"/>
    <mergeCell ref="F3:H3"/>
    <mergeCell ref="I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BT MT</vt:lpstr>
      <vt:lpstr>BP MP</vt:lpstr>
      <vt:lpstr>HT 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ouaret.anis</dc:creator>
  <cp:lastModifiedBy>bouatta.adel</cp:lastModifiedBy>
  <dcterms:created xsi:type="dcterms:W3CDTF">2016-11-06T10:11:01Z</dcterms:created>
  <dcterms:modified xsi:type="dcterms:W3CDTF">2016-11-06T11:04:32Z</dcterms:modified>
</cp:coreProperties>
</file>