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TAT VENTES GAZ 2016 DD BEL" sheetId="4" r:id="rId1"/>
    <sheet name="STAT VENTES GAZ 2016 DD GUE" sheetId="5" r:id="rId2"/>
    <sheet name="STAT VENTES GAZ 2016 DD EHR" sheetId="1" r:id="rId3"/>
    <sheet name="STAT VENTES CLIENTELE COM 2016" sheetId="3" r:id="rId4"/>
  </sheets>
  <calcPr calcId="145621"/>
</workbook>
</file>

<file path=xl/calcChain.xml><?xml version="1.0" encoding="utf-8"?>
<calcChain xmlns="http://schemas.openxmlformats.org/spreadsheetml/2006/main">
  <c r="C25" i="5" l="1"/>
  <c r="B25" i="5"/>
  <c r="C25" i="4"/>
  <c r="B25" i="4"/>
  <c r="J23" i="3" l="1"/>
  <c r="F23" i="3"/>
  <c r="G25" i="1" l="1"/>
  <c r="F25" i="1"/>
  <c r="J34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J35" i="1" l="1"/>
  <c r="J36" i="1"/>
  <c r="J37" i="1"/>
  <c r="J38" i="1"/>
  <c r="J39" i="1"/>
  <c r="J40" i="1"/>
  <c r="J41" i="1"/>
  <c r="J42" i="1"/>
  <c r="J43" i="1"/>
  <c r="J44" i="1"/>
  <c r="J45" i="1"/>
  <c r="B46" i="1"/>
  <c r="G46" i="1"/>
  <c r="F46" i="1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J46" i="1" l="1"/>
  <c r="C25" i="1"/>
  <c r="B25" i="1"/>
</calcChain>
</file>

<file path=xl/sharedStrings.xml><?xml version="1.0" encoding="utf-8"?>
<sst xmlns="http://schemas.openxmlformats.org/spreadsheetml/2006/main" count="100" uniqueCount="62">
  <si>
    <t>DIRECTION COMMERCIALE &amp; MARKETING</t>
  </si>
  <si>
    <t>EXERCICE :2016</t>
  </si>
  <si>
    <t>2/GAZ</t>
  </si>
  <si>
    <t>UNITE : MTH</t>
  </si>
  <si>
    <t>UNITE : MDA</t>
  </si>
  <si>
    <t>EN MTH</t>
  </si>
  <si>
    <t>EL HARRACH</t>
  </si>
  <si>
    <t>BP</t>
  </si>
  <si>
    <t>MP</t>
  </si>
  <si>
    <t>TOTAUX</t>
  </si>
  <si>
    <t>Les ventes par commune  de l'année 2016</t>
  </si>
  <si>
    <t>Commune</t>
  </si>
  <si>
    <t>Ventes Gaz</t>
  </si>
  <si>
    <t>Chiffre d'affaires en HT</t>
  </si>
  <si>
    <t xml:space="preserve">Code  </t>
  </si>
  <si>
    <t>nom</t>
  </si>
  <si>
    <t>Qte AO</t>
  </si>
  <si>
    <t>Qte_FSM</t>
  </si>
  <si>
    <t>CA AO</t>
  </si>
  <si>
    <t>CA FSM</t>
  </si>
  <si>
    <t>35417</t>
  </si>
  <si>
    <t>AIN TAYA</t>
  </si>
  <si>
    <t>16421</t>
  </si>
  <si>
    <t>BAB EZZOUAR</t>
  </si>
  <si>
    <t>16430</t>
  </si>
  <si>
    <t>BORDJ  EL  KIFFAN</t>
  </si>
  <si>
    <t>35423</t>
  </si>
  <si>
    <t>BORDJ EL BAHRI</t>
  </si>
  <si>
    <t>16316</t>
  </si>
  <si>
    <t>BOUROUBA</t>
  </si>
  <si>
    <t>16420</t>
  </si>
  <si>
    <t>DAR EL BEIDA</t>
  </si>
  <si>
    <t>35437</t>
  </si>
  <si>
    <t>Deghfala</t>
  </si>
  <si>
    <t>16313</t>
  </si>
  <si>
    <t>35424</t>
  </si>
  <si>
    <t>EL MARSA</t>
  </si>
  <si>
    <t>35434</t>
  </si>
  <si>
    <t>HEURAOUA</t>
  </si>
  <si>
    <t>16333</t>
  </si>
  <si>
    <t>LES EUCALYPTUS</t>
  </si>
  <si>
    <t>16429</t>
  </si>
  <si>
    <t>MOHAMMADIA</t>
  </si>
  <si>
    <t>16315</t>
  </si>
  <si>
    <t>OUED SMAR</t>
  </si>
  <si>
    <t>35516</t>
  </si>
  <si>
    <t>REGHAIA</t>
  </si>
  <si>
    <t>35403</t>
  </si>
  <si>
    <t>ROUIBA</t>
  </si>
  <si>
    <t>Total  DD</t>
  </si>
  <si>
    <t>Qte MP</t>
  </si>
  <si>
    <t>CA MP</t>
  </si>
  <si>
    <t>Qte_BP</t>
  </si>
  <si>
    <t>BP/MP</t>
  </si>
  <si>
    <t>TAUX PERTES</t>
  </si>
  <si>
    <t>PERTES BP/MP</t>
  </si>
  <si>
    <t>CA BP/MP</t>
  </si>
  <si>
    <t>VENTES BP/MP</t>
  </si>
  <si>
    <t>ACHATS BP/MP</t>
  </si>
  <si>
    <t>PVM</t>
  </si>
  <si>
    <t>BELOUIZDAD</t>
  </si>
  <si>
    <t>GUE CONSTANTINE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</si>
</sst>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#,##0.00_);\-#,##0.00"/>
    <numFmt numFmtId="165" formatCode="_-* #,##0\ _€_-;\-* #,##0\ _€_-;_-* &quot;-&quot;??\ _€_-;_-@_-"/>
  </numFmts>
  <fonts count="17" x14ac:knownFonts="1">
    <font>
      <sz val="11"/>
      <color theme="1"/>
      <name val="Calibri"/>
      <family val="2"/>
      <scheme val="minor"/>
    </font>
    <font>
      <b/>
      <sz val="11"/>
      <color rgb="FF002060"/>
      <name val="Corbel"/>
      <family val="2"/>
    </font>
    <font>
      <sz val="11"/>
      <color rgb="FF002060"/>
      <name val="Corbel"/>
      <family val="2"/>
    </font>
    <font>
      <b/>
      <u/>
      <sz val="11"/>
      <color rgb="FF002060"/>
      <name val="Corbel"/>
      <family val="2"/>
    </font>
    <font>
      <b/>
      <i/>
      <u/>
      <sz val="12"/>
      <color rgb="FF002060"/>
      <name val="Corbel"/>
      <family val="2"/>
    </font>
    <font>
      <sz val="10"/>
      <name val="Arial"/>
      <family val="2"/>
    </font>
    <font>
      <b/>
      <u/>
      <sz val="16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9.85"/>
      <color indexed="8"/>
      <name val="Times New Roman"/>
      <family val="1"/>
    </font>
    <font>
      <b/>
      <sz val="9.85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" fontId="1" fillId="2" borderId="6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 applyProtection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NumberFormat="1" applyFont="1" applyFill="1" applyBorder="1" applyAlignment="1" applyProtection="1"/>
    <xf numFmtId="3" fontId="14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3" fontId="14" fillId="0" borderId="14" xfId="0" applyNumberFormat="1" applyFont="1" applyBorder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3" fontId="14" fillId="0" borderId="16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3" fontId="14" fillId="0" borderId="17" xfId="0" applyNumberFormat="1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17" xfId="0" applyNumberFormat="1" applyFont="1" applyBorder="1" applyAlignment="1">
      <alignment horizontal="center" vertical="center"/>
    </xf>
    <xf numFmtId="3" fontId="15" fillId="0" borderId="18" xfId="0" applyNumberFormat="1" applyFont="1" applyBorder="1" applyAlignment="1">
      <alignment horizontal="center" vertical="center"/>
    </xf>
    <xf numFmtId="3" fontId="15" fillId="0" borderId="20" xfId="0" applyNumberFormat="1" applyFont="1" applyBorder="1" applyAlignment="1">
      <alignment horizontal="center" vertical="center"/>
    </xf>
    <xf numFmtId="3" fontId="15" fillId="0" borderId="19" xfId="0" applyNumberFormat="1" applyFont="1" applyBorder="1" applyAlignment="1">
      <alignment horizontal="center" vertical="center"/>
    </xf>
    <xf numFmtId="3" fontId="14" fillId="0" borderId="2" xfId="0" applyNumberFormat="1" applyFont="1" applyBorder="1" applyAlignment="1">
      <alignment horizontal="center" vertical="center"/>
    </xf>
    <xf numFmtId="3" fontId="14" fillId="0" borderId="21" xfId="0" applyNumberFormat="1" applyFont="1" applyBorder="1" applyAlignment="1">
      <alignment horizontal="center" vertical="center"/>
    </xf>
    <xf numFmtId="3" fontId="15" fillId="0" borderId="22" xfId="0" applyNumberFormat="1" applyFont="1" applyBorder="1" applyAlignment="1">
      <alignment horizontal="center" vertical="center"/>
    </xf>
    <xf numFmtId="4" fontId="14" fillId="0" borderId="6" xfId="0" applyNumberFormat="1" applyFont="1" applyFill="1" applyBorder="1" applyAlignment="1" applyProtection="1">
      <alignment horizontal="center" vertical="center"/>
    </xf>
    <xf numFmtId="3" fontId="0" fillId="0" borderId="0" xfId="0" applyNumberFormat="1" applyFill="1" applyBorder="1" applyAlignment="1" applyProtection="1"/>
    <xf numFmtId="165" fontId="2" fillId="2" borderId="0" xfId="2" applyNumberFormat="1" applyFont="1" applyFill="1"/>
    <xf numFmtId="0" fontId="2" fillId="4" borderId="0" xfId="0" applyFont="1" applyFill="1"/>
    <xf numFmtId="10" fontId="1" fillId="2" borderId="4" xfId="3" applyNumberFormat="1" applyFont="1" applyFill="1" applyBorder="1" applyAlignment="1">
      <alignment horizontal="center" vertical="center"/>
    </xf>
    <xf numFmtId="10" fontId="1" fillId="2" borderId="7" xfId="3" applyNumberFormat="1" applyFont="1" applyFill="1" applyBorder="1" applyAlignment="1">
      <alignment horizontal="center" vertical="center"/>
    </xf>
    <xf numFmtId="10" fontId="1" fillId="4" borderId="5" xfId="3" applyNumberFormat="1" applyFont="1" applyFill="1" applyBorder="1" applyAlignment="1">
      <alignment horizontal="center" vertical="center"/>
    </xf>
    <xf numFmtId="10" fontId="1" fillId="4" borderId="4" xfId="3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9" fillId="0" borderId="8" xfId="0" applyNumberFormat="1" applyFont="1" applyFill="1" applyBorder="1" applyAlignment="1" applyProtection="1">
      <alignment horizontal="center"/>
    </xf>
    <xf numFmtId="0" fontId="9" fillId="0" borderId="10" xfId="0" applyNumberFormat="1" applyFont="1" applyFill="1" applyBorder="1" applyAlignment="1" applyProtection="1">
      <alignment horizontal="center"/>
    </xf>
    <xf numFmtId="0" fontId="9" fillId="0" borderId="9" xfId="0" applyNumberFormat="1" applyFont="1" applyFill="1" applyBorder="1" applyAlignment="1" applyProtection="1">
      <alignment horizontal="center"/>
    </xf>
    <xf numFmtId="0" fontId="6" fillId="0" borderId="0" xfId="0" applyFont="1" applyAlignment="1">
      <alignment horizontal="center" vertical="center"/>
    </xf>
  </cellXfs>
  <cellStyles count="4">
    <cellStyle name="Milliers" xfId="2" builtinId="3"/>
    <cellStyle name="Normal" xfId="0" builtinId="0"/>
    <cellStyle name="Normal 2" xfId="1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0"/>
          <a:ext cx="25812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0"/>
          <a:ext cx="31337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0"/>
          <a:ext cx="25812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4" sqref="B24:C24"/>
    </sheetView>
  </sheetViews>
  <sheetFormatPr baseColWidth="10" defaultColWidth="11.42578125" defaultRowHeight="15" x14ac:dyDescent="0.25"/>
  <cols>
    <col min="1" max="1" width="17" style="3" customWidth="1"/>
    <col min="2" max="3" width="15.28515625" style="2" customWidth="1"/>
    <col min="4" max="4" width="11.42578125" style="2"/>
    <col min="5" max="5" width="14.42578125" style="2" customWidth="1"/>
    <col min="6" max="6" width="15.85546875" style="2" bestFit="1" customWidth="1"/>
    <col min="7" max="16384" width="11.42578125" style="2"/>
  </cols>
  <sheetData>
    <row r="1" spans="1:3" x14ac:dyDescent="0.25">
      <c r="A1" s="1" t="s">
        <v>0</v>
      </c>
    </row>
    <row r="4" spans="1:3" x14ac:dyDescent="0.25">
      <c r="A4" s="1" t="s">
        <v>0</v>
      </c>
    </row>
    <row r="5" spans="1:3" ht="9.75" customHeight="1" x14ac:dyDescent="0.25">
      <c r="B5" s="4"/>
      <c r="C5" s="4"/>
    </row>
    <row r="6" spans="1:3" x14ac:dyDescent="0.25">
      <c r="A6" s="1" t="s">
        <v>1</v>
      </c>
      <c r="B6" s="4"/>
      <c r="C6" s="4"/>
    </row>
    <row r="8" spans="1:3" ht="15.75" x14ac:dyDescent="0.25">
      <c r="A8" s="5" t="s">
        <v>2</v>
      </c>
    </row>
    <row r="10" spans="1:3" x14ac:dyDescent="0.25">
      <c r="A10" s="1" t="s">
        <v>3</v>
      </c>
    </row>
    <row r="11" spans="1:3" ht="15" customHeight="1" x14ac:dyDescent="0.25">
      <c r="A11" s="51" t="s">
        <v>57</v>
      </c>
      <c r="B11" s="53" t="s">
        <v>60</v>
      </c>
      <c r="C11" s="54"/>
    </row>
    <row r="12" spans="1:3" x14ac:dyDescent="0.25">
      <c r="A12" s="52"/>
      <c r="B12" s="6" t="s">
        <v>7</v>
      </c>
      <c r="C12" s="7" t="s">
        <v>8</v>
      </c>
    </row>
    <row r="13" spans="1:3" x14ac:dyDescent="0.25">
      <c r="A13" s="8">
        <v>42370</v>
      </c>
      <c r="B13" s="9">
        <v>181.245643</v>
      </c>
      <c r="C13" s="9">
        <v>15.092352999999999</v>
      </c>
    </row>
    <row r="14" spans="1:3" x14ac:dyDescent="0.25">
      <c r="A14" s="8">
        <v>42401</v>
      </c>
      <c r="B14" s="9">
        <v>203.717476</v>
      </c>
      <c r="C14" s="9">
        <v>20.550083999999998</v>
      </c>
    </row>
    <row r="15" spans="1:3" x14ac:dyDescent="0.25">
      <c r="A15" s="8">
        <v>42430</v>
      </c>
      <c r="B15" s="9">
        <v>132.60216500000001</v>
      </c>
      <c r="C15" s="9">
        <v>23.012567000000001</v>
      </c>
    </row>
    <row r="16" spans="1:3" x14ac:dyDescent="0.25">
      <c r="A16" s="8">
        <v>42461</v>
      </c>
      <c r="B16" s="9">
        <v>232.19128731999984</v>
      </c>
      <c r="C16" s="9">
        <v>19.216405000000002</v>
      </c>
    </row>
    <row r="17" spans="1:3" x14ac:dyDescent="0.25">
      <c r="A17" s="8">
        <v>42491</v>
      </c>
      <c r="B17" s="9">
        <v>179.55163728000002</v>
      </c>
      <c r="C17" s="9">
        <v>8.8369070000000001</v>
      </c>
    </row>
    <row r="18" spans="1:3" x14ac:dyDescent="0.25">
      <c r="A18" s="8">
        <v>42522</v>
      </c>
      <c r="B18" s="9">
        <v>62.486742359999994</v>
      </c>
      <c r="C18" s="9">
        <v>6.6363719999999997</v>
      </c>
    </row>
    <row r="19" spans="1:3" x14ac:dyDescent="0.25">
      <c r="A19" s="8">
        <v>42552</v>
      </c>
      <c r="B19" s="9">
        <v>98.154408959999984</v>
      </c>
      <c r="C19" s="9">
        <v>4.1212460000000002</v>
      </c>
    </row>
    <row r="20" spans="1:3" x14ac:dyDescent="0.25">
      <c r="A20" s="8">
        <v>42583</v>
      </c>
      <c r="B20" s="9">
        <v>71.793053360000044</v>
      </c>
      <c r="C20" s="9">
        <v>4.2239199999999997</v>
      </c>
    </row>
    <row r="21" spans="1:3" x14ac:dyDescent="0.25">
      <c r="A21" s="8">
        <v>42614</v>
      </c>
      <c r="B21" s="9">
        <v>34.220359039999998</v>
      </c>
      <c r="C21" s="9">
        <v>4.250769</v>
      </c>
    </row>
    <row r="22" spans="1:3" x14ac:dyDescent="0.25">
      <c r="A22" s="8">
        <v>42644</v>
      </c>
      <c r="B22" s="9">
        <v>64.622761999999994</v>
      </c>
      <c r="C22" s="9">
        <v>5.4617389999999997</v>
      </c>
    </row>
    <row r="23" spans="1:3" x14ac:dyDescent="0.25">
      <c r="A23" s="8">
        <v>42675</v>
      </c>
      <c r="B23" s="9">
        <v>73.90371300000001</v>
      </c>
      <c r="C23" s="9">
        <v>7.5461400000000003</v>
      </c>
    </row>
    <row r="24" spans="1:3" x14ac:dyDescent="0.25">
      <c r="A24" s="8">
        <v>42705</v>
      </c>
      <c r="B24" s="10">
        <v>66.800232999999992</v>
      </c>
      <c r="C24" s="10">
        <v>15.265140000000001</v>
      </c>
    </row>
    <row r="25" spans="1:3" x14ac:dyDescent="0.25">
      <c r="A25" s="11" t="s">
        <v>9</v>
      </c>
      <c r="B25" s="12">
        <f t="shared" ref="B25:C25" si="0">SUM(B13:B24)</f>
        <v>1401.2894803199999</v>
      </c>
      <c r="C25" s="12">
        <f t="shared" si="0"/>
        <v>134.21364199999999</v>
      </c>
    </row>
  </sheetData>
  <mergeCells count="2">
    <mergeCell ref="A11:A12"/>
    <mergeCell ref="B11:C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I16" sqref="I16"/>
    </sheetView>
  </sheetViews>
  <sheetFormatPr baseColWidth="10" defaultColWidth="11.42578125" defaultRowHeight="15" x14ac:dyDescent="0.25"/>
  <cols>
    <col min="1" max="1" width="17" style="3" customWidth="1"/>
    <col min="2" max="3" width="15.28515625" style="2" customWidth="1"/>
    <col min="4" max="4" width="11.42578125" style="2"/>
    <col min="5" max="5" width="14.42578125" style="2" customWidth="1"/>
    <col min="6" max="6" width="15.85546875" style="2" bestFit="1" customWidth="1"/>
    <col min="7" max="16384" width="11.42578125" style="2"/>
  </cols>
  <sheetData>
    <row r="1" spans="1:3" x14ac:dyDescent="0.25">
      <c r="A1" s="1" t="s">
        <v>0</v>
      </c>
    </row>
    <row r="4" spans="1:3" x14ac:dyDescent="0.25">
      <c r="A4" s="1" t="s">
        <v>0</v>
      </c>
    </row>
    <row r="5" spans="1:3" ht="9.75" customHeight="1" x14ac:dyDescent="0.25">
      <c r="B5" s="4"/>
      <c r="C5" s="4"/>
    </row>
    <row r="6" spans="1:3" x14ac:dyDescent="0.25">
      <c r="A6" s="1" t="s">
        <v>1</v>
      </c>
      <c r="B6" s="4"/>
      <c r="C6" s="4"/>
    </row>
    <row r="8" spans="1:3" ht="15.75" x14ac:dyDescent="0.25">
      <c r="A8" s="5" t="s">
        <v>2</v>
      </c>
    </row>
    <row r="10" spans="1:3" x14ac:dyDescent="0.25">
      <c r="A10" s="1" t="s">
        <v>3</v>
      </c>
    </row>
    <row r="11" spans="1:3" ht="15" customHeight="1" x14ac:dyDescent="0.25">
      <c r="A11" s="51" t="s">
        <v>57</v>
      </c>
      <c r="B11" s="53" t="s">
        <v>61</v>
      </c>
      <c r="C11" s="54"/>
    </row>
    <row r="12" spans="1:3" x14ac:dyDescent="0.25">
      <c r="A12" s="52"/>
      <c r="B12" s="6" t="s">
        <v>7</v>
      </c>
      <c r="C12" s="7" t="s">
        <v>8</v>
      </c>
    </row>
    <row r="13" spans="1:3" x14ac:dyDescent="0.25">
      <c r="A13" s="8">
        <v>42370</v>
      </c>
      <c r="B13" s="9">
        <v>232.937804</v>
      </c>
      <c r="C13" s="9">
        <v>32.920347999999997</v>
      </c>
    </row>
    <row r="14" spans="1:3" x14ac:dyDescent="0.25">
      <c r="A14" s="8">
        <v>42401</v>
      </c>
      <c r="B14" s="9">
        <v>253.72245100000001</v>
      </c>
      <c r="C14" s="9">
        <v>32.455105000000003</v>
      </c>
    </row>
    <row r="15" spans="1:3" x14ac:dyDescent="0.25">
      <c r="A15" s="8">
        <v>42430</v>
      </c>
      <c r="B15" s="9">
        <v>312.02436999999998</v>
      </c>
      <c r="C15" s="9">
        <v>29.608827999999999</v>
      </c>
    </row>
    <row r="16" spans="1:3" x14ac:dyDescent="0.25">
      <c r="A16" s="8">
        <v>42461</v>
      </c>
      <c r="B16" s="9">
        <v>313.42604899999998</v>
      </c>
      <c r="C16" s="9">
        <v>29.577075000000001</v>
      </c>
    </row>
    <row r="17" spans="1:3" x14ac:dyDescent="0.25">
      <c r="A17" s="8">
        <v>42491</v>
      </c>
      <c r="B17" s="9">
        <v>197.07233500000001</v>
      </c>
      <c r="C17" s="9">
        <v>29.738178999999999</v>
      </c>
    </row>
    <row r="18" spans="1:3" x14ac:dyDescent="0.25">
      <c r="A18" s="8">
        <v>42522</v>
      </c>
      <c r="B18" s="9">
        <v>147.44678400000001</v>
      </c>
      <c r="C18" s="9">
        <v>24.931587</v>
      </c>
    </row>
    <row r="19" spans="1:3" x14ac:dyDescent="0.25">
      <c r="A19" s="8">
        <v>42552</v>
      </c>
      <c r="B19" s="9">
        <v>116.47316499999999</v>
      </c>
      <c r="C19" s="9">
        <v>21.183019000000002</v>
      </c>
    </row>
    <row r="20" spans="1:3" x14ac:dyDescent="0.25">
      <c r="A20" s="8">
        <v>42583</v>
      </c>
      <c r="B20" s="9">
        <v>72.402614</v>
      </c>
      <c r="C20" s="9">
        <v>28.380587999999999</v>
      </c>
    </row>
    <row r="21" spans="1:3" x14ac:dyDescent="0.25">
      <c r="A21" s="8">
        <v>42614</v>
      </c>
      <c r="B21" s="9">
        <v>68.359375</v>
      </c>
      <c r="C21" s="9">
        <v>29.228518999999999</v>
      </c>
    </row>
    <row r="22" spans="1:3" x14ac:dyDescent="0.25">
      <c r="A22" s="8">
        <v>42644</v>
      </c>
      <c r="B22" s="9">
        <v>67.314132999999998</v>
      </c>
      <c r="C22" s="9">
        <v>26.005431000000002</v>
      </c>
    </row>
    <row r="23" spans="1:3" x14ac:dyDescent="0.25">
      <c r="A23" s="8">
        <v>42675</v>
      </c>
      <c r="B23" s="9">
        <v>67.877341000000001</v>
      </c>
      <c r="C23" s="9">
        <v>30.501915</v>
      </c>
    </row>
    <row r="24" spans="1:3" x14ac:dyDescent="0.25">
      <c r="A24" s="8">
        <v>42705</v>
      </c>
      <c r="B24" s="10">
        <v>139.33553799999999</v>
      </c>
      <c r="C24" s="10">
        <v>28.479227000000002</v>
      </c>
    </row>
    <row r="25" spans="1:3" x14ac:dyDescent="0.25">
      <c r="A25" s="11" t="s">
        <v>9</v>
      </c>
      <c r="B25" s="12">
        <f t="shared" ref="B25:C25" si="0">SUM(B13:B24)</f>
        <v>1988.3919590000003</v>
      </c>
      <c r="C25" s="12">
        <f t="shared" si="0"/>
        <v>343.00982099999993</v>
      </c>
    </row>
  </sheetData>
  <mergeCells count="2">
    <mergeCell ref="A11:A12"/>
    <mergeCell ref="B11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5.5703125" style="3" customWidth="1"/>
    <col min="2" max="2" width="11.140625" style="2" customWidth="1"/>
    <col min="3" max="3" width="12.5703125" style="2" customWidth="1"/>
    <col min="4" max="4" width="11.42578125" style="2"/>
    <col min="5" max="5" width="13.5703125" style="2" customWidth="1"/>
    <col min="6" max="9" width="11.42578125" style="2"/>
    <col min="10" max="10" width="14.28515625" style="2" customWidth="1"/>
    <col min="11" max="11" width="14.42578125" style="2" customWidth="1"/>
    <col min="12" max="12" width="15.85546875" style="2" bestFit="1" customWidth="1"/>
    <col min="13" max="16384" width="11.42578125" style="2"/>
  </cols>
  <sheetData>
    <row r="1" spans="1:7" ht="14.45" x14ac:dyDescent="0.3">
      <c r="A1" s="1" t="s">
        <v>0</v>
      </c>
    </row>
    <row r="4" spans="1:7" ht="14.45" x14ac:dyDescent="0.3">
      <c r="A4" s="1" t="s">
        <v>0</v>
      </c>
    </row>
    <row r="5" spans="1:7" ht="9.75" customHeight="1" x14ac:dyDescent="0.3">
      <c r="B5" s="4"/>
      <c r="C5" s="4"/>
    </row>
    <row r="6" spans="1:7" ht="14.45" x14ac:dyDescent="0.3">
      <c r="A6" s="1" t="s">
        <v>1</v>
      </c>
      <c r="B6" s="4"/>
      <c r="C6" s="4"/>
    </row>
    <row r="8" spans="1:7" ht="15.6" x14ac:dyDescent="0.3">
      <c r="A8" s="5" t="s">
        <v>2</v>
      </c>
    </row>
    <row r="10" spans="1:7" ht="14.45" x14ac:dyDescent="0.3">
      <c r="A10" s="1" t="s">
        <v>3</v>
      </c>
      <c r="E10" s="1" t="s">
        <v>4</v>
      </c>
    </row>
    <row r="11" spans="1:7" ht="15" customHeight="1" x14ac:dyDescent="0.25">
      <c r="A11" s="51" t="s">
        <v>57</v>
      </c>
      <c r="B11" s="53" t="s">
        <v>6</v>
      </c>
      <c r="C11" s="54"/>
      <c r="E11" s="51" t="s">
        <v>56</v>
      </c>
      <c r="F11" s="53" t="s">
        <v>6</v>
      </c>
      <c r="G11" s="54"/>
    </row>
    <row r="12" spans="1:7" x14ac:dyDescent="0.25">
      <c r="A12" s="52"/>
      <c r="B12" s="6" t="s">
        <v>7</v>
      </c>
      <c r="C12" s="7" t="s">
        <v>8</v>
      </c>
      <c r="E12" s="52"/>
      <c r="F12" s="6" t="s">
        <v>7</v>
      </c>
      <c r="G12" s="7" t="s">
        <v>8</v>
      </c>
    </row>
    <row r="13" spans="1:7" ht="14.45" x14ac:dyDescent="0.3">
      <c r="A13" s="8">
        <v>42370</v>
      </c>
      <c r="B13" s="9">
        <v>259.69158299999998</v>
      </c>
      <c r="C13" s="9">
        <v>47.656083000000002</v>
      </c>
      <c r="E13" s="8">
        <v>42370</v>
      </c>
      <c r="F13" s="9">
        <v>81.666272700000007</v>
      </c>
      <c r="G13" s="9">
        <v>17.347297940000001</v>
      </c>
    </row>
    <row r="14" spans="1:7" ht="14.45" x14ac:dyDescent="0.3">
      <c r="A14" s="8">
        <v>42401</v>
      </c>
      <c r="B14" s="9">
        <v>328.77709599999997</v>
      </c>
      <c r="C14" s="9">
        <v>48.359292000000003</v>
      </c>
      <c r="E14" s="8">
        <v>42401</v>
      </c>
      <c r="F14" s="9">
        <v>104.05803286000001</v>
      </c>
      <c r="G14" s="9">
        <v>20.298039169999999</v>
      </c>
    </row>
    <row r="15" spans="1:7" ht="14.45" x14ac:dyDescent="0.3">
      <c r="A15" s="8">
        <v>42430</v>
      </c>
      <c r="B15" s="9">
        <v>325.54211500000002</v>
      </c>
      <c r="C15" s="9">
        <v>61.011302000000001</v>
      </c>
      <c r="E15" s="8">
        <v>42430</v>
      </c>
      <c r="F15" s="9">
        <v>102.83629053</v>
      </c>
      <c r="G15" s="9">
        <v>24.352634389999999</v>
      </c>
    </row>
    <row r="16" spans="1:7" ht="14.45" x14ac:dyDescent="0.3">
      <c r="A16" s="8">
        <v>42461</v>
      </c>
      <c r="B16" s="9">
        <v>327.29050430999996</v>
      </c>
      <c r="C16" s="9">
        <v>53.535699999999999</v>
      </c>
      <c r="E16" s="8">
        <v>42461</v>
      </c>
      <c r="F16" s="9">
        <v>127.16440926999999</v>
      </c>
      <c r="G16" s="9">
        <v>21.949201840000001</v>
      </c>
    </row>
    <row r="17" spans="1:11" ht="14.45" x14ac:dyDescent="0.3">
      <c r="A17" s="8">
        <v>42491</v>
      </c>
      <c r="B17" s="9">
        <v>269.03242771999999</v>
      </c>
      <c r="C17" s="9">
        <v>51.435282999999998</v>
      </c>
      <c r="E17" s="8">
        <v>42491</v>
      </c>
      <c r="F17" s="9">
        <v>102.29417819999999</v>
      </c>
      <c r="G17" s="9">
        <v>20.229773100000003</v>
      </c>
    </row>
    <row r="18" spans="1:11" ht="14.45" x14ac:dyDescent="0.3">
      <c r="A18" s="8">
        <v>42522</v>
      </c>
      <c r="B18" s="9">
        <v>149.53926681999999</v>
      </c>
      <c r="C18" s="9">
        <v>48.308447000000001</v>
      </c>
      <c r="E18" s="8">
        <v>42522</v>
      </c>
      <c r="F18" s="9">
        <v>52.664006229999998</v>
      </c>
      <c r="G18" s="9">
        <v>19.485936450000001</v>
      </c>
    </row>
    <row r="19" spans="1:11" ht="14.45" x14ac:dyDescent="0.3">
      <c r="A19" s="8">
        <v>42552</v>
      </c>
      <c r="B19" s="9">
        <v>115.75640444</v>
      </c>
      <c r="C19" s="9">
        <v>44.295937000000002</v>
      </c>
      <c r="E19" s="8">
        <v>42552</v>
      </c>
      <c r="F19" s="9">
        <v>39.970527189999999</v>
      </c>
      <c r="G19" s="9">
        <v>17.952336719999998</v>
      </c>
    </row>
    <row r="20" spans="1:11" ht="14.45" x14ac:dyDescent="0.3">
      <c r="A20" s="8">
        <v>42583</v>
      </c>
      <c r="B20" s="9">
        <v>97.827734509999985</v>
      </c>
      <c r="C20" s="9">
        <v>36.411959000000003</v>
      </c>
      <c r="E20" s="8">
        <v>42583</v>
      </c>
      <c r="F20" s="9">
        <v>33.768179589999995</v>
      </c>
      <c r="G20" s="9">
        <v>16.23481099</v>
      </c>
    </row>
    <row r="21" spans="1:11" ht="14.45" x14ac:dyDescent="0.3">
      <c r="A21" s="8">
        <v>42614</v>
      </c>
      <c r="B21" s="9">
        <v>75.050265859999996</v>
      </c>
      <c r="C21" s="9">
        <v>45.374991000000001</v>
      </c>
      <c r="E21" s="8">
        <v>42614</v>
      </c>
      <c r="F21" s="9">
        <v>25.407008059999999</v>
      </c>
      <c r="G21" s="9">
        <v>18.290515150000001</v>
      </c>
    </row>
    <row r="22" spans="1:11" ht="14.45" x14ac:dyDescent="0.3">
      <c r="A22" s="8">
        <v>42644</v>
      </c>
      <c r="B22" s="9">
        <v>87.717707000000004</v>
      </c>
      <c r="C22" s="9">
        <v>37.893129999999999</v>
      </c>
      <c r="E22" s="8">
        <v>42644</v>
      </c>
      <c r="F22" s="9">
        <v>30.555821589999997</v>
      </c>
      <c r="G22" s="9">
        <v>16.28914219</v>
      </c>
    </row>
    <row r="23" spans="1:11" ht="14.45" x14ac:dyDescent="0.3">
      <c r="A23" s="8">
        <v>42675</v>
      </c>
      <c r="B23" s="9">
        <v>111.213926</v>
      </c>
      <c r="C23" s="9">
        <v>41.957887999999997</v>
      </c>
      <c r="E23" s="8">
        <v>42675</v>
      </c>
      <c r="F23" s="9">
        <v>38.165503049999998</v>
      </c>
      <c r="G23" s="9">
        <v>17.588253089999998</v>
      </c>
    </row>
    <row r="24" spans="1:11" ht="14.45" x14ac:dyDescent="0.3">
      <c r="A24" s="8">
        <v>42705</v>
      </c>
      <c r="B24" s="10">
        <v>147.14482999999998</v>
      </c>
      <c r="C24" s="10">
        <v>55.225053000000003</v>
      </c>
      <c r="E24" s="8">
        <v>42705</v>
      </c>
      <c r="F24" s="10">
        <v>51.85239078</v>
      </c>
      <c r="G24" s="10">
        <v>21.073946019999998</v>
      </c>
    </row>
    <row r="25" spans="1:11" ht="14.45" x14ac:dyDescent="0.3">
      <c r="A25" s="11" t="s">
        <v>9</v>
      </c>
      <c r="B25" s="12">
        <f t="shared" ref="B25:C25" si="0">SUM(B13:B24)</f>
        <v>2294.5838606600005</v>
      </c>
      <c r="C25" s="12">
        <f t="shared" si="0"/>
        <v>571.46506499999998</v>
      </c>
      <c r="E25" s="11" t="s">
        <v>9</v>
      </c>
      <c r="F25" s="12">
        <f t="shared" ref="F25:G25" si="1">SUM(F13:F24)</f>
        <v>790.40262005</v>
      </c>
      <c r="G25" s="12">
        <f t="shared" si="1"/>
        <v>231.09188705</v>
      </c>
    </row>
    <row r="29" spans="1:11" ht="15.6" x14ac:dyDescent="0.3">
      <c r="A29" s="5" t="s">
        <v>2</v>
      </c>
    </row>
    <row r="31" spans="1:11" ht="14.45" x14ac:dyDescent="0.3">
      <c r="A31" s="1" t="s">
        <v>3</v>
      </c>
      <c r="E31" s="1" t="s">
        <v>3</v>
      </c>
      <c r="I31" s="1" t="s">
        <v>3</v>
      </c>
    </row>
    <row r="32" spans="1:11" x14ac:dyDescent="0.25">
      <c r="A32" s="51" t="s">
        <v>58</v>
      </c>
      <c r="B32" s="53" t="s">
        <v>6</v>
      </c>
      <c r="C32" s="54"/>
      <c r="E32" s="51" t="s">
        <v>57</v>
      </c>
      <c r="F32" s="53" t="s">
        <v>6</v>
      </c>
      <c r="G32" s="54"/>
      <c r="I32" s="51" t="s">
        <v>55</v>
      </c>
      <c r="J32" s="53" t="s">
        <v>6</v>
      </c>
      <c r="K32" s="54"/>
    </row>
    <row r="33" spans="1:13" x14ac:dyDescent="0.25">
      <c r="A33" s="52"/>
      <c r="B33" s="6" t="s">
        <v>53</v>
      </c>
      <c r="C33" s="7"/>
      <c r="E33" s="52"/>
      <c r="F33" s="6" t="s">
        <v>7</v>
      </c>
      <c r="G33" s="7" t="s">
        <v>8</v>
      </c>
      <c r="I33" s="52"/>
      <c r="J33" s="6" t="s">
        <v>5</v>
      </c>
      <c r="K33" s="7" t="s">
        <v>54</v>
      </c>
    </row>
    <row r="34" spans="1:13" ht="14.45" x14ac:dyDescent="0.3">
      <c r="A34" s="8">
        <v>42370</v>
      </c>
      <c r="B34" s="9">
        <v>463.01535000000001</v>
      </c>
      <c r="C34" s="9"/>
      <c r="E34" s="8">
        <v>42370</v>
      </c>
      <c r="F34" s="9">
        <v>259.69158299999998</v>
      </c>
      <c r="G34" s="9">
        <v>47.656083000000002</v>
      </c>
      <c r="I34" s="8">
        <v>42370</v>
      </c>
      <c r="J34" s="9">
        <f>+B34-F34-G34</f>
        <v>155.66768400000004</v>
      </c>
      <c r="K34" s="47">
        <f>+J34/B34</f>
        <v>0.33620415392275876</v>
      </c>
      <c r="L34" s="45"/>
      <c r="M34" s="46"/>
    </row>
    <row r="35" spans="1:13" ht="14.45" x14ac:dyDescent="0.3">
      <c r="A35" s="8">
        <v>42401</v>
      </c>
      <c r="B35" s="9">
        <v>419.87557199999998</v>
      </c>
      <c r="C35" s="9"/>
      <c r="E35" s="8">
        <v>42401</v>
      </c>
      <c r="F35" s="9">
        <v>328.77709599999997</v>
      </c>
      <c r="G35" s="9">
        <v>48.359292000000003</v>
      </c>
      <c r="I35" s="8">
        <v>42401</v>
      </c>
      <c r="J35" s="9">
        <f t="shared" ref="J35:J45" si="2">+B35-F35-G35</f>
        <v>42.739184000000002</v>
      </c>
      <c r="K35" s="47">
        <f t="shared" ref="K35:K46" si="3">+J35/B35</f>
        <v>0.10179011795427814</v>
      </c>
      <c r="L35" s="45"/>
      <c r="M35" s="46"/>
    </row>
    <row r="36" spans="1:13" ht="14.45" x14ac:dyDescent="0.3">
      <c r="A36" s="8">
        <v>42430</v>
      </c>
      <c r="B36" s="9">
        <v>437.69031799999999</v>
      </c>
      <c r="C36" s="9"/>
      <c r="E36" s="8">
        <v>42430</v>
      </c>
      <c r="F36" s="9">
        <v>325.54211500000002</v>
      </c>
      <c r="G36" s="9">
        <v>61.011302000000001</v>
      </c>
      <c r="I36" s="8">
        <v>42430</v>
      </c>
      <c r="J36" s="9">
        <f t="shared" si="2"/>
        <v>51.136900999999966</v>
      </c>
      <c r="K36" s="47">
        <f t="shared" si="3"/>
        <v>0.1168335210924176</v>
      </c>
      <c r="L36" s="45"/>
      <c r="M36" s="46"/>
    </row>
    <row r="37" spans="1:13" ht="14.45" x14ac:dyDescent="0.3">
      <c r="A37" s="8">
        <v>42461</v>
      </c>
      <c r="B37" s="9">
        <v>243.951143</v>
      </c>
      <c r="C37" s="9"/>
      <c r="E37" s="8">
        <v>42461</v>
      </c>
      <c r="F37" s="9">
        <v>327.29050430999996</v>
      </c>
      <c r="G37" s="9">
        <v>53.535699999999999</v>
      </c>
      <c r="I37" s="8">
        <v>42461</v>
      </c>
      <c r="J37" s="9">
        <f t="shared" si="2"/>
        <v>-136.87506130999995</v>
      </c>
      <c r="K37" s="50">
        <f t="shared" si="3"/>
        <v>-0.56107571223800312</v>
      </c>
      <c r="L37" s="45"/>
      <c r="M37" s="46"/>
    </row>
    <row r="38" spans="1:13" ht="14.45" x14ac:dyDescent="0.3">
      <c r="A38" s="8">
        <v>42491</v>
      </c>
      <c r="B38" s="9">
        <v>181.49256199999999</v>
      </c>
      <c r="C38" s="9"/>
      <c r="E38" s="8">
        <v>42491</v>
      </c>
      <c r="F38" s="9">
        <v>269.03242771999999</v>
      </c>
      <c r="G38" s="9">
        <v>51.435282999999998</v>
      </c>
      <c r="I38" s="8">
        <v>42491</v>
      </c>
      <c r="J38" s="9">
        <f t="shared" si="2"/>
        <v>-138.97514871999999</v>
      </c>
      <c r="K38" s="50">
        <f t="shared" si="3"/>
        <v>-0.76573467908839155</v>
      </c>
      <c r="L38" s="45"/>
    </row>
    <row r="39" spans="1:13" ht="14.45" x14ac:dyDescent="0.3">
      <c r="A39" s="8">
        <v>42522</v>
      </c>
      <c r="B39" s="9">
        <v>144.65196599999999</v>
      </c>
      <c r="C39" s="9"/>
      <c r="E39" s="8">
        <v>42522</v>
      </c>
      <c r="F39" s="9">
        <v>149.53926681999999</v>
      </c>
      <c r="G39" s="9">
        <v>48.308447000000001</v>
      </c>
      <c r="I39" s="8">
        <v>42522</v>
      </c>
      <c r="J39" s="9">
        <f t="shared" si="2"/>
        <v>-53.195747820000008</v>
      </c>
      <c r="K39" s="50">
        <f t="shared" si="3"/>
        <v>-0.36774991236551885</v>
      </c>
      <c r="L39" s="45"/>
    </row>
    <row r="40" spans="1:13" ht="14.45" x14ac:dyDescent="0.3">
      <c r="A40" s="8">
        <v>42552</v>
      </c>
      <c r="B40" s="9">
        <v>135.535101</v>
      </c>
      <c r="C40" s="9"/>
      <c r="E40" s="8">
        <v>42552</v>
      </c>
      <c r="F40" s="9">
        <v>115.75640444</v>
      </c>
      <c r="G40" s="9">
        <v>44.295937000000002</v>
      </c>
      <c r="I40" s="8">
        <v>42552</v>
      </c>
      <c r="J40" s="9">
        <f t="shared" si="2"/>
        <v>-24.517240440000002</v>
      </c>
      <c r="K40" s="47">
        <f t="shared" si="3"/>
        <v>-0.18089218408447566</v>
      </c>
      <c r="L40" s="45"/>
    </row>
    <row r="41" spans="1:13" ht="14.45" x14ac:dyDescent="0.3">
      <c r="A41" s="8">
        <v>42583</v>
      </c>
      <c r="B41" s="9">
        <v>132.35652400000001</v>
      </c>
      <c r="C41" s="9"/>
      <c r="E41" s="8">
        <v>42583</v>
      </c>
      <c r="F41" s="9">
        <v>97.827734509999985</v>
      </c>
      <c r="G41" s="9">
        <v>36.411959000000003</v>
      </c>
      <c r="I41" s="8">
        <v>42583</v>
      </c>
      <c r="J41" s="9">
        <f t="shared" si="2"/>
        <v>-1.8831695099999806</v>
      </c>
      <c r="K41" s="50">
        <f t="shared" si="3"/>
        <v>-1.422800669803009E-2</v>
      </c>
      <c r="L41" s="45"/>
    </row>
    <row r="42" spans="1:13" ht="14.45" x14ac:dyDescent="0.3">
      <c r="A42" s="8">
        <v>42614</v>
      </c>
      <c r="B42" s="9">
        <v>131.02212399999999</v>
      </c>
      <c r="C42" s="9"/>
      <c r="E42" s="8">
        <v>42614</v>
      </c>
      <c r="F42" s="9">
        <v>75.050265859999996</v>
      </c>
      <c r="G42" s="9">
        <v>45.374991000000001</v>
      </c>
      <c r="I42" s="8">
        <v>42614</v>
      </c>
      <c r="J42" s="9">
        <f t="shared" si="2"/>
        <v>10.596867139999993</v>
      </c>
      <c r="K42" s="47">
        <f t="shared" si="3"/>
        <v>8.087845637428373E-2</v>
      </c>
      <c r="L42" s="45"/>
    </row>
    <row r="43" spans="1:13" ht="14.45" x14ac:dyDescent="0.3">
      <c r="A43" s="8">
        <v>42644</v>
      </c>
      <c r="B43" s="9">
        <v>145.588717</v>
      </c>
      <c r="C43" s="9"/>
      <c r="E43" s="8">
        <v>42644</v>
      </c>
      <c r="F43" s="9">
        <v>87.717707000000004</v>
      </c>
      <c r="G43" s="9">
        <v>37.893129999999999</v>
      </c>
      <c r="I43" s="8">
        <v>42644</v>
      </c>
      <c r="J43" s="9">
        <f t="shared" si="2"/>
        <v>19.977879999999999</v>
      </c>
      <c r="K43" s="47">
        <f t="shared" si="3"/>
        <v>0.13722134799772978</v>
      </c>
      <c r="L43" s="45"/>
    </row>
    <row r="44" spans="1:13" ht="14.45" x14ac:dyDescent="0.3">
      <c r="A44" s="8">
        <v>42675</v>
      </c>
      <c r="B44" s="9">
        <v>300.86137300000001</v>
      </c>
      <c r="C44" s="9"/>
      <c r="E44" s="8">
        <v>42675</v>
      </c>
      <c r="F44" s="9">
        <v>111.213926</v>
      </c>
      <c r="G44" s="9">
        <v>41.957887999999997</v>
      </c>
      <c r="I44" s="8">
        <v>42675</v>
      </c>
      <c r="J44" s="9">
        <f t="shared" si="2"/>
        <v>147.689559</v>
      </c>
      <c r="K44" s="47">
        <f t="shared" si="3"/>
        <v>0.49088906803599541</v>
      </c>
      <c r="L44" s="45"/>
    </row>
    <row r="45" spans="1:13" ht="14.45" x14ac:dyDescent="0.3">
      <c r="A45" s="8">
        <v>42705</v>
      </c>
      <c r="B45" s="10">
        <v>393.13279108999996</v>
      </c>
      <c r="C45" s="10"/>
      <c r="E45" s="8">
        <v>42705</v>
      </c>
      <c r="F45" s="10">
        <v>147.14482999999998</v>
      </c>
      <c r="G45" s="10">
        <v>55.225053000000003</v>
      </c>
      <c r="I45" s="8">
        <v>42705</v>
      </c>
      <c r="J45" s="9">
        <f t="shared" si="2"/>
        <v>190.76290808999997</v>
      </c>
      <c r="K45" s="48">
        <f t="shared" si="3"/>
        <v>0.48523784434539469</v>
      </c>
      <c r="L45" s="45"/>
    </row>
    <row r="46" spans="1:13" ht="14.45" x14ac:dyDescent="0.3">
      <c r="A46" s="11" t="s">
        <v>9</v>
      </c>
      <c r="B46" s="12">
        <f>SUM(B34:B45)</f>
        <v>3129.1735410900001</v>
      </c>
      <c r="C46" s="12"/>
      <c r="E46" s="11" t="s">
        <v>9</v>
      </c>
      <c r="F46" s="12">
        <f>SUM(F34:F45)</f>
        <v>2294.5838606600005</v>
      </c>
      <c r="G46" s="12">
        <f>SUM(G34:G45)</f>
        <v>571.46506499999998</v>
      </c>
      <c r="I46" s="11" t="s">
        <v>9</v>
      </c>
      <c r="J46" s="12">
        <f>SUM(J34:J45)</f>
        <v>263.12461543000006</v>
      </c>
      <c r="K46" s="49">
        <f t="shared" si="3"/>
        <v>8.4087575193526845E-2</v>
      </c>
      <c r="L46" s="45"/>
    </row>
  </sheetData>
  <mergeCells count="10">
    <mergeCell ref="I32:I33"/>
    <mergeCell ref="J32:K32"/>
    <mergeCell ref="A11:A12"/>
    <mergeCell ref="B11:C11"/>
    <mergeCell ref="E11:E12"/>
    <mergeCell ref="F11:G11"/>
    <mergeCell ref="A32:A33"/>
    <mergeCell ref="B32:C32"/>
    <mergeCell ref="E32:E33"/>
    <mergeCell ref="F32:G3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I25" sqref="I25"/>
    </sheetView>
  </sheetViews>
  <sheetFormatPr baseColWidth="10" defaultRowHeight="15" x14ac:dyDescent="0.25"/>
  <cols>
    <col min="1" max="1" width="10.5703125" style="13" customWidth="1"/>
    <col min="2" max="2" width="19.42578125" style="13" customWidth="1"/>
    <col min="3" max="3" width="14.5703125" style="13" customWidth="1"/>
    <col min="4" max="4" width="11.42578125" style="13"/>
    <col min="5" max="5" width="14.42578125" style="13" customWidth="1"/>
    <col min="6" max="6" width="11.42578125" style="13"/>
    <col min="7" max="7" width="14.140625" style="13" customWidth="1"/>
    <col min="8" max="10" width="16.42578125" style="13" customWidth="1"/>
    <col min="11" max="11" width="12.28515625" style="13" bestFit="1" customWidth="1"/>
    <col min="12" max="258" width="11.42578125" style="13"/>
    <col min="259" max="259" width="13.140625" style="13" customWidth="1"/>
    <col min="260" max="261" width="14.5703125" style="13" customWidth="1"/>
    <col min="262" max="263" width="11.42578125" style="13"/>
    <col min="264" max="264" width="14.140625" style="13" customWidth="1"/>
    <col min="265" max="514" width="11.42578125" style="13"/>
    <col min="515" max="515" width="13.140625" style="13" customWidth="1"/>
    <col min="516" max="517" width="14.5703125" style="13" customWidth="1"/>
    <col min="518" max="519" width="11.42578125" style="13"/>
    <col min="520" max="520" width="14.140625" style="13" customWidth="1"/>
    <col min="521" max="770" width="11.42578125" style="13"/>
    <col min="771" max="771" width="13.140625" style="13" customWidth="1"/>
    <col min="772" max="773" width="14.5703125" style="13" customWidth="1"/>
    <col min="774" max="775" width="11.42578125" style="13"/>
    <col min="776" max="776" width="14.140625" style="13" customWidth="1"/>
    <col min="777" max="1026" width="11.42578125" style="13"/>
    <col min="1027" max="1027" width="13.140625" style="13" customWidth="1"/>
    <col min="1028" max="1029" width="14.5703125" style="13" customWidth="1"/>
    <col min="1030" max="1031" width="11.42578125" style="13"/>
    <col min="1032" max="1032" width="14.140625" style="13" customWidth="1"/>
    <col min="1033" max="1282" width="11.42578125" style="13"/>
    <col min="1283" max="1283" width="13.140625" style="13" customWidth="1"/>
    <col min="1284" max="1285" width="14.5703125" style="13" customWidth="1"/>
    <col min="1286" max="1287" width="11.42578125" style="13"/>
    <col min="1288" max="1288" width="14.140625" style="13" customWidth="1"/>
    <col min="1289" max="1538" width="11.42578125" style="13"/>
    <col min="1539" max="1539" width="13.140625" style="13" customWidth="1"/>
    <col min="1540" max="1541" width="14.5703125" style="13" customWidth="1"/>
    <col min="1542" max="1543" width="11.42578125" style="13"/>
    <col min="1544" max="1544" width="14.140625" style="13" customWidth="1"/>
    <col min="1545" max="1794" width="11.42578125" style="13"/>
    <col min="1795" max="1795" width="13.140625" style="13" customWidth="1"/>
    <col min="1796" max="1797" width="14.5703125" style="13" customWidth="1"/>
    <col min="1798" max="1799" width="11.42578125" style="13"/>
    <col min="1800" max="1800" width="14.140625" style="13" customWidth="1"/>
    <col min="1801" max="2050" width="11.42578125" style="13"/>
    <col min="2051" max="2051" width="13.140625" style="13" customWidth="1"/>
    <col min="2052" max="2053" width="14.5703125" style="13" customWidth="1"/>
    <col min="2054" max="2055" width="11.42578125" style="13"/>
    <col min="2056" max="2056" width="14.140625" style="13" customWidth="1"/>
    <col min="2057" max="2306" width="11.42578125" style="13"/>
    <col min="2307" max="2307" width="13.140625" style="13" customWidth="1"/>
    <col min="2308" max="2309" width="14.5703125" style="13" customWidth="1"/>
    <col min="2310" max="2311" width="11.42578125" style="13"/>
    <col min="2312" max="2312" width="14.140625" style="13" customWidth="1"/>
    <col min="2313" max="2562" width="11.42578125" style="13"/>
    <col min="2563" max="2563" width="13.140625" style="13" customWidth="1"/>
    <col min="2564" max="2565" width="14.5703125" style="13" customWidth="1"/>
    <col min="2566" max="2567" width="11.42578125" style="13"/>
    <col min="2568" max="2568" width="14.140625" style="13" customWidth="1"/>
    <col min="2569" max="2818" width="11.42578125" style="13"/>
    <col min="2819" max="2819" width="13.140625" style="13" customWidth="1"/>
    <col min="2820" max="2821" width="14.5703125" style="13" customWidth="1"/>
    <col min="2822" max="2823" width="11.42578125" style="13"/>
    <col min="2824" max="2824" width="14.140625" style="13" customWidth="1"/>
    <col min="2825" max="3074" width="11.42578125" style="13"/>
    <col min="3075" max="3075" width="13.140625" style="13" customWidth="1"/>
    <col min="3076" max="3077" width="14.5703125" style="13" customWidth="1"/>
    <col min="3078" max="3079" width="11.42578125" style="13"/>
    <col min="3080" max="3080" width="14.140625" style="13" customWidth="1"/>
    <col min="3081" max="3330" width="11.42578125" style="13"/>
    <col min="3331" max="3331" width="13.140625" style="13" customWidth="1"/>
    <col min="3332" max="3333" width="14.5703125" style="13" customWidth="1"/>
    <col min="3334" max="3335" width="11.42578125" style="13"/>
    <col min="3336" max="3336" width="14.140625" style="13" customWidth="1"/>
    <col min="3337" max="3586" width="11.42578125" style="13"/>
    <col min="3587" max="3587" width="13.140625" style="13" customWidth="1"/>
    <col min="3588" max="3589" width="14.5703125" style="13" customWidth="1"/>
    <col min="3590" max="3591" width="11.42578125" style="13"/>
    <col min="3592" max="3592" width="14.140625" style="13" customWidth="1"/>
    <col min="3593" max="3842" width="11.42578125" style="13"/>
    <col min="3843" max="3843" width="13.140625" style="13" customWidth="1"/>
    <col min="3844" max="3845" width="14.5703125" style="13" customWidth="1"/>
    <col min="3846" max="3847" width="11.42578125" style="13"/>
    <col min="3848" max="3848" width="14.140625" style="13" customWidth="1"/>
    <col min="3849" max="4098" width="11.42578125" style="13"/>
    <col min="4099" max="4099" width="13.140625" style="13" customWidth="1"/>
    <col min="4100" max="4101" width="14.5703125" style="13" customWidth="1"/>
    <col min="4102" max="4103" width="11.42578125" style="13"/>
    <col min="4104" max="4104" width="14.140625" style="13" customWidth="1"/>
    <col min="4105" max="4354" width="11.42578125" style="13"/>
    <col min="4355" max="4355" width="13.140625" style="13" customWidth="1"/>
    <col min="4356" max="4357" width="14.5703125" style="13" customWidth="1"/>
    <col min="4358" max="4359" width="11.42578125" style="13"/>
    <col min="4360" max="4360" width="14.140625" style="13" customWidth="1"/>
    <col min="4361" max="4610" width="11.42578125" style="13"/>
    <col min="4611" max="4611" width="13.140625" style="13" customWidth="1"/>
    <col min="4612" max="4613" width="14.5703125" style="13" customWidth="1"/>
    <col min="4614" max="4615" width="11.42578125" style="13"/>
    <col min="4616" max="4616" width="14.140625" style="13" customWidth="1"/>
    <col min="4617" max="4866" width="11.42578125" style="13"/>
    <col min="4867" max="4867" width="13.140625" style="13" customWidth="1"/>
    <col min="4868" max="4869" width="14.5703125" style="13" customWidth="1"/>
    <col min="4870" max="4871" width="11.42578125" style="13"/>
    <col min="4872" max="4872" width="14.140625" style="13" customWidth="1"/>
    <col min="4873" max="5122" width="11.42578125" style="13"/>
    <col min="5123" max="5123" width="13.140625" style="13" customWidth="1"/>
    <col min="5124" max="5125" width="14.5703125" style="13" customWidth="1"/>
    <col min="5126" max="5127" width="11.42578125" style="13"/>
    <col min="5128" max="5128" width="14.140625" style="13" customWidth="1"/>
    <col min="5129" max="5378" width="11.42578125" style="13"/>
    <col min="5379" max="5379" width="13.140625" style="13" customWidth="1"/>
    <col min="5380" max="5381" width="14.5703125" style="13" customWidth="1"/>
    <col min="5382" max="5383" width="11.42578125" style="13"/>
    <col min="5384" max="5384" width="14.140625" style="13" customWidth="1"/>
    <col min="5385" max="5634" width="11.42578125" style="13"/>
    <col min="5635" max="5635" width="13.140625" style="13" customWidth="1"/>
    <col min="5636" max="5637" width="14.5703125" style="13" customWidth="1"/>
    <col min="5638" max="5639" width="11.42578125" style="13"/>
    <col min="5640" max="5640" width="14.140625" style="13" customWidth="1"/>
    <col min="5641" max="5890" width="11.42578125" style="13"/>
    <col min="5891" max="5891" width="13.140625" style="13" customWidth="1"/>
    <col min="5892" max="5893" width="14.5703125" style="13" customWidth="1"/>
    <col min="5894" max="5895" width="11.42578125" style="13"/>
    <col min="5896" max="5896" width="14.140625" style="13" customWidth="1"/>
    <col min="5897" max="6146" width="11.42578125" style="13"/>
    <col min="6147" max="6147" width="13.140625" style="13" customWidth="1"/>
    <col min="6148" max="6149" width="14.5703125" style="13" customWidth="1"/>
    <col min="6150" max="6151" width="11.42578125" style="13"/>
    <col min="6152" max="6152" width="14.140625" style="13" customWidth="1"/>
    <col min="6153" max="6402" width="11.42578125" style="13"/>
    <col min="6403" max="6403" width="13.140625" style="13" customWidth="1"/>
    <col min="6404" max="6405" width="14.5703125" style="13" customWidth="1"/>
    <col min="6406" max="6407" width="11.42578125" style="13"/>
    <col min="6408" max="6408" width="14.140625" style="13" customWidth="1"/>
    <col min="6409" max="6658" width="11.42578125" style="13"/>
    <col min="6659" max="6659" width="13.140625" style="13" customWidth="1"/>
    <col min="6660" max="6661" width="14.5703125" style="13" customWidth="1"/>
    <col min="6662" max="6663" width="11.42578125" style="13"/>
    <col min="6664" max="6664" width="14.140625" style="13" customWidth="1"/>
    <col min="6665" max="6914" width="11.42578125" style="13"/>
    <col min="6915" max="6915" width="13.140625" style="13" customWidth="1"/>
    <col min="6916" max="6917" width="14.5703125" style="13" customWidth="1"/>
    <col min="6918" max="6919" width="11.42578125" style="13"/>
    <col min="6920" max="6920" width="14.140625" style="13" customWidth="1"/>
    <col min="6921" max="7170" width="11.42578125" style="13"/>
    <col min="7171" max="7171" width="13.140625" style="13" customWidth="1"/>
    <col min="7172" max="7173" width="14.5703125" style="13" customWidth="1"/>
    <col min="7174" max="7175" width="11.42578125" style="13"/>
    <col min="7176" max="7176" width="14.140625" style="13" customWidth="1"/>
    <col min="7177" max="7426" width="11.42578125" style="13"/>
    <col min="7427" max="7427" width="13.140625" style="13" customWidth="1"/>
    <col min="7428" max="7429" width="14.5703125" style="13" customWidth="1"/>
    <col min="7430" max="7431" width="11.42578125" style="13"/>
    <col min="7432" max="7432" width="14.140625" style="13" customWidth="1"/>
    <col min="7433" max="7682" width="11.42578125" style="13"/>
    <col min="7683" max="7683" width="13.140625" style="13" customWidth="1"/>
    <col min="7684" max="7685" width="14.5703125" style="13" customWidth="1"/>
    <col min="7686" max="7687" width="11.42578125" style="13"/>
    <col min="7688" max="7688" width="14.140625" style="13" customWidth="1"/>
    <col min="7689" max="7938" width="11.42578125" style="13"/>
    <col min="7939" max="7939" width="13.140625" style="13" customWidth="1"/>
    <col min="7940" max="7941" width="14.5703125" style="13" customWidth="1"/>
    <col min="7942" max="7943" width="11.42578125" style="13"/>
    <col min="7944" max="7944" width="14.140625" style="13" customWidth="1"/>
    <col min="7945" max="8194" width="11.42578125" style="13"/>
    <col min="8195" max="8195" width="13.140625" style="13" customWidth="1"/>
    <col min="8196" max="8197" width="14.5703125" style="13" customWidth="1"/>
    <col min="8198" max="8199" width="11.42578125" style="13"/>
    <col min="8200" max="8200" width="14.140625" style="13" customWidth="1"/>
    <col min="8201" max="8450" width="11.42578125" style="13"/>
    <col min="8451" max="8451" width="13.140625" style="13" customWidth="1"/>
    <col min="8452" max="8453" width="14.5703125" style="13" customWidth="1"/>
    <col min="8454" max="8455" width="11.42578125" style="13"/>
    <col min="8456" max="8456" width="14.140625" style="13" customWidth="1"/>
    <col min="8457" max="8706" width="11.42578125" style="13"/>
    <col min="8707" max="8707" width="13.140625" style="13" customWidth="1"/>
    <col min="8708" max="8709" width="14.5703125" style="13" customWidth="1"/>
    <col min="8710" max="8711" width="11.42578125" style="13"/>
    <col min="8712" max="8712" width="14.140625" style="13" customWidth="1"/>
    <col min="8713" max="8962" width="11.42578125" style="13"/>
    <col min="8963" max="8963" width="13.140625" style="13" customWidth="1"/>
    <col min="8964" max="8965" width="14.5703125" style="13" customWidth="1"/>
    <col min="8966" max="8967" width="11.42578125" style="13"/>
    <col min="8968" max="8968" width="14.140625" style="13" customWidth="1"/>
    <col min="8969" max="9218" width="11.42578125" style="13"/>
    <col min="9219" max="9219" width="13.140625" style="13" customWidth="1"/>
    <col min="9220" max="9221" width="14.5703125" style="13" customWidth="1"/>
    <col min="9222" max="9223" width="11.42578125" style="13"/>
    <col min="9224" max="9224" width="14.140625" style="13" customWidth="1"/>
    <col min="9225" max="9474" width="11.42578125" style="13"/>
    <col min="9475" max="9475" width="13.140625" style="13" customWidth="1"/>
    <col min="9476" max="9477" width="14.5703125" style="13" customWidth="1"/>
    <col min="9478" max="9479" width="11.42578125" style="13"/>
    <col min="9480" max="9480" width="14.140625" style="13" customWidth="1"/>
    <col min="9481" max="9730" width="11.42578125" style="13"/>
    <col min="9731" max="9731" width="13.140625" style="13" customWidth="1"/>
    <col min="9732" max="9733" width="14.5703125" style="13" customWidth="1"/>
    <col min="9734" max="9735" width="11.42578125" style="13"/>
    <col min="9736" max="9736" width="14.140625" style="13" customWidth="1"/>
    <col min="9737" max="9986" width="11.42578125" style="13"/>
    <col min="9987" max="9987" width="13.140625" style="13" customWidth="1"/>
    <col min="9988" max="9989" width="14.5703125" style="13" customWidth="1"/>
    <col min="9990" max="9991" width="11.42578125" style="13"/>
    <col min="9992" max="9992" width="14.140625" style="13" customWidth="1"/>
    <col min="9993" max="10242" width="11.42578125" style="13"/>
    <col min="10243" max="10243" width="13.140625" style="13" customWidth="1"/>
    <col min="10244" max="10245" width="14.5703125" style="13" customWidth="1"/>
    <col min="10246" max="10247" width="11.42578125" style="13"/>
    <col min="10248" max="10248" width="14.140625" style="13" customWidth="1"/>
    <col min="10249" max="10498" width="11.42578125" style="13"/>
    <col min="10499" max="10499" width="13.140625" style="13" customWidth="1"/>
    <col min="10500" max="10501" width="14.5703125" style="13" customWidth="1"/>
    <col min="10502" max="10503" width="11.42578125" style="13"/>
    <col min="10504" max="10504" width="14.140625" style="13" customWidth="1"/>
    <col min="10505" max="10754" width="11.42578125" style="13"/>
    <col min="10755" max="10755" width="13.140625" style="13" customWidth="1"/>
    <col min="10756" max="10757" width="14.5703125" style="13" customWidth="1"/>
    <col min="10758" max="10759" width="11.42578125" style="13"/>
    <col min="10760" max="10760" width="14.140625" style="13" customWidth="1"/>
    <col min="10761" max="11010" width="11.42578125" style="13"/>
    <col min="11011" max="11011" width="13.140625" style="13" customWidth="1"/>
    <col min="11012" max="11013" width="14.5703125" style="13" customWidth="1"/>
    <col min="11014" max="11015" width="11.42578125" style="13"/>
    <col min="11016" max="11016" width="14.140625" style="13" customWidth="1"/>
    <col min="11017" max="11266" width="11.42578125" style="13"/>
    <col min="11267" max="11267" width="13.140625" style="13" customWidth="1"/>
    <col min="11268" max="11269" width="14.5703125" style="13" customWidth="1"/>
    <col min="11270" max="11271" width="11.42578125" style="13"/>
    <col min="11272" max="11272" width="14.140625" style="13" customWidth="1"/>
    <col min="11273" max="11522" width="11.42578125" style="13"/>
    <col min="11523" max="11523" width="13.140625" style="13" customWidth="1"/>
    <col min="11524" max="11525" width="14.5703125" style="13" customWidth="1"/>
    <col min="11526" max="11527" width="11.42578125" style="13"/>
    <col min="11528" max="11528" width="14.140625" style="13" customWidth="1"/>
    <col min="11529" max="11778" width="11.42578125" style="13"/>
    <col min="11779" max="11779" width="13.140625" style="13" customWidth="1"/>
    <col min="11780" max="11781" width="14.5703125" style="13" customWidth="1"/>
    <col min="11782" max="11783" width="11.42578125" style="13"/>
    <col min="11784" max="11784" width="14.140625" style="13" customWidth="1"/>
    <col min="11785" max="12034" width="11.42578125" style="13"/>
    <col min="12035" max="12035" width="13.140625" style="13" customWidth="1"/>
    <col min="12036" max="12037" width="14.5703125" style="13" customWidth="1"/>
    <col min="12038" max="12039" width="11.42578125" style="13"/>
    <col min="12040" max="12040" width="14.140625" style="13" customWidth="1"/>
    <col min="12041" max="12290" width="11.42578125" style="13"/>
    <col min="12291" max="12291" width="13.140625" style="13" customWidth="1"/>
    <col min="12292" max="12293" width="14.5703125" style="13" customWidth="1"/>
    <col min="12294" max="12295" width="11.42578125" style="13"/>
    <col min="12296" max="12296" width="14.140625" style="13" customWidth="1"/>
    <col min="12297" max="12546" width="11.42578125" style="13"/>
    <col min="12547" max="12547" width="13.140625" style="13" customWidth="1"/>
    <col min="12548" max="12549" width="14.5703125" style="13" customWidth="1"/>
    <col min="12550" max="12551" width="11.42578125" style="13"/>
    <col min="12552" max="12552" width="14.140625" style="13" customWidth="1"/>
    <col min="12553" max="12802" width="11.42578125" style="13"/>
    <col min="12803" max="12803" width="13.140625" style="13" customWidth="1"/>
    <col min="12804" max="12805" width="14.5703125" style="13" customWidth="1"/>
    <col min="12806" max="12807" width="11.42578125" style="13"/>
    <col min="12808" max="12808" width="14.140625" style="13" customWidth="1"/>
    <col min="12809" max="13058" width="11.42578125" style="13"/>
    <col min="13059" max="13059" width="13.140625" style="13" customWidth="1"/>
    <col min="13060" max="13061" width="14.5703125" style="13" customWidth="1"/>
    <col min="13062" max="13063" width="11.42578125" style="13"/>
    <col min="13064" max="13064" width="14.140625" style="13" customWidth="1"/>
    <col min="13065" max="13314" width="11.42578125" style="13"/>
    <col min="13315" max="13315" width="13.140625" style="13" customWidth="1"/>
    <col min="13316" max="13317" width="14.5703125" style="13" customWidth="1"/>
    <col min="13318" max="13319" width="11.42578125" style="13"/>
    <col min="13320" max="13320" width="14.140625" style="13" customWidth="1"/>
    <col min="13321" max="13570" width="11.42578125" style="13"/>
    <col min="13571" max="13571" width="13.140625" style="13" customWidth="1"/>
    <col min="13572" max="13573" width="14.5703125" style="13" customWidth="1"/>
    <col min="13574" max="13575" width="11.42578125" style="13"/>
    <col min="13576" max="13576" width="14.140625" style="13" customWidth="1"/>
    <col min="13577" max="13826" width="11.42578125" style="13"/>
    <col min="13827" max="13827" width="13.140625" style="13" customWidth="1"/>
    <col min="13828" max="13829" width="14.5703125" style="13" customWidth="1"/>
    <col min="13830" max="13831" width="11.42578125" style="13"/>
    <col min="13832" max="13832" width="14.140625" style="13" customWidth="1"/>
    <col min="13833" max="14082" width="11.42578125" style="13"/>
    <col min="14083" max="14083" width="13.140625" style="13" customWidth="1"/>
    <col min="14084" max="14085" width="14.5703125" style="13" customWidth="1"/>
    <col min="14086" max="14087" width="11.42578125" style="13"/>
    <col min="14088" max="14088" width="14.140625" style="13" customWidth="1"/>
    <col min="14089" max="14338" width="11.42578125" style="13"/>
    <col min="14339" max="14339" width="13.140625" style="13" customWidth="1"/>
    <col min="14340" max="14341" width="14.5703125" style="13" customWidth="1"/>
    <col min="14342" max="14343" width="11.42578125" style="13"/>
    <col min="14344" max="14344" width="14.140625" style="13" customWidth="1"/>
    <col min="14345" max="14594" width="11.42578125" style="13"/>
    <col min="14595" max="14595" width="13.140625" style="13" customWidth="1"/>
    <col min="14596" max="14597" width="14.5703125" style="13" customWidth="1"/>
    <col min="14598" max="14599" width="11.42578125" style="13"/>
    <col min="14600" max="14600" width="14.140625" style="13" customWidth="1"/>
    <col min="14601" max="14850" width="11.42578125" style="13"/>
    <col min="14851" max="14851" width="13.140625" style="13" customWidth="1"/>
    <col min="14852" max="14853" width="14.5703125" style="13" customWidth="1"/>
    <col min="14854" max="14855" width="11.42578125" style="13"/>
    <col min="14856" max="14856" width="14.140625" style="13" customWidth="1"/>
    <col min="14857" max="15106" width="11.42578125" style="13"/>
    <col min="15107" max="15107" width="13.140625" style="13" customWidth="1"/>
    <col min="15108" max="15109" width="14.5703125" style="13" customWidth="1"/>
    <col min="15110" max="15111" width="11.42578125" style="13"/>
    <col min="15112" max="15112" width="14.140625" style="13" customWidth="1"/>
    <col min="15113" max="15362" width="11.42578125" style="13"/>
    <col min="15363" max="15363" width="13.140625" style="13" customWidth="1"/>
    <col min="15364" max="15365" width="14.5703125" style="13" customWidth="1"/>
    <col min="15366" max="15367" width="11.42578125" style="13"/>
    <col min="15368" max="15368" width="14.140625" style="13" customWidth="1"/>
    <col min="15369" max="15618" width="11.42578125" style="13"/>
    <col min="15619" max="15619" width="13.140625" style="13" customWidth="1"/>
    <col min="15620" max="15621" width="14.5703125" style="13" customWidth="1"/>
    <col min="15622" max="15623" width="11.42578125" style="13"/>
    <col min="15624" max="15624" width="14.140625" style="13" customWidth="1"/>
    <col min="15625" max="15874" width="11.42578125" style="13"/>
    <col min="15875" max="15875" width="13.140625" style="13" customWidth="1"/>
    <col min="15876" max="15877" width="14.5703125" style="13" customWidth="1"/>
    <col min="15878" max="15879" width="11.42578125" style="13"/>
    <col min="15880" max="15880" width="14.140625" style="13" customWidth="1"/>
    <col min="15881" max="16130" width="11.42578125" style="13"/>
    <col min="16131" max="16131" width="13.140625" style="13" customWidth="1"/>
    <col min="16132" max="16133" width="14.5703125" style="13" customWidth="1"/>
    <col min="16134" max="16135" width="11.42578125" style="13"/>
    <col min="16136" max="16136" width="14.140625" style="13" customWidth="1"/>
    <col min="16137" max="16384" width="11.42578125" style="13"/>
  </cols>
  <sheetData>
    <row r="2" spans="1:10" ht="22.9" customHeight="1" x14ac:dyDescent="0.25">
      <c r="A2" s="62" t="s">
        <v>10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9" customHeight="1" x14ac:dyDescent="0.3"/>
    <row r="4" spans="1:10" ht="9" customHeight="1" thickBot="1" x14ac:dyDescent="0.35">
      <c r="C4" s="14"/>
      <c r="G4" s="15"/>
    </row>
    <row r="5" spans="1:10" s="16" customFormat="1" ht="16.899999999999999" customHeight="1" thickBot="1" x14ac:dyDescent="0.4">
      <c r="A5" s="55" t="s">
        <v>11</v>
      </c>
      <c r="B5" s="56"/>
      <c r="C5" s="59" t="s">
        <v>12</v>
      </c>
      <c r="D5" s="60"/>
      <c r="E5" s="60"/>
      <c r="F5" s="61"/>
      <c r="G5" s="59" t="s">
        <v>13</v>
      </c>
      <c r="H5" s="60"/>
      <c r="I5" s="60"/>
      <c r="J5" s="61"/>
    </row>
    <row r="6" spans="1:10" ht="16.899999999999999" customHeight="1" x14ac:dyDescent="0.3">
      <c r="A6" s="19" t="s">
        <v>14</v>
      </c>
      <c r="B6" s="21" t="s">
        <v>15</v>
      </c>
      <c r="C6" s="25" t="s">
        <v>16</v>
      </c>
      <c r="D6" s="20" t="s">
        <v>17</v>
      </c>
      <c r="E6" s="20" t="s">
        <v>52</v>
      </c>
      <c r="F6" s="21" t="s">
        <v>50</v>
      </c>
      <c r="G6" s="25" t="s">
        <v>18</v>
      </c>
      <c r="H6" s="20" t="s">
        <v>19</v>
      </c>
      <c r="I6" s="20" t="s">
        <v>52</v>
      </c>
      <c r="J6" s="21" t="s">
        <v>51</v>
      </c>
    </row>
    <row r="7" spans="1:10" ht="14.45" x14ac:dyDescent="0.3">
      <c r="A7" s="22" t="s">
        <v>20</v>
      </c>
      <c r="B7" s="24" t="s">
        <v>21</v>
      </c>
      <c r="C7" s="26">
        <v>93213934.680000007</v>
      </c>
      <c r="D7" s="17">
        <v>2260980.29</v>
      </c>
      <c r="E7" s="40">
        <f>+C7+D7</f>
        <v>95474914.970000014</v>
      </c>
      <c r="F7" s="27"/>
      <c r="G7" s="28">
        <v>33487931.489999998</v>
      </c>
      <c r="H7" s="18">
        <v>867295.53</v>
      </c>
      <c r="I7" s="40">
        <f>+G7+H7</f>
        <v>34355227.019999996</v>
      </c>
      <c r="J7" s="23"/>
    </row>
    <row r="8" spans="1:10" ht="14.45" x14ac:dyDescent="0.3">
      <c r="A8" s="22" t="s">
        <v>22</v>
      </c>
      <c r="B8" s="24" t="s">
        <v>23</v>
      </c>
      <c r="C8" s="26">
        <v>229073481.96000016</v>
      </c>
      <c r="D8" s="17">
        <v>4575193.4400000004</v>
      </c>
      <c r="E8" s="40">
        <f t="shared" ref="E8:E22" si="0">+C8+D8</f>
        <v>233648675.40000015</v>
      </c>
      <c r="F8" s="27"/>
      <c r="G8" s="28">
        <v>75583379.039999992</v>
      </c>
      <c r="H8" s="18">
        <v>1781116.89</v>
      </c>
      <c r="I8" s="40">
        <f t="shared" ref="I8:I22" si="1">+G8+H8</f>
        <v>77364495.929999992</v>
      </c>
      <c r="J8" s="23"/>
    </row>
    <row r="9" spans="1:10" ht="14.45" x14ac:dyDescent="0.3">
      <c r="A9" s="22" t="s">
        <v>24</v>
      </c>
      <c r="B9" s="24" t="s">
        <v>25</v>
      </c>
      <c r="C9" s="26">
        <v>332584047.67000002</v>
      </c>
      <c r="D9" s="17">
        <v>6378500.0899999999</v>
      </c>
      <c r="E9" s="40">
        <f t="shared" si="0"/>
        <v>338962547.75999999</v>
      </c>
      <c r="F9" s="27"/>
      <c r="G9" s="28">
        <v>117144956.88</v>
      </c>
      <c r="H9" s="18">
        <v>2728742.34</v>
      </c>
      <c r="I9" s="40">
        <f t="shared" si="1"/>
        <v>119873699.22</v>
      </c>
      <c r="J9" s="23"/>
    </row>
    <row r="10" spans="1:10" ht="14.45" x14ac:dyDescent="0.3">
      <c r="A10" s="22" t="s">
        <v>26</v>
      </c>
      <c r="B10" s="24" t="s">
        <v>27</v>
      </c>
      <c r="C10" s="26">
        <v>158368933.91000006</v>
      </c>
      <c r="D10" s="17">
        <v>2584958.4900000002</v>
      </c>
      <c r="E10" s="40">
        <f t="shared" si="0"/>
        <v>160953892.40000007</v>
      </c>
      <c r="F10" s="27"/>
      <c r="G10" s="28">
        <v>54769656.560000002</v>
      </c>
      <c r="H10" s="18">
        <v>930349.9</v>
      </c>
      <c r="I10" s="40">
        <f t="shared" si="1"/>
        <v>55700006.460000001</v>
      </c>
      <c r="J10" s="23"/>
    </row>
    <row r="11" spans="1:10" ht="14.45" x14ac:dyDescent="0.3">
      <c r="A11" s="22" t="s">
        <v>28</v>
      </c>
      <c r="B11" s="24" t="s">
        <v>29</v>
      </c>
      <c r="C11" s="26">
        <v>81832949.230000004</v>
      </c>
      <c r="D11" s="17">
        <v>3653325.0599999996</v>
      </c>
      <c r="E11" s="40">
        <f t="shared" si="0"/>
        <v>85486274.290000007</v>
      </c>
      <c r="F11" s="27"/>
      <c r="G11" s="28">
        <v>26535884.800000001</v>
      </c>
      <c r="H11" s="18">
        <v>1483173.53</v>
      </c>
      <c r="I11" s="40">
        <f t="shared" si="1"/>
        <v>28019058.330000002</v>
      </c>
      <c r="J11" s="23"/>
    </row>
    <row r="12" spans="1:10" ht="14.45" x14ac:dyDescent="0.3">
      <c r="A12" s="22" t="s">
        <v>30</v>
      </c>
      <c r="B12" s="24" t="s">
        <v>31</v>
      </c>
      <c r="C12" s="26">
        <v>245479500.12999997</v>
      </c>
      <c r="D12" s="17">
        <v>4800191.25</v>
      </c>
      <c r="E12" s="40">
        <f t="shared" si="0"/>
        <v>250279691.37999997</v>
      </c>
      <c r="F12" s="27"/>
      <c r="G12" s="28">
        <v>85905312.299999997</v>
      </c>
      <c r="H12" s="18">
        <v>1966201.62</v>
      </c>
      <c r="I12" s="40">
        <f t="shared" si="1"/>
        <v>87871513.920000002</v>
      </c>
      <c r="J12" s="23"/>
    </row>
    <row r="13" spans="1:10" ht="14.45" x14ac:dyDescent="0.3">
      <c r="A13" s="22" t="s">
        <v>32</v>
      </c>
      <c r="B13" s="24" t="s">
        <v>33</v>
      </c>
      <c r="C13" s="26">
        <v>480039</v>
      </c>
      <c r="D13" s="17">
        <v>0</v>
      </c>
      <c r="E13" s="40">
        <f t="shared" si="0"/>
        <v>480039</v>
      </c>
      <c r="F13" s="27"/>
      <c r="G13" s="28">
        <v>151054.85999999999</v>
      </c>
      <c r="H13" s="18">
        <v>0</v>
      </c>
      <c r="I13" s="40">
        <f t="shared" si="1"/>
        <v>151054.85999999999</v>
      </c>
      <c r="J13" s="23"/>
    </row>
    <row r="14" spans="1:10" ht="14.45" x14ac:dyDescent="0.3">
      <c r="A14" s="22" t="s">
        <v>34</v>
      </c>
      <c r="B14" s="24" t="s">
        <v>6</v>
      </c>
      <c r="C14" s="26">
        <v>95746932.549999997</v>
      </c>
      <c r="D14" s="17">
        <v>7370852.8200000003</v>
      </c>
      <c r="E14" s="40">
        <f t="shared" si="0"/>
        <v>103117785.37</v>
      </c>
      <c r="F14" s="27"/>
      <c r="G14" s="28">
        <v>32702509</v>
      </c>
      <c r="H14" s="18">
        <v>2967497.01</v>
      </c>
      <c r="I14" s="40">
        <f t="shared" si="1"/>
        <v>35670006.009999998</v>
      </c>
      <c r="J14" s="23"/>
    </row>
    <row r="15" spans="1:10" ht="14.45" x14ac:dyDescent="0.3">
      <c r="A15" s="22" t="s">
        <v>35</v>
      </c>
      <c r="B15" s="24" t="s">
        <v>36</v>
      </c>
      <c r="C15" s="26">
        <v>42605283.079999998</v>
      </c>
      <c r="D15" s="17">
        <v>1160533.25</v>
      </c>
      <c r="E15" s="40">
        <f t="shared" si="0"/>
        <v>43765816.329999998</v>
      </c>
      <c r="F15" s="27"/>
      <c r="G15" s="28">
        <v>15222341.229999997</v>
      </c>
      <c r="H15" s="18">
        <v>442347.41</v>
      </c>
      <c r="I15" s="40">
        <f t="shared" si="1"/>
        <v>15664688.639999997</v>
      </c>
      <c r="J15" s="23"/>
    </row>
    <row r="16" spans="1:10" ht="14.45" x14ac:dyDescent="0.3">
      <c r="A16" s="22" t="s">
        <v>37</v>
      </c>
      <c r="B16" s="24" t="s">
        <v>38</v>
      </c>
      <c r="C16" s="26">
        <v>108096777.78</v>
      </c>
      <c r="D16" s="17">
        <v>2900178.12</v>
      </c>
      <c r="E16" s="40">
        <f t="shared" si="0"/>
        <v>110996955.90000001</v>
      </c>
      <c r="F16" s="27"/>
      <c r="G16" s="28">
        <v>36389000.389999993</v>
      </c>
      <c r="H16" s="18">
        <v>1157832.55</v>
      </c>
      <c r="I16" s="40">
        <f t="shared" si="1"/>
        <v>37546832.93999999</v>
      </c>
      <c r="J16" s="23"/>
    </row>
    <row r="17" spans="1:11" ht="14.45" x14ac:dyDescent="0.3">
      <c r="A17" s="22" t="s">
        <v>39</v>
      </c>
      <c r="B17" s="24" t="s">
        <v>40</v>
      </c>
      <c r="C17" s="26">
        <v>297954452.68000013</v>
      </c>
      <c r="D17" s="17">
        <v>20083576.030000009</v>
      </c>
      <c r="E17" s="40">
        <f t="shared" si="0"/>
        <v>318038028.71000016</v>
      </c>
      <c r="F17" s="27"/>
      <c r="G17" s="28">
        <v>102832426.8</v>
      </c>
      <c r="H17" s="18">
        <v>7009597.79</v>
      </c>
      <c r="I17" s="40">
        <f t="shared" si="1"/>
        <v>109842024.59</v>
      </c>
      <c r="J17" s="23"/>
    </row>
    <row r="18" spans="1:11" ht="14.45" x14ac:dyDescent="0.3">
      <c r="A18" s="22" t="s">
        <v>41</v>
      </c>
      <c r="B18" s="24" t="s">
        <v>42</v>
      </c>
      <c r="C18" s="26">
        <v>151328405.98999998</v>
      </c>
      <c r="D18" s="17">
        <v>10162758.170000004</v>
      </c>
      <c r="E18" s="40">
        <f t="shared" si="0"/>
        <v>161491164.16</v>
      </c>
      <c r="F18" s="27"/>
      <c r="G18" s="28">
        <v>50508123.990000002</v>
      </c>
      <c r="H18" s="18">
        <v>3561529.17</v>
      </c>
      <c r="I18" s="40">
        <f t="shared" si="1"/>
        <v>54069653.160000004</v>
      </c>
      <c r="J18" s="23"/>
    </row>
    <row r="19" spans="1:11" ht="14.45" x14ac:dyDescent="0.3">
      <c r="A19" s="22" t="s">
        <v>43</v>
      </c>
      <c r="B19" s="24" t="s">
        <v>44</v>
      </c>
      <c r="C19" s="26">
        <v>62549548.350000001</v>
      </c>
      <c r="D19" s="17">
        <v>3750665.31</v>
      </c>
      <c r="E19" s="40">
        <f t="shared" si="0"/>
        <v>66300213.660000004</v>
      </c>
      <c r="F19" s="27"/>
      <c r="G19" s="28">
        <v>21500402.48</v>
      </c>
      <c r="H19" s="18">
        <v>1539578.8</v>
      </c>
      <c r="I19" s="40">
        <f t="shared" si="1"/>
        <v>23039981.280000001</v>
      </c>
      <c r="J19" s="23"/>
    </row>
    <row r="20" spans="1:11" ht="14.45" x14ac:dyDescent="0.3">
      <c r="A20" s="22" t="s">
        <v>45</v>
      </c>
      <c r="B20" s="24" t="s">
        <v>46</v>
      </c>
      <c r="C20" s="26">
        <v>168307674.31</v>
      </c>
      <c r="D20" s="17">
        <v>4914709.5</v>
      </c>
      <c r="E20" s="40">
        <f t="shared" si="0"/>
        <v>173222383.81</v>
      </c>
      <c r="F20" s="27"/>
      <c r="G20" s="28">
        <v>56864261.530000001</v>
      </c>
      <c r="H20" s="18">
        <v>1739544.31</v>
      </c>
      <c r="I20" s="40">
        <f t="shared" si="1"/>
        <v>58603805.840000004</v>
      </c>
      <c r="J20" s="23"/>
    </row>
    <row r="21" spans="1:11" thickBot="1" x14ac:dyDescent="0.35">
      <c r="A21" s="29" t="s">
        <v>47</v>
      </c>
      <c r="B21" s="30" t="s">
        <v>48</v>
      </c>
      <c r="C21" s="31">
        <v>148146107.34</v>
      </c>
      <c r="D21" s="32">
        <v>4219374.58</v>
      </c>
      <c r="E21" s="41">
        <f t="shared" si="0"/>
        <v>152365481.92000002</v>
      </c>
      <c r="F21" s="33"/>
      <c r="G21" s="34">
        <v>51028496.340000004</v>
      </c>
      <c r="H21" s="35">
        <v>1602075.51</v>
      </c>
      <c r="I21" s="41">
        <f t="shared" si="1"/>
        <v>52630571.850000001</v>
      </c>
      <c r="J21" s="36"/>
    </row>
    <row r="22" spans="1:11" ht="18" thickBot="1" x14ac:dyDescent="0.35">
      <c r="A22" s="57" t="s">
        <v>49</v>
      </c>
      <c r="B22" s="58"/>
      <c r="C22" s="37">
        <v>2215768068.6599998</v>
      </c>
      <c r="D22" s="38">
        <v>78815796.400000006</v>
      </c>
      <c r="E22" s="42">
        <f t="shared" si="0"/>
        <v>2294583865.0599999</v>
      </c>
      <c r="F22" s="39">
        <v>571465065</v>
      </c>
      <c r="G22" s="37">
        <v>760625737.69000006</v>
      </c>
      <c r="H22" s="38">
        <v>29776882.359999999</v>
      </c>
      <c r="I22" s="42">
        <f t="shared" si="1"/>
        <v>790402620.05000007</v>
      </c>
      <c r="J22" s="39">
        <v>231091887.05000004</v>
      </c>
      <c r="K22" s="44"/>
    </row>
    <row r="23" spans="1:11" ht="14.45" x14ac:dyDescent="0.3">
      <c r="F23" s="43">
        <f>+(I22/E22)*100</f>
        <v>34.44644722233032</v>
      </c>
      <c r="I23" s="43" t="s">
        <v>59</v>
      </c>
      <c r="J23" s="43">
        <f>+(J22/F22)*100</f>
        <v>40.438497679643817</v>
      </c>
      <c r="K23" s="44"/>
    </row>
  </sheetData>
  <mergeCells count="5">
    <mergeCell ref="A5:B5"/>
    <mergeCell ref="A22:B22"/>
    <mergeCell ref="G5:J5"/>
    <mergeCell ref="C5:F5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STAT VENTES GAZ 2016 DD BEL</vt:lpstr>
      <vt:lpstr>STAT VENTES GAZ 2016 DD GUE</vt:lpstr>
      <vt:lpstr>STAT VENTES GAZ 2016 DD EHR</vt:lpstr>
      <vt:lpstr>STAT VENTES CLIENTELE COM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</dc:creator>
  <cp:lastModifiedBy>bouatta.adel</cp:lastModifiedBy>
  <dcterms:created xsi:type="dcterms:W3CDTF">2017-06-29T16:00:54Z</dcterms:created>
  <dcterms:modified xsi:type="dcterms:W3CDTF">2017-07-09T11:22:33Z</dcterms:modified>
</cp:coreProperties>
</file>