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25125" windowHeight="12045" tabRatio="912" firstSheet="11" activeTab="19"/>
  </bookViews>
  <sheets>
    <sheet name="Etat comparatif 01-2016" sheetId="30" r:id="rId1"/>
    <sheet name="Etat comparatif 02-2016" sheetId="29" r:id="rId2"/>
    <sheet name="Etat comparatif 03-2016" sheetId="28" r:id="rId3"/>
    <sheet name="Etat comparatif 04-2016" sheetId="35" r:id="rId4"/>
    <sheet name="Etat comparatif 05-2016" sheetId="36" r:id="rId5"/>
    <sheet name="Etat comparatif 06-2016" sheetId="39" r:id="rId6"/>
    <sheet name="Etat comparatif 07-2016" sheetId="37" r:id="rId7"/>
    <sheet name="Etat comparatif 08-2016" sheetId="38" r:id="rId8"/>
    <sheet name="Etat comparatif 09-2016" sheetId="40" r:id="rId9"/>
    <sheet name="Etat comparatif 10-2016" sheetId="41" r:id="rId10"/>
    <sheet name="Etat comparatif 11-2016" sheetId="42" r:id="rId11"/>
    <sheet name="Etat comparatif 12-2016" sheetId="43" r:id="rId12"/>
    <sheet name="Etat comparatif 01-2017" sheetId="44" r:id="rId13"/>
    <sheet name="Etat comparatif 02-2017" sheetId="45" r:id="rId14"/>
    <sheet name="Etat comparatif 03-2017" sheetId="46" r:id="rId15"/>
    <sheet name="Etat comparatif 04-2017" sheetId="47" r:id="rId16"/>
    <sheet name="Recap" sheetId="33" r:id="rId17"/>
    <sheet name="Etat comparatif 05-2017" sheetId="48" r:id="rId18"/>
    <sheet name="Etat comparatif 06-2017" sheetId="49" r:id="rId19"/>
    <sheet name="Etat comparatif 07-2017" sheetId="50" r:id="rId20"/>
    <sheet name="Imp" sheetId="34" r:id="rId21"/>
  </sheets>
  <definedNames>
    <definedName name="_xlnm.Print_Area" localSheetId="20">Imp!$A$1:$BM$63</definedName>
  </definedNames>
  <calcPr calcId="145621"/>
</workbook>
</file>

<file path=xl/calcChain.xml><?xml version="1.0" encoding="utf-8"?>
<calcChain xmlns="http://schemas.openxmlformats.org/spreadsheetml/2006/main">
  <c r="AB215" i="50" l="1"/>
  <c r="X215" i="50"/>
  <c r="U215" i="50"/>
  <c r="T215" i="50"/>
  <c r="AC215" i="50" s="1"/>
  <c r="Q215" i="50"/>
  <c r="N215" i="50"/>
  <c r="AA215" i="50" s="1"/>
  <c r="K215" i="50"/>
  <c r="Z215" i="50" s="1"/>
  <c r="H215" i="50"/>
  <c r="Y215" i="50" s="1"/>
  <c r="E215" i="50"/>
  <c r="AC214" i="50"/>
  <c r="Y214" i="50"/>
  <c r="U214" i="50"/>
  <c r="T214" i="50"/>
  <c r="Q214" i="50"/>
  <c r="AB214" i="50" s="1"/>
  <c r="N214" i="50"/>
  <c r="AA214" i="50" s="1"/>
  <c r="K214" i="50"/>
  <c r="Z214" i="50" s="1"/>
  <c r="H214" i="50"/>
  <c r="E214" i="50"/>
  <c r="X214" i="50" s="1"/>
  <c r="Z213" i="50"/>
  <c r="U213" i="50"/>
  <c r="T213" i="50"/>
  <c r="AC213" i="50" s="1"/>
  <c r="Q213" i="50"/>
  <c r="AB213" i="50" s="1"/>
  <c r="N213" i="50"/>
  <c r="AA213" i="50" s="1"/>
  <c r="K213" i="50"/>
  <c r="H213" i="50"/>
  <c r="Y213" i="50" s="1"/>
  <c r="E213" i="50"/>
  <c r="X213" i="50" s="1"/>
  <c r="AA212" i="50"/>
  <c r="U212" i="50"/>
  <c r="T212" i="50"/>
  <c r="AC212" i="50" s="1"/>
  <c r="Q212" i="50"/>
  <c r="AB212" i="50" s="1"/>
  <c r="N212" i="50"/>
  <c r="K212" i="50"/>
  <c r="Z212" i="50" s="1"/>
  <c r="H212" i="50"/>
  <c r="Y212" i="50" s="1"/>
  <c r="E212" i="50"/>
  <c r="X212" i="50" s="1"/>
  <c r="AB211" i="50"/>
  <c r="X211" i="50"/>
  <c r="U211" i="50"/>
  <c r="T211" i="50"/>
  <c r="AC211" i="50" s="1"/>
  <c r="Q211" i="50"/>
  <c r="N211" i="50"/>
  <c r="AA211" i="50" s="1"/>
  <c r="K211" i="50"/>
  <c r="Z211" i="50" s="1"/>
  <c r="H211" i="50"/>
  <c r="Y211" i="50" s="1"/>
  <c r="E211" i="50"/>
  <c r="AC210" i="50"/>
  <c r="Y210" i="50"/>
  <c r="U210" i="50"/>
  <c r="T210" i="50"/>
  <c r="Q210" i="50"/>
  <c r="AB210" i="50" s="1"/>
  <c r="N210" i="50"/>
  <c r="AA210" i="50" s="1"/>
  <c r="K210" i="50"/>
  <c r="Z210" i="50" s="1"/>
  <c r="H210" i="50"/>
  <c r="E210" i="50"/>
  <c r="X210" i="50" s="1"/>
  <c r="Z209" i="50"/>
  <c r="U209" i="50"/>
  <c r="T209" i="50"/>
  <c r="AC209" i="50" s="1"/>
  <c r="Q209" i="50"/>
  <c r="AB209" i="50" s="1"/>
  <c r="N209" i="50"/>
  <c r="AA209" i="50" s="1"/>
  <c r="K209" i="50"/>
  <c r="H209" i="50"/>
  <c r="Y209" i="50" s="1"/>
  <c r="E209" i="50"/>
  <c r="X209" i="50" s="1"/>
  <c r="AA208" i="50"/>
  <c r="U208" i="50"/>
  <c r="T208" i="50"/>
  <c r="AC208" i="50" s="1"/>
  <c r="Q208" i="50"/>
  <c r="AB208" i="50" s="1"/>
  <c r="N208" i="50"/>
  <c r="K208" i="50"/>
  <c r="Z208" i="50" s="1"/>
  <c r="H208" i="50"/>
  <c r="Y208" i="50" s="1"/>
  <c r="E208" i="50"/>
  <c r="X208" i="50" s="1"/>
  <c r="AB207" i="50"/>
  <c r="X207" i="50"/>
  <c r="U207" i="50"/>
  <c r="T207" i="50"/>
  <c r="AC207" i="50" s="1"/>
  <c r="Q207" i="50"/>
  <c r="N207" i="50"/>
  <c r="AA207" i="50" s="1"/>
  <c r="K207" i="50"/>
  <c r="Z207" i="50" s="1"/>
  <c r="H207" i="50"/>
  <c r="Y207" i="50" s="1"/>
  <c r="E207" i="50"/>
  <c r="AC206" i="50"/>
  <c r="Y206" i="50"/>
  <c r="U206" i="50"/>
  <c r="T206" i="50"/>
  <c r="Q206" i="50"/>
  <c r="AB206" i="50" s="1"/>
  <c r="N206" i="50"/>
  <c r="AA206" i="50" s="1"/>
  <c r="K206" i="50"/>
  <c r="Z206" i="50" s="1"/>
  <c r="H206" i="50"/>
  <c r="E206" i="50"/>
  <c r="X206" i="50" s="1"/>
  <c r="Z205" i="50"/>
  <c r="U205" i="50"/>
  <c r="T205" i="50"/>
  <c r="AC205" i="50" s="1"/>
  <c r="Q205" i="50"/>
  <c r="AB205" i="50" s="1"/>
  <c r="N205" i="50"/>
  <c r="AA205" i="50" s="1"/>
  <c r="K205" i="50"/>
  <c r="H205" i="50"/>
  <c r="Y205" i="50" s="1"/>
  <c r="E205" i="50"/>
  <c r="X205" i="50" s="1"/>
  <c r="AA204" i="50"/>
  <c r="U204" i="50"/>
  <c r="T204" i="50"/>
  <c r="AC204" i="50" s="1"/>
  <c r="Q204" i="50"/>
  <c r="AB204" i="50" s="1"/>
  <c r="N204" i="50"/>
  <c r="K204" i="50"/>
  <c r="Z204" i="50" s="1"/>
  <c r="H204" i="50"/>
  <c r="Y204" i="50" s="1"/>
  <c r="E204" i="50"/>
  <c r="X204" i="50" s="1"/>
  <c r="AB203" i="50"/>
  <c r="X203" i="50"/>
  <c r="U203" i="50"/>
  <c r="T203" i="50"/>
  <c r="AC203" i="50" s="1"/>
  <c r="Q203" i="50"/>
  <c r="N203" i="50"/>
  <c r="AA203" i="50" s="1"/>
  <c r="K203" i="50"/>
  <c r="Z203" i="50" s="1"/>
  <c r="H203" i="50"/>
  <c r="Y203" i="50" s="1"/>
  <c r="E203" i="50"/>
  <c r="AC202" i="50"/>
  <c r="Y202" i="50"/>
  <c r="U202" i="50"/>
  <c r="T202" i="50"/>
  <c r="Q202" i="50"/>
  <c r="AB202" i="50" s="1"/>
  <c r="N202" i="50"/>
  <c r="AA202" i="50" s="1"/>
  <c r="K202" i="50"/>
  <c r="Z202" i="50" s="1"/>
  <c r="H202" i="50"/>
  <c r="E202" i="50"/>
  <c r="X202" i="50" s="1"/>
  <c r="Z201" i="50"/>
  <c r="U201" i="50"/>
  <c r="T201" i="50"/>
  <c r="AC201" i="50" s="1"/>
  <c r="Q201" i="50"/>
  <c r="AB201" i="50" s="1"/>
  <c r="N201" i="50"/>
  <c r="AA201" i="50" s="1"/>
  <c r="K201" i="50"/>
  <c r="H201" i="50"/>
  <c r="Y201" i="50" s="1"/>
  <c r="E201" i="50"/>
  <c r="X201" i="50" s="1"/>
  <c r="AA200" i="50"/>
  <c r="U200" i="50"/>
  <c r="T200" i="50"/>
  <c r="AC200" i="50" s="1"/>
  <c r="Q200" i="50"/>
  <c r="AB200" i="50" s="1"/>
  <c r="N200" i="50"/>
  <c r="K200" i="50"/>
  <c r="Z200" i="50" s="1"/>
  <c r="H200" i="50"/>
  <c r="Y200" i="50" s="1"/>
  <c r="E200" i="50"/>
  <c r="X200" i="50" s="1"/>
  <c r="AB199" i="50"/>
  <c r="X199" i="50"/>
  <c r="U199" i="50"/>
  <c r="T199" i="50"/>
  <c r="AC199" i="50" s="1"/>
  <c r="Q199" i="50"/>
  <c r="N199" i="50"/>
  <c r="AA199" i="50" s="1"/>
  <c r="K199" i="50"/>
  <c r="Z199" i="50" s="1"/>
  <c r="H199" i="50"/>
  <c r="Y199" i="50" s="1"/>
  <c r="E199" i="50"/>
  <c r="AC198" i="50"/>
  <c r="Y198" i="50"/>
  <c r="U198" i="50"/>
  <c r="T198" i="50"/>
  <c r="Q198" i="50"/>
  <c r="AB198" i="50" s="1"/>
  <c r="N198" i="50"/>
  <c r="AA198" i="50" s="1"/>
  <c r="K198" i="50"/>
  <c r="Z198" i="50" s="1"/>
  <c r="H198" i="50"/>
  <c r="E198" i="50"/>
  <c r="X198" i="50" s="1"/>
  <c r="Z197" i="50"/>
  <c r="U197" i="50"/>
  <c r="T197" i="50"/>
  <c r="AC197" i="50" s="1"/>
  <c r="Q197" i="50"/>
  <c r="AB197" i="50" s="1"/>
  <c r="N197" i="50"/>
  <c r="AA197" i="50" s="1"/>
  <c r="K197" i="50"/>
  <c r="H197" i="50"/>
  <c r="Y197" i="50" s="1"/>
  <c r="E197" i="50"/>
  <c r="X197" i="50" s="1"/>
  <c r="AA196" i="50"/>
  <c r="U196" i="50"/>
  <c r="T196" i="50"/>
  <c r="AC196" i="50" s="1"/>
  <c r="Q196" i="50"/>
  <c r="AB196" i="50" s="1"/>
  <c r="N196" i="50"/>
  <c r="K196" i="50"/>
  <c r="Z196" i="50" s="1"/>
  <c r="H196" i="50"/>
  <c r="Y196" i="50" s="1"/>
  <c r="E196" i="50"/>
  <c r="X196" i="50" s="1"/>
  <c r="AB195" i="50"/>
  <c r="X195" i="50"/>
  <c r="U195" i="50"/>
  <c r="T195" i="50"/>
  <c r="AC195" i="50" s="1"/>
  <c r="Q195" i="50"/>
  <c r="N195" i="50"/>
  <c r="AA195" i="50" s="1"/>
  <c r="K195" i="50"/>
  <c r="Z195" i="50" s="1"/>
  <c r="H195" i="50"/>
  <c r="Y195" i="50" s="1"/>
  <c r="E195" i="50"/>
  <c r="AC194" i="50"/>
  <c r="Y194" i="50"/>
  <c r="U194" i="50"/>
  <c r="T194" i="50"/>
  <c r="Q194" i="50"/>
  <c r="AB194" i="50" s="1"/>
  <c r="N194" i="50"/>
  <c r="AA194" i="50" s="1"/>
  <c r="K194" i="50"/>
  <c r="Z194" i="50" s="1"/>
  <c r="H194" i="50"/>
  <c r="E194" i="50"/>
  <c r="X194" i="50" s="1"/>
  <c r="Z193" i="50"/>
  <c r="U193" i="50"/>
  <c r="T193" i="50"/>
  <c r="AC193" i="50" s="1"/>
  <c r="Q193" i="50"/>
  <c r="AB193" i="50" s="1"/>
  <c r="N193" i="50"/>
  <c r="AA193" i="50" s="1"/>
  <c r="K193" i="50"/>
  <c r="H193" i="50"/>
  <c r="Y193" i="50" s="1"/>
  <c r="E193" i="50"/>
  <c r="X193" i="50" s="1"/>
  <c r="AA192" i="50"/>
  <c r="U192" i="50"/>
  <c r="T192" i="50"/>
  <c r="AC192" i="50" s="1"/>
  <c r="Q192" i="50"/>
  <c r="AB192" i="50" s="1"/>
  <c r="N192" i="50"/>
  <c r="K192" i="50"/>
  <c r="Z192" i="50" s="1"/>
  <c r="H192" i="50"/>
  <c r="Y192" i="50" s="1"/>
  <c r="E192" i="50"/>
  <c r="X192" i="50" s="1"/>
  <c r="AB191" i="50"/>
  <c r="Z191" i="50"/>
  <c r="X191" i="50"/>
  <c r="U191" i="50"/>
  <c r="T191" i="50"/>
  <c r="AC191" i="50" s="1"/>
  <c r="Q191" i="50"/>
  <c r="N191" i="50"/>
  <c r="AA191" i="50" s="1"/>
  <c r="K191" i="50"/>
  <c r="H191" i="50"/>
  <c r="Y191" i="50" s="1"/>
  <c r="E191" i="50"/>
  <c r="AC190" i="50"/>
  <c r="AA190" i="50"/>
  <c r="Y190" i="50"/>
  <c r="U190" i="50"/>
  <c r="T190" i="50"/>
  <c r="Q190" i="50"/>
  <c r="AB190" i="50" s="1"/>
  <c r="N190" i="50"/>
  <c r="K190" i="50"/>
  <c r="Z190" i="50" s="1"/>
  <c r="H190" i="50"/>
  <c r="E190" i="50"/>
  <c r="X190" i="50" s="1"/>
  <c r="AB189" i="50"/>
  <c r="Z189" i="50"/>
  <c r="X189" i="50"/>
  <c r="U189" i="50"/>
  <c r="T189" i="50"/>
  <c r="AC189" i="50" s="1"/>
  <c r="Q189" i="50"/>
  <c r="N189" i="50"/>
  <c r="AA189" i="50" s="1"/>
  <c r="K189" i="50"/>
  <c r="H189" i="50"/>
  <c r="Y189" i="50" s="1"/>
  <c r="E189" i="50"/>
  <c r="AC188" i="50"/>
  <c r="AA188" i="50"/>
  <c r="Y188" i="50"/>
  <c r="U188" i="50"/>
  <c r="T188" i="50"/>
  <c r="Q188" i="50"/>
  <c r="AB188" i="50" s="1"/>
  <c r="N188" i="50"/>
  <c r="K188" i="50"/>
  <c r="Z188" i="50" s="1"/>
  <c r="H188" i="50"/>
  <c r="E188" i="50"/>
  <c r="X188" i="50" s="1"/>
  <c r="AB187" i="50"/>
  <c r="Z187" i="50"/>
  <c r="X187" i="50"/>
  <c r="U187" i="50"/>
  <c r="T187" i="50"/>
  <c r="AC187" i="50" s="1"/>
  <c r="Q187" i="50"/>
  <c r="N187" i="50"/>
  <c r="AA187" i="50" s="1"/>
  <c r="K187" i="50"/>
  <c r="H187" i="50"/>
  <c r="Y187" i="50" s="1"/>
  <c r="E187" i="50"/>
  <c r="AC186" i="50"/>
  <c r="AA186" i="50"/>
  <c r="Y186" i="50"/>
  <c r="U186" i="50"/>
  <c r="T186" i="50"/>
  <c r="Q186" i="50"/>
  <c r="AB186" i="50" s="1"/>
  <c r="N186" i="50"/>
  <c r="K186" i="50"/>
  <c r="Z186" i="50" s="1"/>
  <c r="H186" i="50"/>
  <c r="E186" i="50"/>
  <c r="X186" i="50" s="1"/>
  <c r="AB185" i="50"/>
  <c r="Z185" i="50"/>
  <c r="X185" i="50"/>
  <c r="U185" i="50"/>
  <c r="T185" i="50"/>
  <c r="AC185" i="50" s="1"/>
  <c r="Q185" i="50"/>
  <c r="N185" i="50"/>
  <c r="AA185" i="50" s="1"/>
  <c r="K185" i="50"/>
  <c r="H185" i="50"/>
  <c r="Y185" i="50" s="1"/>
  <c r="E185" i="50"/>
  <c r="AC184" i="50"/>
  <c r="AA184" i="50"/>
  <c r="Y184" i="50"/>
  <c r="U184" i="50"/>
  <c r="T184" i="50"/>
  <c r="Q184" i="50"/>
  <c r="AB184" i="50" s="1"/>
  <c r="N184" i="50"/>
  <c r="K184" i="50"/>
  <c r="Z184" i="50" s="1"/>
  <c r="H184" i="50"/>
  <c r="E184" i="50"/>
  <c r="X184" i="50" s="1"/>
  <c r="AB183" i="50"/>
  <c r="Z183" i="50"/>
  <c r="X183" i="50"/>
  <c r="U183" i="50"/>
  <c r="T183" i="50"/>
  <c r="AC183" i="50" s="1"/>
  <c r="Q183" i="50"/>
  <c r="N183" i="50"/>
  <c r="AA183" i="50" s="1"/>
  <c r="K183" i="50"/>
  <c r="H183" i="50"/>
  <c r="Y183" i="50" s="1"/>
  <c r="E183" i="50"/>
  <c r="AC182" i="50"/>
  <c r="AA182" i="50"/>
  <c r="Y182" i="50"/>
  <c r="U182" i="50"/>
  <c r="T182" i="50"/>
  <c r="Q182" i="50"/>
  <c r="AB182" i="50" s="1"/>
  <c r="N182" i="50"/>
  <c r="K182" i="50"/>
  <c r="Z182" i="50" s="1"/>
  <c r="H182" i="50"/>
  <c r="E182" i="50"/>
  <c r="X182" i="50" s="1"/>
  <c r="AB181" i="50"/>
  <c r="Z181" i="50"/>
  <c r="X181" i="50"/>
  <c r="U181" i="50"/>
  <c r="T181" i="50"/>
  <c r="AC181" i="50" s="1"/>
  <c r="Q181" i="50"/>
  <c r="N181" i="50"/>
  <c r="AA181" i="50" s="1"/>
  <c r="K181" i="50"/>
  <c r="H181" i="50"/>
  <c r="Y181" i="50" s="1"/>
  <c r="E181" i="50"/>
  <c r="AC180" i="50"/>
  <c r="AA180" i="50"/>
  <c r="Y180" i="50"/>
  <c r="U180" i="50"/>
  <c r="T180" i="50"/>
  <c r="Q180" i="50"/>
  <c r="AB180" i="50" s="1"/>
  <c r="N180" i="50"/>
  <c r="K180" i="50"/>
  <c r="Z180" i="50" s="1"/>
  <c r="H180" i="50"/>
  <c r="E180" i="50"/>
  <c r="X180" i="50" s="1"/>
  <c r="AB179" i="50"/>
  <c r="Z179" i="50"/>
  <c r="X179" i="50"/>
  <c r="U179" i="50"/>
  <c r="T179" i="50"/>
  <c r="AC179" i="50" s="1"/>
  <c r="Q179" i="50"/>
  <c r="N179" i="50"/>
  <c r="AA179" i="50" s="1"/>
  <c r="K179" i="50"/>
  <c r="H179" i="50"/>
  <c r="Y179" i="50" s="1"/>
  <c r="E179" i="50"/>
  <c r="AC178" i="50"/>
  <c r="AA178" i="50"/>
  <c r="Y178" i="50"/>
  <c r="U178" i="50"/>
  <c r="T178" i="50"/>
  <c r="Q178" i="50"/>
  <c r="AB178" i="50" s="1"/>
  <c r="N178" i="50"/>
  <c r="K178" i="50"/>
  <c r="Z178" i="50" s="1"/>
  <c r="H178" i="50"/>
  <c r="E178" i="50"/>
  <c r="X178" i="50" s="1"/>
  <c r="AB177" i="50"/>
  <c r="Z177" i="50"/>
  <c r="X177" i="50"/>
  <c r="U177" i="50"/>
  <c r="T177" i="50"/>
  <c r="AC177" i="50" s="1"/>
  <c r="Q177" i="50"/>
  <c r="N177" i="50"/>
  <c r="AA177" i="50" s="1"/>
  <c r="K177" i="50"/>
  <c r="H177" i="50"/>
  <c r="Y177" i="50" s="1"/>
  <c r="E177" i="50"/>
  <c r="AC176" i="50"/>
  <c r="AA176" i="50"/>
  <c r="Y176" i="50"/>
  <c r="U176" i="50"/>
  <c r="T176" i="50"/>
  <c r="Q176" i="50"/>
  <c r="AB176" i="50" s="1"/>
  <c r="N176" i="50"/>
  <c r="K176" i="50"/>
  <c r="Z176" i="50" s="1"/>
  <c r="H176" i="50"/>
  <c r="E176" i="50"/>
  <c r="X176" i="50" s="1"/>
  <c r="AB175" i="50"/>
  <c r="Z175" i="50"/>
  <c r="X175" i="50"/>
  <c r="U175" i="50"/>
  <c r="T175" i="50"/>
  <c r="AC175" i="50" s="1"/>
  <c r="Q175" i="50"/>
  <c r="N175" i="50"/>
  <c r="AA175" i="50" s="1"/>
  <c r="K175" i="50"/>
  <c r="H175" i="50"/>
  <c r="Y175" i="50" s="1"/>
  <c r="E175" i="50"/>
  <c r="AC174" i="50"/>
  <c r="AA174" i="50"/>
  <c r="Y174" i="50"/>
  <c r="U174" i="50"/>
  <c r="T174" i="50"/>
  <c r="Q174" i="50"/>
  <c r="AB174" i="50" s="1"/>
  <c r="N174" i="50"/>
  <c r="K174" i="50"/>
  <c r="Z174" i="50" s="1"/>
  <c r="H174" i="50"/>
  <c r="E174" i="50"/>
  <c r="X174" i="50" s="1"/>
  <c r="AB173" i="50"/>
  <c r="Z173" i="50"/>
  <c r="X173" i="50"/>
  <c r="U173" i="50"/>
  <c r="T173" i="50"/>
  <c r="AC173" i="50" s="1"/>
  <c r="Q173" i="50"/>
  <c r="N173" i="50"/>
  <c r="AA173" i="50" s="1"/>
  <c r="K173" i="50"/>
  <c r="H173" i="50"/>
  <c r="Y173" i="50" s="1"/>
  <c r="E173" i="50"/>
  <c r="AC172" i="50"/>
  <c r="AA172" i="50"/>
  <c r="Y172" i="50"/>
  <c r="U172" i="50"/>
  <c r="T172" i="50"/>
  <c r="Q172" i="50"/>
  <c r="AB172" i="50" s="1"/>
  <c r="N172" i="50"/>
  <c r="K172" i="50"/>
  <c r="Z172" i="50" s="1"/>
  <c r="H172" i="50"/>
  <c r="E172" i="50"/>
  <c r="X172" i="50" s="1"/>
  <c r="AB171" i="50"/>
  <c r="Z171" i="50"/>
  <c r="X171" i="50"/>
  <c r="U171" i="50"/>
  <c r="T171" i="50"/>
  <c r="AC171" i="50" s="1"/>
  <c r="Q171" i="50"/>
  <c r="N171" i="50"/>
  <c r="AA171" i="50" s="1"/>
  <c r="K171" i="50"/>
  <c r="H171" i="50"/>
  <c r="Y171" i="50" s="1"/>
  <c r="E171" i="50"/>
  <c r="AC170" i="50"/>
  <c r="Y170" i="50"/>
  <c r="U170" i="50"/>
  <c r="T170" i="50"/>
  <c r="Q170" i="50"/>
  <c r="AB170" i="50" s="1"/>
  <c r="N170" i="50"/>
  <c r="AA170" i="50" s="1"/>
  <c r="K170" i="50"/>
  <c r="Z170" i="50" s="1"/>
  <c r="H170" i="50"/>
  <c r="E170" i="50"/>
  <c r="X170" i="50" s="1"/>
  <c r="AC169" i="50"/>
  <c r="Z169" i="50"/>
  <c r="Y169" i="50"/>
  <c r="U169" i="50"/>
  <c r="T169" i="50"/>
  <c r="Q169" i="50"/>
  <c r="AB169" i="50" s="1"/>
  <c r="N169" i="50"/>
  <c r="AA169" i="50" s="1"/>
  <c r="K169" i="50"/>
  <c r="H169" i="50"/>
  <c r="E169" i="50"/>
  <c r="X169" i="50" s="1"/>
  <c r="AA168" i="50"/>
  <c r="Z168" i="50"/>
  <c r="U168" i="50"/>
  <c r="T168" i="50"/>
  <c r="AC168" i="50" s="1"/>
  <c r="Q168" i="50"/>
  <c r="AB168" i="50" s="1"/>
  <c r="N168" i="50"/>
  <c r="K168" i="50"/>
  <c r="H168" i="50"/>
  <c r="Y168" i="50" s="1"/>
  <c r="E168" i="50"/>
  <c r="X168" i="50" s="1"/>
  <c r="AB167" i="50"/>
  <c r="AA167" i="50"/>
  <c r="X167" i="50"/>
  <c r="U167" i="50"/>
  <c r="T167" i="50"/>
  <c r="AC167" i="50" s="1"/>
  <c r="Q167" i="50"/>
  <c r="N167" i="50"/>
  <c r="K167" i="50"/>
  <c r="Z167" i="50" s="1"/>
  <c r="H167" i="50"/>
  <c r="Y167" i="50" s="1"/>
  <c r="E167" i="50"/>
  <c r="AC166" i="50"/>
  <c r="AB166" i="50"/>
  <c r="Y166" i="50"/>
  <c r="X166" i="50"/>
  <c r="U166" i="50"/>
  <c r="T166" i="50"/>
  <c r="Q166" i="50"/>
  <c r="N166" i="50"/>
  <c r="AA166" i="50" s="1"/>
  <c r="K166" i="50"/>
  <c r="Z166" i="50" s="1"/>
  <c r="H166" i="50"/>
  <c r="E166" i="50"/>
  <c r="AC165" i="50"/>
  <c r="Z165" i="50"/>
  <c r="Y165" i="50"/>
  <c r="U165" i="50"/>
  <c r="T165" i="50"/>
  <c r="Q165" i="50"/>
  <c r="AB165" i="50" s="1"/>
  <c r="N165" i="50"/>
  <c r="AA165" i="50" s="1"/>
  <c r="K165" i="50"/>
  <c r="H165" i="50"/>
  <c r="E165" i="50"/>
  <c r="X165" i="50" s="1"/>
  <c r="AA164" i="50"/>
  <c r="Z164" i="50"/>
  <c r="U164" i="50"/>
  <c r="T164" i="50"/>
  <c r="AC164" i="50" s="1"/>
  <c r="Q164" i="50"/>
  <c r="AB164" i="50" s="1"/>
  <c r="N164" i="50"/>
  <c r="K164" i="50"/>
  <c r="H164" i="50"/>
  <c r="Y164" i="50" s="1"/>
  <c r="E164" i="50"/>
  <c r="X164" i="50" s="1"/>
  <c r="AB163" i="50"/>
  <c r="AA163" i="50"/>
  <c r="X163" i="50"/>
  <c r="U163" i="50"/>
  <c r="T163" i="50"/>
  <c r="AC163" i="50" s="1"/>
  <c r="Q163" i="50"/>
  <c r="N163" i="50"/>
  <c r="K163" i="50"/>
  <c r="Z163" i="50" s="1"/>
  <c r="H163" i="50"/>
  <c r="Y163" i="50" s="1"/>
  <c r="E163" i="50"/>
  <c r="AC162" i="50"/>
  <c r="AB162" i="50"/>
  <c r="Y162" i="50"/>
  <c r="X162" i="50"/>
  <c r="U162" i="50"/>
  <c r="T162" i="50"/>
  <c r="Q162" i="50"/>
  <c r="N162" i="50"/>
  <c r="AA162" i="50" s="1"/>
  <c r="K162" i="50"/>
  <c r="Z162" i="50" s="1"/>
  <c r="H162" i="50"/>
  <c r="E162" i="50"/>
  <c r="AC161" i="50"/>
  <c r="Z161" i="50"/>
  <c r="Y161" i="50"/>
  <c r="U161" i="50"/>
  <c r="T161" i="50"/>
  <c r="Q161" i="50"/>
  <c r="AB161" i="50" s="1"/>
  <c r="N161" i="50"/>
  <c r="AA161" i="50" s="1"/>
  <c r="K161" i="50"/>
  <c r="H161" i="50"/>
  <c r="E161" i="50"/>
  <c r="X161" i="50" s="1"/>
  <c r="AA160" i="50"/>
  <c r="Z160" i="50"/>
  <c r="U160" i="50"/>
  <c r="T160" i="50"/>
  <c r="AC160" i="50" s="1"/>
  <c r="Q160" i="50"/>
  <c r="AB160" i="50" s="1"/>
  <c r="N160" i="50"/>
  <c r="K160" i="50"/>
  <c r="H160" i="50"/>
  <c r="Y160" i="50" s="1"/>
  <c r="E160" i="50"/>
  <c r="X160" i="50" s="1"/>
  <c r="AB159" i="50"/>
  <c r="AA159" i="50"/>
  <c r="X159" i="50"/>
  <c r="U159" i="50"/>
  <c r="T159" i="50"/>
  <c r="AC159" i="50" s="1"/>
  <c r="Q159" i="50"/>
  <c r="N159" i="50"/>
  <c r="K159" i="50"/>
  <c r="Z159" i="50" s="1"/>
  <c r="H159" i="50"/>
  <c r="Y159" i="50" s="1"/>
  <c r="E159" i="50"/>
  <c r="AC158" i="50"/>
  <c r="AB158" i="50"/>
  <c r="Y158" i="50"/>
  <c r="X158" i="50"/>
  <c r="U158" i="50"/>
  <c r="T158" i="50"/>
  <c r="Q158" i="50"/>
  <c r="N158" i="50"/>
  <c r="AA158" i="50" s="1"/>
  <c r="K158" i="50"/>
  <c r="Z158" i="50" s="1"/>
  <c r="H158" i="50"/>
  <c r="E158" i="50"/>
  <c r="AC157" i="50"/>
  <c r="Z157" i="50"/>
  <c r="Y157" i="50"/>
  <c r="U157" i="50"/>
  <c r="T157" i="50"/>
  <c r="Q157" i="50"/>
  <c r="AB157" i="50" s="1"/>
  <c r="N157" i="50"/>
  <c r="AA157" i="50" s="1"/>
  <c r="K157" i="50"/>
  <c r="H157" i="50"/>
  <c r="E157" i="50"/>
  <c r="X157" i="50" s="1"/>
  <c r="AA156" i="50"/>
  <c r="Z156" i="50"/>
  <c r="U156" i="50"/>
  <c r="T156" i="50"/>
  <c r="AC156" i="50" s="1"/>
  <c r="Q156" i="50"/>
  <c r="AB156" i="50" s="1"/>
  <c r="N156" i="50"/>
  <c r="K156" i="50"/>
  <c r="H156" i="50"/>
  <c r="Y156" i="50" s="1"/>
  <c r="E156" i="50"/>
  <c r="X156" i="50" s="1"/>
  <c r="AB155" i="50"/>
  <c r="AA155" i="50"/>
  <c r="X155" i="50"/>
  <c r="U155" i="50"/>
  <c r="T155" i="50"/>
  <c r="AC155" i="50" s="1"/>
  <c r="Q155" i="50"/>
  <c r="N155" i="50"/>
  <c r="K155" i="50"/>
  <c r="Z155" i="50" s="1"/>
  <c r="H155" i="50"/>
  <c r="Y155" i="50" s="1"/>
  <c r="E155" i="50"/>
  <c r="AC154" i="50"/>
  <c r="AB154" i="50"/>
  <c r="Y154" i="50"/>
  <c r="X154" i="50"/>
  <c r="U154" i="50"/>
  <c r="T154" i="50"/>
  <c r="Q154" i="50"/>
  <c r="N154" i="50"/>
  <c r="AA154" i="50" s="1"/>
  <c r="K154" i="50"/>
  <c r="Z154" i="50" s="1"/>
  <c r="H154" i="50"/>
  <c r="E154" i="50"/>
  <c r="AC153" i="50"/>
  <c r="Z153" i="50"/>
  <c r="Y153" i="50"/>
  <c r="U153" i="50"/>
  <c r="T153" i="50"/>
  <c r="Q153" i="50"/>
  <c r="AB153" i="50" s="1"/>
  <c r="N153" i="50"/>
  <c r="AA153" i="50" s="1"/>
  <c r="K153" i="50"/>
  <c r="H153" i="50"/>
  <c r="E153" i="50"/>
  <c r="X153" i="50" s="1"/>
  <c r="AA152" i="50"/>
  <c r="Z152" i="50"/>
  <c r="U152" i="50"/>
  <c r="T152" i="50"/>
  <c r="AC152" i="50" s="1"/>
  <c r="Q152" i="50"/>
  <c r="AB152" i="50" s="1"/>
  <c r="N152" i="50"/>
  <c r="K152" i="50"/>
  <c r="H152" i="50"/>
  <c r="Y152" i="50" s="1"/>
  <c r="E152" i="50"/>
  <c r="X152" i="50" s="1"/>
  <c r="AB151" i="50"/>
  <c r="AA151" i="50"/>
  <c r="X151" i="50"/>
  <c r="U151" i="50"/>
  <c r="T151" i="50"/>
  <c r="AC151" i="50" s="1"/>
  <c r="Q151" i="50"/>
  <c r="N151" i="50"/>
  <c r="K151" i="50"/>
  <c r="Z151" i="50" s="1"/>
  <c r="H151" i="50"/>
  <c r="Y151" i="50" s="1"/>
  <c r="E151" i="50"/>
  <c r="AC150" i="50"/>
  <c r="AB150" i="50"/>
  <c r="Y150" i="50"/>
  <c r="X150" i="50"/>
  <c r="U150" i="50"/>
  <c r="T150" i="50"/>
  <c r="Q150" i="50"/>
  <c r="N150" i="50"/>
  <c r="AA150" i="50" s="1"/>
  <c r="K150" i="50"/>
  <c r="Z150" i="50" s="1"/>
  <c r="H150" i="50"/>
  <c r="E150" i="50"/>
  <c r="AC149" i="50"/>
  <c r="Z149" i="50"/>
  <c r="Y149" i="50"/>
  <c r="U149" i="50"/>
  <c r="T149" i="50"/>
  <c r="Q149" i="50"/>
  <c r="AB149" i="50" s="1"/>
  <c r="N149" i="50"/>
  <c r="AA149" i="50" s="1"/>
  <c r="K149" i="50"/>
  <c r="H149" i="50"/>
  <c r="E149" i="50"/>
  <c r="X149" i="50" s="1"/>
  <c r="AA148" i="50"/>
  <c r="Z148" i="50"/>
  <c r="U148" i="50"/>
  <c r="T148" i="50"/>
  <c r="AC148" i="50" s="1"/>
  <c r="Q148" i="50"/>
  <c r="AB148" i="50" s="1"/>
  <c r="N148" i="50"/>
  <c r="K148" i="50"/>
  <c r="H148" i="50"/>
  <c r="Y148" i="50" s="1"/>
  <c r="E148" i="50"/>
  <c r="X148" i="50" s="1"/>
  <c r="AB147" i="50"/>
  <c r="AA147" i="50"/>
  <c r="X147" i="50"/>
  <c r="U147" i="50"/>
  <c r="T147" i="50"/>
  <c r="AC147" i="50" s="1"/>
  <c r="Q147" i="50"/>
  <c r="N147" i="50"/>
  <c r="K147" i="50"/>
  <c r="Z147" i="50" s="1"/>
  <c r="H147" i="50"/>
  <c r="Y147" i="50" s="1"/>
  <c r="E147" i="50"/>
  <c r="AC146" i="50"/>
  <c r="AB146" i="50"/>
  <c r="Y146" i="50"/>
  <c r="X146" i="50"/>
  <c r="U146" i="50"/>
  <c r="T146" i="50"/>
  <c r="Q146" i="50"/>
  <c r="N146" i="50"/>
  <c r="AA146" i="50" s="1"/>
  <c r="K146" i="50"/>
  <c r="Z146" i="50" s="1"/>
  <c r="H146" i="50"/>
  <c r="E146" i="50"/>
  <c r="AC145" i="50"/>
  <c r="Z145" i="50"/>
  <c r="Y145" i="50"/>
  <c r="U145" i="50"/>
  <c r="T145" i="50"/>
  <c r="Q145" i="50"/>
  <c r="AB145" i="50" s="1"/>
  <c r="N145" i="50"/>
  <c r="AA145" i="50" s="1"/>
  <c r="K145" i="50"/>
  <c r="H145" i="50"/>
  <c r="E145" i="50"/>
  <c r="X145" i="50" s="1"/>
  <c r="AA144" i="50"/>
  <c r="Z144" i="50"/>
  <c r="U144" i="50"/>
  <c r="T144" i="50"/>
  <c r="AC144" i="50" s="1"/>
  <c r="Q144" i="50"/>
  <c r="AB144" i="50" s="1"/>
  <c r="N144" i="50"/>
  <c r="K144" i="50"/>
  <c r="H144" i="50"/>
  <c r="Y144" i="50" s="1"/>
  <c r="E144" i="50"/>
  <c r="X144" i="50" s="1"/>
  <c r="AB143" i="50"/>
  <c r="AA143" i="50"/>
  <c r="X143" i="50"/>
  <c r="U143" i="50"/>
  <c r="T143" i="50"/>
  <c r="AC143" i="50" s="1"/>
  <c r="Q143" i="50"/>
  <c r="N143" i="50"/>
  <c r="K143" i="50"/>
  <c r="Z143" i="50" s="1"/>
  <c r="H143" i="50"/>
  <c r="Y143" i="50" s="1"/>
  <c r="E143" i="50"/>
  <c r="AC142" i="50"/>
  <c r="AB142" i="50"/>
  <c r="Y142" i="50"/>
  <c r="X142" i="50"/>
  <c r="U142" i="50"/>
  <c r="T142" i="50"/>
  <c r="Q142" i="50"/>
  <c r="N142" i="50"/>
  <c r="AA142" i="50" s="1"/>
  <c r="K142" i="50"/>
  <c r="Z142" i="50" s="1"/>
  <c r="H142" i="50"/>
  <c r="E142" i="50"/>
  <c r="AC141" i="50"/>
  <c r="Z141" i="50"/>
  <c r="Y141" i="50"/>
  <c r="U141" i="50"/>
  <c r="T141" i="50"/>
  <c r="Q141" i="50"/>
  <c r="AB141" i="50" s="1"/>
  <c r="N141" i="50"/>
  <c r="AA141" i="50" s="1"/>
  <c r="K141" i="50"/>
  <c r="H141" i="50"/>
  <c r="E141" i="50"/>
  <c r="X141" i="50" s="1"/>
  <c r="AA140" i="50"/>
  <c r="Z140" i="50"/>
  <c r="U140" i="50"/>
  <c r="T140" i="50"/>
  <c r="AC140" i="50" s="1"/>
  <c r="Q140" i="50"/>
  <c r="AB140" i="50" s="1"/>
  <c r="N140" i="50"/>
  <c r="K140" i="50"/>
  <c r="H140" i="50"/>
  <c r="Y140" i="50" s="1"/>
  <c r="E140" i="50"/>
  <c r="X140" i="50" s="1"/>
  <c r="AB139" i="50"/>
  <c r="AA139" i="50"/>
  <c r="X139" i="50"/>
  <c r="U139" i="50"/>
  <c r="T139" i="50"/>
  <c r="AC139" i="50" s="1"/>
  <c r="Q139" i="50"/>
  <c r="N139" i="50"/>
  <c r="K139" i="50"/>
  <c r="Z139" i="50" s="1"/>
  <c r="H139" i="50"/>
  <c r="Y139" i="50" s="1"/>
  <c r="E139" i="50"/>
  <c r="AC138" i="50"/>
  <c r="AB138" i="50"/>
  <c r="Y138" i="50"/>
  <c r="X138" i="50"/>
  <c r="U138" i="50"/>
  <c r="T138" i="50"/>
  <c r="Q138" i="50"/>
  <c r="N138" i="50"/>
  <c r="AA138" i="50" s="1"/>
  <c r="K138" i="50"/>
  <c r="Z138" i="50" s="1"/>
  <c r="H138" i="50"/>
  <c r="E138" i="50"/>
  <c r="AC137" i="50"/>
  <c r="Z137" i="50"/>
  <c r="Y137" i="50"/>
  <c r="U137" i="50"/>
  <c r="T137" i="50"/>
  <c r="Q137" i="50"/>
  <c r="AB137" i="50" s="1"/>
  <c r="N137" i="50"/>
  <c r="AA137" i="50" s="1"/>
  <c r="K137" i="50"/>
  <c r="H137" i="50"/>
  <c r="E137" i="50"/>
  <c r="X137" i="50" s="1"/>
  <c r="AA136" i="50"/>
  <c r="Z136" i="50"/>
  <c r="U136" i="50"/>
  <c r="T136" i="50"/>
  <c r="AC136" i="50" s="1"/>
  <c r="Q136" i="50"/>
  <c r="AB136" i="50" s="1"/>
  <c r="N136" i="50"/>
  <c r="K136" i="50"/>
  <c r="H136" i="50"/>
  <c r="Y136" i="50" s="1"/>
  <c r="E136" i="50"/>
  <c r="X136" i="50" s="1"/>
  <c r="AB135" i="50"/>
  <c r="AA135" i="50"/>
  <c r="X135" i="50"/>
  <c r="U135" i="50"/>
  <c r="T135" i="50"/>
  <c r="AC135" i="50" s="1"/>
  <c r="Q135" i="50"/>
  <c r="N135" i="50"/>
  <c r="K135" i="50"/>
  <c r="Z135" i="50" s="1"/>
  <c r="H135" i="50"/>
  <c r="Y135" i="50" s="1"/>
  <c r="E135" i="50"/>
  <c r="AC134" i="50"/>
  <c r="AB134" i="50"/>
  <c r="Y134" i="50"/>
  <c r="X134" i="50"/>
  <c r="U134" i="50"/>
  <c r="T134" i="50"/>
  <c r="Q134" i="50"/>
  <c r="N134" i="50"/>
  <c r="AA134" i="50" s="1"/>
  <c r="K134" i="50"/>
  <c r="Z134" i="50" s="1"/>
  <c r="H134" i="50"/>
  <c r="E134" i="50"/>
  <c r="Z133" i="50"/>
  <c r="Y133" i="50"/>
  <c r="U133" i="50"/>
  <c r="T133" i="50"/>
  <c r="AC133" i="50" s="1"/>
  <c r="Q133" i="50"/>
  <c r="AB133" i="50" s="1"/>
  <c r="N133" i="50"/>
  <c r="AA133" i="50" s="1"/>
  <c r="K133" i="50"/>
  <c r="H133" i="50"/>
  <c r="E133" i="50"/>
  <c r="X133" i="50" s="1"/>
  <c r="AA132" i="50"/>
  <c r="Z132" i="50"/>
  <c r="U132" i="50"/>
  <c r="T132" i="50"/>
  <c r="AC132" i="50" s="1"/>
  <c r="Q132" i="50"/>
  <c r="AB132" i="50" s="1"/>
  <c r="N132" i="50"/>
  <c r="K132" i="50"/>
  <c r="H132" i="50"/>
  <c r="Y132" i="50" s="1"/>
  <c r="E132" i="50"/>
  <c r="X132" i="50" s="1"/>
  <c r="AB131" i="50"/>
  <c r="X131" i="50"/>
  <c r="U131" i="50"/>
  <c r="T131" i="50"/>
  <c r="AC131" i="50" s="1"/>
  <c r="Q131" i="50"/>
  <c r="N131" i="50"/>
  <c r="AA131" i="50" s="1"/>
  <c r="K131" i="50"/>
  <c r="Z131" i="50" s="1"/>
  <c r="H131" i="50"/>
  <c r="Y131" i="50" s="1"/>
  <c r="E131" i="50"/>
  <c r="AC130" i="50"/>
  <c r="AB130" i="50"/>
  <c r="Y130" i="50"/>
  <c r="U130" i="50"/>
  <c r="T130" i="50"/>
  <c r="Q130" i="50"/>
  <c r="N130" i="50"/>
  <c r="AA130" i="50" s="1"/>
  <c r="K130" i="50"/>
  <c r="Z130" i="50" s="1"/>
  <c r="H130" i="50"/>
  <c r="E130" i="50"/>
  <c r="X130" i="50" s="1"/>
  <c r="Z129" i="50"/>
  <c r="Y129" i="50"/>
  <c r="U129" i="50"/>
  <c r="T129" i="50"/>
  <c r="AC129" i="50" s="1"/>
  <c r="Q129" i="50"/>
  <c r="AB129" i="50" s="1"/>
  <c r="N129" i="50"/>
  <c r="AA129" i="50" s="1"/>
  <c r="K129" i="50"/>
  <c r="H129" i="50"/>
  <c r="E129" i="50"/>
  <c r="X129" i="50" s="1"/>
  <c r="AA128" i="50"/>
  <c r="Z128" i="50"/>
  <c r="U128" i="50"/>
  <c r="T128" i="50"/>
  <c r="AC128" i="50" s="1"/>
  <c r="Q128" i="50"/>
  <c r="AB128" i="50" s="1"/>
  <c r="N128" i="50"/>
  <c r="K128" i="50"/>
  <c r="H128" i="50"/>
  <c r="Y128" i="50" s="1"/>
  <c r="E128" i="50"/>
  <c r="X128" i="50" s="1"/>
  <c r="AB127" i="50"/>
  <c r="X127" i="50"/>
  <c r="U127" i="50"/>
  <c r="T127" i="50"/>
  <c r="AC127" i="50" s="1"/>
  <c r="Q127" i="50"/>
  <c r="N127" i="50"/>
  <c r="AA127" i="50" s="1"/>
  <c r="K127" i="50"/>
  <c r="Z127" i="50" s="1"/>
  <c r="H127" i="50"/>
  <c r="Y127" i="50" s="1"/>
  <c r="E127" i="50"/>
  <c r="AC126" i="50"/>
  <c r="AB126" i="50"/>
  <c r="Y126" i="50"/>
  <c r="U126" i="50"/>
  <c r="T126" i="50"/>
  <c r="Q126" i="50"/>
  <c r="N126" i="50"/>
  <c r="AA126" i="50" s="1"/>
  <c r="K126" i="50"/>
  <c r="Z126" i="50" s="1"/>
  <c r="H126" i="50"/>
  <c r="E126" i="50"/>
  <c r="X126" i="50" s="1"/>
  <c r="Z125" i="50"/>
  <c r="Y125" i="50"/>
  <c r="U125" i="50"/>
  <c r="T125" i="50"/>
  <c r="AC125" i="50" s="1"/>
  <c r="Q125" i="50"/>
  <c r="AB125" i="50" s="1"/>
  <c r="N125" i="50"/>
  <c r="AA125" i="50" s="1"/>
  <c r="K125" i="50"/>
  <c r="H125" i="50"/>
  <c r="E125" i="50"/>
  <c r="X125" i="50" s="1"/>
  <c r="AA124" i="50"/>
  <c r="Z124" i="50"/>
  <c r="U124" i="50"/>
  <c r="T124" i="50"/>
  <c r="AC124" i="50" s="1"/>
  <c r="Q124" i="50"/>
  <c r="AB124" i="50" s="1"/>
  <c r="N124" i="50"/>
  <c r="K124" i="50"/>
  <c r="H124" i="50"/>
  <c r="Y124" i="50" s="1"/>
  <c r="E124" i="50"/>
  <c r="X124" i="50" s="1"/>
  <c r="AB123" i="50"/>
  <c r="X123" i="50"/>
  <c r="U123" i="50"/>
  <c r="T123" i="50"/>
  <c r="AC123" i="50" s="1"/>
  <c r="Q123" i="50"/>
  <c r="N123" i="50"/>
  <c r="AA123" i="50" s="1"/>
  <c r="K123" i="50"/>
  <c r="Z123" i="50" s="1"/>
  <c r="H123" i="50"/>
  <c r="Y123" i="50" s="1"/>
  <c r="E123" i="50"/>
  <c r="AC122" i="50"/>
  <c r="AB122" i="50"/>
  <c r="Y122" i="50"/>
  <c r="U122" i="50"/>
  <c r="T122" i="50"/>
  <c r="Q122" i="50"/>
  <c r="N122" i="50"/>
  <c r="AA122" i="50" s="1"/>
  <c r="K122" i="50"/>
  <c r="Z122" i="50" s="1"/>
  <c r="H122" i="50"/>
  <c r="E122" i="50"/>
  <c r="X122" i="50" s="1"/>
  <c r="AB121" i="50"/>
  <c r="AA121" i="50"/>
  <c r="Z121" i="50"/>
  <c r="Y121" i="50"/>
  <c r="X121" i="50"/>
  <c r="U121" i="50"/>
  <c r="T121" i="50"/>
  <c r="AC121" i="50" s="1"/>
  <c r="AB120" i="50"/>
  <c r="AA120" i="50"/>
  <c r="Z120" i="50"/>
  <c r="Y120" i="50"/>
  <c r="X120" i="50"/>
  <c r="U120" i="50"/>
  <c r="T120" i="50"/>
  <c r="AC120" i="50" s="1"/>
  <c r="AB119" i="50"/>
  <c r="AA119" i="50"/>
  <c r="Z119" i="50"/>
  <c r="Y119" i="50"/>
  <c r="X119" i="50"/>
  <c r="U119" i="50"/>
  <c r="T119" i="50"/>
  <c r="AC119" i="50" s="1"/>
  <c r="AB118" i="50"/>
  <c r="AA118" i="50"/>
  <c r="Z118" i="50"/>
  <c r="Y118" i="50"/>
  <c r="X118" i="50"/>
  <c r="U118" i="50"/>
  <c r="T118" i="50"/>
  <c r="AC118" i="50" s="1"/>
  <c r="AB117" i="50"/>
  <c r="AA117" i="50"/>
  <c r="Z117" i="50"/>
  <c r="Y117" i="50"/>
  <c r="X117" i="50"/>
  <c r="U117" i="50"/>
  <c r="T117" i="50"/>
  <c r="AC117" i="50" s="1"/>
  <c r="AB116" i="50"/>
  <c r="AA116" i="50"/>
  <c r="Z116" i="50"/>
  <c r="Y116" i="50"/>
  <c r="X116" i="50"/>
  <c r="U116" i="50"/>
  <c r="T116" i="50"/>
  <c r="AC116" i="50" s="1"/>
  <c r="AB115" i="50"/>
  <c r="AA115" i="50"/>
  <c r="Z115" i="50"/>
  <c r="Y115" i="50"/>
  <c r="X115" i="50"/>
  <c r="U115" i="50"/>
  <c r="T115" i="50"/>
  <c r="AC115" i="50" s="1"/>
  <c r="AB114" i="50"/>
  <c r="AA114" i="50"/>
  <c r="Z114" i="50"/>
  <c r="Y114" i="50"/>
  <c r="X114" i="50"/>
  <c r="U114" i="50"/>
  <c r="T114" i="50"/>
  <c r="AC114" i="50" s="1"/>
  <c r="AB113" i="50"/>
  <c r="AA113" i="50"/>
  <c r="Z113" i="50"/>
  <c r="Y113" i="50"/>
  <c r="X113" i="50"/>
  <c r="U113" i="50"/>
  <c r="T113" i="50"/>
  <c r="AC113" i="50" s="1"/>
  <c r="AB112" i="50"/>
  <c r="AA112" i="50"/>
  <c r="Z112" i="50"/>
  <c r="Y112" i="50"/>
  <c r="X112" i="50"/>
  <c r="U112" i="50"/>
  <c r="T112" i="50"/>
  <c r="AC112" i="50" s="1"/>
  <c r="AB111" i="50"/>
  <c r="AA111" i="50"/>
  <c r="Z111" i="50"/>
  <c r="Y111" i="50"/>
  <c r="X111" i="50"/>
  <c r="U111" i="50"/>
  <c r="T111" i="50"/>
  <c r="AC111" i="50" s="1"/>
  <c r="AB110" i="50"/>
  <c r="AA110" i="50"/>
  <c r="Z110" i="50"/>
  <c r="Y110" i="50"/>
  <c r="X110" i="50"/>
  <c r="U110" i="50"/>
  <c r="T110" i="50"/>
  <c r="AC110" i="50" s="1"/>
  <c r="AB109" i="50"/>
  <c r="AA109" i="50"/>
  <c r="Z109" i="50"/>
  <c r="Y109" i="50"/>
  <c r="X109" i="50"/>
  <c r="U109" i="50"/>
  <c r="T109" i="50"/>
  <c r="AC109" i="50" s="1"/>
  <c r="AB108" i="50"/>
  <c r="AA108" i="50"/>
  <c r="Z108" i="50"/>
  <c r="Y108" i="50"/>
  <c r="X108" i="50"/>
  <c r="U108" i="50"/>
  <c r="T108" i="50"/>
  <c r="AC108" i="50" s="1"/>
  <c r="Z107" i="50"/>
  <c r="U107" i="50"/>
  <c r="T107" i="50"/>
  <c r="AC107" i="50" s="1"/>
  <c r="Q107" i="50"/>
  <c r="AB107" i="50" s="1"/>
  <c r="N107" i="50"/>
  <c r="AA107" i="50" s="1"/>
  <c r="K107" i="50"/>
  <c r="H107" i="50"/>
  <c r="Y107" i="50" s="1"/>
  <c r="E107" i="50"/>
  <c r="X107" i="50" s="1"/>
  <c r="AC106" i="50"/>
  <c r="AA106" i="50"/>
  <c r="Z106" i="50"/>
  <c r="Y106" i="50"/>
  <c r="U106" i="50"/>
  <c r="T106" i="50"/>
  <c r="Q106" i="50"/>
  <c r="AB106" i="50" s="1"/>
  <c r="N106" i="50"/>
  <c r="K106" i="50"/>
  <c r="H106" i="50"/>
  <c r="E106" i="50"/>
  <c r="X106" i="50" s="1"/>
  <c r="AB105" i="50"/>
  <c r="AA105" i="50"/>
  <c r="Z105" i="50"/>
  <c r="Y105" i="50"/>
  <c r="X105" i="50"/>
  <c r="U105" i="50"/>
  <c r="T105" i="50"/>
  <c r="AC105" i="50" s="1"/>
  <c r="AB104" i="50"/>
  <c r="AA104" i="50"/>
  <c r="Z104" i="50"/>
  <c r="Y104" i="50"/>
  <c r="X104" i="50"/>
  <c r="U104" i="50"/>
  <c r="T104" i="50"/>
  <c r="AC104" i="50" s="1"/>
  <c r="AB103" i="50"/>
  <c r="AA103" i="50"/>
  <c r="Z103" i="50"/>
  <c r="X103" i="50"/>
  <c r="U103" i="50"/>
  <c r="T103" i="50"/>
  <c r="AC103" i="50" s="1"/>
  <c r="Q103" i="50"/>
  <c r="N103" i="50"/>
  <c r="K103" i="50"/>
  <c r="H103" i="50"/>
  <c r="Y103" i="50" s="1"/>
  <c r="E103" i="50"/>
  <c r="AC102" i="50"/>
  <c r="AA102" i="50"/>
  <c r="Y102" i="50"/>
  <c r="X102" i="50"/>
  <c r="U102" i="50"/>
  <c r="T102" i="50"/>
  <c r="Q102" i="50"/>
  <c r="AB102" i="50" s="1"/>
  <c r="N102" i="50"/>
  <c r="K102" i="50"/>
  <c r="Z102" i="50" s="1"/>
  <c r="H102" i="50"/>
  <c r="E102" i="50"/>
  <c r="Z101" i="50"/>
  <c r="X101" i="50"/>
  <c r="U101" i="50"/>
  <c r="T101" i="50"/>
  <c r="AC101" i="50" s="1"/>
  <c r="Q101" i="50"/>
  <c r="AB101" i="50" s="1"/>
  <c r="N101" i="50"/>
  <c r="AA101" i="50" s="1"/>
  <c r="K101" i="50"/>
  <c r="H101" i="50"/>
  <c r="Y101" i="50" s="1"/>
  <c r="E101" i="50"/>
  <c r="AC100" i="50"/>
  <c r="AA100" i="50"/>
  <c r="Z100" i="50"/>
  <c r="Y100" i="50"/>
  <c r="U100" i="50"/>
  <c r="T100" i="50"/>
  <c r="Q100" i="50"/>
  <c r="AB100" i="50" s="1"/>
  <c r="N100" i="50"/>
  <c r="K100" i="50"/>
  <c r="H100" i="50"/>
  <c r="E100" i="50"/>
  <c r="X100" i="50" s="1"/>
  <c r="AB99" i="50"/>
  <c r="X99" i="50"/>
  <c r="U99" i="50"/>
  <c r="T99" i="50"/>
  <c r="AC99" i="50" s="1"/>
  <c r="Q99" i="50"/>
  <c r="N99" i="50"/>
  <c r="AA99" i="50" s="1"/>
  <c r="K99" i="50"/>
  <c r="Z99" i="50" s="1"/>
  <c r="H99" i="50"/>
  <c r="Y99" i="50" s="1"/>
  <c r="E99" i="50"/>
  <c r="AC98" i="50"/>
  <c r="AA98" i="50"/>
  <c r="Y98" i="50"/>
  <c r="U98" i="50"/>
  <c r="T98" i="50"/>
  <c r="Q98" i="50"/>
  <c r="AB98" i="50" s="1"/>
  <c r="N98" i="50"/>
  <c r="K98" i="50"/>
  <c r="Z98" i="50" s="1"/>
  <c r="H98" i="50"/>
  <c r="E98" i="50"/>
  <c r="X98" i="50" s="1"/>
  <c r="AB97" i="50"/>
  <c r="Z97" i="50"/>
  <c r="X97" i="50"/>
  <c r="U97" i="50"/>
  <c r="T97" i="50"/>
  <c r="AC97" i="50" s="1"/>
  <c r="Q97" i="50"/>
  <c r="N97" i="50"/>
  <c r="AA97" i="50" s="1"/>
  <c r="K97" i="50"/>
  <c r="H97" i="50"/>
  <c r="Y97" i="50" s="1"/>
  <c r="E97" i="50"/>
  <c r="AC96" i="50"/>
  <c r="AB96" i="50"/>
  <c r="AA96" i="50"/>
  <c r="Z96" i="50"/>
  <c r="Y96" i="50"/>
  <c r="X96" i="50"/>
  <c r="U96" i="50"/>
  <c r="T96" i="50"/>
  <c r="AC95" i="50"/>
  <c r="AB95" i="50"/>
  <c r="AA95" i="50"/>
  <c r="Z95" i="50"/>
  <c r="Y95" i="50"/>
  <c r="X95" i="50"/>
  <c r="U95" i="50"/>
  <c r="T95" i="50"/>
  <c r="AC94" i="50"/>
  <c r="AB94" i="50"/>
  <c r="AA94" i="50"/>
  <c r="Z94" i="50"/>
  <c r="Y94" i="50"/>
  <c r="X94" i="50"/>
  <c r="U94" i="50"/>
  <c r="T94" i="50"/>
  <c r="AC93" i="50"/>
  <c r="AB93" i="50"/>
  <c r="AA93" i="50"/>
  <c r="Z93" i="50"/>
  <c r="Y93" i="50"/>
  <c r="X93" i="50"/>
  <c r="U93" i="50"/>
  <c r="T93" i="50"/>
  <c r="AC92" i="50"/>
  <c r="AB92" i="50"/>
  <c r="AA92" i="50"/>
  <c r="Z92" i="50"/>
  <c r="Y92" i="50"/>
  <c r="X92" i="50"/>
  <c r="U92" i="50"/>
  <c r="T92" i="50"/>
  <c r="AC91" i="50"/>
  <c r="AB91" i="50"/>
  <c r="AA91" i="50"/>
  <c r="Z91" i="50"/>
  <c r="Y91" i="50"/>
  <c r="X91" i="50"/>
  <c r="U91" i="50"/>
  <c r="T91" i="50"/>
  <c r="AC90" i="50"/>
  <c r="AB90" i="50"/>
  <c r="AA90" i="50"/>
  <c r="Z90" i="50"/>
  <c r="Y90" i="50"/>
  <c r="X90" i="50"/>
  <c r="U90" i="50"/>
  <c r="T90" i="50"/>
  <c r="AC89" i="50"/>
  <c r="AB89" i="50"/>
  <c r="AA89" i="50"/>
  <c r="Z89" i="50"/>
  <c r="Y89" i="50"/>
  <c r="X89" i="50"/>
  <c r="U89" i="50"/>
  <c r="T89" i="50"/>
  <c r="AC88" i="50"/>
  <c r="AB88" i="50"/>
  <c r="AA88" i="50"/>
  <c r="Z88" i="50"/>
  <c r="Y88" i="50"/>
  <c r="X88" i="50"/>
  <c r="U88" i="50"/>
  <c r="T88" i="50"/>
  <c r="AC87" i="50"/>
  <c r="AB87" i="50"/>
  <c r="AA87" i="50"/>
  <c r="Z87" i="50"/>
  <c r="Y87" i="50"/>
  <c r="X87" i="50"/>
  <c r="U87" i="50"/>
  <c r="T87" i="50"/>
  <c r="AC86" i="50"/>
  <c r="AB86" i="50"/>
  <c r="AA86" i="50"/>
  <c r="Z86" i="50"/>
  <c r="Y86" i="50"/>
  <c r="X86" i="50"/>
  <c r="U86" i="50"/>
  <c r="T86" i="50"/>
  <c r="AC85" i="50"/>
  <c r="AB85" i="50"/>
  <c r="AA85" i="50"/>
  <c r="Z85" i="50"/>
  <c r="Y85" i="50"/>
  <c r="X85" i="50"/>
  <c r="U85" i="50"/>
  <c r="T85" i="50"/>
  <c r="AC84" i="50"/>
  <c r="AB84" i="50"/>
  <c r="AA84" i="50"/>
  <c r="Z84" i="50"/>
  <c r="Y84" i="50"/>
  <c r="X84" i="50"/>
  <c r="U84" i="50"/>
  <c r="T84" i="50"/>
  <c r="AC83" i="50"/>
  <c r="AB83" i="50"/>
  <c r="AA83" i="50"/>
  <c r="Z83" i="50"/>
  <c r="Y83" i="50"/>
  <c r="X83" i="50"/>
  <c r="U83" i="50"/>
  <c r="T83" i="50"/>
  <c r="AC82" i="50"/>
  <c r="AB82" i="50"/>
  <c r="AA82" i="50"/>
  <c r="Z82" i="50"/>
  <c r="Y82" i="50"/>
  <c r="X82" i="50"/>
  <c r="U82" i="50"/>
  <c r="T82" i="50"/>
  <c r="AC81" i="50"/>
  <c r="AB81" i="50"/>
  <c r="AA81" i="50"/>
  <c r="Z81" i="50"/>
  <c r="Y81" i="50"/>
  <c r="X81" i="50"/>
  <c r="U81" i="50"/>
  <c r="T81" i="50"/>
  <c r="AC80" i="50"/>
  <c r="AB80" i="50"/>
  <c r="AA80" i="50"/>
  <c r="Z80" i="50"/>
  <c r="Y80" i="50"/>
  <c r="X80" i="50"/>
  <c r="U80" i="50"/>
  <c r="T80" i="50"/>
  <c r="AC79" i="50"/>
  <c r="AB79" i="50"/>
  <c r="AA79" i="50"/>
  <c r="Z79" i="50"/>
  <c r="Y79" i="50"/>
  <c r="X79" i="50"/>
  <c r="U79" i="50"/>
  <c r="T79" i="50"/>
  <c r="AC78" i="50"/>
  <c r="AB78" i="50"/>
  <c r="AA78" i="50"/>
  <c r="Z78" i="50"/>
  <c r="Y78" i="50"/>
  <c r="X78" i="50"/>
  <c r="U78" i="50"/>
  <c r="T78" i="50"/>
  <c r="AC77" i="50"/>
  <c r="AA77" i="50"/>
  <c r="Y77" i="50"/>
  <c r="U77" i="50"/>
  <c r="T77" i="50"/>
  <c r="Q77" i="50"/>
  <c r="AB77" i="50" s="1"/>
  <c r="N77" i="50"/>
  <c r="K77" i="50"/>
  <c r="Z77" i="50" s="1"/>
  <c r="H77" i="50"/>
  <c r="E77" i="50"/>
  <c r="X77" i="50" s="1"/>
  <c r="AB76" i="50"/>
  <c r="Z76" i="50"/>
  <c r="X76" i="50"/>
  <c r="U76" i="50"/>
  <c r="T76" i="50"/>
  <c r="AC76" i="50" s="1"/>
  <c r="Q76" i="50"/>
  <c r="N76" i="50"/>
  <c r="AA76" i="50" s="1"/>
  <c r="K76" i="50"/>
  <c r="H76" i="50"/>
  <c r="Y76" i="50" s="1"/>
  <c r="E76" i="50"/>
  <c r="AC75" i="50"/>
  <c r="AA75" i="50"/>
  <c r="Y75" i="50"/>
  <c r="U75" i="50"/>
  <c r="T75" i="50"/>
  <c r="Q75" i="50"/>
  <c r="AB75" i="50" s="1"/>
  <c r="N75" i="50"/>
  <c r="K75" i="50"/>
  <c r="Z75" i="50" s="1"/>
  <c r="H75" i="50"/>
  <c r="E75" i="50"/>
  <c r="X75" i="50" s="1"/>
  <c r="AB74" i="50"/>
  <c r="Z74" i="50"/>
  <c r="X74" i="50"/>
  <c r="U74" i="50"/>
  <c r="T74" i="50"/>
  <c r="AC74" i="50" s="1"/>
  <c r="Q74" i="50"/>
  <c r="N74" i="50"/>
  <c r="AA74" i="50" s="1"/>
  <c r="K74" i="50"/>
  <c r="H74" i="50"/>
  <c r="Y74" i="50" s="1"/>
  <c r="E74" i="50"/>
  <c r="AC73" i="50"/>
  <c r="AA73" i="50"/>
  <c r="Y73" i="50"/>
  <c r="U73" i="50"/>
  <c r="T73" i="50"/>
  <c r="Q73" i="50"/>
  <c r="AB73" i="50" s="1"/>
  <c r="N73" i="50"/>
  <c r="K73" i="50"/>
  <c r="Z73" i="50" s="1"/>
  <c r="H73" i="50"/>
  <c r="E73" i="50"/>
  <c r="X73" i="50" s="1"/>
  <c r="AB72" i="50"/>
  <c r="Z72" i="50"/>
  <c r="X72" i="50"/>
  <c r="U72" i="50"/>
  <c r="T72" i="50"/>
  <c r="AC72" i="50" s="1"/>
  <c r="Q72" i="50"/>
  <c r="N72" i="50"/>
  <c r="AA72" i="50" s="1"/>
  <c r="K72" i="50"/>
  <c r="H72" i="50"/>
  <c r="Y72" i="50" s="1"/>
  <c r="E72" i="50"/>
  <c r="AC71" i="50"/>
  <c r="AB71" i="50"/>
  <c r="AA71" i="50"/>
  <c r="Z71" i="50"/>
  <c r="Y71" i="50"/>
  <c r="X71" i="50"/>
  <c r="U71" i="50"/>
  <c r="T71" i="50"/>
  <c r="AC70" i="50"/>
  <c r="AB70" i="50"/>
  <c r="AA70" i="50"/>
  <c r="Z70" i="50"/>
  <c r="Y70" i="50"/>
  <c r="X70" i="50"/>
  <c r="U70" i="50"/>
  <c r="T70" i="50"/>
  <c r="AC69" i="50"/>
  <c r="AB69" i="50"/>
  <c r="AA69" i="50"/>
  <c r="Z69" i="50"/>
  <c r="Y69" i="50"/>
  <c r="X69" i="50"/>
  <c r="U69" i="50"/>
  <c r="T69" i="50"/>
  <c r="AC68" i="50"/>
  <c r="AB68" i="50"/>
  <c r="AA68" i="50"/>
  <c r="Z68" i="50"/>
  <c r="Y68" i="50"/>
  <c r="X68" i="50"/>
  <c r="U68" i="50"/>
  <c r="T68" i="50"/>
  <c r="AC67" i="50"/>
  <c r="AB67" i="50"/>
  <c r="AA67" i="50"/>
  <c r="Z67" i="50"/>
  <c r="Y67" i="50"/>
  <c r="X67" i="50"/>
  <c r="U67" i="50"/>
  <c r="T67" i="50"/>
  <c r="AC66" i="50"/>
  <c r="AB66" i="50"/>
  <c r="AA66" i="50"/>
  <c r="Z66" i="50"/>
  <c r="Y66" i="50"/>
  <c r="X66" i="50"/>
  <c r="U66" i="50"/>
  <c r="T66" i="50"/>
  <c r="AC65" i="50"/>
  <c r="AB65" i="50"/>
  <c r="AA65" i="50"/>
  <c r="Z65" i="50"/>
  <c r="Y65" i="50"/>
  <c r="X65" i="50"/>
  <c r="U65" i="50"/>
  <c r="T65" i="50"/>
  <c r="AC64" i="50"/>
  <c r="AB64" i="50"/>
  <c r="AA64" i="50"/>
  <c r="Z64" i="50"/>
  <c r="Y64" i="50"/>
  <c r="X64" i="50"/>
  <c r="U64" i="50"/>
  <c r="T64" i="50"/>
  <c r="AC63" i="50"/>
  <c r="AB63" i="50"/>
  <c r="AA63" i="50"/>
  <c r="Z63" i="50"/>
  <c r="Y63" i="50"/>
  <c r="X63" i="50"/>
  <c r="U63" i="50"/>
  <c r="T63" i="50"/>
  <c r="AC62" i="50"/>
  <c r="AB62" i="50"/>
  <c r="AA62" i="50"/>
  <c r="Z62" i="50"/>
  <c r="Y62" i="50"/>
  <c r="X62" i="50"/>
  <c r="U62" i="50"/>
  <c r="T62" i="50"/>
  <c r="AC61" i="50"/>
  <c r="AB61" i="50"/>
  <c r="AA61" i="50"/>
  <c r="Z61" i="50"/>
  <c r="Y61" i="50"/>
  <c r="X61" i="50"/>
  <c r="U61" i="50"/>
  <c r="T61" i="50"/>
  <c r="AC60" i="50"/>
  <c r="AB60" i="50"/>
  <c r="AA60" i="50"/>
  <c r="Z60" i="50"/>
  <c r="Y60" i="50"/>
  <c r="X60" i="50"/>
  <c r="U60" i="50"/>
  <c r="T60" i="50"/>
  <c r="AC59" i="50"/>
  <c r="AB59" i="50"/>
  <c r="AA59" i="50"/>
  <c r="Z59" i="50"/>
  <c r="Y59" i="50"/>
  <c r="X59" i="50"/>
  <c r="U59" i="50"/>
  <c r="T59" i="50"/>
  <c r="AC58" i="50"/>
  <c r="AB58" i="50"/>
  <c r="AA58" i="50"/>
  <c r="Z58" i="50"/>
  <c r="Y58" i="50"/>
  <c r="X58" i="50"/>
  <c r="U58" i="50"/>
  <c r="T58" i="50"/>
  <c r="AC57" i="50"/>
  <c r="AB57" i="50"/>
  <c r="AA57" i="50"/>
  <c r="Z57" i="50"/>
  <c r="Y57" i="50"/>
  <c r="X57" i="50"/>
  <c r="U57" i="50"/>
  <c r="T57" i="50"/>
  <c r="AC56" i="50"/>
  <c r="AB56" i="50"/>
  <c r="AA56" i="50"/>
  <c r="Z56" i="50"/>
  <c r="Y56" i="50"/>
  <c r="X56" i="50"/>
  <c r="U56" i="50"/>
  <c r="T56" i="50"/>
  <c r="AC55" i="50"/>
  <c r="AB55" i="50"/>
  <c r="AA55" i="50"/>
  <c r="Z55" i="50"/>
  <c r="Y55" i="50"/>
  <c r="X55" i="50"/>
  <c r="U55" i="50"/>
  <c r="T55" i="50"/>
  <c r="AC54" i="50"/>
  <c r="AB54" i="50"/>
  <c r="AA54" i="50"/>
  <c r="Z54" i="50"/>
  <c r="Y54" i="50"/>
  <c r="X54" i="50"/>
  <c r="U54" i="50"/>
  <c r="T54" i="50"/>
  <c r="AC53" i="50"/>
  <c r="AA53" i="50"/>
  <c r="Y53" i="50"/>
  <c r="U53" i="50"/>
  <c r="T53" i="50"/>
  <c r="Q53" i="50"/>
  <c r="AB53" i="50" s="1"/>
  <c r="N53" i="50"/>
  <c r="K53" i="50"/>
  <c r="Z53" i="50" s="1"/>
  <c r="H53" i="50"/>
  <c r="E53" i="50"/>
  <c r="X53" i="50" s="1"/>
  <c r="AB52" i="50"/>
  <c r="Z52" i="50"/>
  <c r="X52" i="50"/>
  <c r="U52" i="50"/>
  <c r="T52" i="50"/>
  <c r="AC52" i="50" s="1"/>
  <c r="Q52" i="50"/>
  <c r="N52" i="50"/>
  <c r="AA52" i="50" s="1"/>
  <c r="K52" i="50"/>
  <c r="H52" i="50"/>
  <c r="Y52" i="50" s="1"/>
  <c r="E52" i="50"/>
  <c r="AC51" i="50"/>
  <c r="AB51" i="50"/>
  <c r="AA51" i="50"/>
  <c r="Z51" i="50"/>
  <c r="Y51" i="50"/>
  <c r="X51" i="50"/>
  <c r="U51" i="50"/>
  <c r="T51" i="50"/>
  <c r="AC50" i="50"/>
  <c r="AB50" i="50"/>
  <c r="AA50" i="50"/>
  <c r="Z50" i="50"/>
  <c r="Y50" i="50"/>
  <c r="X50" i="50"/>
  <c r="U50" i="50"/>
  <c r="T50" i="50"/>
  <c r="AC49" i="50"/>
  <c r="AB49" i="50"/>
  <c r="AA49" i="50"/>
  <c r="Z49" i="50"/>
  <c r="Y49" i="50"/>
  <c r="X49" i="50"/>
  <c r="U49" i="50"/>
  <c r="T49" i="50"/>
  <c r="AC48" i="50"/>
  <c r="AB48" i="50"/>
  <c r="AA48" i="50"/>
  <c r="Z48" i="50"/>
  <c r="Y48" i="50"/>
  <c r="X48" i="50"/>
  <c r="U48" i="50"/>
  <c r="T48" i="50"/>
  <c r="AC47" i="50"/>
  <c r="AB47" i="50"/>
  <c r="AA47" i="50"/>
  <c r="Z47" i="50"/>
  <c r="Y47" i="50"/>
  <c r="X47" i="50"/>
  <c r="U47" i="50"/>
  <c r="T47" i="50"/>
  <c r="AC46" i="50"/>
  <c r="AB46" i="50"/>
  <c r="AA46" i="50"/>
  <c r="Z46" i="50"/>
  <c r="Y46" i="50"/>
  <c r="X46" i="50"/>
  <c r="U46" i="50"/>
  <c r="T46" i="50"/>
  <c r="AC45" i="50"/>
  <c r="AB45" i="50"/>
  <c r="AA45" i="50"/>
  <c r="Z45" i="50"/>
  <c r="Y45" i="50"/>
  <c r="X45" i="50"/>
  <c r="U45" i="50"/>
  <c r="T45" i="50"/>
  <c r="AC44" i="50"/>
  <c r="AB44" i="50"/>
  <c r="AA44" i="50"/>
  <c r="Z44" i="50"/>
  <c r="Y44" i="50"/>
  <c r="X44" i="50"/>
  <c r="U44" i="50"/>
  <c r="T44" i="50"/>
  <c r="AC43" i="50"/>
  <c r="AB43" i="50"/>
  <c r="AA43" i="50"/>
  <c r="Z43" i="50"/>
  <c r="Y43" i="50"/>
  <c r="X43" i="50"/>
  <c r="U43" i="50"/>
  <c r="T43" i="50"/>
  <c r="AC42" i="50"/>
  <c r="AB42" i="50"/>
  <c r="AA42" i="50"/>
  <c r="Z42" i="50"/>
  <c r="Y42" i="50"/>
  <c r="X42" i="50"/>
  <c r="U42" i="50"/>
  <c r="T42" i="50"/>
  <c r="AC41" i="50"/>
  <c r="AB41" i="50"/>
  <c r="AA41" i="50"/>
  <c r="Z41" i="50"/>
  <c r="Y41" i="50"/>
  <c r="X41" i="50"/>
  <c r="U41" i="50"/>
  <c r="T41" i="50"/>
  <c r="AC40" i="50"/>
  <c r="AB40" i="50"/>
  <c r="AA40" i="50"/>
  <c r="Z40" i="50"/>
  <c r="Y40" i="50"/>
  <c r="X40" i="50"/>
  <c r="U40" i="50"/>
  <c r="T40" i="50"/>
  <c r="AC39" i="50"/>
  <c r="AB39" i="50"/>
  <c r="AA39" i="50"/>
  <c r="Z39" i="50"/>
  <c r="Y39" i="50"/>
  <c r="X39" i="50"/>
  <c r="U39" i="50"/>
  <c r="T39" i="50"/>
  <c r="AC38" i="50"/>
  <c r="AB38" i="50"/>
  <c r="AA38" i="50"/>
  <c r="Z38" i="50"/>
  <c r="Y38" i="50"/>
  <c r="X38" i="50"/>
  <c r="U38" i="50"/>
  <c r="T38" i="50"/>
  <c r="AC37" i="50"/>
  <c r="AB37" i="50"/>
  <c r="AA37" i="50"/>
  <c r="Z37" i="50"/>
  <c r="Y37" i="50"/>
  <c r="X37" i="50"/>
  <c r="U37" i="50"/>
  <c r="T37" i="50"/>
  <c r="AC36" i="50"/>
  <c r="AB36" i="50"/>
  <c r="AA36" i="50"/>
  <c r="Z36" i="50"/>
  <c r="Y36" i="50"/>
  <c r="X36" i="50"/>
  <c r="U36" i="50"/>
  <c r="T36" i="50"/>
  <c r="AC35" i="50"/>
  <c r="AB35" i="50"/>
  <c r="AA35" i="50"/>
  <c r="Z35" i="50"/>
  <c r="Y35" i="50"/>
  <c r="X35" i="50"/>
  <c r="U35" i="50"/>
  <c r="T35" i="50"/>
  <c r="AC34" i="50"/>
  <c r="AB34" i="50"/>
  <c r="AA34" i="50"/>
  <c r="Z34" i="50"/>
  <c r="Y34" i="50"/>
  <c r="X34" i="50"/>
  <c r="U34" i="50"/>
  <c r="T34" i="50"/>
  <c r="AC33" i="50"/>
  <c r="AB33" i="50"/>
  <c r="AA33" i="50"/>
  <c r="Z33" i="50"/>
  <c r="Y33" i="50"/>
  <c r="X33" i="50"/>
  <c r="U33" i="50"/>
  <c r="T33" i="50"/>
  <c r="AC32" i="50"/>
  <c r="AB32" i="50"/>
  <c r="AA32" i="50"/>
  <c r="Z32" i="50"/>
  <c r="Y32" i="50"/>
  <c r="X32" i="50"/>
  <c r="U32" i="50"/>
  <c r="T32" i="50"/>
  <c r="AC31" i="50"/>
  <c r="AB31" i="50"/>
  <c r="AA31" i="50"/>
  <c r="Z31" i="50"/>
  <c r="Y31" i="50"/>
  <c r="X31" i="50"/>
  <c r="U31" i="50"/>
  <c r="T31" i="50"/>
  <c r="AC30" i="50"/>
  <c r="AB30" i="50"/>
  <c r="AA30" i="50"/>
  <c r="Z30" i="50"/>
  <c r="Y30" i="50"/>
  <c r="X30" i="50"/>
  <c r="U30" i="50"/>
  <c r="T30" i="50"/>
  <c r="AC29" i="50"/>
  <c r="AB29" i="50"/>
  <c r="AA29" i="50"/>
  <c r="Z29" i="50"/>
  <c r="Y29" i="50"/>
  <c r="X29" i="50"/>
  <c r="U29" i="50"/>
  <c r="T29" i="50"/>
  <c r="AC28" i="50"/>
  <c r="AB28" i="50"/>
  <c r="AA28" i="50"/>
  <c r="Z28" i="50"/>
  <c r="Y28" i="50"/>
  <c r="X28" i="50"/>
  <c r="U28" i="50"/>
  <c r="T28" i="50"/>
  <c r="AC27" i="50"/>
  <c r="AB27" i="50"/>
  <c r="AA27" i="50"/>
  <c r="Z27" i="50"/>
  <c r="Y27" i="50"/>
  <c r="X27" i="50"/>
  <c r="U27" i="50"/>
  <c r="T27" i="50"/>
  <c r="AC26" i="50"/>
  <c r="AA26" i="50"/>
  <c r="Y26" i="50"/>
  <c r="U26" i="50"/>
  <c r="T26" i="50"/>
  <c r="Q26" i="50"/>
  <c r="AB26" i="50" s="1"/>
  <c r="N26" i="50"/>
  <c r="K26" i="50"/>
  <c r="Z26" i="50" s="1"/>
  <c r="H26" i="50"/>
  <c r="E26" i="50"/>
  <c r="X26" i="50" s="1"/>
  <c r="AB25" i="50"/>
  <c r="Z25" i="50"/>
  <c r="X25" i="50"/>
  <c r="U25" i="50"/>
  <c r="T25" i="50"/>
  <c r="AC25" i="50" s="1"/>
  <c r="Q25" i="50"/>
  <c r="N25" i="50"/>
  <c r="AA25" i="50" s="1"/>
  <c r="K25" i="50"/>
  <c r="H25" i="50"/>
  <c r="Y25" i="50" s="1"/>
  <c r="E25" i="50"/>
  <c r="AC24" i="50"/>
  <c r="AA24" i="50"/>
  <c r="Y24" i="50"/>
  <c r="U24" i="50"/>
  <c r="T24" i="50"/>
  <c r="Q24" i="50"/>
  <c r="AB24" i="50" s="1"/>
  <c r="N24" i="50"/>
  <c r="K24" i="50"/>
  <c r="Z24" i="50" s="1"/>
  <c r="H24" i="50"/>
  <c r="E24" i="50"/>
  <c r="X24" i="50" s="1"/>
  <c r="AB23" i="50"/>
  <c r="Z23" i="50"/>
  <c r="X23" i="50"/>
  <c r="U23" i="50"/>
  <c r="T23" i="50"/>
  <c r="AC23" i="50" s="1"/>
  <c r="Q23" i="50"/>
  <c r="N23" i="50"/>
  <c r="AA23" i="50" s="1"/>
  <c r="K23" i="50"/>
  <c r="H23" i="50"/>
  <c r="Y23" i="50" s="1"/>
  <c r="E23" i="50"/>
  <c r="AC22" i="50"/>
  <c r="AA22" i="50"/>
  <c r="Y22" i="50"/>
  <c r="U22" i="50"/>
  <c r="T22" i="50"/>
  <c r="Q22" i="50"/>
  <c r="AB22" i="50" s="1"/>
  <c r="N22" i="50"/>
  <c r="K22" i="50"/>
  <c r="Z22" i="50" s="1"/>
  <c r="H22" i="50"/>
  <c r="E22" i="50"/>
  <c r="X22" i="50" s="1"/>
  <c r="AB21" i="50"/>
  <c r="Z21" i="50"/>
  <c r="X21" i="50"/>
  <c r="U21" i="50"/>
  <c r="T21" i="50"/>
  <c r="AC21" i="50" s="1"/>
  <c r="Q21" i="50"/>
  <c r="N21" i="50"/>
  <c r="AA21" i="50" s="1"/>
  <c r="K21" i="50"/>
  <c r="H21" i="50"/>
  <c r="Y21" i="50" s="1"/>
  <c r="E21" i="50"/>
  <c r="AC20" i="50"/>
  <c r="AA20" i="50"/>
  <c r="Y20" i="50"/>
  <c r="U20" i="50"/>
  <c r="T20" i="50"/>
  <c r="Q20" i="50"/>
  <c r="AB20" i="50" s="1"/>
  <c r="N20" i="50"/>
  <c r="K20" i="50"/>
  <c r="Z20" i="50" s="1"/>
  <c r="H20" i="50"/>
  <c r="E20" i="50"/>
  <c r="X20" i="50" s="1"/>
  <c r="AB19" i="50"/>
  <c r="Z19" i="50"/>
  <c r="X19" i="50"/>
  <c r="U19" i="50"/>
  <c r="T19" i="50"/>
  <c r="AC19" i="50" s="1"/>
  <c r="Q19" i="50"/>
  <c r="N19" i="50"/>
  <c r="AA19" i="50" s="1"/>
  <c r="K19" i="50"/>
  <c r="H19" i="50"/>
  <c r="Y19" i="50" s="1"/>
  <c r="E19" i="50"/>
  <c r="AC18" i="50"/>
  <c r="AA18" i="50"/>
  <c r="Y18" i="50"/>
  <c r="U18" i="50"/>
  <c r="T18" i="50"/>
  <c r="Q18" i="50"/>
  <c r="AB18" i="50" s="1"/>
  <c r="N18" i="50"/>
  <c r="K18" i="50"/>
  <c r="Z18" i="50" s="1"/>
  <c r="H18" i="50"/>
  <c r="E18" i="50"/>
  <c r="X18" i="50" s="1"/>
  <c r="AB17" i="50"/>
  <c r="AA17" i="50"/>
  <c r="Z17" i="50"/>
  <c r="Y17" i="50"/>
  <c r="X17" i="50"/>
  <c r="U17" i="50"/>
  <c r="T17" i="50"/>
  <c r="AC17" i="50" s="1"/>
  <c r="AC225" i="50" s="1"/>
  <c r="AB16" i="50"/>
  <c r="AB224" i="50" s="1"/>
  <c r="AA16" i="50"/>
  <c r="Z16" i="50"/>
  <c r="Z224" i="50" s="1"/>
  <c r="Y16" i="50"/>
  <c r="X16" i="50"/>
  <c r="X224" i="50" s="1"/>
  <c r="U16" i="50"/>
  <c r="T16" i="50"/>
  <c r="AC16" i="50" s="1"/>
  <c r="AC224" i="50" s="1"/>
  <c r="AB15" i="50"/>
  <c r="AA15" i="50"/>
  <c r="Z15" i="50"/>
  <c r="Y15" i="50"/>
  <c r="X15" i="50"/>
  <c r="U15" i="50"/>
  <c r="T15" i="50"/>
  <c r="AC15" i="50" s="1"/>
  <c r="AC223" i="50" s="1"/>
  <c r="AB14" i="50"/>
  <c r="AA14" i="50"/>
  <c r="Z14" i="50"/>
  <c r="Y14" i="50"/>
  <c r="X14" i="50"/>
  <c r="U14" i="50"/>
  <c r="T14" i="50"/>
  <c r="AC14" i="50" s="1"/>
  <c r="AC222" i="50" s="1"/>
  <c r="AB13" i="50"/>
  <c r="AA13" i="50"/>
  <c r="Z13" i="50"/>
  <c r="Y13" i="50"/>
  <c r="X13" i="50"/>
  <c r="U13" i="50"/>
  <c r="T13" i="50"/>
  <c r="AC13" i="50" s="1"/>
  <c r="AC221" i="50" s="1"/>
  <c r="AB12" i="50"/>
  <c r="AA12" i="50"/>
  <c r="Z12" i="50"/>
  <c r="Y12" i="50"/>
  <c r="X12" i="50"/>
  <c r="U12" i="50"/>
  <c r="T12" i="50"/>
  <c r="AC12" i="50" s="1"/>
  <c r="AC220" i="50" s="1"/>
  <c r="AB11" i="50"/>
  <c r="AA11" i="50"/>
  <c r="Z11" i="50"/>
  <c r="Y11" i="50"/>
  <c r="X11" i="50"/>
  <c r="U11" i="50"/>
  <c r="T11" i="50"/>
  <c r="AC11" i="50" s="1"/>
  <c r="AC219" i="50" s="1"/>
  <c r="AB10" i="50"/>
  <c r="AA10" i="50"/>
  <c r="Z10" i="50"/>
  <c r="Y10" i="50"/>
  <c r="X10" i="50"/>
  <c r="U10" i="50"/>
  <c r="T10" i="50"/>
  <c r="AC10" i="50" s="1"/>
  <c r="AC218" i="50" s="1"/>
  <c r="AB9" i="50"/>
  <c r="AA9" i="50"/>
  <c r="Z9" i="50"/>
  <c r="Y9" i="50"/>
  <c r="X9" i="50"/>
  <c r="U9" i="50"/>
  <c r="T9" i="50"/>
  <c r="AC9" i="50" s="1"/>
  <c r="AC217" i="50" s="1"/>
  <c r="U215" i="49"/>
  <c r="T215" i="49"/>
  <c r="AC215" i="49" s="1"/>
  <c r="Q215" i="49"/>
  <c r="AB215" i="49" s="1"/>
  <c r="N215" i="49"/>
  <c r="AA215" i="49" s="1"/>
  <c r="K215" i="49"/>
  <c r="Z215" i="49" s="1"/>
  <c r="H215" i="49"/>
  <c r="Y215" i="49" s="1"/>
  <c r="E215" i="49"/>
  <c r="X215" i="49" s="1"/>
  <c r="AB214" i="49"/>
  <c r="X214" i="49"/>
  <c r="U214" i="49"/>
  <c r="T214" i="49"/>
  <c r="AC214" i="49" s="1"/>
  <c r="Q214" i="49"/>
  <c r="N214" i="49"/>
  <c r="AA214" i="49" s="1"/>
  <c r="K214" i="49"/>
  <c r="Z214" i="49" s="1"/>
  <c r="H214" i="49"/>
  <c r="Y214" i="49" s="1"/>
  <c r="E214" i="49"/>
  <c r="AC213" i="49"/>
  <c r="Y213" i="49"/>
  <c r="U213" i="49"/>
  <c r="T213" i="49"/>
  <c r="Q213" i="49"/>
  <c r="AB213" i="49" s="1"/>
  <c r="N213" i="49"/>
  <c r="AA213" i="49" s="1"/>
  <c r="K213" i="49"/>
  <c r="Z213" i="49" s="1"/>
  <c r="H213" i="49"/>
  <c r="E213" i="49"/>
  <c r="X213" i="49" s="1"/>
  <c r="Z212" i="49"/>
  <c r="U212" i="49"/>
  <c r="T212" i="49"/>
  <c r="AC212" i="49" s="1"/>
  <c r="Q212" i="49"/>
  <c r="AB212" i="49" s="1"/>
  <c r="N212" i="49"/>
  <c r="AA212" i="49" s="1"/>
  <c r="K212" i="49"/>
  <c r="H212" i="49"/>
  <c r="Y212" i="49" s="1"/>
  <c r="E212" i="49"/>
  <c r="X212" i="49" s="1"/>
  <c r="AA211" i="49"/>
  <c r="U211" i="49"/>
  <c r="T211" i="49"/>
  <c r="AC211" i="49" s="1"/>
  <c r="Q211" i="49"/>
  <c r="AB211" i="49" s="1"/>
  <c r="N211" i="49"/>
  <c r="K211" i="49"/>
  <c r="Z211" i="49" s="1"/>
  <c r="H211" i="49"/>
  <c r="Y211" i="49" s="1"/>
  <c r="E211" i="49"/>
  <c r="X211" i="49" s="1"/>
  <c r="AB210" i="49"/>
  <c r="X210" i="49"/>
  <c r="U210" i="49"/>
  <c r="T210" i="49"/>
  <c r="AC210" i="49" s="1"/>
  <c r="Q210" i="49"/>
  <c r="N210" i="49"/>
  <c r="AA210" i="49" s="1"/>
  <c r="K210" i="49"/>
  <c r="Z210" i="49" s="1"/>
  <c r="H210" i="49"/>
  <c r="Y210" i="49" s="1"/>
  <c r="E210" i="49"/>
  <c r="AC209" i="49"/>
  <c r="Y209" i="49"/>
  <c r="U209" i="49"/>
  <c r="T209" i="49"/>
  <c r="Q209" i="49"/>
  <c r="AB209" i="49" s="1"/>
  <c r="N209" i="49"/>
  <c r="AA209" i="49" s="1"/>
  <c r="K209" i="49"/>
  <c r="Z209" i="49" s="1"/>
  <c r="H209" i="49"/>
  <c r="E209" i="49"/>
  <c r="X209" i="49" s="1"/>
  <c r="Z208" i="49"/>
  <c r="U208" i="49"/>
  <c r="T208" i="49"/>
  <c r="AC208" i="49" s="1"/>
  <c r="Q208" i="49"/>
  <c r="AB208" i="49" s="1"/>
  <c r="N208" i="49"/>
  <c r="AA208" i="49" s="1"/>
  <c r="K208" i="49"/>
  <c r="H208" i="49"/>
  <c r="Y208" i="49" s="1"/>
  <c r="E208" i="49"/>
  <c r="X208" i="49" s="1"/>
  <c r="AA207" i="49"/>
  <c r="U207" i="49"/>
  <c r="T207" i="49"/>
  <c r="AC207" i="49" s="1"/>
  <c r="Q207" i="49"/>
  <c r="AB207" i="49" s="1"/>
  <c r="N207" i="49"/>
  <c r="K207" i="49"/>
  <c r="Z207" i="49" s="1"/>
  <c r="H207" i="49"/>
  <c r="Y207" i="49" s="1"/>
  <c r="E207" i="49"/>
  <c r="X207" i="49" s="1"/>
  <c r="AB206" i="49"/>
  <c r="X206" i="49"/>
  <c r="U206" i="49"/>
  <c r="T206" i="49"/>
  <c r="AC206" i="49" s="1"/>
  <c r="Q206" i="49"/>
  <c r="N206" i="49"/>
  <c r="AA206" i="49" s="1"/>
  <c r="K206" i="49"/>
  <c r="Z206" i="49" s="1"/>
  <c r="H206" i="49"/>
  <c r="Y206" i="49" s="1"/>
  <c r="E206" i="49"/>
  <c r="AC205" i="49"/>
  <c r="Y205" i="49"/>
  <c r="U205" i="49"/>
  <c r="T205" i="49"/>
  <c r="Q205" i="49"/>
  <c r="AB205" i="49" s="1"/>
  <c r="N205" i="49"/>
  <c r="AA205" i="49" s="1"/>
  <c r="K205" i="49"/>
  <c r="Z205" i="49" s="1"/>
  <c r="H205" i="49"/>
  <c r="E205" i="49"/>
  <c r="X205" i="49" s="1"/>
  <c r="Z204" i="49"/>
  <c r="U204" i="49"/>
  <c r="T204" i="49"/>
  <c r="AC204" i="49" s="1"/>
  <c r="Q204" i="49"/>
  <c r="AB204" i="49" s="1"/>
  <c r="N204" i="49"/>
  <c r="AA204" i="49" s="1"/>
  <c r="K204" i="49"/>
  <c r="H204" i="49"/>
  <c r="Y204" i="49" s="1"/>
  <c r="E204" i="49"/>
  <c r="X204" i="49" s="1"/>
  <c r="AA203" i="49"/>
  <c r="U203" i="49"/>
  <c r="T203" i="49"/>
  <c r="AC203" i="49" s="1"/>
  <c r="Q203" i="49"/>
  <c r="AB203" i="49" s="1"/>
  <c r="N203" i="49"/>
  <c r="K203" i="49"/>
  <c r="Z203" i="49" s="1"/>
  <c r="H203" i="49"/>
  <c r="Y203" i="49" s="1"/>
  <c r="E203" i="49"/>
  <c r="X203" i="49" s="1"/>
  <c r="AB202" i="49"/>
  <c r="X202" i="49"/>
  <c r="U202" i="49"/>
  <c r="T202" i="49"/>
  <c r="AC202" i="49" s="1"/>
  <c r="Q202" i="49"/>
  <c r="N202" i="49"/>
  <c r="AA202" i="49" s="1"/>
  <c r="K202" i="49"/>
  <c r="Z202" i="49" s="1"/>
  <c r="H202" i="49"/>
  <c r="Y202" i="49" s="1"/>
  <c r="E202" i="49"/>
  <c r="AC201" i="49"/>
  <c r="Y201" i="49"/>
  <c r="U201" i="49"/>
  <c r="T201" i="49"/>
  <c r="Q201" i="49"/>
  <c r="AB201" i="49" s="1"/>
  <c r="N201" i="49"/>
  <c r="AA201" i="49" s="1"/>
  <c r="K201" i="49"/>
  <c r="Z201" i="49" s="1"/>
  <c r="H201" i="49"/>
  <c r="E201" i="49"/>
  <c r="X201" i="49" s="1"/>
  <c r="Z200" i="49"/>
  <c r="U200" i="49"/>
  <c r="T200" i="49"/>
  <c r="AC200" i="49" s="1"/>
  <c r="Q200" i="49"/>
  <c r="AB200" i="49" s="1"/>
  <c r="N200" i="49"/>
  <c r="AA200" i="49" s="1"/>
  <c r="K200" i="49"/>
  <c r="H200" i="49"/>
  <c r="Y200" i="49" s="1"/>
  <c r="E200" i="49"/>
  <c r="X200" i="49" s="1"/>
  <c r="AA199" i="49"/>
  <c r="U199" i="49"/>
  <c r="T199" i="49"/>
  <c r="AC199" i="49" s="1"/>
  <c r="Q199" i="49"/>
  <c r="AB199" i="49" s="1"/>
  <c r="N199" i="49"/>
  <c r="K199" i="49"/>
  <c r="Z199" i="49" s="1"/>
  <c r="H199" i="49"/>
  <c r="Y199" i="49" s="1"/>
  <c r="E199" i="49"/>
  <c r="X199" i="49" s="1"/>
  <c r="AB198" i="49"/>
  <c r="X198" i="49"/>
  <c r="U198" i="49"/>
  <c r="T198" i="49"/>
  <c r="AC198" i="49" s="1"/>
  <c r="Q198" i="49"/>
  <c r="N198" i="49"/>
  <c r="AA198" i="49" s="1"/>
  <c r="K198" i="49"/>
  <c r="Z198" i="49" s="1"/>
  <c r="H198" i="49"/>
  <c r="Y198" i="49" s="1"/>
  <c r="E198" i="49"/>
  <c r="AC197" i="49"/>
  <c r="Y197" i="49"/>
  <c r="U197" i="49"/>
  <c r="T197" i="49"/>
  <c r="Q197" i="49"/>
  <c r="AB197" i="49" s="1"/>
  <c r="N197" i="49"/>
  <c r="AA197" i="49" s="1"/>
  <c r="K197" i="49"/>
  <c r="Z197" i="49" s="1"/>
  <c r="H197" i="49"/>
  <c r="E197" i="49"/>
  <c r="X197" i="49" s="1"/>
  <c r="Z196" i="49"/>
  <c r="U196" i="49"/>
  <c r="T196" i="49"/>
  <c r="AC196" i="49" s="1"/>
  <c r="Q196" i="49"/>
  <c r="AB196" i="49" s="1"/>
  <c r="N196" i="49"/>
  <c r="AA196" i="49" s="1"/>
  <c r="K196" i="49"/>
  <c r="H196" i="49"/>
  <c r="Y196" i="49" s="1"/>
  <c r="E196" i="49"/>
  <c r="X196" i="49" s="1"/>
  <c r="AA195" i="49"/>
  <c r="U195" i="49"/>
  <c r="T195" i="49"/>
  <c r="AC195" i="49" s="1"/>
  <c r="Q195" i="49"/>
  <c r="AB195" i="49" s="1"/>
  <c r="N195" i="49"/>
  <c r="K195" i="49"/>
  <c r="Z195" i="49" s="1"/>
  <c r="H195" i="49"/>
  <c r="Y195" i="49" s="1"/>
  <c r="E195" i="49"/>
  <c r="X195" i="49" s="1"/>
  <c r="AB194" i="49"/>
  <c r="X194" i="49"/>
  <c r="U194" i="49"/>
  <c r="T194" i="49"/>
  <c r="AC194" i="49" s="1"/>
  <c r="Q194" i="49"/>
  <c r="N194" i="49"/>
  <c r="AA194" i="49" s="1"/>
  <c r="K194" i="49"/>
  <c r="Z194" i="49" s="1"/>
  <c r="H194" i="49"/>
  <c r="Y194" i="49" s="1"/>
  <c r="E194" i="49"/>
  <c r="AC193" i="49"/>
  <c r="Y193" i="49"/>
  <c r="U193" i="49"/>
  <c r="T193" i="49"/>
  <c r="Q193" i="49"/>
  <c r="AB193" i="49" s="1"/>
  <c r="N193" i="49"/>
  <c r="AA193" i="49" s="1"/>
  <c r="K193" i="49"/>
  <c r="Z193" i="49" s="1"/>
  <c r="H193" i="49"/>
  <c r="E193" i="49"/>
  <c r="X193" i="49" s="1"/>
  <c r="Z192" i="49"/>
  <c r="U192" i="49"/>
  <c r="T192" i="49"/>
  <c r="AC192" i="49" s="1"/>
  <c r="Q192" i="49"/>
  <c r="AB192" i="49" s="1"/>
  <c r="N192" i="49"/>
  <c r="AA192" i="49" s="1"/>
  <c r="K192" i="49"/>
  <c r="H192" i="49"/>
  <c r="Y192" i="49" s="1"/>
  <c r="E192" i="49"/>
  <c r="X192" i="49" s="1"/>
  <c r="AA191" i="49"/>
  <c r="U191" i="49"/>
  <c r="T191" i="49"/>
  <c r="AC191" i="49" s="1"/>
  <c r="Q191" i="49"/>
  <c r="AB191" i="49" s="1"/>
  <c r="N191" i="49"/>
  <c r="K191" i="49"/>
  <c r="Z191" i="49" s="1"/>
  <c r="H191" i="49"/>
  <c r="Y191" i="49" s="1"/>
  <c r="E191" i="49"/>
  <c r="X191" i="49" s="1"/>
  <c r="AB190" i="49"/>
  <c r="X190" i="49"/>
  <c r="U190" i="49"/>
  <c r="T190" i="49"/>
  <c r="AC190" i="49" s="1"/>
  <c r="Q190" i="49"/>
  <c r="N190" i="49"/>
  <c r="AA190" i="49" s="1"/>
  <c r="K190" i="49"/>
  <c r="Z190" i="49" s="1"/>
  <c r="H190" i="49"/>
  <c r="Y190" i="49" s="1"/>
  <c r="E190" i="49"/>
  <c r="AC189" i="49"/>
  <c r="Y189" i="49"/>
  <c r="U189" i="49"/>
  <c r="T189" i="49"/>
  <c r="Q189" i="49"/>
  <c r="AB189" i="49" s="1"/>
  <c r="N189" i="49"/>
  <c r="AA189" i="49" s="1"/>
  <c r="K189" i="49"/>
  <c r="Z189" i="49" s="1"/>
  <c r="H189" i="49"/>
  <c r="E189" i="49"/>
  <c r="X189" i="49" s="1"/>
  <c r="Z188" i="49"/>
  <c r="U188" i="49"/>
  <c r="T188" i="49"/>
  <c r="AC188" i="49" s="1"/>
  <c r="Q188" i="49"/>
  <c r="AB188" i="49" s="1"/>
  <c r="N188" i="49"/>
  <c r="AA188" i="49" s="1"/>
  <c r="K188" i="49"/>
  <c r="H188" i="49"/>
  <c r="Y188" i="49" s="1"/>
  <c r="E188" i="49"/>
  <c r="X188" i="49" s="1"/>
  <c r="AA187" i="49"/>
  <c r="U187" i="49"/>
  <c r="T187" i="49"/>
  <c r="AC187" i="49" s="1"/>
  <c r="Q187" i="49"/>
  <c r="AB187" i="49" s="1"/>
  <c r="N187" i="49"/>
  <c r="K187" i="49"/>
  <c r="Z187" i="49" s="1"/>
  <c r="H187" i="49"/>
  <c r="Y187" i="49" s="1"/>
  <c r="E187" i="49"/>
  <c r="X187" i="49" s="1"/>
  <c r="AB186" i="49"/>
  <c r="X186" i="49"/>
  <c r="U186" i="49"/>
  <c r="T186" i="49"/>
  <c r="AC186" i="49" s="1"/>
  <c r="Q186" i="49"/>
  <c r="N186" i="49"/>
  <c r="AA186" i="49" s="1"/>
  <c r="K186" i="49"/>
  <c r="Z186" i="49" s="1"/>
  <c r="H186" i="49"/>
  <c r="Y186" i="49" s="1"/>
  <c r="E186" i="49"/>
  <c r="AC185" i="49"/>
  <c r="Y185" i="49"/>
  <c r="U185" i="49"/>
  <c r="T185" i="49"/>
  <c r="Q185" i="49"/>
  <c r="AB185" i="49" s="1"/>
  <c r="N185" i="49"/>
  <c r="AA185" i="49" s="1"/>
  <c r="K185" i="49"/>
  <c r="Z185" i="49" s="1"/>
  <c r="H185" i="49"/>
  <c r="E185" i="49"/>
  <c r="X185" i="49" s="1"/>
  <c r="Z184" i="49"/>
  <c r="U184" i="49"/>
  <c r="T184" i="49"/>
  <c r="AC184" i="49" s="1"/>
  <c r="Q184" i="49"/>
  <c r="AB184" i="49" s="1"/>
  <c r="N184" i="49"/>
  <c r="AA184" i="49" s="1"/>
  <c r="K184" i="49"/>
  <c r="H184" i="49"/>
  <c r="Y184" i="49" s="1"/>
  <c r="E184" i="49"/>
  <c r="X184" i="49" s="1"/>
  <c r="AA183" i="49"/>
  <c r="U183" i="49"/>
  <c r="T183" i="49"/>
  <c r="AC183" i="49" s="1"/>
  <c r="Q183" i="49"/>
  <c r="AB183" i="49" s="1"/>
  <c r="N183" i="49"/>
  <c r="K183" i="49"/>
  <c r="Z183" i="49" s="1"/>
  <c r="H183" i="49"/>
  <c r="Y183" i="49" s="1"/>
  <c r="E183" i="49"/>
  <c r="X183" i="49" s="1"/>
  <c r="AB182" i="49"/>
  <c r="X182" i="49"/>
  <c r="U182" i="49"/>
  <c r="T182" i="49"/>
  <c r="AC182" i="49" s="1"/>
  <c r="Q182" i="49"/>
  <c r="N182" i="49"/>
  <c r="AA182" i="49" s="1"/>
  <c r="K182" i="49"/>
  <c r="Z182" i="49" s="1"/>
  <c r="H182" i="49"/>
  <c r="Y182" i="49" s="1"/>
  <c r="E182" i="49"/>
  <c r="AC181" i="49"/>
  <c r="Y181" i="49"/>
  <c r="U181" i="49"/>
  <c r="T181" i="49"/>
  <c r="Q181" i="49"/>
  <c r="AB181" i="49" s="1"/>
  <c r="N181" i="49"/>
  <c r="AA181" i="49" s="1"/>
  <c r="K181" i="49"/>
  <c r="Z181" i="49" s="1"/>
  <c r="H181" i="49"/>
  <c r="E181" i="49"/>
  <c r="X181" i="49" s="1"/>
  <c r="Z180" i="49"/>
  <c r="U180" i="49"/>
  <c r="T180" i="49"/>
  <c r="AC180" i="49" s="1"/>
  <c r="Q180" i="49"/>
  <c r="AB180" i="49" s="1"/>
  <c r="N180" i="49"/>
  <c r="AA180" i="49" s="1"/>
  <c r="K180" i="49"/>
  <c r="H180" i="49"/>
  <c r="Y180" i="49" s="1"/>
  <c r="E180" i="49"/>
  <c r="X180" i="49" s="1"/>
  <c r="AA179" i="49"/>
  <c r="U179" i="49"/>
  <c r="T179" i="49"/>
  <c r="AC179" i="49" s="1"/>
  <c r="Q179" i="49"/>
  <c r="AB179" i="49" s="1"/>
  <c r="N179" i="49"/>
  <c r="K179" i="49"/>
  <c r="Z179" i="49" s="1"/>
  <c r="H179" i="49"/>
  <c r="Y179" i="49" s="1"/>
  <c r="E179" i="49"/>
  <c r="X179" i="49" s="1"/>
  <c r="AB178" i="49"/>
  <c r="X178" i="49"/>
  <c r="U178" i="49"/>
  <c r="T178" i="49"/>
  <c r="AC178" i="49" s="1"/>
  <c r="Q178" i="49"/>
  <c r="N178" i="49"/>
  <c r="AA178" i="49" s="1"/>
  <c r="K178" i="49"/>
  <c r="Z178" i="49" s="1"/>
  <c r="H178" i="49"/>
  <c r="Y178" i="49" s="1"/>
  <c r="E178" i="49"/>
  <c r="AC177" i="49"/>
  <c r="Y177" i="49"/>
  <c r="U177" i="49"/>
  <c r="T177" i="49"/>
  <c r="Q177" i="49"/>
  <c r="AB177" i="49" s="1"/>
  <c r="N177" i="49"/>
  <c r="AA177" i="49" s="1"/>
  <c r="K177" i="49"/>
  <c r="Z177" i="49" s="1"/>
  <c r="H177" i="49"/>
  <c r="E177" i="49"/>
  <c r="X177" i="49" s="1"/>
  <c r="Z176" i="49"/>
  <c r="U176" i="49"/>
  <c r="T176" i="49"/>
  <c r="AC176" i="49" s="1"/>
  <c r="Q176" i="49"/>
  <c r="AB176" i="49" s="1"/>
  <c r="N176" i="49"/>
  <c r="AA176" i="49" s="1"/>
  <c r="K176" i="49"/>
  <c r="H176" i="49"/>
  <c r="Y176" i="49" s="1"/>
  <c r="E176" i="49"/>
  <c r="X176" i="49" s="1"/>
  <c r="AA175" i="49"/>
  <c r="U175" i="49"/>
  <c r="T175" i="49"/>
  <c r="AC175" i="49" s="1"/>
  <c r="Q175" i="49"/>
  <c r="AB175" i="49" s="1"/>
  <c r="N175" i="49"/>
  <c r="K175" i="49"/>
  <c r="Z175" i="49" s="1"/>
  <c r="H175" i="49"/>
  <c r="Y175" i="49" s="1"/>
  <c r="E175" i="49"/>
  <c r="X175" i="49" s="1"/>
  <c r="AB174" i="49"/>
  <c r="X174" i="49"/>
  <c r="U174" i="49"/>
  <c r="T174" i="49"/>
  <c r="AC174" i="49" s="1"/>
  <c r="Q174" i="49"/>
  <c r="N174" i="49"/>
  <c r="AA174" i="49" s="1"/>
  <c r="K174" i="49"/>
  <c r="Z174" i="49" s="1"/>
  <c r="H174" i="49"/>
  <c r="Y174" i="49" s="1"/>
  <c r="E174" i="49"/>
  <c r="AC173" i="49"/>
  <c r="Y173" i="49"/>
  <c r="U173" i="49"/>
  <c r="T173" i="49"/>
  <c r="Q173" i="49"/>
  <c r="AB173" i="49" s="1"/>
  <c r="N173" i="49"/>
  <c r="AA173" i="49" s="1"/>
  <c r="K173" i="49"/>
  <c r="Z173" i="49" s="1"/>
  <c r="H173" i="49"/>
  <c r="E173" i="49"/>
  <c r="X173" i="49" s="1"/>
  <c r="Z172" i="49"/>
  <c r="U172" i="49"/>
  <c r="T172" i="49"/>
  <c r="AC172" i="49" s="1"/>
  <c r="Q172" i="49"/>
  <c r="AB172" i="49" s="1"/>
  <c r="N172" i="49"/>
  <c r="AA172" i="49" s="1"/>
  <c r="K172" i="49"/>
  <c r="H172" i="49"/>
  <c r="Y172" i="49" s="1"/>
  <c r="E172" i="49"/>
  <c r="X172" i="49" s="1"/>
  <c r="AA171" i="49"/>
  <c r="Y171" i="49"/>
  <c r="U171" i="49"/>
  <c r="T171" i="49"/>
  <c r="AC171" i="49" s="1"/>
  <c r="Q171" i="49"/>
  <c r="AB171" i="49" s="1"/>
  <c r="N171" i="49"/>
  <c r="K171" i="49"/>
  <c r="Z171" i="49" s="1"/>
  <c r="H171" i="49"/>
  <c r="E171" i="49"/>
  <c r="X171" i="49" s="1"/>
  <c r="AB170" i="49"/>
  <c r="Z170" i="49"/>
  <c r="X170" i="49"/>
  <c r="U170" i="49"/>
  <c r="T170" i="49"/>
  <c r="AC170" i="49" s="1"/>
  <c r="Q170" i="49"/>
  <c r="N170" i="49"/>
  <c r="AA170" i="49" s="1"/>
  <c r="K170" i="49"/>
  <c r="H170" i="49"/>
  <c r="Y170" i="49" s="1"/>
  <c r="E170" i="49"/>
  <c r="AC169" i="49"/>
  <c r="AA169" i="49"/>
  <c r="Y169" i="49"/>
  <c r="U169" i="49"/>
  <c r="T169" i="49"/>
  <c r="Q169" i="49"/>
  <c r="AB169" i="49" s="1"/>
  <c r="N169" i="49"/>
  <c r="K169" i="49"/>
  <c r="Z169" i="49" s="1"/>
  <c r="H169" i="49"/>
  <c r="E169" i="49"/>
  <c r="X169" i="49" s="1"/>
  <c r="AB168" i="49"/>
  <c r="Z168" i="49"/>
  <c r="X168" i="49"/>
  <c r="U168" i="49"/>
  <c r="T168" i="49"/>
  <c r="AC168" i="49" s="1"/>
  <c r="Q168" i="49"/>
  <c r="N168" i="49"/>
  <c r="AA168" i="49" s="1"/>
  <c r="K168" i="49"/>
  <c r="H168" i="49"/>
  <c r="Y168" i="49" s="1"/>
  <c r="E168" i="49"/>
  <c r="AC167" i="49"/>
  <c r="AA167" i="49"/>
  <c r="Y167" i="49"/>
  <c r="U167" i="49"/>
  <c r="T167" i="49"/>
  <c r="Q167" i="49"/>
  <c r="AB167" i="49" s="1"/>
  <c r="N167" i="49"/>
  <c r="K167" i="49"/>
  <c r="Z167" i="49" s="1"/>
  <c r="H167" i="49"/>
  <c r="E167" i="49"/>
  <c r="X167" i="49" s="1"/>
  <c r="AB166" i="49"/>
  <c r="Z166" i="49"/>
  <c r="X166" i="49"/>
  <c r="U166" i="49"/>
  <c r="T166" i="49"/>
  <c r="AC166" i="49" s="1"/>
  <c r="Q166" i="49"/>
  <c r="N166" i="49"/>
  <c r="AA166" i="49" s="1"/>
  <c r="K166" i="49"/>
  <c r="H166" i="49"/>
  <c r="Y166" i="49" s="1"/>
  <c r="E166" i="49"/>
  <c r="AC165" i="49"/>
  <c r="AA165" i="49"/>
  <c r="Y165" i="49"/>
  <c r="U165" i="49"/>
  <c r="T165" i="49"/>
  <c r="Q165" i="49"/>
  <c r="AB165" i="49" s="1"/>
  <c r="N165" i="49"/>
  <c r="K165" i="49"/>
  <c r="Z165" i="49" s="1"/>
  <c r="H165" i="49"/>
  <c r="E165" i="49"/>
  <c r="X165" i="49" s="1"/>
  <c r="AB164" i="49"/>
  <c r="Z164" i="49"/>
  <c r="X164" i="49"/>
  <c r="U164" i="49"/>
  <c r="T164" i="49"/>
  <c r="AC164" i="49" s="1"/>
  <c r="Q164" i="49"/>
  <c r="N164" i="49"/>
  <c r="AA164" i="49" s="1"/>
  <c r="K164" i="49"/>
  <c r="H164" i="49"/>
  <c r="Y164" i="49" s="1"/>
  <c r="E164" i="49"/>
  <c r="AC163" i="49"/>
  <c r="AA163" i="49"/>
  <c r="Y163" i="49"/>
  <c r="U163" i="49"/>
  <c r="T163" i="49"/>
  <c r="Q163" i="49"/>
  <c r="AB163" i="49" s="1"/>
  <c r="N163" i="49"/>
  <c r="K163" i="49"/>
  <c r="Z163" i="49" s="1"/>
  <c r="H163" i="49"/>
  <c r="E163" i="49"/>
  <c r="X163" i="49" s="1"/>
  <c r="AB162" i="49"/>
  <c r="Z162" i="49"/>
  <c r="X162" i="49"/>
  <c r="U162" i="49"/>
  <c r="T162" i="49"/>
  <c r="AC162" i="49" s="1"/>
  <c r="Q162" i="49"/>
  <c r="N162" i="49"/>
  <c r="AA162" i="49" s="1"/>
  <c r="K162" i="49"/>
  <c r="H162" i="49"/>
  <c r="Y162" i="49" s="1"/>
  <c r="E162" i="49"/>
  <c r="AC161" i="49"/>
  <c r="AA161" i="49"/>
  <c r="Y161" i="49"/>
  <c r="U161" i="49"/>
  <c r="T161" i="49"/>
  <c r="Q161" i="49"/>
  <c r="AB161" i="49" s="1"/>
  <c r="N161" i="49"/>
  <c r="K161" i="49"/>
  <c r="Z161" i="49" s="1"/>
  <c r="H161" i="49"/>
  <c r="E161" i="49"/>
  <c r="X161" i="49" s="1"/>
  <c r="AB160" i="49"/>
  <c r="Z160" i="49"/>
  <c r="X160" i="49"/>
  <c r="U160" i="49"/>
  <c r="T160" i="49"/>
  <c r="AC160" i="49" s="1"/>
  <c r="Q160" i="49"/>
  <c r="N160" i="49"/>
  <c r="AA160" i="49" s="1"/>
  <c r="K160" i="49"/>
  <c r="H160" i="49"/>
  <c r="Y160" i="49" s="1"/>
  <c r="E160" i="49"/>
  <c r="AC159" i="49"/>
  <c r="AA159" i="49"/>
  <c r="Y159" i="49"/>
  <c r="U159" i="49"/>
  <c r="T159" i="49"/>
  <c r="Q159" i="49"/>
  <c r="AB159" i="49" s="1"/>
  <c r="N159" i="49"/>
  <c r="K159" i="49"/>
  <c r="Z159" i="49" s="1"/>
  <c r="H159" i="49"/>
  <c r="E159" i="49"/>
  <c r="X159" i="49" s="1"/>
  <c r="AB158" i="49"/>
  <c r="Z158" i="49"/>
  <c r="X158" i="49"/>
  <c r="U158" i="49"/>
  <c r="T158" i="49"/>
  <c r="AC158" i="49" s="1"/>
  <c r="Q158" i="49"/>
  <c r="N158" i="49"/>
  <c r="AA158" i="49" s="1"/>
  <c r="K158" i="49"/>
  <c r="H158" i="49"/>
  <c r="Y158" i="49" s="1"/>
  <c r="E158" i="49"/>
  <c r="AC157" i="49"/>
  <c r="AA157" i="49"/>
  <c r="Y157" i="49"/>
  <c r="U157" i="49"/>
  <c r="T157" i="49"/>
  <c r="Q157" i="49"/>
  <c r="AB157" i="49" s="1"/>
  <c r="N157" i="49"/>
  <c r="K157" i="49"/>
  <c r="Z157" i="49" s="1"/>
  <c r="H157" i="49"/>
  <c r="E157" i="49"/>
  <c r="X157" i="49" s="1"/>
  <c r="AB156" i="49"/>
  <c r="Z156" i="49"/>
  <c r="X156" i="49"/>
  <c r="U156" i="49"/>
  <c r="T156" i="49"/>
  <c r="AC156" i="49" s="1"/>
  <c r="Q156" i="49"/>
  <c r="N156" i="49"/>
  <c r="AA156" i="49" s="1"/>
  <c r="K156" i="49"/>
  <c r="H156" i="49"/>
  <c r="Y156" i="49" s="1"/>
  <c r="E156" i="49"/>
  <c r="AC155" i="49"/>
  <c r="AA155" i="49"/>
  <c r="Y155" i="49"/>
  <c r="U155" i="49"/>
  <c r="T155" i="49"/>
  <c r="Q155" i="49"/>
  <c r="AB155" i="49" s="1"/>
  <c r="N155" i="49"/>
  <c r="K155" i="49"/>
  <c r="Z155" i="49" s="1"/>
  <c r="H155" i="49"/>
  <c r="E155" i="49"/>
  <c r="X155" i="49" s="1"/>
  <c r="AB154" i="49"/>
  <c r="Z154" i="49"/>
  <c r="X154" i="49"/>
  <c r="U154" i="49"/>
  <c r="T154" i="49"/>
  <c r="AC154" i="49" s="1"/>
  <c r="Q154" i="49"/>
  <c r="N154" i="49"/>
  <c r="AA154" i="49" s="1"/>
  <c r="K154" i="49"/>
  <c r="H154" i="49"/>
  <c r="Y154" i="49" s="1"/>
  <c r="E154" i="49"/>
  <c r="AC153" i="49"/>
  <c r="AA153" i="49"/>
  <c r="Y153" i="49"/>
  <c r="U153" i="49"/>
  <c r="T153" i="49"/>
  <c r="Q153" i="49"/>
  <c r="AB153" i="49" s="1"/>
  <c r="N153" i="49"/>
  <c r="K153" i="49"/>
  <c r="Z153" i="49" s="1"/>
  <c r="H153" i="49"/>
  <c r="E153" i="49"/>
  <c r="X153" i="49" s="1"/>
  <c r="AB152" i="49"/>
  <c r="Z152" i="49"/>
  <c r="X152" i="49"/>
  <c r="U152" i="49"/>
  <c r="T152" i="49"/>
  <c r="AC152" i="49" s="1"/>
  <c r="Q152" i="49"/>
  <c r="N152" i="49"/>
  <c r="AA152" i="49" s="1"/>
  <c r="K152" i="49"/>
  <c r="H152" i="49"/>
  <c r="Y152" i="49" s="1"/>
  <c r="E152" i="49"/>
  <c r="AC151" i="49"/>
  <c r="AA151" i="49"/>
  <c r="Y151" i="49"/>
  <c r="U151" i="49"/>
  <c r="T151" i="49"/>
  <c r="Q151" i="49"/>
  <c r="AB151" i="49" s="1"/>
  <c r="N151" i="49"/>
  <c r="K151" i="49"/>
  <c r="Z151" i="49" s="1"/>
  <c r="H151" i="49"/>
  <c r="E151" i="49"/>
  <c r="X151" i="49" s="1"/>
  <c r="AB150" i="49"/>
  <c r="Z150" i="49"/>
  <c r="X150" i="49"/>
  <c r="U150" i="49"/>
  <c r="T150" i="49"/>
  <c r="AC150" i="49" s="1"/>
  <c r="Q150" i="49"/>
  <c r="N150" i="49"/>
  <c r="AA150" i="49" s="1"/>
  <c r="K150" i="49"/>
  <c r="H150" i="49"/>
  <c r="Y150" i="49" s="1"/>
  <c r="E150" i="49"/>
  <c r="AC149" i="49"/>
  <c r="AA149" i="49"/>
  <c r="Y149" i="49"/>
  <c r="U149" i="49"/>
  <c r="T149" i="49"/>
  <c r="Q149" i="49"/>
  <c r="AB149" i="49" s="1"/>
  <c r="N149" i="49"/>
  <c r="K149" i="49"/>
  <c r="Z149" i="49" s="1"/>
  <c r="H149" i="49"/>
  <c r="E149" i="49"/>
  <c r="X149" i="49" s="1"/>
  <c r="AB148" i="49"/>
  <c r="Z148" i="49"/>
  <c r="X148" i="49"/>
  <c r="U148" i="49"/>
  <c r="T148" i="49"/>
  <c r="AC148" i="49" s="1"/>
  <c r="Q148" i="49"/>
  <c r="N148" i="49"/>
  <c r="AA148" i="49" s="1"/>
  <c r="K148" i="49"/>
  <c r="H148" i="49"/>
  <c r="Y148" i="49" s="1"/>
  <c r="E148" i="49"/>
  <c r="AC147" i="49"/>
  <c r="AA147" i="49"/>
  <c r="Y147" i="49"/>
  <c r="U147" i="49"/>
  <c r="T147" i="49"/>
  <c r="Q147" i="49"/>
  <c r="AB147" i="49" s="1"/>
  <c r="N147" i="49"/>
  <c r="K147" i="49"/>
  <c r="Z147" i="49" s="1"/>
  <c r="H147" i="49"/>
  <c r="E147" i="49"/>
  <c r="X147" i="49" s="1"/>
  <c r="AB146" i="49"/>
  <c r="Z146" i="49"/>
  <c r="X146" i="49"/>
  <c r="U146" i="49"/>
  <c r="T146" i="49"/>
  <c r="AC146" i="49" s="1"/>
  <c r="Q146" i="49"/>
  <c r="N146" i="49"/>
  <c r="AA146" i="49" s="1"/>
  <c r="K146" i="49"/>
  <c r="H146" i="49"/>
  <c r="Y146" i="49" s="1"/>
  <c r="E146" i="49"/>
  <c r="AC145" i="49"/>
  <c r="AA145" i="49"/>
  <c r="Y145" i="49"/>
  <c r="U145" i="49"/>
  <c r="T145" i="49"/>
  <c r="Q145" i="49"/>
  <c r="AB145" i="49" s="1"/>
  <c r="N145" i="49"/>
  <c r="K145" i="49"/>
  <c r="Z145" i="49" s="1"/>
  <c r="H145" i="49"/>
  <c r="E145" i="49"/>
  <c r="X145" i="49" s="1"/>
  <c r="AB144" i="49"/>
  <c r="Z144" i="49"/>
  <c r="X144" i="49"/>
  <c r="U144" i="49"/>
  <c r="T144" i="49"/>
  <c r="AC144" i="49" s="1"/>
  <c r="Q144" i="49"/>
  <c r="N144" i="49"/>
  <c r="AA144" i="49" s="1"/>
  <c r="K144" i="49"/>
  <c r="H144" i="49"/>
  <c r="Y144" i="49" s="1"/>
  <c r="E144" i="49"/>
  <c r="AC143" i="49"/>
  <c r="AA143" i="49"/>
  <c r="Y143" i="49"/>
  <c r="U143" i="49"/>
  <c r="T143" i="49"/>
  <c r="Q143" i="49"/>
  <c r="AB143" i="49" s="1"/>
  <c r="N143" i="49"/>
  <c r="K143" i="49"/>
  <c r="Z143" i="49" s="1"/>
  <c r="H143" i="49"/>
  <c r="E143" i="49"/>
  <c r="X143" i="49" s="1"/>
  <c r="AB142" i="49"/>
  <c r="Z142" i="49"/>
  <c r="X142" i="49"/>
  <c r="U142" i="49"/>
  <c r="T142" i="49"/>
  <c r="AC142" i="49" s="1"/>
  <c r="Q142" i="49"/>
  <c r="N142" i="49"/>
  <c r="AA142" i="49" s="1"/>
  <c r="K142" i="49"/>
  <c r="H142" i="49"/>
  <c r="Y142" i="49" s="1"/>
  <c r="E142" i="49"/>
  <c r="AC141" i="49"/>
  <c r="AA141" i="49"/>
  <c r="Y141" i="49"/>
  <c r="U141" i="49"/>
  <c r="T141" i="49"/>
  <c r="Q141" i="49"/>
  <c r="AB141" i="49" s="1"/>
  <c r="N141" i="49"/>
  <c r="K141" i="49"/>
  <c r="Z141" i="49" s="1"/>
  <c r="H141" i="49"/>
  <c r="E141" i="49"/>
  <c r="X141" i="49" s="1"/>
  <c r="AB140" i="49"/>
  <c r="Z140" i="49"/>
  <c r="X140" i="49"/>
  <c r="U140" i="49"/>
  <c r="T140" i="49"/>
  <c r="AC140" i="49" s="1"/>
  <c r="Q140" i="49"/>
  <c r="N140" i="49"/>
  <c r="AA140" i="49" s="1"/>
  <c r="K140" i="49"/>
  <c r="H140" i="49"/>
  <c r="Y140" i="49" s="1"/>
  <c r="E140" i="49"/>
  <c r="AC139" i="49"/>
  <c r="AA139" i="49"/>
  <c r="Y139" i="49"/>
  <c r="U139" i="49"/>
  <c r="T139" i="49"/>
  <c r="Q139" i="49"/>
  <c r="AB139" i="49" s="1"/>
  <c r="N139" i="49"/>
  <c r="K139" i="49"/>
  <c r="Z139" i="49" s="1"/>
  <c r="H139" i="49"/>
  <c r="E139" i="49"/>
  <c r="X139" i="49" s="1"/>
  <c r="AB138" i="49"/>
  <c r="Z138" i="49"/>
  <c r="X138" i="49"/>
  <c r="U138" i="49"/>
  <c r="T138" i="49"/>
  <c r="AC138" i="49" s="1"/>
  <c r="Q138" i="49"/>
  <c r="N138" i="49"/>
  <c r="AA138" i="49" s="1"/>
  <c r="K138" i="49"/>
  <c r="H138" i="49"/>
  <c r="Y138" i="49" s="1"/>
  <c r="E138" i="49"/>
  <c r="AC137" i="49"/>
  <c r="AA137" i="49"/>
  <c r="Y137" i="49"/>
  <c r="U137" i="49"/>
  <c r="T137" i="49"/>
  <c r="Q137" i="49"/>
  <c r="AB137" i="49" s="1"/>
  <c r="N137" i="49"/>
  <c r="K137" i="49"/>
  <c r="Z137" i="49" s="1"/>
  <c r="H137" i="49"/>
  <c r="E137" i="49"/>
  <c r="X137" i="49" s="1"/>
  <c r="AB136" i="49"/>
  <c r="Z136" i="49"/>
  <c r="X136" i="49"/>
  <c r="U136" i="49"/>
  <c r="T136" i="49"/>
  <c r="AC136" i="49" s="1"/>
  <c r="Q136" i="49"/>
  <c r="N136" i="49"/>
  <c r="AA136" i="49" s="1"/>
  <c r="K136" i="49"/>
  <c r="H136" i="49"/>
  <c r="Y136" i="49" s="1"/>
  <c r="E136" i="49"/>
  <c r="AC135" i="49"/>
  <c r="AA135" i="49"/>
  <c r="Y135" i="49"/>
  <c r="U135" i="49"/>
  <c r="T135" i="49"/>
  <c r="Q135" i="49"/>
  <c r="AB135" i="49" s="1"/>
  <c r="N135" i="49"/>
  <c r="K135" i="49"/>
  <c r="Z135" i="49" s="1"/>
  <c r="H135" i="49"/>
  <c r="E135" i="49"/>
  <c r="X135" i="49" s="1"/>
  <c r="AB134" i="49"/>
  <c r="Z134" i="49"/>
  <c r="X134" i="49"/>
  <c r="U134" i="49"/>
  <c r="T134" i="49"/>
  <c r="AC134" i="49" s="1"/>
  <c r="Q134" i="49"/>
  <c r="N134" i="49"/>
  <c r="AA134" i="49" s="1"/>
  <c r="K134" i="49"/>
  <c r="H134" i="49"/>
  <c r="Y134" i="49" s="1"/>
  <c r="E134" i="49"/>
  <c r="AC133" i="49"/>
  <c r="AA133" i="49"/>
  <c r="Y133" i="49"/>
  <c r="U133" i="49"/>
  <c r="T133" i="49"/>
  <c r="Q133" i="49"/>
  <c r="AB133" i="49" s="1"/>
  <c r="N133" i="49"/>
  <c r="K133" i="49"/>
  <c r="Z133" i="49" s="1"/>
  <c r="H133" i="49"/>
  <c r="E133" i="49"/>
  <c r="X133" i="49" s="1"/>
  <c r="AB132" i="49"/>
  <c r="Z132" i="49"/>
  <c r="X132" i="49"/>
  <c r="U132" i="49"/>
  <c r="T132" i="49"/>
  <c r="AC132" i="49" s="1"/>
  <c r="Q132" i="49"/>
  <c r="N132" i="49"/>
  <c r="AA132" i="49" s="1"/>
  <c r="K132" i="49"/>
  <c r="H132" i="49"/>
  <c r="Y132" i="49" s="1"/>
  <c r="E132" i="49"/>
  <c r="AC131" i="49"/>
  <c r="AA131" i="49"/>
  <c r="Y131" i="49"/>
  <c r="U131" i="49"/>
  <c r="T131" i="49"/>
  <c r="Q131" i="49"/>
  <c r="AB131" i="49" s="1"/>
  <c r="N131" i="49"/>
  <c r="K131" i="49"/>
  <c r="Z131" i="49" s="1"/>
  <c r="H131" i="49"/>
  <c r="E131" i="49"/>
  <c r="X131" i="49" s="1"/>
  <c r="AB130" i="49"/>
  <c r="Z130" i="49"/>
  <c r="X130" i="49"/>
  <c r="U130" i="49"/>
  <c r="T130" i="49"/>
  <c r="AC130" i="49" s="1"/>
  <c r="Q130" i="49"/>
  <c r="N130" i="49"/>
  <c r="AA130" i="49" s="1"/>
  <c r="K130" i="49"/>
  <c r="H130" i="49"/>
  <c r="Y130" i="49" s="1"/>
  <c r="E130" i="49"/>
  <c r="AC129" i="49"/>
  <c r="AA129" i="49"/>
  <c r="Y129" i="49"/>
  <c r="U129" i="49"/>
  <c r="T129" i="49"/>
  <c r="Q129" i="49"/>
  <c r="AB129" i="49" s="1"/>
  <c r="N129" i="49"/>
  <c r="K129" i="49"/>
  <c r="Z129" i="49" s="1"/>
  <c r="H129" i="49"/>
  <c r="E129" i="49"/>
  <c r="X129" i="49" s="1"/>
  <c r="AB128" i="49"/>
  <c r="Z128" i="49"/>
  <c r="X128" i="49"/>
  <c r="U128" i="49"/>
  <c r="T128" i="49"/>
  <c r="AC128" i="49" s="1"/>
  <c r="Q128" i="49"/>
  <c r="N128" i="49"/>
  <c r="AA128" i="49" s="1"/>
  <c r="K128" i="49"/>
  <c r="H128" i="49"/>
  <c r="Y128" i="49" s="1"/>
  <c r="E128" i="49"/>
  <c r="AC127" i="49"/>
  <c r="AA127" i="49"/>
  <c r="Y127" i="49"/>
  <c r="U127" i="49"/>
  <c r="T127" i="49"/>
  <c r="Q127" i="49"/>
  <c r="AB127" i="49" s="1"/>
  <c r="N127" i="49"/>
  <c r="K127" i="49"/>
  <c r="Z127" i="49" s="1"/>
  <c r="H127" i="49"/>
  <c r="E127" i="49"/>
  <c r="X127" i="49" s="1"/>
  <c r="AB126" i="49"/>
  <c r="Z126" i="49"/>
  <c r="X126" i="49"/>
  <c r="U126" i="49"/>
  <c r="T126" i="49"/>
  <c r="AC126" i="49" s="1"/>
  <c r="Q126" i="49"/>
  <c r="N126" i="49"/>
  <c r="AA126" i="49" s="1"/>
  <c r="K126" i="49"/>
  <c r="H126" i="49"/>
  <c r="Y126" i="49" s="1"/>
  <c r="E126" i="49"/>
  <c r="AC125" i="49"/>
  <c r="AA125" i="49"/>
  <c r="Y125" i="49"/>
  <c r="U125" i="49"/>
  <c r="T125" i="49"/>
  <c r="Q125" i="49"/>
  <c r="AB125" i="49" s="1"/>
  <c r="N125" i="49"/>
  <c r="K125" i="49"/>
  <c r="Z125" i="49" s="1"/>
  <c r="H125" i="49"/>
  <c r="E125" i="49"/>
  <c r="X125" i="49" s="1"/>
  <c r="AB124" i="49"/>
  <c r="Z124" i="49"/>
  <c r="X124" i="49"/>
  <c r="U124" i="49"/>
  <c r="T124" i="49"/>
  <c r="AC124" i="49" s="1"/>
  <c r="Q124" i="49"/>
  <c r="N124" i="49"/>
  <c r="AA124" i="49" s="1"/>
  <c r="K124" i="49"/>
  <c r="H124" i="49"/>
  <c r="Y124" i="49" s="1"/>
  <c r="E124" i="49"/>
  <c r="AC123" i="49"/>
  <c r="AA123" i="49"/>
  <c r="Y123" i="49"/>
  <c r="U123" i="49"/>
  <c r="T123" i="49"/>
  <c r="Q123" i="49"/>
  <c r="AB123" i="49" s="1"/>
  <c r="N123" i="49"/>
  <c r="K123" i="49"/>
  <c r="Z123" i="49" s="1"/>
  <c r="H123" i="49"/>
  <c r="E123" i="49"/>
  <c r="X123" i="49" s="1"/>
  <c r="AB122" i="49"/>
  <c r="Z122" i="49"/>
  <c r="X122" i="49"/>
  <c r="U122" i="49"/>
  <c r="T122" i="49"/>
  <c r="AC122" i="49" s="1"/>
  <c r="Q122" i="49"/>
  <c r="N122" i="49"/>
  <c r="AA122" i="49" s="1"/>
  <c r="K122" i="49"/>
  <c r="H122" i="49"/>
  <c r="Y122" i="49" s="1"/>
  <c r="E122" i="49"/>
  <c r="AC121" i="49"/>
  <c r="AB121" i="49"/>
  <c r="AA121" i="49"/>
  <c r="Z121" i="49"/>
  <c r="Y121" i="49"/>
  <c r="X121" i="49"/>
  <c r="U121" i="49"/>
  <c r="T121" i="49"/>
  <c r="AC120" i="49"/>
  <c r="AB120" i="49"/>
  <c r="AA120" i="49"/>
  <c r="Z120" i="49"/>
  <c r="Y120" i="49"/>
  <c r="X120" i="49"/>
  <c r="U120" i="49"/>
  <c r="T120" i="49"/>
  <c r="AC119" i="49"/>
  <c r="AB119" i="49"/>
  <c r="AA119" i="49"/>
  <c r="Z119" i="49"/>
  <c r="Y119" i="49"/>
  <c r="X119" i="49"/>
  <c r="U119" i="49"/>
  <c r="T119" i="49"/>
  <c r="AC118" i="49"/>
  <c r="AB118" i="49"/>
  <c r="AA118" i="49"/>
  <c r="Z118" i="49"/>
  <c r="Y118" i="49"/>
  <c r="X118" i="49"/>
  <c r="U118" i="49"/>
  <c r="T118" i="49"/>
  <c r="AC117" i="49"/>
  <c r="AB117" i="49"/>
  <c r="AA117" i="49"/>
  <c r="Z117" i="49"/>
  <c r="Y117" i="49"/>
  <c r="X117" i="49"/>
  <c r="U117" i="49"/>
  <c r="T117" i="49"/>
  <c r="AC116" i="49"/>
  <c r="AB116" i="49"/>
  <c r="AA116" i="49"/>
  <c r="Z116" i="49"/>
  <c r="Y116" i="49"/>
  <c r="X116" i="49"/>
  <c r="U116" i="49"/>
  <c r="T116" i="49"/>
  <c r="AC115" i="49"/>
  <c r="AB115" i="49"/>
  <c r="AA115" i="49"/>
  <c r="Z115" i="49"/>
  <c r="Y115" i="49"/>
  <c r="X115" i="49"/>
  <c r="U115" i="49"/>
  <c r="T115" i="49"/>
  <c r="AC114" i="49"/>
  <c r="AB114" i="49"/>
  <c r="AA114" i="49"/>
  <c r="Z114" i="49"/>
  <c r="Y114" i="49"/>
  <c r="X114" i="49"/>
  <c r="U114" i="49"/>
  <c r="T114" i="49"/>
  <c r="AC113" i="49"/>
  <c r="AB113" i="49"/>
  <c r="AA113" i="49"/>
  <c r="Z113" i="49"/>
  <c r="Y113" i="49"/>
  <c r="X113" i="49"/>
  <c r="U113" i="49"/>
  <c r="T113" i="49"/>
  <c r="AC112" i="49"/>
  <c r="AB112" i="49"/>
  <c r="AA112" i="49"/>
  <c r="Z112" i="49"/>
  <c r="Y112" i="49"/>
  <c r="X112" i="49"/>
  <c r="U112" i="49"/>
  <c r="T112" i="49"/>
  <c r="AC111" i="49"/>
  <c r="AB111" i="49"/>
  <c r="AA111" i="49"/>
  <c r="Z111" i="49"/>
  <c r="Y111" i="49"/>
  <c r="X111" i="49"/>
  <c r="U111" i="49"/>
  <c r="T111" i="49"/>
  <c r="AC110" i="49"/>
  <c r="AB110" i="49"/>
  <c r="AA110" i="49"/>
  <c r="Z110" i="49"/>
  <c r="Y110" i="49"/>
  <c r="X110" i="49"/>
  <c r="U110" i="49"/>
  <c r="T110" i="49"/>
  <c r="AC109" i="49"/>
  <c r="AB109" i="49"/>
  <c r="AA109" i="49"/>
  <c r="Z109" i="49"/>
  <c r="Y109" i="49"/>
  <c r="X109" i="49"/>
  <c r="U109" i="49"/>
  <c r="T109" i="49"/>
  <c r="AC108" i="49"/>
  <c r="AB108" i="49"/>
  <c r="AA108" i="49"/>
  <c r="Z108" i="49"/>
  <c r="Y108" i="49"/>
  <c r="X108" i="49"/>
  <c r="U108" i="49"/>
  <c r="T108" i="49"/>
  <c r="AC107" i="49"/>
  <c r="AA107" i="49"/>
  <c r="Y107" i="49"/>
  <c r="U107" i="49"/>
  <c r="T107" i="49"/>
  <c r="Q107" i="49"/>
  <c r="AB107" i="49" s="1"/>
  <c r="N107" i="49"/>
  <c r="K107" i="49"/>
  <c r="Z107" i="49" s="1"/>
  <c r="H107" i="49"/>
  <c r="E107" i="49"/>
  <c r="X107" i="49" s="1"/>
  <c r="AB106" i="49"/>
  <c r="Z106" i="49"/>
  <c r="X106" i="49"/>
  <c r="U106" i="49"/>
  <c r="T106" i="49"/>
  <c r="AC106" i="49" s="1"/>
  <c r="Q106" i="49"/>
  <c r="N106" i="49"/>
  <c r="AA106" i="49" s="1"/>
  <c r="K106" i="49"/>
  <c r="H106" i="49"/>
  <c r="Y106" i="49" s="1"/>
  <c r="E106" i="49"/>
  <c r="AC105" i="49"/>
  <c r="AB105" i="49"/>
  <c r="AA105" i="49"/>
  <c r="Z105" i="49"/>
  <c r="Y105" i="49"/>
  <c r="X105" i="49"/>
  <c r="U105" i="49"/>
  <c r="T105" i="49"/>
  <c r="AC104" i="49"/>
  <c r="AB104" i="49"/>
  <c r="AA104" i="49"/>
  <c r="Z104" i="49"/>
  <c r="Y104" i="49"/>
  <c r="X104" i="49"/>
  <c r="U104" i="49"/>
  <c r="T104" i="49"/>
  <c r="AC103" i="49"/>
  <c r="AA103" i="49"/>
  <c r="Z103" i="49"/>
  <c r="U103" i="49"/>
  <c r="T103" i="49"/>
  <c r="Q103" i="49"/>
  <c r="AB103" i="49" s="1"/>
  <c r="N103" i="49"/>
  <c r="K103" i="49"/>
  <c r="H103" i="49"/>
  <c r="Y103" i="49" s="1"/>
  <c r="E103" i="49"/>
  <c r="X103" i="49" s="1"/>
  <c r="AB102" i="49"/>
  <c r="Z102" i="49"/>
  <c r="X102" i="49"/>
  <c r="U102" i="49"/>
  <c r="T102" i="49"/>
  <c r="AC102" i="49" s="1"/>
  <c r="Q102" i="49"/>
  <c r="N102" i="49"/>
  <c r="AA102" i="49" s="1"/>
  <c r="K102" i="49"/>
  <c r="H102" i="49"/>
  <c r="Y102" i="49" s="1"/>
  <c r="E102" i="49"/>
  <c r="AC101" i="49"/>
  <c r="Y101" i="49"/>
  <c r="X101" i="49"/>
  <c r="U101" i="49"/>
  <c r="T101" i="49"/>
  <c r="Q101" i="49"/>
  <c r="AB101" i="49" s="1"/>
  <c r="N101" i="49"/>
  <c r="AA101" i="49" s="1"/>
  <c r="K101" i="49"/>
  <c r="Z101" i="49" s="1"/>
  <c r="H101" i="49"/>
  <c r="E101" i="49"/>
  <c r="AC100" i="49"/>
  <c r="Z100" i="49"/>
  <c r="X100" i="49"/>
  <c r="U100" i="49"/>
  <c r="T100" i="49"/>
  <c r="Q100" i="49"/>
  <c r="AB100" i="49" s="1"/>
  <c r="N100" i="49"/>
  <c r="AA100" i="49" s="1"/>
  <c r="K100" i="49"/>
  <c r="H100" i="49"/>
  <c r="Y100" i="49" s="1"/>
  <c r="E100" i="49"/>
  <c r="AC99" i="49"/>
  <c r="AA99" i="49"/>
  <c r="Y99" i="49"/>
  <c r="U99" i="49"/>
  <c r="T99" i="49"/>
  <c r="Q99" i="49"/>
  <c r="AB99" i="49" s="1"/>
  <c r="N99" i="49"/>
  <c r="K99" i="49"/>
  <c r="Z99" i="49" s="1"/>
  <c r="H99" i="49"/>
  <c r="E99" i="49"/>
  <c r="X99" i="49" s="1"/>
  <c r="AA98" i="49"/>
  <c r="Y98" i="49"/>
  <c r="U98" i="49"/>
  <c r="T98" i="49"/>
  <c r="AC98" i="49" s="1"/>
  <c r="Q98" i="49"/>
  <c r="AB98" i="49" s="1"/>
  <c r="N98" i="49"/>
  <c r="K98" i="49"/>
  <c r="Z98" i="49" s="1"/>
  <c r="H98" i="49"/>
  <c r="E98" i="49"/>
  <c r="X98" i="49" s="1"/>
  <c r="AB97" i="49"/>
  <c r="Z97" i="49"/>
  <c r="X97" i="49"/>
  <c r="U97" i="49"/>
  <c r="T97" i="49"/>
  <c r="AC97" i="49" s="1"/>
  <c r="Q97" i="49"/>
  <c r="N97" i="49"/>
  <c r="AA97" i="49" s="1"/>
  <c r="K97" i="49"/>
  <c r="H97" i="49"/>
  <c r="Y97" i="49" s="1"/>
  <c r="E97" i="49"/>
  <c r="AC96" i="49"/>
  <c r="AB96" i="49"/>
  <c r="AA96" i="49"/>
  <c r="Z96" i="49"/>
  <c r="Y96" i="49"/>
  <c r="X96" i="49"/>
  <c r="U96" i="49"/>
  <c r="T96" i="49"/>
  <c r="AC95" i="49"/>
  <c r="AB95" i="49"/>
  <c r="AA95" i="49"/>
  <c r="Z95" i="49"/>
  <c r="Y95" i="49"/>
  <c r="X95" i="49"/>
  <c r="U95" i="49"/>
  <c r="T95" i="49"/>
  <c r="AC94" i="49"/>
  <c r="AB94" i="49"/>
  <c r="AA94" i="49"/>
  <c r="Z94" i="49"/>
  <c r="Y94" i="49"/>
  <c r="X94" i="49"/>
  <c r="U94" i="49"/>
  <c r="T94" i="49"/>
  <c r="AC93" i="49"/>
  <c r="AB93" i="49"/>
  <c r="AA93" i="49"/>
  <c r="Z93" i="49"/>
  <c r="Y93" i="49"/>
  <c r="X93" i="49"/>
  <c r="U93" i="49"/>
  <c r="T93" i="49"/>
  <c r="AC92" i="49"/>
  <c r="AB92" i="49"/>
  <c r="AA92" i="49"/>
  <c r="Z92" i="49"/>
  <c r="Y92" i="49"/>
  <c r="X92" i="49"/>
  <c r="U92" i="49"/>
  <c r="T92" i="49"/>
  <c r="AC91" i="49"/>
  <c r="AB91" i="49"/>
  <c r="AA91" i="49"/>
  <c r="Z91" i="49"/>
  <c r="Y91" i="49"/>
  <c r="X91" i="49"/>
  <c r="U91" i="49"/>
  <c r="T91" i="49"/>
  <c r="AC90" i="49"/>
  <c r="AB90" i="49"/>
  <c r="AA90" i="49"/>
  <c r="Z90" i="49"/>
  <c r="Y90" i="49"/>
  <c r="X90" i="49"/>
  <c r="U90" i="49"/>
  <c r="T90" i="49"/>
  <c r="AC89" i="49"/>
  <c r="AB89" i="49"/>
  <c r="AA89" i="49"/>
  <c r="Z89" i="49"/>
  <c r="Y89" i="49"/>
  <c r="X89" i="49"/>
  <c r="U89" i="49"/>
  <c r="T89" i="49"/>
  <c r="AC88" i="49"/>
  <c r="AB88" i="49"/>
  <c r="AA88" i="49"/>
  <c r="Z88" i="49"/>
  <c r="Y88" i="49"/>
  <c r="X88" i="49"/>
  <c r="U88" i="49"/>
  <c r="T88" i="49"/>
  <c r="AC87" i="49"/>
  <c r="AB87" i="49"/>
  <c r="AA87" i="49"/>
  <c r="Z87" i="49"/>
  <c r="Y87" i="49"/>
  <c r="X87" i="49"/>
  <c r="U87" i="49"/>
  <c r="T87" i="49"/>
  <c r="AC86" i="49"/>
  <c r="AB86" i="49"/>
  <c r="AA86" i="49"/>
  <c r="Z86" i="49"/>
  <c r="Y86" i="49"/>
  <c r="X86" i="49"/>
  <c r="U86" i="49"/>
  <c r="T86" i="49"/>
  <c r="AC85" i="49"/>
  <c r="AB85" i="49"/>
  <c r="AA85" i="49"/>
  <c r="Z85" i="49"/>
  <c r="Y85" i="49"/>
  <c r="X85" i="49"/>
  <c r="U85" i="49"/>
  <c r="T85" i="49"/>
  <c r="AC84" i="49"/>
  <c r="AB84" i="49"/>
  <c r="AA84" i="49"/>
  <c r="Z84" i="49"/>
  <c r="Y84" i="49"/>
  <c r="X84" i="49"/>
  <c r="U84" i="49"/>
  <c r="T84" i="49"/>
  <c r="AC83" i="49"/>
  <c r="AB83" i="49"/>
  <c r="AA83" i="49"/>
  <c r="Z83" i="49"/>
  <c r="Y83" i="49"/>
  <c r="X83" i="49"/>
  <c r="U83" i="49"/>
  <c r="T83" i="49"/>
  <c r="AC82" i="49"/>
  <c r="AB82" i="49"/>
  <c r="AA82" i="49"/>
  <c r="Z82" i="49"/>
  <c r="Y82" i="49"/>
  <c r="X82" i="49"/>
  <c r="U82" i="49"/>
  <c r="T82" i="49"/>
  <c r="AC81" i="49"/>
  <c r="AB81" i="49"/>
  <c r="AA81" i="49"/>
  <c r="Z81" i="49"/>
  <c r="Y81" i="49"/>
  <c r="X81" i="49"/>
  <c r="U81" i="49"/>
  <c r="T81" i="49"/>
  <c r="AC80" i="49"/>
  <c r="AB80" i="49"/>
  <c r="AA80" i="49"/>
  <c r="Z80" i="49"/>
  <c r="Y80" i="49"/>
  <c r="X80" i="49"/>
  <c r="U80" i="49"/>
  <c r="T80" i="49"/>
  <c r="AC79" i="49"/>
  <c r="AB79" i="49"/>
  <c r="AA79" i="49"/>
  <c r="Z79" i="49"/>
  <c r="Y79" i="49"/>
  <c r="X79" i="49"/>
  <c r="U79" i="49"/>
  <c r="T79" i="49"/>
  <c r="AC78" i="49"/>
  <c r="AB78" i="49"/>
  <c r="AA78" i="49"/>
  <c r="Z78" i="49"/>
  <c r="Y78" i="49"/>
  <c r="X78" i="49"/>
  <c r="U78" i="49"/>
  <c r="T78" i="49"/>
  <c r="AC77" i="49"/>
  <c r="AA77" i="49"/>
  <c r="Y77" i="49"/>
  <c r="U77" i="49"/>
  <c r="T77" i="49"/>
  <c r="Q77" i="49"/>
  <c r="AB77" i="49" s="1"/>
  <c r="N77" i="49"/>
  <c r="K77" i="49"/>
  <c r="Z77" i="49" s="1"/>
  <c r="H77" i="49"/>
  <c r="E77" i="49"/>
  <c r="X77" i="49" s="1"/>
  <c r="AB76" i="49"/>
  <c r="Z76" i="49"/>
  <c r="X76" i="49"/>
  <c r="U76" i="49"/>
  <c r="T76" i="49"/>
  <c r="AC76" i="49" s="1"/>
  <c r="Q76" i="49"/>
  <c r="N76" i="49"/>
  <c r="AA76" i="49" s="1"/>
  <c r="K76" i="49"/>
  <c r="H76" i="49"/>
  <c r="Y76" i="49" s="1"/>
  <c r="E76" i="49"/>
  <c r="AC75" i="49"/>
  <c r="AA75" i="49"/>
  <c r="Y75" i="49"/>
  <c r="U75" i="49"/>
  <c r="T75" i="49"/>
  <c r="Q75" i="49"/>
  <c r="AB75" i="49" s="1"/>
  <c r="N75" i="49"/>
  <c r="K75" i="49"/>
  <c r="Z75" i="49" s="1"/>
  <c r="H75" i="49"/>
  <c r="E75" i="49"/>
  <c r="X75" i="49" s="1"/>
  <c r="AB74" i="49"/>
  <c r="Z74" i="49"/>
  <c r="X74" i="49"/>
  <c r="U74" i="49"/>
  <c r="T74" i="49"/>
  <c r="AC74" i="49" s="1"/>
  <c r="Q74" i="49"/>
  <c r="N74" i="49"/>
  <c r="AA74" i="49" s="1"/>
  <c r="K74" i="49"/>
  <c r="H74" i="49"/>
  <c r="Y74" i="49" s="1"/>
  <c r="E74" i="49"/>
  <c r="AC73" i="49"/>
  <c r="AA73" i="49"/>
  <c r="Y73" i="49"/>
  <c r="U73" i="49"/>
  <c r="T73" i="49"/>
  <c r="Q73" i="49"/>
  <c r="AB73" i="49" s="1"/>
  <c r="N73" i="49"/>
  <c r="K73" i="49"/>
  <c r="Z73" i="49" s="1"/>
  <c r="H73" i="49"/>
  <c r="E73" i="49"/>
  <c r="X73" i="49" s="1"/>
  <c r="AB72" i="49"/>
  <c r="Z72" i="49"/>
  <c r="X72" i="49"/>
  <c r="U72" i="49"/>
  <c r="T72" i="49"/>
  <c r="AC72" i="49" s="1"/>
  <c r="Q72" i="49"/>
  <c r="N72" i="49"/>
  <c r="AA72" i="49" s="1"/>
  <c r="K72" i="49"/>
  <c r="H72" i="49"/>
  <c r="Y72" i="49" s="1"/>
  <c r="E72" i="49"/>
  <c r="AC71" i="49"/>
  <c r="AB71" i="49"/>
  <c r="AA71" i="49"/>
  <c r="Z71" i="49"/>
  <c r="Y71" i="49"/>
  <c r="X71" i="49"/>
  <c r="U71" i="49"/>
  <c r="T71" i="49"/>
  <c r="AC70" i="49"/>
  <c r="AB70" i="49"/>
  <c r="AA70" i="49"/>
  <c r="Z70" i="49"/>
  <c r="Y70" i="49"/>
  <c r="X70" i="49"/>
  <c r="U70" i="49"/>
  <c r="T70" i="49"/>
  <c r="AC69" i="49"/>
  <c r="AB69" i="49"/>
  <c r="AA69" i="49"/>
  <c r="Z69" i="49"/>
  <c r="Y69" i="49"/>
  <c r="X69" i="49"/>
  <c r="U69" i="49"/>
  <c r="T69" i="49"/>
  <c r="AC68" i="49"/>
  <c r="AB68" i="49"/>
  <c r="AA68" i="49"/>
  <c r="Z68" i="49"/>
  <c r="Y68" i="49"/>
  <c r="X68" i="49"/>
  <c r="U68" i="49"/>
  <c r="T68" i="49"/>
  <c r="AC67" i="49"/>
  <c r="AB67" i="49"/>
  <c r="AA67" i="49"/>
  <c r="Z67" i="49"/>
  <c r="Y67" i="49"/>
  <c r="X67" i="49"/>
  <c r="U67" i="49"/>
  <c r="T67" i="49"/>
  <c r="AC66" i="49"/>
  <c r="AB66" i="49"/>
  <c r="AA66" i="49"/>
  <c r="Z66" i="49"/>
  <c r="Y66" i="49"/>
  <c r="X66" i="49"/>
  <c r="U66" i="49"/>
  <c r="T66" i="49"/>
  <c r="AC65" i="49"/>
  <c r="AB65" i="49"/>
  <c r="AA65" i="49"/>
  <c r="Z65" i="49"/>
  <c r="Y65" i="49"/>
  <c r="X65" i="49"/>
  <c r="U65" i="49"/>
  <c r="T65" i="49"/>
  <c r="AC64" i="49"/>
  <c r="AB64" i="49"/>
  <c r="AA64" i="49"/>
  <c r="Z64" i="49"/>
  <c r="Y64" i="49"/>
  <c r="X64" i="49"/>
  <c r="U64" i="49"/>
  <c r="T64" i="49"/>
  <c r="AC63" i="49"/>
  <c r="AB63" i="49"/>
  <c r="AA63" i="49"/>
  <c r="Z63" i="49"/>
  <c r="Y63" i="49"/>
  <c r="X63" i="49"/>
  <c r="U63" i="49"/>
  <c r="T63" i="49"/>
  <c r="AC62" i="49"/>
  <c r="AB62" i="49"/>
  <c r="AA62" i="49"/>
  <c r="Z62" i="49"/>
  <c r="Y62" i="49"/>
  <c r="X62" i="49"/>
  <c r="U62" i="49"/>
  <c r="T62" i="49"/>
  <c r="AC61" i="49"/>
  <c r="AB61" i="49"/>
  <c r="AA61" i="49"/>
  <c r="Z61" i="49"/>
  <c r="Y61" i="49"/>
  <c r="X61" i="49"/>
  <c r="U61" i="49"/>
  <c r="T61" i="49"/>
  <c r="AC60" i="49"/>
  <c r="AB60" i="49"/>
  <c r="AA60" i="49"/>
  <c r="Z60" i="49"/>
  <c r="Y60" i="49"/>
  <c r="X60" i="49"/>
  <c r="U60" i="49"/>
  <c r="T60" i="49"/>
  <c r="AC59" i="49"/>
  <c r="AB59" i="49"/>
  <c r="AA59" i="49"/>
  <c r="Z59" i="49"/>
  <c r="Y59" i="49"/>
  <c r="X59" i="49"/>
  <c r="U59" i="49"/>
  <c r="T59" i="49"/>
  <c r="AC58" i="49"/>
  <c r="AB58" i="49"/>
  <c r="AA58" i="49"/>
  <c r="Z58" i="49"/>
  <c r="Y58" i="49"/>
  <c r="X58" i="49"/>
  <c r="U58" i="49"/>
  <c r="T58" i="49"/>
  <c r="AC57" i="49"/>
  <c r="AB57" i="49"/>
  <c r="AA57" i="49"/>
  <c r="Z57" i="49"/>
  <c r="Y57" i="49"/>
  <c r="X57" i="49"/>
  <c r="U57" i="49"/>
  <c r="T57" i="49"/>
  <c r="AC56" i="49"/>
  <c r="AB56" i="49"/>
  <c r="AA56" i="49"/>
  <c r="Z56" i="49"/>
  <c r="Y56" i="49"/>
  <c r="X56" i="49"/>
  <c r="U56" i="49"/>
  <c r="T56" i="49"/>
  <c r="AC55" i="49"/>
  <c r="AB55" i="49"/>
  <c r="AA55" i="49"/>
  <c r="Z55" i="49"/>
  <c r="Y55" i="49"/>
  <c r="X55" i="49"/>
  <c r="U55" i="49"/>
  <c r="T55" i="49"/>
  <c r="AC54" i="49"/>
  <c r="AB54" i="49"/>
  <c r="AA54" i="49"/>
  <c r="Z54" i="49"/>
  <c r="Y54" i="49"/>
  <c r="X54" i="49"/>
  <c r="U54" i="49"/>
  <c r="T54" i="49"/>
  <c r="AC53" i="49"/>
  <c r="AA53" i="49"/>
  <c r="Y53" i="49"/>
  <c r="U53" i="49"/>
  <c r="T53" i="49"/>
  <c r="Q53" i="49"/>
  <c r="AB53" i="49" s="1"/>
  <c r="N53" i="49"/>
  <c r="K53" i="49"/>
  <c r="Z53" i="49" s="1"/>
  <c r="H53" i="49"/>
  <c r="E53" i="49"/>
  <c r="X53" i="49" s="1"/>
  <c r="AB52" i="49"/>
  <c r="Z52" i="49"/>
  <c r="X52" i="49"/>
  <c r="U52" i="49"/>
  <c r="T52" i="49"/>
  <c r="AC52" i="49" s="1"/>
  <c r="Q52" i="49"/>
  <c r="N52" i="49"/>
  <c r="AA52" i="49" s="1"/>
  <c r="K52" i="49"/>
  <c r="H52" i="49"/>
  <c r="Y52" i="49" s="1"/>
  <c r="E52" i="49"/>
  <c r="AC51" i="49"/>
  <c r="AB51" i="49"/>
  <c r="AA51" i="49"/>
  <c r="Z51" i="49"/>
  <c r="Y51" i="49"/>
  <c r="X51" i="49"/>
  <c r="U51" i="49"/>
  <c r="T51" i="49"/>
  <c r="AC50" i="49"/>
  <c r="AB50" i="49"/>
  <c r="AA50" i="49"/>
  <c r="Z50" i="49"/>
  <c r="Y50" i="49"/>
  <c r="X50" i="49"/>
  <c r="U50" i="49"/>
  <c r="T50" i="49"/>
  <c r="AC49" i="49"/>
  <c r="AB49" i="49"/>
  <c r="AA49" i="49"/>
  <c r="Z49" i="49"/>
  <c r="Y49" i="49"/>
  <c r="X49" i="49"/>
  <c r="U49" i="49"/>
  <c r="T49" i="49"/>
  <c r="AC48" i="49"/>
  <c r="AB48" i="49"/>
  <c r="AA48" i="49"/>
  <c r="Z48" i="49"/>
  <c r="Y48" i="49"/>
  <c r="X48" i="49"/>
  <c r="U48" i="49"/>
  <c r="T48" i="49"/>
  <c r="AC47" i="49"/>
  <c r="AB47" i="49"/>
  <c r="AA47" i="49"/>
  <c r="Z47" i="49"/>
  <c r="Y47" i="49"/>
  <c r="X47" i="49"/>
  <c r="U47" i="49"/>
  <c r="T47" i="49"/>
  <c r="AC46" i="49"/>
  <c r="AB46" i="49"/>
  <c r="AA46" i="49"/>
  <c r="Z46" i="49"/>
  <c r="Y46" i="49"/>
  <c r="X46" i="49"/>
  <c r="U46" i="49"/>
  <c r="T46" i="49"/>
  <c r="AC45" i="49"/>
  <c r="AB45" i="49"/>
  <c r="AA45" i="49"/>
  <c r="Z45" i="49"/>
  <c r="Y45" i="49"/>
  <c r="X45" i="49"/>
  <c r="U45" i="49"/>
  <c r="T45" i="49"/>
  <c r="AC44" i="49"/>
  <c r="AB44" i="49"/>
  <c r="AA44" i="49"/>
  <c r="Z44" i="49"/>
  <c r="Y44" i="49"/>
  <c r="X44" i="49"/>
  <c r="U44" i="49"/>
  <c r="T44" i="49"/>
  <c r="AC43" i="49"/>
  <c r="AB43" i="49"/>
  <c r="AA43" i="49"/>
  <c r="Z43" i="49"/>
  <c r="Y43" i="49"/>
  <c r="X43" i="49"/>
  <c r="U43" i="49"/>
  <c r="T43" i="49"/>
  <c r="AC42" i="49"/>
  <c r="AB42" i="49"/>
  <c r="AA42" i="49"/>
  <c r="Z42" i="49"/>
  <c r="Y42" i="49"/>
  <c r="X42" i="49"/>
  <c r="U42" i="49"/>
  <c r="T42" i="49"/>
  <c r="AC41" i="49"/>
  <c r="AB41" i="49"/>
  <c r="AA41" i="49"/>
  <c r="Z41" i="49"/>
  <c r="Y41" i="49"/>
  <c r="X41" i="49"/>
  <c r="U41" i="49"/>
  <c r="T41" i="49"/>
  <c r="AC40" i="49"/>
  <c r="AB40" i="49"/>
  <c r="AA40" i="49"/>
  <c r="Z40" i="49"/>
  <c r="Y40" i="49"/>
  <c r="X40" i="49"/>
  <c r="U40" i="49"/>
  <c r="T40" i="49"/>
  <c r="AC39" i="49"/>
  <c r="AB39" i="49"/>
  <c r="AA39" i="49"/>
  <c r="Z39" i="49"/>
  <c r="Y39" i="49"/>
  <c r="X39" i="49"/>
  <c r="U39" i="49"/>
  <c r="T39" i="49"/>
  <c r="AC38" i="49"/>
  <c r="AB38" i="49"/>
  <c r="AA38" i="49"/>
  <c r="Z38" i="49"/>
  <c r="Y38" i="49"/>
  <c r="X38" i="49"/>
  <c r="U38" i="49"/>
  <c r="T38" i="49"/>
  <c r="AC37" i="49"/>
  <c r="AB37" i="49"/>
  <c r="AA37" i="49"/>
  <c r="Z37" i="49"/>
  <c r="Y37" i="49"/>
  <c r="X37" i="49"/>
  <c r="U37" i="49"/>
  <c r="T37" i="49"/>
  <c r="AC36" i="49"/>
  <c r="AB36" i="49"/>
  <c r="AA36" i="49"/>
  <c r="Z36" i="49"/>
  <c r="Y36" i="49"/>
  <c r="X36" i="49"/>
  <c r="U36" i="49"/>
  <c r="T36" i="49"/>
  <c r="AC35" i="49"/>
  <c r="AB35" i="49"/>
  <c r="AA35" i="49"/>
  <c r="Z35" i="49"/>
  <c r="Y35" i="49"/>
  <c r="X35" i="49"/>
  <c r="U35" i="49"/>
  <c r="T35" i="49"/>
  <c r="AC34" i="49"/>
  <c r="AB34" i="49"/>
  <c r="AA34" i="49"/>
  <c r="Z34" i="49"/>
  <c r="Y34" i="49"/>
  <c r="X34" i="49"/>
  <c r="U34" i="49"/>
  <c r="T34" i="49"/>
  <c r="AC33" i="49"/>
  <c r="AB33" i="49"/>
  <c r="AA33" i="49"/>
  <c r="Z33" i="49"/>
  <c r="Y33" i="49"/>
  <c r="X33" i="49"/>
  <c r="U33" i="49"/>
  <c r="T33" i="49"/>
  <c r="AC32" i="49"/>
  <c r="AB32" i="49"/>
  <c r="AA32" i="49"/>
  <c r="Z32" i="49"/>
  <c r="Y32" i="49"/>
  <c r="X32" i="49"/>
  <c r="U32" i="49"/>
  <c r="T32" i="49"/>
  <c r="AC31" i="49"/>
  <c r="AB31" i="49"/>
  <c r="AA31" i="49"/>
  <c r="Z31" i="49"/>
  <c r="Y31" i="49"/>
  <c r="X31" i="49"/>
  <c r="U31" i="49"/>
  <c r="T31" i="49"/>
  <c r="AC30" i="49"/>
  <c r="AB30" i="49"/>
  <c r="AA30" i="49"/>
  <c r="Z30" i="49"/>
  <c r="Y30" i="49"/>
  <c r="X30" i="49"/>
  <c r="U30" i="49"/>
  <c r="T30" i="49"/>
  <c r="AC29" i="49"/>
  <c r="AB29" i="49"/>
  <c r="AA29" i="49"/>
  <c r="Z29" i="49"/>
  <c r="Y29" i="49"/>
  <c r="X29" i="49"/>
  <c r="U29" i="49"/>
  <c r="T29" i="49"/>
  <c r="AC28" i="49"/>
  <c r="AB28" i="49"/>
  <c r="AA28" i="49"/>
  <c r="Z28" i="49"/>
  <c r="Y28" i="49"/>
  <c r="X28" i="49"/>
  <c r="U28" i="49"/>
  <c r="T28" i="49"/>
  <c r="AC27" i="49"/>
  <c r="AB27" i="49"/>
  <c r="AA27" i="49"/>
  <c r="Z27" i="49"/>
  <c r="Y27" i="49"/>
  <c r="X27" i="49"/>
  <c r="U27" i="49"/>
  <c r="T27" i="49"/>
  <c r="AC26" i="49"/>
  <c r="AA26" i="49"/>
  <c r="Y26" i="49"/>
  <c r="U26" i="49"/>
  <c r="T26" i="49"/>
  <c r="Q26" i="49"/>
  <c r="AB26" i="49" s="1"/>
  <c r="N26" i="49"/>
  <c r="K26" i="49"/>
  <c r="Z26" i="49" s="1"/>
  <c r="H26" i="49"/>
  <c r="E26" i="49"/>
  <c r="X26" i="49" s="1"/>
  <c r="AB25" i="49"/>
  <c r="Z25" i="49"/>
  <c r="X25" i="49"/>
  <c r="U25" i="49"/>
  <c r="T25" i="49"/>
  <c r="AC25" i="49" s="1"/>
  <c r="Q25" i="49"/>
  <c r="N25" i="49"/>
  <c r="AA25" i="49" s="1"/>
  <c r="K25" i="49"/>
  <c r="H25" i="49"/>
  <c r="Y25" i="49" s="1"/>
  <c r="E25" i="49"/>
  <c r="AC24" i="49"/>
  <c r="AA24" i="49"/>
  <c r="Y24" i="49"/>
  <c r="U24" i="49"/>
  <c r="T24" i="49"/>
  <c r="Q24" i="49"/>
  <c r="AB24" i="49" s="1"/>
  <c r="N24" i="49"/>
  <c r="K24" i="49"/>
  <c r="Z24" i="49" s="1"/>
  <c r="H24" i="49"/>
  <c r="E24" i="49"/>
  <c r="X24" i="49" s="1"/>
  <c r="AB23" i="49"/>
  <c r="Z23" i="49"/>
  <c r="X23" i="49"/>
  <c r="U23" i="49"/>
  <c r="T23" i="49"/>
  <c r="AC23" i="49" s="1"/>
  <c r="Q23" i="49"/>
  <c r="N23" i="49"/>
  <c r="AA23" i="49" s="1"/>
  <c r="K23" i="49"/>
  <c r="H23" i="49"/>
  <c r="Y23" i="49" s="1"/>
  <c r="E23" i="49"/>
  <c r="AC22" i="49"/>
  <c r="AA22" i="49"/>
  <c r="Y22" i="49"/>
  <c r="U22" i="49"/>
  <c r="T22" i="49"/>
  <c r="Q22" i="49"/>
  <c r="AB22" i="49" s="1"/>
  <c r="N22" i="49"/>
  <c r="K22" i="49"/>
  <c r="Z22" i="49" s="1"/>
  <c r="H22" i="49"/>
  <c r="E22" i="49"/>
  <c r="X22" i="49" s="1"/>
  <c r="AB21" i="49"/>
  <c r="Z21" i="49"/>
  <c r="X21" i="49"/>
  <c r="U21" i="49"/>
  <c r="T21" i="49"/>
  <c r="AC21" i="49" s="1"/>
  <c r="Q21" i="49"/>
  <c r="N21" i="49"/>
  <c r="AA21" i="49" s="1"/>
  <c r="K21" i="49"/>
  <c r="H21" i="49"/>
  <c r="Y21" i="49" s="1"/>
  <c r="E21" i="49"/>
  <c r="AC20" i="49"/>
  <c r="AA20" i="49"/>
  <c r="Y20" i="49"/>
  <c r="U20" i="49"/>
  <c r="T20" i="49"/>
  <c r="Q20" i="49"/>
  <c r="AB20" i="49" s="1"/>
  <c r="N20" i="49"/>
  <c r="K20" i="49"/>
  <c r="Z20" i="49" s="1"/>
  <c r="H20" i="49"/>
  <c r="E20" i="49"/>
  <c r="X20" i="49" s="1"/>
  <c r="AB19" i="49"/>
  <c r="Z19" i="49"/>
  <c r="X19" i="49"/>
  <c r="U19" i="49"/>
  <c r="T19" i="49"/>
  <c r="AC19" i="49" s="1"/>
  <c r="Q19" i="49"/>
  <c r="N19" i="49"/>
  <c r="AA19" i="49" s="1"/>
  <c r="K19" i="49"/>
  <c r="H19" i="49"/>
  <c r="Y19" i="49" s="1"/>
  <c r="E19" i="49"/>
  <c r="AC18" i="49"/>
  <c r="AA18" i="49"/>
  <c r="Y18" i="49"/>
  <c r="U18" i="49"/>
  <c r="T18" i="49"/>
  <c r="Q18" i="49"/>
  <c r="AB18" i="49" s="1"/>
  <c r="N18" i="49"/>
  <c r="K18" i="49"/>
  <c r="Z18" i="49" s="1"/>
  <c r="H18" i="49"/>
  <c r="E18" i="49"/>
  <c r="X18" i="49" s="1"/>
  <c r="AB17" i="49"/>
  <c r="AA17" i="49"/>
  <c r="Z17" i="49"/>
  <c r="Y17" i="49"/>
  <c r="X17" i="49"/>
  <c r="U17" i="49"/>
  <c r="T17" i="49"/>
  <c r="AC17" i="49" s="1"/>
  <c r="AC225" i="49" s="1"/>
  <c r="AB16" i="49"/>
  <c r="AB224" i="49" s="1"/>
  <c r="AA16" i="49"/>
  <c r="Z16" i="49"/>
  <c r="Z224" i="49" s="1"/>
  <c r="Y16" i="49"/>
  <c r="X16" i="49"/>
  <c r="X224" i="49" s="1"/>
  <c r="U16" i="49"/>
  <c r="T16" i="49"/>
  <c r="AC16" i="49" s="1"/>
  <c r="AC224" i="49" s="1"/>
  <c r="AB15" i="49"/>
  <c r="AA15" i="49"/>
  <c r="Z15" i="49"/>
  <c r="Y15" i="49"/>
  <c r="X15" i="49"/>
  <c r="U15" i="49"/>
  <c r="T15" i="49"/>
  <c r="AC15" i="49" s="1"/>
  <c r="AC223" i="49" s="1"/>
  <c r="AB14" i="49"/>
  <c r="AA14" i="49"/>
  <c r="Z14" i="49"/>
  <c r="Y14" i="49"/>
  <c r="X14" i="49"/>
  <c r="U14" i="49"/>
  <c r="T14" i="49"/>
  <c r="AC14" i="49" s="1"/>
  <c r="AC222" i="49" s="1"/>
  <c r="AB13" i="49"/>
  <c r="AA13" i="49"/>
  <c r="Z13" i="49"/>
  <c r="Y13" i="49"/>
  <c r="X13" i="49"/>
  <c r="U13" i="49"/>
  <c r="T13" i="49"/>
  <c r="AC13" i="49" s="1"/>
  <c r="AC221" i="49" s="1"/>
  <c r="AB12" i="49"/>
  <c r="AA12" i="49"/>
  <c r="Z12" i="49"/>
  <c r="Y12" i="49"/>
  <c r="X12" i="49"/>
  <c r="U12" i="49"/>
  <c r="T12" i="49"/>
  <c r="AC12" i="49" s="1"/>
  <c r="AC220" i="49" s="1"/>
  <c r="AB11" i="49"/>
  <c r="AA11" i="49"/>
  <c r="Z11" i="49"/>
  <c r="Y11" i="49"/>
  <c r="X11" i="49"/>
  <c r="U11" i="49"/>
  <c r="T11" i="49"/>
  <c r="AC11" i="49" s="1"/>
  <c r="AC219" i="49" s="1"/>
  <c r="AB10" i="49"/>
  <c r="AA10" i="49"/>
  <c r="Z10" i="49"/>
  <c r="Y10" i="49"/>
  <c r="X10" i="49"/>
  <c r="U10" i="49"/>
  <c r="T10" i="49"/>
  <c r="AC10" i="49" s="1"/>
  <c r="AC218" i="49" s="1"/>
  <c r="AB9" i="49"/>
  <c r="AA9" i="49"/>
  <c r="Z9" i="49"/>
  <c r="Y9" i="49"/>
  <c r="X9" i="49"/>
  <c r="U9" i="49"/>
  <c r="T9" i="49"/>
  <c r="AC9" i="49" s="1"/>
  <c r="AC217" i="49" s="1"/>
  <c r="AB215" i="48"/>
  <c r="AA215" i="48"/>
  <c r="X215" i="48"/>
  <c r="U215" i="48"/>
  <c r="T215" i="48"/>
  <c r="AC215" i="48" s="1"/>
  <c r="Q215" i="48"/>
  <c r="N215" i="48"/>
  <c r="K215" i="48"/>
  <c r="Z215" i="48" s="1"/>
  <c r="H215" i="48"/>
  <c r="Y215" i="48" s="1"/>
  <c r="E215" i="48"/>
  <c r="AC214" i="48"/>
  <c r="AB214" i="48"/>
  <c r="Y214" i="48"/>
  <c r="X214" i="48"/>
  <c r="U214" i="48"/>
  <c r="T214" i="48"/>
  <c r="Q214" i="48"/>
  <c r="N214" i="48"/>
  <c r="AA214" i="48" s="1"/>
  <c r="K214" i="48"/>
  <c r="Z214" i="48" s="1"/>
  <c r="H214" i="48"/>
  <c r="E214" i="48"/>
  <c r="AC213" i="48"/>
  <c r="Z213" i="48"/>
  <c r="Y213" i="48"/>
  <c r="U213" i="48"/>
  <c r="T213" i="48"/>
  <c r="Q213" i="48"/>
  <c r="AB213" i="48" s="1"/>
  <c r="N213" i="48"/>
  <c r="AA213" i="48" s="1"/>
  <c r="K213" i="48"/>
  <c r="H213" i="48"/>
  <c r="E213" i="48"/>
  <c r="X213" i="48" s="1"/>
  <c r="AA212" i="48"/>
  <c r="Z212" i="48"/>
  <c r="U212" i="48"/>
  <c r="T212" i="48"/>
  <c r="AC212" i="48" s="1"/>
  <c r="Q212" i="48"/>
  <c r="AB212" i="48" s="1"/>
  <c r="N212" i="48"/>
  <c r="K212" i="48"/>
  <c r="H212" i="48"/>
  <c r="Y212" i="48" s="1"/>
  <c r="E212" i="48"/>
  <c r="X212" i="48" s="1"/>
  <c r="AB211" i="48"/>
  <c r="AA211" i="48"/>
  <c r="X211" i="48"/>
  <c r="U211" i="48"/>
  <c r="T211" i="48"/>
  <c r="AC211" i="48" s="1"/>
  <c r="Q211" i="48"/>
  <c r="N211" i="48"/>
  <c r="K211" i="48"/>
  <c r="Z211" i="48" s="1"/>
  <c r="H211" i="48"/>
  <c r="Y211" i="48" s="1"/>
  <c r="E211" i="48"/>
  <c r="AC210" i="48"/>
  <c r="AB210" i="48"/>
  <c r="Y210" i="48"/>
  <c r="X210" i="48"/>
  <c r="U210" i="48"/>
  <c r="T210" i="48"/>
  <c r="Q210" i="48"/>
  <c r="N210" i="48"/>
  <c r="AA210" i="48" s="1"/>
  <c r="K210" i="48"/>
  <c r="Z210" i="48" s="1"/>
  <c r="H210" i="48"/>
  <c r="E210" i="48"/>
  <c r="AC209" i="48"/>
  <c r="Z209" i="48"/>
  <c r="Y209" i="48"/>
  <c r="U209" i="48"/>
  <c r="T209" i="48"/>
  <c r="Q209" i="48"/>
  <c r="AB209" i="48" s="1"/>
  <c r="N209" i="48"/>
  <c r="AA209" i="48" s="1"/>
  <c r="K209" i="48"/>
  <c r="H209" i="48"/>
  <c r="E209" i="48"/>
  <c r="X209" i="48" s="1"/>
  <c r="AA208" i="48"/>
  <c r="Z208" i="48"/>
  <c r="U208" i="48"/>
  <c r="T208" i="48"/>
  <c r="AC208" i="48" s="1"/>
  <c r="Q208" i="48"/>
  <c r="AB208" i="48" s="1"/>
  <c r="N208" i="48"/>
  <c r="K208" i="48"/>
  <c r="H208" i="48"/>
  <c r="Y208" i="48" s="1"/>
  <c r="E208" i="48"/>
  <c r="X208" i="48" s="1"/>
  <c r="AB207" i="48"/>
  <c r="AA207" i="48"/>
  <c r="X207" i="48"/>
  <c r="U207" i="48"/>
  <c r="T207" i="48"/>
  <c r="AC207" i="48" s="1"/>
  <c r="Q207" i="48"/>
  <c r="N207" i="48"/>
  <c r="K207" i="48"/>
  <c r="Z207" i="48" s="1"/>
  <c r="H207" i="48"/>
  <c r="Y207" i="48" s="1"/>
  <c r="E207" i="48"/>
  <c r="AC206" i="48"/>
  <c r="AB206" i="48"/>
  <c r="Y206" i="48"/>
  <c r="X206" i="48"/>
  <c r="U206" i="48"/>
  <c r="T206" i="48"/>
  <c r="Q206" i="48"/>
  <c r="N206" i="48"/>
  <c r="AA206" i="48" s="1"/>
  <c r="K206" i="48"/>
  <c r="Z206" i="48" s="1"/>
  <c r="H206" i="48"/>
  <c r="E206" i="48"/>
  <c r="AC205" i="48"/>
  <c r="Z205" i="48"/>
  <c r="Y205" i="48"/>
  <c r="U205" i="48"/>
  <c r="T205" i="48"/>
  <c r="Q205" i="48"/>
  <c r="AB205" i="48" s="1"/>
  <c r="N205" i="48"/>
  <c r="AA205" i="48" s="1"/>
  <c r="K205" i="48"/>
  <c r="H205" i="48"/>
  <c r="E205" i="48"/>
  <c r="X205" i="48" s="1"/>
  <c r="AA204" i="48"/>
  <c r="Z204" i="48"/>
  <c r="U204" i="48"/>
  <c r="T204" i="48"/>
  <c r="AC204" i="48" s="1"/>
  <c r="Q204" i="48"/>
  <c r="AB204" i="48" s="1"/>
  <c r="N204" i="48"/>
  <c r="K204" i="48"/>
  <c r="H204" i="48"/>
  <c r="Y204" i="48" s="1"/>
  <c r="E204" i="48"/>
  <c r="X204" i="48" s="1"/>
  <c r="AB203" i="48"/>
  <c r="AA203" i="48"/>
  <c r="X203" i="48"/>
  <c r="U203" i="48"/>
  <c r="T203" i="48"/>
  <c r="AC203" i="48" s="1"/>
  <c r="Q203" i="48"/>
  <c r="N203" i="48"/>
  <c r="K203" i="48"/>
  <c r="Z203" i="48" s="1"/>
  <c r="H203" i="48"/>
  <c r="Y203" i="48" s="1"/>
  <c r="E203" i="48"/>
  <c r="AC202" i="48"/>
  <c r="AB202" i="48"/>
  <c r="Y202" i="48"/>
  <c r="X202" i="48"/>
  <c r="U202" i="48"/>
  <c r="T202" i="48"/>
  <c r="Q202" i="48"/>
  <c r="N202" i="48"/>
  <c r="AA202" i="48" s="1"/>
  <c r="K202" i="48"/>
  <c r="Z202" i="48" s="1"/>
  <c r="H202" i="48"/>
  <c r="E202" i="48"/>
  <c r="AC201" i="48"/>
  <c r="Z201" i="48"/>
  <c r="Y201" i="48"/>
  <c r="U201" i="48"/>
  <c r="T201" i="48"/>
  <c r="Q201" i="48"/>
  <c r="AB201" i="48" s="1"/>
  <c r="N201" i="48"/>
  <c r="AA201" i="48" s="1"/>
  <c r="K201" i="48"/>
  <c r="H201" i="48"/>
  <c r="E201" i="48"/>
  <c r="X201" i="48" s="1"/>
  <c r="AA200" i="48"/>
  <c r="Z200" i="48"/>
  <c r="U200" i="48"/>
  <c r="T200" i="48"/>
  <c r="AC200" i="48" s="1"/>
  <c r="Q200" i="48"/>
  <c r="AB200" i="48" s="1"/>
  <c r="N200" i="48"/>
  <c r="K200" i="48"/>
  <c r="H200" i="48"/>
  <c r="Y200" i="48" s="1"/>
  <c r="E200" i="48"/>
  <c r="X200" i="48" s="1"/>
  <c r="AB199" i="48"/>
  <c r="AA199" i="48"/>
  <c r="X199" i="48"/>
  <c r="U199" i="48"/>
  <c r="T199" i="48"/>
  <c r="AC199" i="48" s="1"/>
  <c r="Q199" i="48"/>
  <c r="N199" i="48"/>
  <c r="K199" i="48"/>
  <c r="Z199" i="48" s="1"/>
  <c r="H199" i="48"/>
  <c r="Y199" i="48" s="1"/>
  <c r="E199" i="48"/>
  <c r="AC198" i="48"/>
  <c r="AB198" i="48"/>
  <c r="Y198" i="48"/>
  <c r="X198" i="48"/>
  <c r="U198" i="48"/>
  <c r="T198" i="48"/>
  <c r="Q198" i="48"/>
  <c r="N198" i="48"/>
  <c r="AA198" i="48" s="1"/>
  <c r="K198" i="48"/>
  <c r="Z198" i="48" s="1"/>
  <c r="H198" i="48"/>
  <c r="E198" i="48"/>
  <c r="AC197" i="48"/>
  <c r="Z197" i="48"/>
  <c r="Y197" i="48"/>
  <c r="U197" i="48"/>
  <c r="T197" i="48"/>
  <c r="Q197" i="48"/>
  <c r="AB197" i="48" s="1"/>
  <c r="N197" i="48"/>
  <c r="AA197" i="48" s="1"/>
  <c r="K197" i="48"/>
  <c r="H197" i="48"/>
  <c r="E197" i="48"/>
  <c r="X197" i="48" s="1"/>
  <c r="AA196" i="48"/>
  <c r="Z196" i="48"/>
  <c r="U196" i="48"/>
  <c r="T196" i="48"/>
  <c r="AC196" i="48" s="1"/>
  <c r="Q196" i="48"/>
  <c r="AB196" i="48" s="1"/>
  <c r="N196" i="48"/>
  <c r="K196" i="48"/>
  <c r="H196" i="48"/>
  <c r="Y196" i="48" s="1"/>
  <c r="E196" i="48"/>
  <c r="X196" i="48" s="1"/>
  <c r="AB195" i="48"/>
  <c r="AA195" i="48"/>
  <c r="X195" i="48"/>
  <c r="U195" i="48"/>
  <c r="T195" i="48"/>
  <c r="AC195" i="48" s="1"/>
  <c r="Q195" i="48"/>
  <c r="N195" i="48"/>
  <c r="K195" i="48"/>
  <c r="Z195" i="48" s="1"/>
  <c r="H195" i="48"/>
  <c r="Y195" i="48" s="1"/>
  <c r="E195" i="48"/>
  <c r="AC194" i="48"/>
  <c r="AB194" i="48"/>
  <c r="Y194" i="48"/>
  <c r="X194" i="48"/>
  <c r="U194" i="48"/>
  <c r="T194" i="48"/>
  <c r="Q194" i="48"/>
  <c r="N194" i="48"/>
  <c r="AA194" i="48" s="1"/>
  <c r="K194" i="48"/>
  <c r="Z194" i="48" s="1"/>
  <c r="H194" i="48"/>
  <c r="E194" i="48"/>
  <c r="Z193" i="48"/>
  <c r="Y193" i="48"/>
  <c r="U193" i="48"/>
  <c r="T193" i="48"/>
  <c r="AC193" i="48" s="1"/>
  <c r="Q193" i="48"/>
  <c r="AB193" i="48" s="1"/>
  <c r="N193" i="48"/>
  <c r="AA193" i="48" s="1"/>
  <c r="K193" i="48"/>
  <c r="H193" i="48"/>
  <c r="E193" i="48"/>
  <c r="X193" i="48" s="1"/>
  <c r="AA192" i="48"/>
  <c r="Z192" i="48"/>
  <c r="U192" i="48"/>
  <c r="T192" i="48"/>
  <c r="AC192" i="48" s="1"/>
  <c r="Q192" i="48"/>
  <c r="AB192" i="48" s="1"/>
  <c r="N192" i="48"/>
  <c r="K192" i="48"/>
  <c r="H192" i="48"/>
  <c r="Y192" i="48" s="1"/>
  <c r="E192" i="48"/>
  <c r="X192" i="48" s="1"/>
  <c r="AB191" i="48"/>
  <c r="X191" i="48"/>
  <c r="U191" i="48"/>
  <c r="T191" i="48"/>
  <c r="AC191" i="48" s="1"/>
  <c r="Q191" i="48"/>
  <c r="N191" i="48"/>
  <c r="AA191" i="48" s="1"/>
  <c r="K191" i="48"/>
  <c r="Z191" i="48" s="1"/>
  <c r="H191" i="48"/>
  <c r="Y191" i="48" s="1"/>
  <c r="E191" i="48"/>
  <c r="AC190" i="48"/>
  <c r="Y190" i="48"/>
  <c r="U190" i="48"/>
  <c r="T190" i="48"/>
  <c r="Q190" i="48"/>
  <c r="AB190" i="48" s="1"/>
  <c r="N190" i="48"/>
  <c r="AA190" i="48" s="1"/>
  <c r="K190" i="48"/>
  <c r="Z190" i="48" s="1"/>
  <c r="H190" i="48"/>
  <c r="E190" i="48"/>
  <c r="X190" i="48" s="1"/>
  <c r="Z189" i="48"/>
  <c r="Y189" i="48"/>
  <c r="U189" i="48"/>
  <c r="T189" i="48"/>
  <c r="AC189" i="48" s="1"/>
  <c r="Q189" i="48"/>
  <c r="AB189" i="48" s="1"/>
  <c r="N189" i="48"/>
  <c r="AA189" i="48" s="1"/>
  <c r="K189" i="48"/>
  <c r="H189" i="48"/>
  <c r="E189" i="48"/>
  <c r="X189" i="48" s="1"/>
  <c r="AA188" i="48"/>
  <c r="Z188" i="48"/>
  <c r="U188" i="48"/>
  <c r="T188" i="48"/>
  <c r="AC188" i="48" s="1"/>
  <c r="Q188" i="48"/>
  <c r="AB188" i="48" s="1"/>
  <c r="N188" i="48"/>
  <c r="K188" i="48"/>
  <c r="H188" i="48"/>
  <c r="Y188" i="48" s="1"/>
  <c r="E188" i="48"/>
  <c r="X188" i="48" s="1"/>
  <c r="AB187" i="48"/>
  <c r="X187" i="48"/>
  <c r="U187" i="48"/>
  <c r="T187" i="48"/>
  <c r="AC187" i="48" s="1"/>
  <c r="Q187" i="48"/>
  <c r="N187" i="48"/>
  <c r="AA187" i="48" s="1"/>
  <c r="K187" i="48"/>
  <c r="Z187" i="48" s="1"/>
  <c r="H187" i="48"/>
  <c r="Y187" i="48" s="1"/>
  <c r="E187" i="48"/>
  <c r="AC186" i="48"/>
  <c r="Y186" i="48"/>
  <c r="U186" i="48"/>
  <c r="T186" i="48"/>
  <c r="Q186" i="48"/>
  <c r="AB186" i="48" s="1"/>
  <c r="N186" i="48"/>
  <c r="AA186" i="48" s="1"/>
  <c r="K186" i="48"/>
  <c r="Z186" i="48" s="1"/>
  <c r="H186" i="48"/>
  <c r="E186" i="48"/>
  <c r="X186" i="48" s="1"/>
  <c r="Z185" i="48"/>
  <c r="Y185" i="48"/>
  <c r="U185" i="48"/>
  <c r="T185" i="48"/>
  <c r="AC185" i="48" s="1"/>
  <c r="Q185" i="48"/>
  <c r="AB185" i="48" s="1"/>
  <c r="N185" i="48"/>
  <c r="AA185" i="48" s="1"/>
  <c r="K185" i="48"/>
  <c r="H185" i="48"/>
  <c r="E185" i="48"/>
  <c r="X185" i="48" s="1"/>
  <c r="AA184" i="48"/>
  <c r="Z184" i="48"/>
  <c r="U184" i="48"/>
  <c r="T184" i="48"/>
  <c r="AC184" i="48" s="1"/>
  <c r="Q184" i="48"/>
  <c r="AB184" i="48" s="1"/>
  <c r="N184" i="48"/>
  <c r="K184" i="48"/>
  <c r="H184" i="48"/>
  <c r="Y184" i="48" s="1"/>
  <c r="E184" i="48"/>
  <c r="X184" i="48" s="1"/>
  <c r="AB183" i="48"/>
  <c r="X183" i="48"/>
  <c r="U183" i="48"/>
  <c r="T183" i="48"/>
  <c r="AC183" i="48" s="1"/>
  <c r="Q183" i="48"/>
  <c r="N183" i="48"/>
  <c r="AA183" i="48" s="1"/>
  <c r="K183" i="48"/>
  <c r="Z183" i="48" s="1"/>
  <c r="H183" i="48"/>
  <c r="Y183" i="48" s="1"/>
  <c r="E183" i="48"/>
  <c r="AC182" i="48"/>
  <c r="Y182" i="48"/>
  <c r="U182" i="48"/>
  <c r="T182" i="48"/>
  <c r="Q182" i="48"/>
  <c r="AB182" i="48" s="1"/>
  <c r="N182" i="48"/>
  <c r="AA182" i="48" s="1"/>
  <c r="K182" i="48"/>
  <c r="Z182" i="48" s="1"/>
  <c r="H182" i="48"/>
  <c r="E182" i="48"/>
  <c r="X182" i="48" s="1"/>
  <c r="Z181" i="48"/>
  <c r="Y181" i="48"/>
  <c r="U181" i="48"/>
  <c r="T181" i="48"/>
  <c r="AC181" i="48" s="1"/>
  <c r="Q181" i="48"/>
  <c r="AB181" i="48" s="1"/>
  <c r="N181" i="48"/>
  <c r="AA181" i="48" s="1"/>
  <c r="K181" i="48"/>
  <c r="H181" i="48"/>
  <c r="E181" i="48"/>
  <c r="X181" i="48" s="1"/>
  <c r="AA180" i="48"/>
  <c r="Z180" i="48"/>
  <c r="U180" i="48"/>
  <c r="T180" i="48"/>
  <c r="AC180" i="48" s="1"/>
  <c r="Q180" i="48"/>
  <c r="AB180" i="48" s="1"/>
  <c r="N180" i="48"/>
  <c r="K180" i="48"/>
  <c r="H180" i="48"/>
  <c r="Y180" i="48" s="1"/>
  <c r="E180" i="48"/>
  <c r="X180" i="48" s="1"/>
  <c r="AB179" i="48"/>
  <c r="X179" i="48"/>
  <c r="U179" i="48"/>
  <c r="T179" i="48"/>
  <c r="AC179" i="48" s="1"/>
  <c r="Q179" i="48"/>
  <c r="N179" i="48"/>
  <c r="AA179" i="48" s="1"/>
  <c r="K179" i="48"/>
  <c r="Z179" i="48" s="1"/>
  <c r="H179" i="48"/>
  <c r="Y179" i="48" s="1"/>
  <c r="E179" i="48"/>
  <c r="AC178" i="48"/>
  <c r="Y178" i="48"/>
  <c r="U178" i="48"/>
  <c r="T178" i="48"/>
  <c r="Q178" i="48"/>
  <c r="AB178" i="48" s="1"/>
  <c r="N178" i="48"/>
  <c r="AA178" i="48" s="1"/>
  <c r="K178" i="48"/>
  <c r="Z178" i="48" s="1"/>
  <c r="H178" i="48"/>
  <c r="E178" i="48"/>
  <c r="X178" i="48" s="1"/>
  <c r="Z177" i="48"/>
  <c r="Y177" i="48"/>
  <c r="U177" i="48"/>
  <c r="T177" i="48"/>
  <c r="AC177" i="48" s="1"/>
  <c r="Q177" i="48"/>
  <c r="AB177" i="48" s="1"/>
  <c r="N177" i="48"/>
  <c r="AA177" i="48" s="1"/>
  <c r="K177" i="48"/>
  <c r="H177" i="48"/>
  <c r="E177" i="48"/>
  <c r="X177" i="48" s="1"/>
  <c r="AA176" i="48"/>
  <c r="Z176" i="48"/>
  <c r="U176" i="48"/>
  <c r="T176" i="48"/>
  <c r="AC176" i="48" s="1"/>
  <c r="Q176" i="48"/>
  <c r="AB176" i="48" s="1"/>
  <c r="N176" i="48"/>
  <c r="K176" i="48"/>
  <c r="H176" i="48"/>
  <c r="Y176" i="48" s="1"/>
  <c r="E176" i="48"/>
  <c r="X176" i="48" s="1"/>
  <c r="AB175" i="48"/>
  <c r="X175" i="48"/>
  <c r="U175" i="48"/>
  <c r="T175" i="48"/>
  <c r="AC175" i="48" s="1"/>
  <c r="Q175" i="48"/>
  <c r="N175" i="48"/>
  <c r="AA175" i="48" s="1"/>
  <c r="K175" i="48"/>
  <c r="Z175" i="48" s="1"/>
  <c r="H175" i="48"/>
  <c r="Y175" i="48" s="1"/>
  <c r="E175" i="48"/>
  <c r="AC174" i="48"/>
  <c r="Y174" i="48"/>
  <c r="U174" i="48"/>
  <c r="T174" i="48"/>
  <c r="Q174" i="48"/>
  <c r="AB174" i="48" s="1"/>
  <c r="N174" i="48"/>
  <c r="AA174" i="48" s="1"/>
  <c r="K174" i="48"/>
  <c r="Z174" i="48" s="1"/>
  <c r="H174" i="48"/>
  <c r="E174" i="48"/>
  <c r="X174" i="48" s="1"/>
  <c r="Z173" i="48"/>
  <c r="Y173" i="48"/>
  <c r="U173" i="48"/>
  <c r="T173" i="48"/>
  <c r="AC173" i="48" s="1"/>
  <c r="Q173" i="48"/>
  <c r="AB173" i="48" s="1"/>
  <c r="N173" i="48"/>
  <c r="AA173" i="48" s="1"/>
  <c r="K173" i="48"/>
  <c r="H173" i="48"/>
  <c r="E173" i="48"/>
  <c r="X173" i="48" s="1"/>
  <c r="AA172" i="48"/>
  <c r="Z172" i="48"/>
  <c r="U172" i="48"/>
  <c r="T172" i="48"/>
  <c r="AC172" i="48" s="1"/>
  <c r="Q172" i="48"/>
  <c r="AB172" i="48" s="1"/>
  <c r="N172" i="48"/>
  <c r="K172" i="48"/>
  <c r="H172" i="48"/>
  <c r="Y172" i="48" s="1"/>
  <c r="E172" i="48"/>
  <c r="X172" i="48" s="1"/>
  <c r="AB171" i="48"/>
  <c r="X171" i="48"/>
  <c r="U171" i="48"/>
  <c r="T171" i="48"/>
  <c r="AC171" i="48" s="1"/>
  <c r="Q171" i="48"/>
  <c r="N171" i="48"/>
  <c r="AA171" i="48" s="1"/>
  <c r="K171" i="48"/>
  <c r="Z171" i="48" s="1"/>
  <c r="H171" i="48"/>
  <c r="Y171" i="48" s="1"/>
  <c r="E171" i="48"/>
  <c r="AC170" i="48"/>
  <c r="AB170" i="48"/>
  <c r="Y170" i="48"/>
  <c r="X170" i="48"/>
  <c r="U170" i="48"/>
  <c r="T170" i="48"/>
  <c r="Q170" i="48"/>
  <c r="N170" i="48"/>
  <c r="AA170" i="48" s="1"/>
  <c r="K170" i="48"/>
  <c r="Z170" i="48" s="1"/>
  <c r="H170" i="48"/>
  <c r="E170" i="48"/>
  <c r="AC169" i="48"/>
  <c r="AB169" i="48"/>
  <c r="Z169" i="48"/>
  <c r="X169" i="48"/>
  <c r="U169" i="48"/>
  <c r="T169" i="48"/>
  <c r="Q169" i="48"/>
  <c r="N169" i="48"/>
  <c r="AA169" i="48" s="1"/>
  <c r="K169" i="48"/>
  <c r="H169" i="48"/>
  <c r="Y169" i="48" s="1"/>
  <c r="E169" i="48"/>
  <c r="AC168" i="48"/>
  <c r="AA168" i="48"/>
  <c r="Y168" i="48"/>
  <c r="U168" i="48"/>
  <c r="T168" i="48"/>
  <c r="Q168" i="48"/>
  <c r="AB168" i="48" s="1"/>
  <c r="N168" i="48"/>
  <c r="K168" i="48"/>
  <c r="Z168" i="48" s="1"/>
  <c r="H168" i="48"/>
  <c r="E168" i="48"/>
  <c r="X168" i="48" s="1"/>
  <c r="AB167" i="48"/>
  <c r="Z167" i="48"/>
  <c r="X167" i="48"/>
  <c r="U167" i="48"/>
  <c r="T167" i="48"/>
  <c r="AC167" i="48" s="1"/>
  <c r="Q167" i="48"/>
  <c r="N167" i="48"/>
  <c r="AA167" i="48" s="1"/>
  <c r="K167" i="48"/>
  <c r="H167" i="48"/>
  <c r="Y167" i="48" s="1"/>
  <c r="E167" i="48"/>
  <c r="AC166" i="48"/>
  <c r="AA166" i="48"/>
  <c r="Y166" i="48"/>
  <c r="U166" i="48"/>
  <c r="T166" i="48"/>
  <c r="Q166" i="48"/>
  <c r="AB166" i="48" s="1"/>
  <c r="N166" i="48"/>
  <c r="K166" i="48"/>
  <c r="Z166" i="48" s="1"/>
  <c r="H166" i="48"/>
  <c r="E166" i="48"/>
  <c r="X166" i="48" s="1"/>
  <c r="AB165" i="48"/>
  <c r="Z165" i="48"/>
  <c r="X165" i="48"/>
  <c r="U165" i="48"/>
  <c r="T165" i="48"/>
  <c r="AC165" i="48" s="1"/>
  <c r="Q165" i="48"/>
  <c r="N165" i="48"/>
  <c r="AA165" i="48" s="1"/>
  <c r="K165" i="48"/>
  <c r="H165" i="48"/>
  <c r="Y165" i="48" s="1"/>
  <c r="E165" i="48"/>
  <c r="AC164" i="48"/>
  <c r="AA164" i="48"/>
  <c r="Y164" i="48"/>
  <c r="U164" i="48"/>
  <c r="T164" i="48"/>
  <c r="Q164" i="48"/>
  <c r="AB164" i="48" s="1"/>
  <c r="N164" i="48"/>
  <c r="K164" i="48"/>
  <c r="Z164" i="48" s="1"/>
  <c r="H164" i="48"/>
  <c r="E164" i="48"/>
  <c r="X164" i="48" s="1"/>
  <c r="AB163" i="48"/>
  <c r="Z163" i="48"/>
  <c r="X163" i="48"/>
  <c r="U163" i="48"/>
  <c r="T163" i="48"/>
  <c r="AC163" i="48" s="1"/>
  <c r="Q163" i="48"/>
  <c r="N163" i="48"/>
  <c r="AA163" i="48" s="1"/>
  <c r="K163" i="48"/>
  <c r="H163" i="48"/>
  <c r="Y163" i="48" s="1"/>
  <c r="E163" i="48"/>
  <c r="AC162" i="48"/>
  <c r="AA162" i="48"/>
  <c r="Y162" i="48"/>
  <c r="U162" i="48"/>
  <c r="T162" i="48"/>
  <c r="Q162" i="48"/>
  <c r="AB162" i="48" s="1"/>
  <c r="N162" i="48"/>
  <c r="K162" i="48"/>
  <c r="Z162" i="48" s="1"/>
  <c r="H162" i="48"/>
  <c r="E162" i="48"/>
  <c r="X162" i="48" s="1"/>
  <c r="AB161" i="48"/>
  <c r="Z161" i="48"/>
  <c r="X161" i="48"/>
  <c r="U161" i="48"/>
  <c r="T161" i="48"/>
  <c r="AC161" i="48" s="1"/>
  <c r="Q161" i="48"/>
  <c r="N161" i="48"/>
  <c r="AA161" i="48" s="1"/>
  <c r="K161" i="48"/>
  <c r="H161" i="48"/>
  <c r="Y161" i="48" s="1"/>
  <c r="E161" i="48"/>
  <c r="AC160" i="48"/>
  <c r="AA160" i="48"/>
  <c r="Y160" i="48"/>
  <c r="U160" i="48"/>
  <c r="T160" i="48"/>
  <c r="Q160" i="48"/>
  <c r="AB160" i="48" s="1"/>
  <c r="N160" i="48"/>
  <c r="K160" i="48"/>
  <c r="Z160" i="48" s="1"/>
  <c r="H160" i="48"/>
  <c r="E160" i="48"/>
  <c r="X160" i="48" s="1"/>
  <c r="AB159" i="48"/>
  <c r="Z159" i="48"/>
  <c r="X159" i="48"/>
  <c r="U159" i="48"/>
  <c r="T159" i="48"/>
  <c r="AC159" i="48" s="1"/>
  <c r="Q159" i="48"/>
  <c r="N159" i="48"/>
  <c r="AA159" i="48" s="1"/>
  <c r="K159" i="48"/>
  <c r="H159" i="48"/>
  <c r="Y159" i="48" s="1"/>
  <c r="E159" i="48"/>
  <c r="AC158" i="48"/>
  <c r="AA158" i="48"/>
  <c r="Y158" i="48"/>
  <c r="U158" i="48"/>
  <c r="T158" i="48"/>
  <c r="Q158" i="48"/>
  <c r="AB158" i="48" s="1"/>
  <c r="N158" i="48"/>
  <c r="K158" i="48"/>
  <c r="Z158" i="48" s="1"/>
  <c r="H158" i="48"/>
  <c r="E158" i="48"/>
  <c r="X158" i="48" s="1"/>
  <c r="AB157" i="48"/>
  <c r="Z157" i="48"/>
  <c r="X157" i="48"/>
  <c r="U157" i="48"/>
  <c r="T157" i="48"/>
  <c r="AC157" i="48" s="1"/>
  <c r="Q157" i="48"/>
  <c r="N157" i="48"/>
  <c r="AA157" i="48" s="1"/>
  <c r="K157" i="48"/>
  <c r="H157" i="48"/>
  <c r="Y157" i="48" s="1"/>
  <c r="E157" i="48"/>
  <c r="AC156" i="48"/>
  <c r="AA156" i="48"/>
  <c r="Y156" i="48"/>
  <c r="U156" i="48"/>
  <c r="T156" i="48"/>
  <c r="Q156" i="48"/>
  <c r="AB156" i="48" s="1"/>
  <c r="N156" i="48"/>
  <c r="K156" i="48"/>
  <c r="Z156" i="48" s="1"/>
  <c r="H156" i="48"/>
  <c r="E156" i="48"/>
  <c r="X156" i="48" s="1"/>
  <c r="AC155" i="48"/>
  <c r="AB155" i="48"/>
  <c r="Z155" i="48"/>
  <c r="X155" i="48"/>
  <c r="U155" i="48"/>
  <c r="T155" i="48"/>
  <c r="Q155" i="48"/>
  <c r="N155" i="48"/>
  <c r="AA155" i="48" s="1"/>
  <c r="K155" i="48"/>
  <c r="H155" i="48"/>
  <c r="Y155" i="48" s="1"/>
  <c r="E155" i="48"/>
  <c r="AC154" i="48"/>
  <c r="AA154" i="48"/>
  <c r="U154" i="48"/>
  <c r="T154" i="48"/>
  <c r="Q154" i="48"/>
  <c r="AB154" i="48" s="1"/>
  <c r="N154" i="48"/>
  <c r="K154" i="48"/>
  <c r="Z154" i="48" s="1"/>
  <c r="H154" i="48"/>
  <c r="Y154" i="48" s="1"/>
  <c r="E154" i="48"/>
  <c r="X154" i="48" s="1"/>
  <c r="AB153" i="48"/>
  <c r="AA153" i="48"/>
  <c r="Z153" i="48"/>
  <c r="X153" i="48"/>
  <c r="U153" i="48"/>
  <c r="T153" i="48"/>
  <c r="AC153" i="48" s="1"/>
  <c r="Q153" i="48"/>
  <c r="N153" i="48"/>
  <c r="K153" i="48"/>
  <c r="H153" i="48"/>
  <c r="Y153" i="48" s="1"/>
  <c r="E153" i="48"/>
  <c r="AC152" i="48"/>
  <c r="AA152" i="48"/>
  <c r="Y152" i="48"/>
  <c r="U152" i="48"/>
  <c r="T152" i="48"/>
  <c r="Q152" i="48"/>
  <c r="AB152" i="48" s="1"/>
  <c r="N152" i="48"/>
  <c r="K152" i="48"/>
  <c r="Z152" i="48" s="1"/>
  <c r="H152" i="48"/>
  <c r="E152" i="48"/>
  <c r="X152" i="48" s="1"/>
  <c r="Z151" i="48"/>
  <c r="U151" i="48"/>
  <c r="T151" i="48"/>
  <c r="AC151" i="48" s="1"/>
  <c r="Q151" i="48"/>
  <c r="AB151" i="48" s="1"/>
  <c r="N151" i="48"/>
  <c r="AA151" i="48" s="1"/>
  <c r="K151" i="48"/>
  <c r="H151" i="48"/>
  <c r="Y151" i="48" s="1"/>
  <c r="E151" i="48"/>
  <c r="X151" i="48" s="1"/>
  <c r="AC150" i="48"/>
  <c r="AA150" i="48"/>
  <c r="Z150" i="48"/>
  <c r="Y150" i="48"/>
  <c r="U150" i="48"/>
  <c r="T150" i="48"/>
  <c r="Q150" i="48"/>
  <c r="AB150" i="48" s="1"/>
  <c r="N150" i="48"/>
  <c r="K150" i="48"/>
  <c r="H150" i="48"/>
  <c r="E150" i="48"/>
  <c r="X150" i="48" s="1"/>
  <c r="AB149" i="48"/>
  <c r="X149" i="48"/>
  <c r="U149" i="48"/>
  <c r="T149" i="48"/>
  <c r="AC149" i="48" s="1"/>
  <c r="Q149" i="48"/>
  <c r="N149" i="48"/>
  <c r="AA149" i="48" s="1"/>
  <c r="K149" i="48"/>
  <c r="Z149" i="48" s="1"/>
  <c r="H149" i="48"/>
  <c r="Y149" i="48" s="1"/>
  <c r="E149" i="48"/>
  <c r="AC148" i="48"/>
  <c r="AB148" i="48"/>
  <c r="Y148" i="48"/>
  <c r="X148" i="48"/>
  <c r="U148" i="48"/>
  <c r="T148" i="48"/>
  <c r="Q148" i="48"/>
  <c r="N148" i="48"/>
  <c r="AA148" i="48" s="1"/>
  <c r="K148" i="48"/>
  <c r="Z148" i="48" s="1"/>
  <c r="H148" i="48"/>
  <c r="E148" i="48"/>
  <c r="AC147" i="48"/>
  <c r="AB147" i="48"/>
  <c r="Z147" i="48"/>
  <c r="X147" i="48"/>
  <c r="U147" i="48"/>
  <c r="T147" i="48"/>
  <c r="Q147" i="48"/>
  <c r="N147" i="48"/>
  <c r="AA147" i="48" s="1"/>
  <c r="K147" i="48"/>
  <c r="H147" i="48"/>
  <c r="Y147" i="48" s="1"/>
  <c r="E147" i="48"/>
  <c r="AC146" i="48"/>
  <c r="AA146" i="48"/>
  <c r="U146" i="48"/>
  <c r="T146" i="48"/>
  <c r="Q146" i="48"/>
  <c r="AB146" i="48" s="1"/>
  <c r="N146" i="48"/>
  <c r="K146" i="48"/>
  <c r="Z146" i="48" s="1"/>
  <c r="H146" i="48"/>
  <c r="Y146" i="48" s="1"/>
  <c r="E146" i="48"/>
  <c r="X146" i="48" s="1"/>
  <c r="AB145" i="48"/>
  <c r="AA145" i="48"/>
  <c r="Z145" i="48"/>
  <c r="X145" i="48"/>
  <c r="U145" i="48"/>
  <c r="T145" i="48"/>
  <c r="AC145" i="48" s="1"/>
  <c r="Q145" i="48"/>
  <c r="N145" i="48"/>
  <c r="K145" i="48"/>
  <c r="H145" i="48"/>
  <c r="Y145" i="48" s="1"/>
  <c r="E145" i="48"/>
  <c r="AC144" i="48"/>
  <c r="AA144" i="48"/>
  <c r="Y144" i="48"/>
  <c r="U144" i="48"/>
  <c r="T144" i="48"/>
  <c r="Q144" i="48"/>
  <c r="AB144" i="48" s="1"/>
  <c r="N144" i="48"/>
  <c r="K144" i="48"/>
  <c r="Z144" i="48" s="1"/>
  <c r="H144" i="48"/>
  <c r="E144" i="48"/>
  <c r="X144" i="48" s="1"/>
  <c r="Z143" i="48"/>
  <c r="U143" i="48"/>
  <c r="T143" i="48"/>
  <c r="AC143" i="48" s="1"/>
  <c r="Q143" i="48"/>
  <c r="AB143" i="48" s="1"/>
  <c r="N143" i="48"/>
  <c r="AA143" i="48" s="1"/>
  <c r="K143" i="48"/>
  <c r="H143" i="48"/>
  <c r="Y143" i="48" s="1"/>
  <c r="E143" i="48"/>
  <c r="X143" i="48" s="1"/>
  <c r="AC142" i="48"/>
  <c r="AA142" i="48"/>
  <c r="Z142" i="48"/>
  <c r="Y142" i="48"/>
  <c r="U142" i="48"/>
  <c r="T142" i="48"/>
  <c r="Q142" i="48"/>
  <c r="AB142" i="48" s="1"/>
  <c r="N142" i="48"/>
  <c r="K142" i="48"/>
  <c r="H142" i="48"/>
  <c r="E142" i="48"/>
  <c r="X142" i="48" s="1"/>
  <c r="AB141" i="48"/>
  <c r="X141" i="48"/>
  <c r="U141" i="48"/>
  <c r="T141" i="48"/>
  <c r="AC141" i="48" s="1"/>
  <c r="Q141" i="48"/>
  <c r="N141" i="48"/>
  <c r="AA141" i="48" s="1"/>
  <c r="K141" i="48"/>
  <c r="Z141" i="48" s="1"/>
  <c r="H141" i="48"/>
  <c r="Y141" i="48" s="1"/>
  <c r="E141" i="48"/>
  <c r="AC140" i="48"/>
  <c r="AB140" i="48"/>
  <c r="Y140" i="48"/>
  <c r="X140" i="48"/>
  <c r="U140" i="48"/>
  <c r="T140" i="48"/>
  <c r="Q140" i="48"/>
  <c r="N140" i="48"/>
  <c r="AA140" i="48" s="1"/>
  <c r="K140" i="48"/>
  <c r="Z140" i="48" s="1"/>
  <c r="H140" i="48"/>
  <c r="E140" i="48"/>
  <c r="AC139" i="48"/>
  <c r="AB139" i="48"/>
  <c r="Z139" i="48"/>
  <c r="X139" i="48"/>
  <c r="U139" i="48"/>
  <c r="T139" i="48"/>
  <c r="Q139" i="48"/>
  <c r="N139" i="48"/>
  <c r="AA139" i="48" s="1"/>
  <c r="K139" i="48"/>
  <c r="H139" i="48"/>
  <c r="Y139" i="48" s="1"/>
  <c r="E139" i="48"/>
  <c r="AC138" i="48"/>
  <c r="AA138" i="48"/>
  <c r="U138" i="48"/>
  <c r="T138" i="48"/>
  <c r="Q138" i="48"/>
  <c r="AB138" i="48" s="1"/>
  <c r="N138" i="48"/>
  <c r="K138" i="48"/>
  <c r="Z138" i="48" s="1"/>
  <c r="H138" i="48"/>
  <c r="Y138" i="48" s="1"/>
  <c r="E138" i="48"/>
  <c r="X138" i="48" s="1"/>
  <c r="AB137" i="48"/>
  <c r="AA137" i="48"/>
  <c r="Z137" i="48"/>
  <c r="X137" i="48"/>
  <c r="U137" i="48"/>
  <c r="T137" i="48"/>
  <c r="AC137" i="48" s="1"/>
  <c r="Q137" i="48"/>
  <c r="N137" i="48"/>
  <c r="K137" i="48"/>
  <c r="H137" i="48"/>
  <c r="Y137" i="48" s="1"/>
  <c r="E137" i="48"/>
  <c r="AC136" i="48"/>
  <c r="AA136" i="48"/>
  <c r="Y136" i="48"/>
  <c r="U136" i="48"/>
  <c r="T136" i="48"/>
  <c r="Q136" i="48"/>
  <c r="AB136" i="48" s="1"/>
  <c r="N136" i="48"/>
  <c r="K136" i="48"/>
  <c r="Z136" i="48" s="1"/>
  <c r="H136" i="48"/>
  <c r="E136" i="48"/>
  <c r="X136" i="48" s="1"/>
  <c r="Z135" i="48"/>
  <c r="U135" i="48"/>
  <c r="T135" i="48"/>
  <c r="AC135" i="48" s="1"/>
  <c r="Q135" i="48"/>
  <c r="AB135" i="48" s="1"/>
  <c r="N135" i="48"/>
  <c r="AA135" i="48" s="1"/>
  <c r="K135" i="48"/>
  <c r="H135" i="48"/>
  <c r="Y135" i="48" s="1"/>
  <c r="E135" i="48"/>
  <c r="X135" i="48" s="1"/>
  <c r="AC134" i="48"/>
  <c r="AA134" i="48"/>
  <c r="Z134" i="48"/>
  <c r="Y134" i="48"/>
  <c r="U134" i="48"/>
  <c r="T134" i="48"/>
  <c r="Q134" i="48"/>
  <c r="AB134" i="48" s="1"/>
  <c r="N134" i="48"/>
  <c r="K134" i="48"/>
  <c r="H134" i="48"/>
  <c r="E134" i="48"/>
  <c r="X134" i="48" s="1"/>
  <c r="AB133" i="48"/>
  <c r="X133" i="48"/>
  <c r="U133" i="48"/>
  <c r="T133" i="48"/>
  <c r="AC133" i="48" s="1"/>
  <c r="Q133" i="48"/>
  <c r="N133" i="48"/>
  <c r="AA133" i="48" s="1"/>
  <c r="K133" i="48"/>
  <c r="Z133" i="48" s="1"/>
  <c r="H133" i="48"/>
  <c r="Y133" i="48" s="1"/>
  <c r="E133" i="48"/>
  <c r="AC132" i="48"/>
  <c r="AB132" i="48"/>
  <c r="Y132" i="48"/>
  <c r="X132" i="48"/>
  <c r="U132" i="48"/>
  <c r="T132" i="48"/>
  <c r="Q132" i="48"/>
  <c r="N132" i="48"/>
  <c r="AA132" i="48" s="1"/>
  <c r="K132" i="48"/>
  <c r="Z132" i="48" s="1"/>
  <c r="H132" i="48"/>
  <c r="E132" i="48"/>
  <c r="AC131" i="48"/>
  <c r="AB131" i="48"/>
  <c r="Z131" i="48"/>
  <c r="X131" i="48"/>
  <c r="U131" i="48"/>
  <c r="T131" i="48"/>
  <c r="Q131" i="48"/>
  <c r="N131" i="48"/>
  <c r="AA131" i="48" s="1"/>
  <c r="K131" i="48"/>
  <c r="H131" i="48"/>
  <c r="Y131" i="48" s="1"/>
  <c r="E131" i="48"/>
  <c r="AC130" i="48"/>
  <c r="AA130" i="48"/>
  <c r="U130" i="48"/>
  <c r="T130" i="48"/>
  <c r="Q130" i="48"/>
  <c r="AB130" i="48" s="1"/>
  <c r="N130" i="48"/>
  <c r="K130" i="48"/>
  <c r="Z130" i="48" s="1"/>
  <c r="H130" i="48"/>
  <c r="Y130" i="48" s="1"/>
  <c r="E130" i="48"/>
  <c r="X130" i="48" s="1"/>
  <c r="AB129" i="48"/>
  <c r="AA129" i="48"/>
  <c r="Z129" i="48"/>
  <c r="X129" i="48"/>
  <c r="U129" i="48"/>
  <c r="T129" i="48"/>
  <c r="AC129" i="48" s="1"/>
  <c r="Q129" i="48"/>
  <c r="N129" i="48"/>
  <c r="K129" i="48"/>
  <c r="H129" i="48"/>
  <c r="Y129" i="48" s="1"/>
  <c r="E129" i="48"/>
  <c r="AC128" i="48"/>
  <c r="AA128" i="48"/>
  <c r="Y128" i="48"/>
  <c r="U128" i="48"/>
  <c r="T128" i="48"/>
  <c r="Q128" i="48"/>
  <c r="AB128" i="48" s="1"/>
  <c r="N128" i="48"/>
  <c r="K128" i="48"/>
  <c r="Z128" i="48" s="1"/>
  <c r="H128" i="48"/>
  <c r="E128" i="48"/>
  <c r="X128" i="48" s="1"/>
  <c r="Z127" i="48"/>
  <c r="U127" i="48"/>
  <c r="T127" i="48"/>
  <c r="AC127" i="48" s="1"/>
  <c r="Q127" i="48"/>
  <c r="AB127" i="48" s="1"/>
  <c r="N127" i="48"/>
  <c r="AA127" i="48" s="1"/>
  <c r="K127" i="48"/>
  <c r="H127" i="48"/>
  <c r="Y127" i="48" s="1"/>
  <c r="E127" i="48"/>
  <c r="X127" i="48" s="1"/>
  <c r="AC126" i="48"/>
  <c r="AA126" i="48"/>
  <c r="Z126" i="48"/>
  <c r="Y126" i="48"/>
  <c r="U126" i="48"/>
  <c r="T126" i="48"/>
  <c r="Q126" i="48"/>
  <c r="AB126" i="48" s="1"/>
  <c r="N126" i="48"/>
  <c r="K126" i="48"/>
  <c r="H126" i="48"/>
  <c r="E126" i="48"/>
  <c r="X126" i="48" s="1"/>
  <c r="AB125" i="48"/>
  <c r="X125" i="48"/>
  <c r="U125" i="48"/>
  <c r="T125" i="48"/>
  <c r="AC125" i="48" s="1"/>
  <c r="Q125" i="48"/>
  <c r="N125" i="48"/>
  <c r="AA125" i="48" s="1"/>
  <c r="K125" i="48"/>
  <c r="Z125" i="48" s="1"/>
  <c r="H125" i="48"/>
  <c r="Y125" i="48" s="1"/>
  <c r="E125" i="48"/>
  <c r="AC124" i="48"/>
  <c r="AB124" i="48"/>
  <c r="X124" i="48"/>
  <c r="U124" i="48"/>
  <c r="T124" i="48"/>
  <c r="Q124" i="48"/>
  <c r="N124" i="48"/>
  <c r="AA124" i="48" s="1"/>
  <c r="K124" i="48"/>
  <c r="Z124" i="48" s="1"/>
  <c r="H124" i="48"/>
  <c r="Y124" i="48" s="1"/>
  <c r="E124" i="48"/>
  <c r="AC123" i="48"/>
  <c r="AA123" i="48"/>
  <c r="Y123" i="48"/>
  <c r="U123" i="48"/>
  <c r="T123" i="48"/>
  <c r="Q123" i="48"/>
  <c r="AB123" i="48" s="1"/>
  <c r="N123" i="48"/>
  <c r="K123" i="48"/>
  <c r="Z123" i="48" s="1"/>
  <c r="H123" i="48"/>
  <c r="E123" i="48"/>
  <c r="X123" i="48" s="1"/>
  <c r="AB122" i="48"/>
  <c r="Z122" i="48"/>
  <c r="X122" i="48"/>
  <c r="U122" i="48"/>
  <c r="T122" i="48"/>
  <c r="AC122" i="48" s="1"/>
  <c r="Q122" i="48"/>
  <c r="N122" i="48"/>
  <c r="AA122" i="48" s="1"/>
  <c r="K122" i="48"/>
  <c r="H122" i="48"/>
  <c r="Y122" i="48" s="1"/>
  <c r="E122" i="48"/>
  <c r="AC121" i="48"/>
  <c r="AB121" i="48"/>
  <c r="AA121" i="48"/>
  <c r="Z121" i="48"/>
  <c r="Y121" i="48"/>
  <c r="X121" i="48"/>
  <c r="U121" i="48"/>
  <c r="T121" i="48"/>
  <c r="AC120" i="48"/>
  <c r="AB120" i="48"/>
  <c r="AA120" i="48"/>
  <c r="Z120" i="48"/>
  <c r="Y120" i="48"/>
  <c r="X120" i="48"/>
  <c r="U120" i="48"/>
  <c r="T120" i="48"/>
  <c r="AC119" i="48"/>
  <c r="AB119" i="48"/>
  <c r="AA119" i="48"/>
  <c r="Z119" i="48"/>
  <c r="Y119" i="48"/>
  <c r="X119" i="48"/>
  <c r="U119" i="48"/>
  <c r="T119" i="48"/>
  <c r="AC118" i="48"/>
  <c r="AB118" i="48"/>
  <c r="AA118" i="48"/>
  <c r="Z118" i="48"/>
  <c r="Y118" i="48"/>
  <c r="X118" i="48"/>
  <c r="U118" i="48"/>
  <c r="T118" i="48"/>
  <c r="AC117" i="48"/>
  <c r="AB117" i="48"/>
  <c r="AA117" i="48"/>
  <c r="Z117" i="48"/>
  <c r="Y117" i="48"/>
  <c r="X117" i="48"/>
  <c r="U117" i="48"/>
  <c r="T117" i="48"/>
  <c r="AC116" i="48"/>
  <c r="AB116" i="48"/>
  <c r="AA116" i="48"/>
  <c r="Z116" i="48"/>
  <c r="Y116" i="48"/>
  <c r="X116" i="48"/>
  <c r="U116" i="48"/>
  <c r="T116" i="48"/>
  <c r="AC115" i="48"/>
  <c r="AB115" i="48"/>
  <c r="AA115" i="48"/>
  <c r="Z115" i="48"/>
  <c r="Y115" i="48"/>
  <c r="X115" i="48"/>
  <c r="U115" i="48"/>
  <c r="T115" i="48"/>
  <c r="AC114" i="48"/>
  <c r="AB114" i="48"/>
  <c r="AA114" i="48"/>
  <c r="Z114" i="48"/>
  <c r="Y114" i="48"/>
  <c r="X114" i="48"/>
  <c r="U114" i="48"/>
  <c r="T114" i="48"/>
  <c r="AC113" i="48"/>
  <c r="AB113" i="48"/>
  <c r="AA113" i="48"/>
  <c r="Z113" i="48"/>
  <c r="Y113" i="48"/>
  <c r="X113" i="48"/>
  <c r="U113" i="48"/>
  <c r="T113" i="48"/>
  <c r="AC112" i="48"/>
  <c r="AB112" i="48"/>
  <c r="AA112" i="48"/>
  <c r="Z112" i="48"/>
  <c r="Y112" i="48"/>
  <c r="X112" i="48"/>
  <c r="U112" i="48"/>
  <c r="T112" i="48"/>
  <c r="AC111" i="48"/>
  <c r="AB111" i="48"/>
  <c r="AA111" i="48"/>
  <c r="Z111" i="48"/>
  <c r="Y111" i="48"/>
  <c r="X111" i="48"/>
  <c r="U111" i="48"/>
  <c r="T111" i="48"/>
  <c r="AC110" i="48"/>
  <c r="AB110" i="48"/>
  <c r="AA110" i="48"/>
  <c r="Z110" i="48"/>
  <c r="Y110" i="48"/>
  <c r="X110" i="48"/>
  <c r="U110" i="48"/>
  <c r="T110" i="48"/>
  <c r="AC109" i="48"/>
  <c r="AB109" i="48"/>
  <c r="AA109" i="48"/>
  <c r="Z109" i="48"/>
  <c r="Y109" i="48"/>
  <c r="X109" i="48"/>
  <c r="U109" i="48"/>
  <c r="T109" i="48"/>
  <c r="AC108" i="48"/>
  <c r="AB108" i="48"/>
  <c r="AA108" i="48"/>
  <c r="Z108" i="48"/>
  <c r="Y108" i="48"/>
  <c r="X108" i="48"/>
  <c r="U108" i="48"/>
  <c r="T108" i="48"/>
  <c r="AC107" i="48"/>
  <c r="AA107" i="48"/>
  <c r="Y107" i="48"/>
  <c r="U107" i="48"/>
  <c r="T107" i="48"/>
  <c r="Q107" i="48"/>
  <c r="AB107" i="48" s="1"/>
  <c r="N107" i="48"/>
  <c r="K107" i="48"/>
  <c r="Z107" i="48" s="1"/>
  <c r="H107" i="48"/>
  <c r="E107" i="48"/>
  <c r="X107" i="48" s="1"/>
  <c r="AB106" i="48"/>
  <c r="Z106" i="48"/>
  <c r="X106" i="48"/>
  <c r="U106" i="48"/>
  <c r="T106" i="48"/>
  <c r="AC106" i="48" s="1"/>
  <c r="Q106" i="48"/>
  <c r="N106" i="48"/>
  <c r="AA106" i="48" s="1"/>
  <c r="K106" i="48"/>
  <c r="H106" i="48"/>
  <c r="Y106" i="48" s="1"/>
  <c r="E106" i="48"/>
  <c r="AC105" i="48"/>
  <c r="AB105" i="48"/>
  <c r="AA105" i="48"/>
  <c r="Z105" i="48"/>
  <c r="Y105" i="48"/>
  <c r="X105" i="48"/>
  <c r="U105" i="48"/>
  <c r="T105" i="48"/>
  <c r="AC104" i="48"/>
  <c r="AB104" i="48"/>
  <c r="AA104" i="48"/>
  <c r="Z104" i="48"/>
  <c r="Y104" i="48"/>
  <c r="X104" i="48"/>
  <c r="U104" i="48"/>
  <c r="T104" i="48"/>
  <c r="AC103" i="48"/>
  <c r="AA103" i="48"/>
  <c r="Y103" i="48"/>
  <c r="U103" i="48"/>
  <c r="T103" i="48"/>
  <c r="Q103" i="48"/>
  <c r="AB103" i="48" s="1"/>
  <c r="N103" i="48"/>
  <c r="K103" i="48"/>
  <c r="Z103" i="48" s="1"/>
  <c r="H103" i="48"/>
  <c r="E103" i="48"/>
  <c r="X103" i="48" s="1"/>
  <c r="AB102" i="48"/>
  <c r="Z102" i="48"/>
  <c r="X102" i="48"/>
  <c r="U102" i="48"/>
  <c r="T102" i="48"/>
  <c r="AC102" i="48" s="1"/>
  <c r="Q102" i="48"/>
  <c r="N102" i="48"/>
  <c r="AA102" i="48" s="1"/>
  <c r="K102" i="48"/>
  <c r="H102" i="48"/>
  <c r="Y102" i="48" s="1"/>
  <c r="E102" i="48"/>
  <c r="AC101" i="48"/>
  <c r="AA101" i="48"/>
  <c r="Y101" i="48"/>
  <c r="U101" i="48"/>
  <c r="T101" i="48"/>
  <c r="Q101" i="48"/>
  <c r="AB101" i="48" s="1"/>
  <c r="N101" i="48"/>
  <c r="K101" i="48"/>
  <c r="Z101" i="48" s="1"/>
  <c r="H101" i="48"/>
  <c r="E101" i="48"/>
  <c r="X101" i="48" s="1"/>
  <c r="AB100" i="48"/>
  <c r="Z100" i="48"/>
  <c r="X100" i="48"/>
  <c r="U100" i="48"/>
  <c r="T100" i="48"/>
  <c r="AC100" i="48" s="1"/>
  <c r="Q100" i="48"/>
  <c r="N100" i="48"/>
  <c r="AA100" i="48" s="1"/>
  <c r="K100" i="48"/>
  <c r="H100" i="48"/>
  <c r="Y100" i="48" s="1"/>
  <c r="E100" i="48"/>
  <c r="AC99" i="48"/>
  <c r="AA99" i="48"/>
  <c r="Y99" i="48"/>
  <c r="U99" i="48"/>
  <c r="T99" i="48"/>
  <c r="Q99" i="48"/>
  <c r="AB99" i="48" s="1"/>
  <c r="N99" i="48"/>
  <c r="K99" i="48"/>
  <c r="Z99" i="48" s="1"/>
  <c r="H99" i="48"/>
  <c r="E99" i="48"/>
  <c r="X99" i="48" s="1"/>
  <c r="AB98" i="48"/>
  <c r="Z98" i="48"/>
  <c r="X98" i="48"/>
  <c r="U98" i="48"/>
  <c r="T98" i="48"/>
  <c r="AC98" i="48" s="1"/>
  <c r="Q98" i="48"/>
  <c r="N98" i="48"/>
  <c r="AA98" i="48" s="1"/>
  <c r="K98" i="48"/>
  <c r="H98" i="48"/>
  <c r="Y98" i="48" s="1"/>
  <c r="E98" i="48"/>
  <c r="AC97" i="48"/>
  <c r="AA97" i="48"/>
  <c r="Y97" i="48"/>
  <c r="U97" i="48"/>
  <c r="T97" i="48"/>
  <c r="Q97" i="48"/>
  <c r="AB97" i="48" s="1"/>
  <c r="N97" i="48"/>
  <c r="K97" i="48"/>
  <c r="Z97" i="48" s="1"/>
  <c r="H97" i="48"/>
  <c r="E97" i="48"/>
  <c r="X97" i="48" s="1"/>
  <c r="AB96" i="48"/>
  <c r="AA96" i="48"/>
  <c r="Z96" i="48"/>
  <c r="Y96" i="48"/>
  <c r="X96" i="48"/>
  <c r="U96" i="48"/>
  <c r="T96" i="48"/>
  <c r="AC96" i="48" s="1"/>
  <c r="AB95" i="48"/>
  <c r="AA95" i="48"/>
  <c r="Z95" i="48"/>
  <c r="Y95" i="48"/>
  <c r="X95" i="48"/>
  <c r="U95" i="48"/>
  <c r="T95" i="48"/>
  <c r="AC95" i="48" s="1"/>
  <c r="AB94" i="48"/>
  <c r="AA94" i="48"/>
  <c r="Z94" i="48"/>
  <c r="Y94" i="48"/>
  <c r="X94" i="48"/>
  <c r="U94" i="48"/>
  <c r="T94" i="48"/>
  <c r="AC94" i="48" s="1"/>
  <c r="AB93" i="48"/>
  <c r="AA93" i="48"/>
  <c r="Z93" i="48"/>
  <c r="Y93" i="48"/>
  <c r="X93" i="48"/>
  <c r="U93" i="48"/>
  <c r="T93" i="48"/>
  <c r="AC93" i="48" s="1"/>
  <c r="AB92" i="48"/>
  <c r="AA92" i="48"/>
  <c r="Z92" i="48"/>
  <c r="Y92" i="48"/>
  <c r="X92" i="48"/>
  <c r="U92" i="48"/>
  <c r="T92" i="48"/>
  <c r="AC92" i="48" s="1"/>
  <c r="AB91" i="48"/>
  <c r="AA91" i="48"/>
  <c r="Z91" i="48"/>
  <c r="Y91" i="48"/>
  <c r="X91" i="48"/>
  <c r="U91" i="48"/>
  <c r="T91" i="48"/>
  <c r="AC91" i="48" s="1"/>
  <c r="AB90" i="48"/>
  <c r="AA90" i="48"/>
  <c r="Z90" i="48"/>
  <c r="Y90" i="48"/>
  <c r="X90" i="48"/>
  <c r="U90" i="48"/>
  <c r="T90" i="48"/>
  <c r="AC90" i="48" s="1"/>
  <c r="AB89" i="48"/>
  <c r="AA89" i="48"/>
  <c r="Z89" i="48"/>
  <c r="Y89" i="48"/>
  <c r="X89" i="48"/>
  <c r="U89" i="48"/>
  <c r="T89" i="48"/>
  <c r="AC89" i="48" s="1"/>
  <c r="AB88" i="48"/>
  <c r="AA88" i="48"/>
  <c r="Z88" i="48"/>
  <c r="Y88" i="48"/>
  <c r="X88" i="48"/>
  <c r="U88" i="48"/>
  <c r="T88" i="48"/>
  <c r="AC88" i="48" s="1"/>
  <c r="AB87" i="48"/>
  <c r="AA87" i="48"/>
  <c r="Z87" i="48"/>
  <c r="Y87" i="48"/>
  <c r="X87" i="48"/>
  <c r="U87" i="48"/>
  <c r="T87" i="48"/>
  <c r="AC87" i="48" s="1"/>
  <c r="AB86" i="48"/>
  <c r="AA86" i="48"/>
  <c r="Z86" i="48"/>
  <c r="Y86" i="48"/>
  <c r="X86" i="48"/>
  <c r="U86" i="48"/>
  <c r="T86" i="48"/>
  <c r="AC86" i="48" s="1"/>
  <c r="AB85" i="48"/>
  <c r="AA85" i="48"/>
  <c r="Z85" i="48"/>
  <c r="Y85" i="48"/>
  <c r="X85" i="48"/>
  <c r="U85" i="48"/>
  <c r="T85" i="48"/>
  <c r="AC85" i="48" s="1"/>
  <c r="AB84" i="48"/>
  <c r="AA84" i="48"/>
  <c r="Z84" i="48"/>
  <c r="Y84" i="48"/>
  <c r="X84" i="48"/>
  <c r="U84" i="48"/>
  <c r="T84" i="48"/>
  <c r="AC84" i="48" s="1"/>
  <c r="AB83" i="48"/>
  <c r="AA83" i="48"/>
  <c r="Z83" i="48"/>
  <c r="Y83" i="48"/>
  <c r="X83" i="48"/>
  <c r="U83" i="48"/>
  <c r="T83" i="48"/>
  <c r="AC83" i="48" s="1"/>
  <c r="AB82" i="48"/>
  <c r="AA82" i="48"/>
  <c r="Z82" i="48"/>
  <c r="Y82" i="48"/>
  <c r="X82" i="48"/>
  <c r="U82" i="48"/>
  <c r="T82" i="48"/>
  <c r="AC82" i="48" s="1"/>
  <c r="AB81" i="48"/>
  <c r="AA81" i="48"/>
  <c r="Z81" i="48"/>
  <c r="Y81" i="48"/>
  <c r="X81" i="48"/>
  <c r="U81" i="48"/>
  <c r="T81" i="48"/>
  <c r="AC81" i="48" s="1"/>
  <c r="AB80" i="48"/>
  <c r="AA80" i="48"/>
  <c r="Z80" i="48"/>
  <c r="Y80" i="48"/>
  <c r="X80" i="48"/>
  <c r="U80" i="48"/>
  <c r="T80" i="48"/>
  <c r="AC80" i="48" s="1"/>
  <c r="AB79" i="48"/>
  <c r="AA79" i="48"/>
  <c r="Z79" i="48"/>
  <c r="Y79" i="48"/>
  <c r="X79" i="48"/>
  <c r="U79" i="48"/>
  <c r="T79" i="48"/>
  <c r="AC79" i="48" s="1"/>
  <c r="AB78" i="48"/>
  <c r="AA78" i="48"/>
  <c r="Z78" i="48"/>
  <c r="Y78" i="48"/>
  <c r="X78" i="48"/>
  <c r="U78" i="48"/>
  <c r="T78" i="48"/>
  <c r="AC78" i="48" s="1"/>
  <c r="AB77" i="48"/>
  <c r="Z77" i="48"/>
  <c r="X77" i="48"/>
  <c r="U77" i="48"/>
  <c r="T77" i="48"/>
  <c r="AC77" i="48" s="1"/>
  <c r="Q77" i="48"/>
  <c r="N77" i="48"/>
  <c r="AA77" i="48" s="1"/>
  <c r="K77" i="48"/>
  <c r="H77" i="48"/>
  <c r="Y77" i="48" s="1"/>
  <c r="E77" i="48"/>
  <c r="AC76" i="48"/>
  <c r="AA76" i="48"/>
  <c r="Y76" i="48"/>
  <c r="U76" i="48"/>
  <c r="T76" i="48"/>
  <c r="Q76" i="48"/>
  <c r="AB76" i="48" s="1"/>
  <c r="N76" i="48"/>
  <c r="K76" i="48"/>
  <c r="Z76" i="48" s="1"/>
  <c r="H76" i="48"/>
  <c r="E76" i="48"/>
  <c r="X76" i="48" s="1"/>
  <c r="AB75" i="48"/>
  <c r="Z75" i="48"/>
  <c r="X75" i="48"/>
  <c r="U75" i="48"/>
  <c r="T75" i="48"/>
  <c r="AC75" i="48" s="1"/>
  <c r="Q75" i="48"/>
  <c r="N75" i="48"/>
  <c r="AA75" i="48" s="1"/>
  <c r="K75" i="48"/>
  <c r="H75" i="48"/>
  <c r="Y75" i="48" s="1"/>
  <c r="E75" i="48"/>
  <c r="AC74" i="48"/>
  <c r="AA74" i="48"/>
  <c r="Y74" i="48"/>
  <c r="U74" i="48"/>
  <c r="T74" i="48"/>
  <c r="Q74" i="48"/>
  <c r="AB74" i="48" s="1"/>
  <c r="N74" i="48"/>
  <c r="K74" i="48"/>
  <c r="Z74" i="48" s="1"/>
  <c r="H74" i="48"/>
  <c r="E74" i="48"/>
  <c r="X74" i="48" s="1"/>
  <c r="AB73" i="48"/>
  <c r="Z73" i="48"/>
  <c r="X73" i="48"/>
  <c r="U73" i="48"/>
  <c r="T73" i="48"/>
  <c r="AC73" i="48" s="1"/>
  <c r="Q73" i="48"/>
  <c r="N73" i="48"/>
  <c r="AA73" i="48" s="1"/>
  <c r="K73" i="48"/>
  <c r="H73" i="48"/>
  <c r="Y73" i="48" s="1"/>
  <c r="E73" i="48"/>
  <c r="AC72" i="48"/>
  <c r="AA72" i="48"/>
  <c r="Y72" i="48"/>
  <c r="U72" i="48"/>
  <c r="T72" i="48"/>
  <c r="Q72" i="48"/>
  <c r="AB72" i="48" s="1"/>
  <c r="N72" i="48"/>
  <c r="K72" i="48"/>
  <c r="Z72" i="48" s="1"/>
  <c r="H72" i="48"/>
  <c r="E72" i="48"/>
  <c r="X72" i="48" s="1"/>
  <c r="AB71" i="48"/>
  <c r="AA71" i="48"/>
  <c r="Z71" i="48"/>
  <c r="Y71" i="48"/>
  <c r="X71" i="48"/>
  <c r="U71" i="48"/>
  <c r="T71" i="48"/>
  <c r="AC71" i="48" s="1"/>
  <c r="AB70" i="48"/>
  <c r="AA70" i="48"/>
  <c r="Z70" i="48"/>
  <c r="Y70" i="48"/>
  <c r="X70" i="48"/>
  <c r="U70" i="48"/>
  <c r="T70" i="48"/>
  <c r="AC70" i="48" s="1"/>
  <c r="AB69" i="48"/>
  <c r="AA69" i="48"/>
  <c r="Z69" i="48"/>
  <c r="Y69" i="48"/>
  <c r="X69" i="48"/>
  <c r="U69" i="48"/>
  <c r="T69" i="48"/>
  <c r="AC69" i="48" s="1"/>
  <c r="AB68" i="48"/>
  <c r="AA68" i="48"/>
  <c r="Z68" i="48"/>
  <c r="Y68" i="48"/>
  <c r="X68" i="48"/>
  <c r="U68" i="48"/>
  <c r="T68" i="48"/>
  <c r="AC68" i="48" s="1"/>
  <c r="AB67" i="48"/>
  <c r="AA67" i="48"/>
  <c r="Z67" i="48"/>
  <c r="Y67" i="48"/>
  <c r="X67" i="48"/>
  <c r="U67" i="48"/>
  <c r="T67" i="48"/>
  <c r="AC67" i="48" s="1"/>
  <c r="AB66" i="48"/>
  <c r="AA66" i="48"/>
  <c r="Z66" i="48"/>
  <c r="Y66" i="48"/>
  <c r="X66" i="48"/>
  <c r="U66" i="48"/>
  <c r="T66" i="48"/>
  <c r="AC66" i="48" s="1"/>
  <c r="AB65" i="48"/>
  <c r="AA65" i="48"/>
  <c r="Z65" i="48"/>
  <c r="Y65" i="48"/>
  <c r="X65" i="48"/>
  <c r="U65" i="48"/>
  <c r="T65" i="48"/>
  <c r="AC65" i="48" s="1"/>
  <c r="AB64" i="48"/>
  <c r="AA64" i="48"/>
  <c r="Z64" i="48"/>
  <c r="Y64" i="48"/>
  <c r="X64" i="48"/>
  <c r="U64" i="48"/>
  <c r="T64" i="48"/>
  <c r="AC64" i="48" s="1"/>
  <c r="AB63" i="48"/>
  <c r="AA63" i="48"/>
  <c r="Z63" i="48"/>
  <c r="Y63" i="48"/>
  <c r="X63" i="48"/>
  <c r="U63" i="48"/>
  <c r="T63" i="48"/>
  <c r="AC63" i="48" s="1"/>
  <c r="AB62" i="48"/>
  <c r="AA62" i="48"/>
  <c r="Z62" i="48"/>
  <c r="Y62" i="48"/>
  <c r="X62" i="48"/>
  <c r="U62" i="48"/>
  <c r="T62" i="48"/>
  <c r="AC62" i="48" s="1"/>
  <c r="AB61" i="48"/>
  <c r="AA61" i="48"/>
  <c r="Z61" i="48"/>
  <c r="Y61" i="48"/>
  <c r="X61" i="48"/>
  <c r="U61" i="48"/>
  <c r="T61" i="48"/>
  <c r="AC61" i="48" s="1"/>
  <c r="AB60" i="48"/>
  <c r="AA60" i="48"/>
  <c r="Z60" i="48"/>
  <c r="Y60" i="48"/>
  <c r="X60" i="48"/>
  <c r="U60" i="48"/>
  <c r="T60" i="48"/>
  <c r="AC60" i="48" s="1"/>
  <c r="AB59" i="48"/>
  <c r="AA59" i="48"/>
  <c r="Z59" i="48"/>
  <c r="Y59" i="48"/>
  <c r="X59" i="48"/>
  <c r="U59" i="48"/>
  <c r="T59" i="48"/>
  <c r="AC59" i="48" s="1"/>
  <c r="AB58" i="48"/>
  <c r="AA58" i="48"/>
  <c r="Z58" i="48"/>
  <c r="Y58" i="48"/>
  <c r="X58" i="48"/>
  <c r="U58" i="48"/>
  <c r="T58" i="48"/>
  <c r="AC58" i="48" s="1"/>
  <c r="AB57" i="48"/>
  <c r="AA57" i="48"/>
  <c r="Z57" i="48"/>
  <c r="Y57" i="48"/>
  <c r="X57" i="48"/>
  <c r="U57" i="48"/>
  <c r="T57" i="48"/>
  <c r="AC57" i="48" s="1"/>
  <c r="AB56" i="48"/>
  <c r="AA56" i="48"/>
  <c r="Z56" i="48"/>
  <c r="Y56" i="48"/>
  <c r="X56" i="48"/>
  <c r="U56" i="48"/>
  <c r="T56" i="48"/>
  <c r="AC56" i="48" s="1"/>
  <c r="AB55" i="48"/>
  <c r="AA55" i="48"/>
  <c r="Z55" i="48"/>
  <c r="Y55" i="48"/>
  <c r="X55" i="48"/>
  <c r="U55" i="48"/>
  <c r="T55" i="48"/>
  <c r="AC55" i="48" s="1"/>
  <c r="AB54" i="48"/>
  <c r="AA54" i="48"/>
  <c r="Z54" i="48"/>
  <c r="Y54" i="48"/>
  <c r="X54" i="48"/>
  <c r="U54" i="48"/>
  <c r="T54" i="48"/>
  <c r="AC54" i="48" s="1"/>
  <c r="AB53" i="48"/>
  <c r="Z53" i="48"/>
  <c r="X53" i="48"/>
  <c r="U53" i="48"/>
  <c r="T53" i="48"/>
  <c r="AC53" i="48" s="1"/>
  <c r="Q53" i="48"/>
  <c r="N53" i="48"/>
  <c r="AA53" i="48" s="1"/>
  <c r="K53" i="48"/>
  <c r="H53" i="48"/>
  <c r="Y53" i="48" s="1"/>
  <c r="E53" i="48"/>
  <c r="AC52" i="48"/>
  <c r="AA52" i="48"/>
  <c r="Y52" i="48"/>
  <c r="U52" i="48"/>
  <c r="T52" i="48"/>
  <c r="Q52" i="48"/>
  <c r="AB52" i="48" s="1"/>
  <c r="N52" i="48"/>
  <c r="K52" i="48"/>
  <c r="Z52" i="48" s="1"/>
  <c r="H52" i="48"/>
  <c r="E52" i="48"/>
  <c r="X52" i="48" s="1"/>
  <c r="AB51" i="48"/>
  <c r="AA51" i="48"/>
  <c r="Z51" i="48"/>
  <c r="Y51" i="48"/>
  <c r="X51" i="48"/>
  <c r="U51" i="48"/>
  <c r="T51" i="48"/>
  <c r="AC51" i="48" s="1"/>
  <c r="AB50" i="48"/>
  <c r="AA50" i="48"/>
  <c r="Z50" i="48"/>
  <c r="Y50" i="48"/>
  <c r="X50" i="48"/>
  <c r="U50" i="48"/>
  <c r="T50" i="48"/>
  <c r="AC50" i="48" s="1"/>
  <c r="AB49" i="48"/>
  <c r="AA49" i="48"/>
  <c r="Z49" i="48"/>
  <c r="Y49" i="48"/>
  <c r="X49" i="48"/>
  <c r="U49" i="48"/>
  <c r="T49" i="48"/>
  <c r="AC49" i="48" s="1"/>
  <c r="AB48" i="48"/>
  <c r="AA48" i="48"/>
  <c r="Z48" i="48"/>
  <c r="Y48" i="48"/>
  <c r="X48" i="48"/>
  <c r="U48" i="48"/>
  <c r="T48" i="48"/>
  <c r="AC48" i="48" s="1"/>
  <c r="AB47" i="48"/>
  <c r="AA47" i="48"/>
  <c r="Z47" i="48"/>
  <c r="Y47" i="48"/>
  <c r="X47" i="48"/>
  <c r="U47" i="48"/>
  <c r="T47" i="48"/>
  <c r="AC47" i="48" s="1"/>
  <c r="AB46" i="48"/>
  <c r="AA46" i="48"/>
  <c r="Z46" i="48"/>
  <c r="Y46" i="48"/>
  <c r="X46" i="48"/>
  <c r="U46" i="48"/>
  <c r="T46" i="48"/>
  <c r="AC46" i="48" s="1"/>
  <c r="AB45" i="48"/>
  <c r="AA45" i="48"/>
  <c r="Z45" i="48"/>
  <c r="Y45" i="48"/>
  <c r="X45" i="48"/>
  <c r="U45" i="48"/>
  <c r="T45" i="48"/>
  <c r="AC45" i="48" s="1"/>
  <c r="AB44" i="48"/>
  <c r="AA44" i="48"/>
  <c r="Z44" i="48"/>
  <c r="Y44" i="48"/>
  <c r="X44" i="48"/>
  <c r="U44" i="48"/>
  <c r="T44" i="48"/>
  <c r="AC44" i="48" s="1"/>
  <c r="AB43" i="48"/>
  <c r="AA43" i="48"/>
  <c r="Z43" i="48"/>
  <c r="Y43" i="48"/>
  <c r="X43" i="48"/>
  <c r="U43" i="48"/>
  <c r="T43" i="48"/>
  <c r="AC43" i="48" s="1"/>
  <c r="AB42" i="48"/>
  <c r="AA42" i="48"/>
  <c r="Z42" i="48"/>
  <c r="Y42" i="48"/>
  <c r="X42" i="48"/>
  <c r="U42" i="48"/>
  <c r="T42" i="48"/>
  <c r="AC42" i="48" s="1"/>
  <c r="AB41" i="48"/>
  <c r="AA41" i="48"/>
  <c r="Z41" i="48"/>
  <c r="Y41" i="48"/>
  <c r="X41" i="48"/>
  <c r="U41" i="48"/>
  <c r="T41" i="48"/>
  <c r="AC41" i="48" s="1"/>
  <c r="AB40" i="48"/>
  <c r="AA40" i="48"/>
  <c r="Z40" i="48"/>
  <c r="Y40" i="48"/>
  <c r="X40" i="48"/>
  <c r="U40" i="48"/>
  <c r="T40" i="48"/>
  <c r="AC40" i="48" s="1"/>
  <c r="AB39" i="48"/>
  <c r="AA39" i="48"/>
  <c r="Z39" i="48"/>
  <c r="Y39" i="48"/>
  <c r="X39" i="48"/>
  <c r="U39" i="48"/>
  <c r="T39" i="48"/>
  <c r="AC39" i="48" s="1"/>
  <c r="AB38" i="48"/>
  <c r="AA38" i="48"/>
  <c r="Z38" i="48"/>
  <c r="Y38" i="48"/>
  <c r="X38" i="48"/>
  <c r="U38" i="48"/>
  <c r="T38" i="48"/>
  <c r="AC38" i="48" s="1"/>
  <c r="AB37" i="48"/>
  <c r="AA37" i="48"/>
  <c r="Z37" i="48"/>
  <c r="Y37" i="48"/>
  <c r="X37" i="48"/>
  <c r="U37" i="48"/>
  <c r="T37" i="48"/>
  <c r="AC37" i="48" s="1"/>
  <c r="AB36" i="48"/>
  <c r="AA36" i="48"/>
  <c r="Z36" i="48"/>
  <c r="Y36" i="48"/>
  <c r="X36" i="48"/>
  <c r="U36" i="48"/>
  <c r="T36" i="48"/>
  <c r="AC36" i="48" s="1"/>
  <c r="AB35" i="48"/>
  <c r="AA35" i="48"/>
  <c r="Z35" i="48"/>
  <c r="Y35" i="48"/>
  <c r="X35" i="48"/>
  <c r="U35" i="48"/>
  <c r="T35" i="48"/>
  <c r="AC35" i="48" s="1"/>
  <c r="AB34" i="48"/>
  <c r="AA34" i="48"/>
  <c r="Z34" i="48"/>
  <c r="Y34" i="48"/>
  <c r="X34" i="48"/>
  <c r="U34" i="48"/>
  <c r="T34" i="48"/>
  <c r="AC34" i="48" s="1"/>
  <c r="AB33" i="48"/>
  <c r="AA33" i="48"/>
  <c r="Z33" i="48"/>
  <c r="Y33" i="48"/>
  <c r="X33" i="48"/>
  <c r="U33" i="48"/>
  <c r="T33" i="48"/>
  <c r="AC33" i="48" s="1"/>
  <c r="AB32" i="48"/>
  <c r="AA32" i="48"/>
  <c r="Z32" i="48"/>
  <c r="Y32" i="48"/>
  <c r="X32" i="48"/>
  <c r="U32" i="48"/>
  <c r="T32" i="48"/>
  <c r="AC32" i="48" s="1"/>
  <c r="AB31" i="48"/>
  <c r="AA31" i="48"/>
  <c r="Z31" i="48"/>
  <c r="Y31" i="48"/>
  <c r="X31" i="48"/>
  <c r="U31" i="48"/>
  <c r="T31" i="48"/>
  <c r="AC31" i="48" s="1"/>
  <c r="AB30" i="48"/>
  <c r="AA30" i="48"/>
  <c r="Z30" i="48"/>
  <c r="Y30" i="48"/>
  <c r="X30" i="48"/>
  <c r="U30" i="48"/>
  <c r="T30" i="48"/>
  <c r="AC30" i="48" s="1"/>
  <c r="AB29" i="48"/>
  <c r="AA29" i="48"/>
  <c r="Z29" i="48"/>
  <c r="Y29" i="48"/>
  <c r="X29" i="48"/>
  <c r="U29" i="48"/>
  <c r="T29" i="48"/>
  <c r="AC29" i="48" s="1"/>
  <c r="AB28" i="48"/>
  <c r="AA28" i="48"/>
  <c r="Z28" i="48"/>
  <c r="Y28" i="48"/>
  <c r="X28" i="48"/>
  <c r="U28" i="48"/>
  <c r="T28" i="48"/>
  <c r="AC28" i="48" s="1"/>
  <c r="AB27" i="48"/>
  <c r="AA27" i="48"/>
  <c r="Z27" i="48"/>
  <c r="Y27" i="48"/>
  <c r="X27" i="48"/>
  <c r="U27" i="48"/>
  <c r="T27" i="48"/>
  <c r="AC27" i="48" s="1"/>
  <c r="AB26" i="48"/>
  <c r="Z26" i="48"/>
  <c r="X26" i="48"/>
  <c r="U26" i="48"/>
  <c r="T26" i="48"/>
  <c r="AC26" i="48" s="1"/>
  <c r="Q26" i="48"/>
  <c r="N26" i="48"/>
  <c r="AA26" i="48" s="1"/>
  <c r="K26" i="48"/>
  <c r="H26" i="48"/>
  <c r="Y26" i="48" s="1"/>
  <c r="E26" i="48"/>
  <c r="AC25" i="48"/>
  <c r="AA25" i="48"/>
  <c r="Y25" i="48"/>
  <c r="U25" i="48"/>
  <c r="T25" i="48"/>
  <c r="Q25" i="48"/>
  <c r="AB25" i="48" s="1"/>
  <c r="N25" i="48"/>
  <c r="K25" i="48"/>
  <c r="Z25" i="48" s="1"/>
  <c r="H25" i="48"/>
  <c r="E25" i="48"/>
  <c r="X25" i="48" s="1"/>
  <c r="AB24" i="48"/>
  <c r="Z24" i="48"/>
  <c r="X24" i="48"/>
  <c r="U24" i="48"/>
  <c r="T24" i="48"/>
  <c r="AC24" i="48" s="1"/>
  <c r="Q24" i="48"/>
  <c r="N24" i="48"/>
  <c r="AA24" i="48" s="1"/>
  <c r="K24" i="48"/>
  <c r="H24" i="48"/>
  <c r="Y24" i="48" s="1"/>
  <c r="E24" i="48"/>
  <c r="AC23" i="48"/>
  <c r="AA23" i="48"/>
  <c r="Y23" i="48"/>
  <c r="U23" i="48"/>
  <c r="T23" i="48"/>
  <c r="Q23" i="48"/>
  <c r="AB23" i="48" s="1"/>
  <c r="N23" i="48"/>
  <c r="K23" i="48"/>
  <c r="Z23" i="48" s="1"/>
  <c r="H23" i="48"/>
  <c r="E23" i="48"/>
  <c r="X23" i="48" s="1"/>
  <c r="AB22" i="48"/>
  <c r="Z22" i="48"/>
  <c r="X22" i="48"/>
  <c r="U22" i="48"/>
  <c r="T22" i="48"/>
  <c r="AC22" i="48" s="1"/>
  <c r="Q22" i="48"/>
  <c r="N22" i="48"/>
  <c r="AA22" i="48" s="1"/>
  <c r="K22" i="48"/>
  <c r="H22" i="48"/>
  <c r="Y22" i="48" s="1"/>
  <c r="E22" i="48"/>
  <c r="AC21" i="48"/>
  <c r="AA21" i="48"/>
  <c r="Y21" i="48"/>
  <c r="U21" i="48"/>
  <c r="T21" i="48"/>
  <c r="Q21" i="48"/>
  <c r="AB21" i="48" s="1"/>
  <c r="N21" i="48"/>
  <c r="K21" i="48"/>
  <c r="Z21" i="48" s="1"/>
  <c r="H21" i="48"/>
  <c r="E21" i="48"/>
  <c r="X21" i="48" s="1"/>
  <c r="AB20" i="48"/>
  <c r="Z20" i="48"/>
  <c r="X20" i="48"/>
  <c r="U20" i="48"/>
  <c r="T20" i="48"/>
  <c r="AC20" i="48" s="1"/>
  <c r="Q20" i="48"/>
  <c r="N20" i="48"/>
  <c r="AA20" i="48" s="1"/>
  <c r="K20" i="48"/>
  <c r="H20" i="48"/>
  <c r="Y20" i="48" s="1"/>
  <c r="E20" i="48"/>
  <c r="AC19" i="48"/>
  <c r="AA19" i="48"/>
  <c r="Y19" i="48"/>
  <c r="U19" i="48"/>
  <c r="T19" i="48"/>
  <c r="Q19" i="48"/>
  <c r="AB19" i="48" s="1"/>
  <c r="N19" i="48"/>
  <c r="K19" i="48"/>
  <c r="Z19" i="48" s="1"/>
  <c r="H19" i="48"/>
  <c r="E19" i="48"/>
  <c r="X19" i="48" s="1"/>
  <c r="AB18" i="48"/>
  <c r="Z18" i="48"/>
  <c r="X18" i="48"/>
  <c r="U18" i="48"/>
  <c r="T18" i="48"/>
  <c r="AC18" i="48" s="1"/>
  <c r="Q18" i="48"/>
  <c r="N18" i="48"/>
  <c r="AA18" i="48" s="1"/>
  <c r="K18" i="48"/>
  <c r="H18" i="48"/>
  <c r="Y18" i="48" s="1"/>
  <c r="E18" i="48"/>
  <c r="AC17" i="48"/>
  <c r="AB17" i="48"/>
  <c r="AA17" i="48"/>
  <c r="Z17" i="48"/>
  <c r="Y17" i="48"/>
  <c r="X17" i="48"/>
  <c r="U17" i="48"/>
  <c r="U225" i="48" s="1"/>
  <c r="T17" i="48"/>
  <c r="AC16" i="48"/>
  <c r="AB16" i="48"/>
  <c r="AA16" i="48"/>
  <c r="Z16" i="48"/>
  <c r="Y16" i="48"/>
  <c r="X16" i="48"/>
  <c r="U16" i="48"/>
  <c r="U224" i="48" s="1"/>
  <c r="T16" i="48"/>
  <c r="AC15" i="48"/>
  <c r="AB15" i="48"/>
  <c r="AA15" i="48"/>
  <c r="Z15" i="48"/>
  <c r="Y15" i="48"/>
  <c r="X15" i="48"/>
  <c r="U15" i="48"/>
  <c r="U223" i="48" s="1"/>
  <c r="T15" i="48"/>
  <c r="AC14" i="48"/>
  <c r="AB14" i="48"/>
  <c r="AA14" i="48"/>
  <c r="Z14" i="48"/>
  <c r="Y14" i="48"/>
  <c r="X14" i="48"/>
  <c r="U14" i="48"/>
  <c r="T14" i="48"/>
  <c r="AC13" i="48"/>
  <c r="AB13" i="48"/>
  <c r="AA13" i="48"/>
  <c r="Z13" i="48"/>
  <c r="Y13" i="48"/>
  <c r="X13" i="48"/>
  <c r="U13" i="48"/>
  <c r="U221" i="48" s="1"/>
  <c r="T13" i="48"/>
  <c r="AC12" i="48"/>
  <c r="AB12" i="48"/>
  <c r="AA12" i="48"/>
  <c r="Z12" i="48"/>
  <c r="Y12" i="48"/>
  <c r="X12" i="48"/>
  <c r="U12" i="48"/>
  <c r="U220" i="48" s="1"/>
  <c r="T12" i="48"/>
  <c r="AC11" i="48"/>
  <c r="AB11" i="48"/>
  <c r="AA11" i="48"/>
  <c r="Z11" i="48"/>
  <c r="Y11" i="48"/>
  <c r="X11" i="48"/>
  <c r="U11" i="48"/>
  <c r="U219" i="48" s="1"/>
  <c r="T11" i="48"/>
  <c r="AC10" i="48"/>
  <c r="AB10" i="48"/>
  <c r="AA10" i="48"/>
  <c r="Z10" i="48"/>
  <c r="Y10" i="48"/>
  <c r="X10" i="48"/>
  <c r="U10" i="48"/>
  <c r="U218" i="48" s="1"/>
  <c r="T10" i="48"/>
  <c r="AC9" i="48"/>
  <c r="AB9" i="48"/>
  <c r="AA9" i="48"/>
  <c r="Z9" i="48"/>
  <c r="Y9" i="48"/>
  <c r="X9" i="48"/>
  <c r="U9" i="48"/>
  <c r="U217" i="48" s="1"/>
  <c r="T9" i="48"/>
  <c r="AB215" i="47"/>
  <c r="X215" i="47"/>
  <c r="U215" i="47"/>
  <c r="T215" i="47"/>
  <c r="AC215" i="47" s="1"/>
  <c r="Q215" i="47"/>
  <c r="N215" i="47"/>
  <c r="AA215" i="47" s="1"/>
  <c r="K215" i="47"/>
  <c r="Z215" i="47" s="1"/>
  <c r="H215" i="47"/>
  <c r="Y215" i="47" s="1"/>
  <c r="E215" i="47"/>
  <c r="AC214" i="47"/>
  <c r="Y214" i="47"/>
  <c r="U214" i="47"/>
  <c r="T214" i="47"/>
  <c r="Q214" i="47"/>
  <c r="AB214" i="47" s="1"/>
  <c r="N214" i="47"/>
  <c r="AA214" i="47" s="1"/>
  <c r="K214" i="47"/>
  <c r="Z214" i="47" s="1"/>
  <c r="H214" i="47"/>
  <c r="E214" i="47"/>
  <c r="X214" i="47" s="1"/>
  <c r="Z213" i="47"/>
  <c r="U213" i="47"/>
  <c r="T213" i="47"/>
  <c r="AC213" i="47" s="1"/>
  <c r="Q213" i="47"/>
  <c r="AB213" i="47" s="1"/>
  <c r="N213" i="47"/>
  <c r="AA213" i="47" s="1"/>
  <c r="K213" i="47"/>
  <c r="H213" i="47"/>
  <c r="Y213" i="47" s="1"/>
  <c r="E213" i="47"/>
  <c r="X213" i="47" s="1"/>
  <c r="AA212" i="47"/>
  <c r="U212" i="47"/>
  <c r="T212" i="47"/>
  <c r="AC212" i="47" s="1"/>
  <c r="Q212" i="47"/>
  <c r="AB212" i="47" s="1"/>
  <c r="N212" i="47"/>
  <c r="K212" i="47"/>
  <c r="Z212" i="47" s="1"/>
  <c r="H212" i="47"/>
  <c r="Y212" i="47" s="1"/>
  <c r="E212" i="47"/>
  <c r="X212" i="47" s="1"/>
  <c r="AB211" i="47"/>
  <c r="X211" i="47"/>
  <c r="U211" i="47"/>
  <c r="T211" i="47"/>
  <c r="AC211" i="47" s="1"/>
  <c r="Q211" i="47"/>
  <c r="N211" i="47"/>
  <c r="AA211" i="47" s="1"/>
  <c r="K211" i="47"/>
  <c r="Z211" i="47" s="1"/>
  <c r="H211" i="47"/>
  <c r="Y211" i="47" s="1"/>
  <c r="E211" i="47"/>
  <c r="AC210" i="47"/>
  <c r="Y210" i="47"/>
  <c r="U210" i="47"/>
  <c r="T210" i="47"/>
  <c r="Q210" i="47"/>
  <c r="AB210" i="47" s="1"/>
  <c r="N210" i="47"/>
  <c r="AA210" i="47" s="1"/>
  <c r="K210" i="47"/>
  <c r="Z210" i="47" s="1"/>
  <c r="H210" i="47"/>
  <c r="E210" i="47"/>
  <c r="X210" i="47" s="1"/>
  <c r="Z209" i="47"/>
  <c r="U209" i="47"/>
  <c r="T209" i="47"/>
  <c r="AC209" i="47" s="1"/>
  <c r="Q209" i="47"/>
  <c r="AB209" i="47" s="1"/>
  <c r="N209" i="47"/>
  <c r="AA209" i="47" s="1"/>
  <c r="K209" i="47"/>
  <c r="H209" i="47"/>
  <c r="Y209" i="47" s="1"/>
  <c r="E209" i="47"/>
  <c r="X209" i="47" s="1"/>
  <c r="AA208" i="47"/>
  <c r="U208" i="47"/>
  <c r="T208" i="47"/>
  <c r="AC208" i="47" s="1"/>
  <c r="Q208" i="47"/>
  <c r="AB208" i="47" s="1"/>
  <c r="N208" i="47"/>
  <c r="K208" i="47"/>
  <c r="Z208" i="47" s="1"/>
  <c r="H208" i="47"/>
  <c r="Y208" i="47" s="1"/>
  <c r="E208" i="47"/>
  <c r="X208" i="47" s="1"/>
  <c r="AB207" i="47"/>
  <c r="X207" i="47"/>
  <c r="U207" i="47"/>
  <c r="T207" i="47"/>
  <c r="AC207" i="47" s="1"/>
  <c r="Q207" i="47"/>
  <c r="N207" i="47"/>
  <c r="AA207" i="47" s="1"/>
  <c r="K207" i="47"/>
  <c r="Z207" i="47" s="1"/>
  <c r="H207" i="47"/>
  <c r="Y207" i="47" s="1"/>
  <c r="E207" i="47"/>
  <c r="AC206" i="47"/>
  <c r="Y206" i="47"/>
  <c r="U206" i="47"/>
  <c r="T206" i="47"/>
  <c r="Q206" i="47"/>
  <c r="AB206" i="47" s="1"/>
  <c r="N206" i="47"/>
  <c r="AA206" i="47" s="1"/>
  <c r="K206" i="47"/>
  <c r="Z206" i="47" s="1"/>
  <c r="H206" i="47"/>
  <c r="E206" i="47"/>
  <c r="X206" i="47" s="1"/>
  <c r="AB205" i="47"/>
  <c r="Z205" i="47"/>
  <c r="X205" i="47"/>
  <c r="U205" i="47"/>
  <c r="T205" i="47"/>
  <c r="AC205" i="47" s="1"/>
  <c r="Q205" i="47"/>
  <c r="N205" i="47"/>
  <c r="AA205" i="47" s="1"/>
  <c r="K205" i="47"/>
  <c r="H205" i="47"/>
  <c r="Y205" i="47" s="1"/>
  <c r="E205" i="47"/>
  <c r="AC204" i="47"/>
  <c r="AA204" i="47"/>
  <c r="Y204" i="47"/>
  <c r="U204" i="47"/>
  <c r="T204" i="47"/>
  <c r="Q204" i="47"/>
  <c r="AB204" i="47" s="1"/>
  <c r="N204" i="47"/>
  <c r="K204" i="47"/>
  <c r="Z204" i="47" s="1"/>
  <c r="H204" i="47"/>
  <c r="E204" i="47"/>
  <c r="X204" i="47" s="1"/>
  <c r="AB203" i="47"/>
  <c r="Z203" i="47"/>
  <c r="X203" i="47"/>
  <c r="U203" i="47"/>
  <c r="T203" i="47"/>
  <c r="AC203" i="47" s="1"/>
  <c r="Q203" i="47"/>
  <c r="N203" i="47"/>
  <c r="AA203" i="47" s="1"/>
  <c r="K203" i="47"/>
  <c r="H203" i="47"/>
  <c r="Y203" i="47" s="1"/>
  <c r="E203" i="47"/>
  <c r="AC202" i="47"/>
  <c r="AA202" i="47"/>
  <c r="Y202" i="47"/>
  <c r="U202" i="47"/>
  <c r="T202" i="47"/>
  <c r="Q202" i="47"/>
  <c r="AB202" i="47" s="1"/>
  <c r="N202" i="47"/>
  <c r="K202" i="47"/>
  <c r="Z202" i="47" s="1"/>
  <c r="H202" i="47"/>
  <c r="E202" i="47"/>
  <c r="X202" i="47" s="1"/>
  <c r="AB201" i="47"/>
  <c r="Z201" i="47"/>
  <c r="X201" i="47"/>
  <c r="U201" i="47"/>
  <c r="T201" i="47"/>
  <c r="AC201" i="47" s="1"/>
  <c r="Q201" i="47"/>
  <c r="N201" i="47"/>
  <c r="AA201" i="47" s="1"/>
  <c r="K201" i="47"/>
  <c r="H201" i="47"/>
  <c r="Y201" i="47" s="1"/>
  <c r="E201" i="47"/>
  <c r="AC200" i="47"/>
  <c r="AA200" i="47"/>
  <c r="Y200" i="47"/>
  <c r="U200" i="47"/>
  <c r="T200" i="47"/>
  <c r="Q200" i="47"/>
  <c r="AB200" i="47" s="1"/>
  <c r="N200" i="47"/>
  <c r="K200" i="47"/>
  <c r="Z200" i="47" s="1"/>
  <c r="H200" i="47"/>
  <c r="E200" i="47"/>
  <c r="X200" i="47" s="1"/>
  <c r="AB199" i="47"/>
  <c r="Z199" i="47"/>
  <c r="X199" i="47"/>
  <c r="U199" i="47"/>
  <c r="T199" i="47"/>
  <c r="AC199" i="47" s="1"/>
  <c r="Q199" i="47"/>
  <c r="N199" i="47"/>
  <c r="AA199" i="47" s="1"/>
  <c r="K199" i="47"/>
  <c r="H199" i="47"/>
  <c r="Y199" i="47" s="1"/>
  <c r="E199" i="47"/>
  <c r="AC198" i="47"/>
  <c r="AA198" i="47"/>
  <c r="Y198" i="47"/>
  <c r="U198" i="47"/>
  <c r="T198" i="47"/>
  <c r="Q198" i="47"/>
  <c r="AB198" i="47" s="1"/>
  <c r="N198" i="47"/>
  <c r="K198" i="47"/>
  <c r="Z198" i="47" s="1"/>
  <c r="H198" i="47"/>
  <c r="E198" i="47"/>
  <c r="X198" i="47" s="1"/>
  <c r="AB197" i="47"/>
  <c r="Z197" i="47"/>
  <c r="X197" i="47"/>
  <c r="U197" i="47"/>
  <c r="T197" i="47"/>
  <c r="AC197" i="47" s="1"/>
  <c r="Q197" i="47"/>
  <c r="N197" i="47"/>
  <c r="AA197" i="47" s="1"/>
  <c r="K197" i="47"/>
  <c r="H197" i="47"/>
  <c r="Y197" i="47" s="1"/>
  <c r="E197" i="47"/>
  <c r="AA196" i="47"/>
  <c r="Z196" i="47"/>
  <c r="U196" i="47"/>
  <c r="T196" i="47"/>
  <c r="AC196" i="47" s="1"/>
  <c r="Q196" i="47"/>
  <c r="AB196" i="47" s="1"/>
  <c r="N196" i="47"/>
  <c r="K196" i="47"/>
  <c r="H196" i="47"/>
  <c r="Y196" i="47" s="1"/>
  <c r="E196" i="47"/>
  <c r="X196" i="47" s="1"/>
  <c r="AB195" i="47"/>
  <c r="Z195" i="47"/>
  <c r="X195" i="47"/>
  <c r="U195" i="47"/>
  <c r="T195" i="47"/>
  <c r="AC195" i="47" s="1"/>
  <c r="Q195" i="47"/>
  <c r="N195" i="47"/>
  <c r="AA195" i="47" s="1"/>
  <c r="K195" i="47"/>
  <c r="H195" i="47"/>
  <c r="Y195" i="47" s="1"/>
  <c r="E195" i="47"/>
  <c r="AC194" i="47"/>
  <c r="Y194" i="47"/>
  <c r="X194" i="47"/>
  <c r="U194" i="47"/>
  <c r="T194" i="47"/>
  <c r="Q194" i="47"/>
  <c r="AB194" i="47" s="1"/>
  <c r="N194" i="47"/>
  <c r="AA194" i="47" s="1"/>
  <c r="K194" i="47"/>
  <c r="Z194" i="47" s="1"/>
  <c r="H194" i="47"/>
  <c r="E194" i="47"/>
  <c r="AC193" i="47"/>
  <c r="Z193" i="47"/>
  <c r="Y193" i="47"/>
  <c r="X193" i="47"/>
  <c r="U193" i="47"/>
  <c r="T193" i="47"/>
  <c r="Q193" i="47"/>
  <c r="AB193" i="47" s="1"/>
  <c r="N193" i="47"/>
  <c r="AA193" i="47" s="1"/>
  <c r="K193" i="47"/>
  <c r="H193" i="47"/>
  <c r="E193" i="47"/>
  <c r="AC192" i="47"/>
  <c r="AA192" i="47"/>
  <c r="Y192" i="47"/>
  <c r="U192" i="47"/>
  <c r="T192" i="47"/>
  <c r="Q192" i="47"/>
  <c r="AB192" i="47" s="1"/>
  <c r="N192" i="47"/>
  <c r="K192" i="47"/>
  <c r="Z192" i="47" s="1"/>
  <c r="H192" i="47"/>
  <c r="E192" i="47"/>
  <c r="X192" i="47" s="1"/>
  <c r="AB191" i="47"/>
  <c r="AA191" i="47"/>
  <c r="X191" i="47"/>
  <c r="U191" i="47"/>
  <c r="T191" i="47"/>
  <c r="AC191" i="47" s="1"/>
  <c r="Q191" i="47"/>
  <c r="N191" i="47"/>
  <c r="K191" i="47"/>
  <c r="Z191" i="47" s="1"/>
  <c r="H191" i="47"/>
  <c r="Y191" i="47" s="1"/>
  <c r="E191" i="47"/>
  <c r="AC190" i="47"/>
  <c r="AB190" i="47"/>
  <c r="AA190" i="47"/>
  <c r="Y190" i="47"/>
  <c r="X190" i="47"/>
  <c r="U190" i="47"/>
  <c r="T190" i="47"/>
  <c r="Q190" i="47"/>
  <c r="N190" i="47"/>
  <c r="K190" i="47"/>
  <c r="Z190" i="47" s="1"/>
  <c r="H190" i="47"/>
  <c r="E190" i="47"/>
  <c r="AB189" i="47"/>
  <c r="Z189" i="47"/>
  <c r="X189" i="47"/>
  <c r="U189" i="47"/>
  <c r="T189" i="47"/>
  <c r="AC189" i="47" s="1"/>
  <c r="Q189" i="47"/>
  <c r="N189" i="47"/>
  <c r="AA189" i="47" s="1"/>
  <c r="K189" i="47"/>
  <c r="H189" i="47"/>
  <c r="Y189" i="47" s="1"/>
  <c r="E189" i="47"/>
  <c r="AA188" i="47"/>
  <c r="Z188" i="47"/>
  <c r="U188" i="47"/>
  <c r="T188" i="47"/>
  <c r="AC188" i="47" s="1"/>
  <c r="Q188" i="47"/>
  <c r="AB188" i="47" s="1"/>
  <c r="N188" i="47"/>
  <c r="K188" i="47"/>
  <c r="H188" i="47"/>
  <c r="Y188" i="47" s="1"/>
  <c r="E188" i="47"/>
  <c r="X188" i="47" s="1"/>
  <c r="AB187" i="47"/>
  <c r="Z187" i="47"/>
  <c r="X187" i="47"/>
  <c r="U187" i="47"/>
  <c r="T187" i="47"/>
  <c r="AC187" i="47" s="1"/>
  <c r="Q187" i="47"/>
  <c r="N187" i="47"/>
  <c r="AA187" i="47" s="1"/>
  <c r="K187" i="47"/>
  <c r="H187" i="47"/>
  <c r="Y187" i="47" s="1"/>
  <c r="E187" i="47"/>
  <c r="AC186" i="47"/>
  <c r="Y186" i="47"/>
  <c r="X186" i="47"/>
  <c r="U186" i="47"/>
  <c r="T186" i="47"/>
  <c r="Q186" i="47"/>
  <c r="AB186" i="47" s="1"/>
  <c r="N186" i="47"/>
  <c r="AA186" i="47" s="1"/>
  <c r="K186" i="47"/>
  <c r="Z186" i="47" s="1"/>
  <c r="H186" i="47"/>
  <c r="E186" i="47"/>
  <c r="AC185" i="47"/>
  <c r="Z185" i="47"/>
  <c r="Y185" i="47"/>
  <c r="X185" i="47"/>
  <c r="U185" i="47"/>
  <c r="T185" i="47"/>
  <c r="Q185" i="47"/>
  <c r="AB185" i="47" s="1"/>
  <c r="N185" i="47"/>
  <c r="AA185" i="47" s="1"/>
  <c r="K185" i="47"/>
  <c r="H185" i="47"/>
  <c r="E185" i="47"/>
  <c r="AC184" i="47"/>
  <c r="AA184" i="47"/>
  <c r="Y184" i="47"/>
  <c r="U184" i="47"/>
  <c r="T184" i="47"/>
  <c r="Q184" i="47"/>
  <c r="AB184" i="47" s="1"/>
  <c r="N184" i="47"/>
  <c r="K184" i="47"/>
  <c r="Z184" i="47" s="1"/>
  <c r="H184" i="47"/>
  <c r="E184" i="47"/>
  <c r="X184" i="47" s="1"/>
  <c r="AB183" i="47"/>
  <c r="AA183" i="47"/>
  <c r="X183" i="47"/>
  <c r="U183" i="47"/>
  <c r="T183" i="47"/>
  <c r="AC183" i="47" s="1"/>
  <c r="Q183" i="47"/>
  <c r="N183" i="47"/>
  <c r="K183" i="47"/>
  <c r="Z183" i="47" s="1"/>
  <c r="H183" i="47"/>
  <c r="Y183" i="47" s="1"/>
  <c r="E183" i="47"/>
  <c r="AC182" i="47"/>
  <c r="AB182" i="47"/>
  <c r="AA182" i="47"/>
  <c r="Y182" i="47"/>
  <c r="X182" i="47"/>
  <c r="U182" i="47"/>
  <c r="T182" i="47"/>
  <c r="Q182" i="47"/>
  <c r="N182" i="47"/>
  <c r="K182" i="47"/>
  <c r="Z182" i="47" s="1"/>
  <c r="H182" i="47"/>
  <c r="E182" i="47"/>
  <c r="AB181" i="47"/>
  <c r="Z181" i="47"/>
  <c r="X181" i="47"/>
  <c r="U181" i="47"/>
  <c r="T181" i="47"/>
  <c r="AC181" i="47" s="1"/>
  <c r="Q181" i="47"/>
  <c r="N181" i="47"/>
  <c r="AA181" i="47" s="1"/>
  <c r="K181" i="47"/>
  <c r="H181" i="47"/>
  <c r="Y181" i="47" s="1"/>
  <c r="E181" i="47"/>
  <c r="AA180" i="47"/>
  <c r="Z180" i="47"/>
  <c r="U180" i="47"/>
  <c r="T180" i="47"/>
  <c r="AC180" i="47" s="1"/>
  <c r="Q180" i="47"/>
  <c r="AB180" i="47" s="1"/>
  <c r="N180" i="47"/>
  <c r="K180" i="47"/>
  <c r="H180" i="47"/>
  <c r="Y180" i="47" s="1"/>
  <c r="E180" i="47"/>
  <c r="X180" i="47" s="1"/>
  <c r="AB179" i="47"/>
  <c r="Z179" i="47"/>
  <c r="X179" i="47"/>
  <c r="U179" i="47"/>
  <c r="T179" i="47"/>
  <c r="AC179" i="47" s="1"/>
  <c r="Q179" i="47"/>
  <c r="N179" i="47"/>
  <c r="AA179" i="47" s="1"/>
  <c r="K179" i="47"/>
  <c r="H179" i="47"/>
  <c r="Y179" i="47" s="1"/>
  <c r="E179" i="47"/>
  <c r="AC178" i="47"/>
  <c r="Y178" i="47"/>
  <c r="X178" i="47"/>
  <c r="U178" i="47"/>
  <c r="T178" i="47"/>
  <c r="Q178" i="47"/>
  <c r="AB178" i="47" s="1"/>
  <c r="N178" i="47"/>
  <c r="AA178" i="47" s="1"/>
  <c r="K178" i="47"/>
  <c r="Z178" i="47" s="1"/>
  <c r="H178" i="47"/>
  <c r="E178" i="47"/>
  <c r="AC177" i="47"/>
  <c r="Z177" i="47"/>
  <c r="Y177" i="47"/>
  <c r="X177" i="47"/>
  <c r="U177" i="47"/>
  <c r="T177" i="47"/>
  <c r="Q177" i="47"/>
  <c r="AB177" i="47" s="1"/>
  <c r="N177" i="47"/>
  <c r="AA177" i="47" s="1"/>
  <c r="K177" i="47"/>
  <c r="H177" i="47"/>
  <c r="E177" i="47"/>
  <c r="AC176" i="47"/>
  <c r="AA176" i="47"/>
  <c r="Y176" i="47"/>
  <c r="U176" i="47"/>
  <c r="T176" i="47"/>
  <c r="Q176" i="47"/>
  <c r="AB176" i="47" s="1"/>
  <c r="N176" i="47"/>
  <c r="K176" i="47"/>
  <c r="Z176" i="47" s="1"/>
  <c r="H176" i="47"/>
  <c r="E176" i="47"/>
  <c r="X176" i="47" s="1"/>
  <c r="AB175" i="47"/>
  <c r="AA175" i="47"/>
  <c r="X175" i="47"/>
  <c r="U175" i="47"/>
  <c r="T175" i="47"/>
  <c r="AC175" i="47" s="1"/>
  <c r="Q175" i="47"/>
  <c r="N175" i="47"/>
  <c r="K175" i="47"/>
  <c r="Z175" i="47" s="1"/>
  <c r="H175" i="47"/>
  <c r="Y175" i="47" s="1"/>
  <c r="E175" i="47"/>
  <c r="AC174" i="47"/>
  <c r="AB174" i="47"/>
  <c r="AA174" i="47"/>
  <c r="Y174" i="47"/>
  <c r="X174" i="47"/>
  <c r="U174" i="47"/>
  <c r="T174" i="47"/>
  <c r="Q174" i="47"/>
  <c r="N174" i="47"/>
  <c r="K174" i="47"/>
  <c r="Z174" i="47" s="1"/>
  <c r="H174" i="47"/>
  <c r="E174" i="47"/>
  <c r="AB173" i="47"/>
  <c r="Z173" i="47"/>
  <c r="X173" i="47"/>
  <c r="U173" i="47"/>
  <c r="T173" i="47"/>
  <c r="AC173" i="47" s="1"/>
  <c r="Q173" i="47"/>
  <c r="N173" i="47"/>
  <c r="AA173" i="47" s="1"/>
  <c r="K173" i="47"/>
  <c r="H173" i="47"/>
  <c r="Y173" i="47" s="1"/>
  <c r="E173" i="47"/>
  <c r="AA172" i="47"/>
  <c r="Z172" i="47"/>
  <c r="U172" i="47"/>
  <c r="T172" i="47"/>
  <c r="AC172" i="47" s="1"/>
  <c r="Q172" i="47"/>
  <c r="AB172" i="47" s="1"/>
  <c r="N172" i="47"/>
  <c r="K172" i="47"/>
  <c r="H172" i="47"/>
  <c r="Y172" i="47" s="1"/>
  <c r="E172" i="47"/>
  <c r="X172" i="47" s="1"/>
  <c r="AB171" i="47"/>
  <c r="Z171" i="47"/>
  <c r="X171" i="47"/>
  <c r="U171" i="47"/>
  <c r="T171" i="47"/>
  <c r="AC171" i="47" s="1"/>
  <c r="Q171" i="47"/>
  <c r="N171" i="47"/>
  <c r="AA171" i="47" s="1"/>
  <c r="K171" i="47"/>
  <c r="H171" i="47"/>
  <c r="Y171" i="47" s="1"/>
  <c r="E171" i="47"/>
  <c r="AC170" i="47"/>
  <c r="Y170" i="47"/>
  <c r="X170" i="47"/>
  <c r="U170" i="47"/>
  <c r="T170" i="47"/>
  <c r="Q170" i="47"/>
  <c r="AB170" i="47" s="1"/>
  <c r="N170" i="47"/>
  <c r="AA170" i="47" s="1"/>
  <c r="K170" i="47"/>
  <c r="Z170" i="47" s="1"/>
  <c r="H170" i="47"/>
  <c r="E170" i="47"/>
  <c r="AC169" i="47"/>
  <c r="Z169" i="47"/>
  <c r="X169" i="47"/>
  <c r="U169" i="47"/>
  <c r="T169" i="47"/>
  <c r="Q169" i="47"/>
  <c r="AB169" i="47" s="1"/>
  <c r="N169" i="47"/>
  <c r="AA169" i="47" s="1"/>
  <c r="K169" i="47"/>
  <c r="H169" i="47"/>
  <c r="Y169" i="47" s="1"/>
  <c r="E169" i="47"/>
  <c r="AC168" i="47"/>
  <c r="AA168" i="47"/>
  <c r="Y168" i="47"/>
  <c r="U168" i="47"/>
  <c r="T168" i="47"/>
  <c r="Q168" i="47"/>
  <c r="AB168" i="47" s="1"/>
  <c r="N168" i="47"/>
  <c r="K168" i="47"/>
  <c r="Z168" i="47" s="1"/>
  <c r="H168" i="47"/>
  <c r="E168" i="47"/>
  <c r="X168" i="47" s="1"/>
  <c r="AB167" i="47"/>
  <c r="Z167" i="47"/>
  <c r="X167" i="47"/>
  <c r="U167" i="47"/>
  <c r="T167" i="47"/>
  <c r="AC167" i="47" s="1"/>
  <c r="Q167" i="47"/>
  <c r="N167" i="47"/>
  <c r="AA167" i="47" s="1"/>
  <c r="K167" i="47"/>
  <c r="H167" i="47"/>
  <c r="Y167" i="47" s="1"/>
  <c r="E167" i="47"/>
  <c r="AC166" i="47"/>
  <c r="AA166" i="47"/>
  <c r="Y166" i="47"/>
  <c r="U166" i="47"/>
  <c r="T166" i="47"/>
  <c r="Q166" i="47"/>
  <c r="AB166" i="47" s="1"/>
  <c r="N166" i="47"/>
  <c r="K166" i="47"/>
  <c r="Z166" i="47" s="1"/>
  <c r="H166" i="47"/>
  <c r="E166" i="47"/>
  <c r="X166" i="47" s="1"/>
  <c r="AB165" i="47"/>
  <c r="Z165" i="47"/>
  <c r="X165" i="47"/>
  <c r="U165" i="47"/>
  <c r="T165" i="47"/>
  <c r="AC165" i="47" s="1"/>
  <c r="Q165" i="47"/>
  <c r="N165" i="47"/>
  <c r="AA165" i="47" s="1"/>
  <c r="K165" i="47"/>
  <c r="H165" i="47"/>
  <c r="Y165" i="47" s="1"/>
  <c r="E165" i="47"/>
  <c r="AC164" i="47"/>
  <c r="AA164" i="47"/>
  <c r="Y164" i="47"/>
  <c r="U164" i="47"/>
  <c r="T164" i="47"/>
  <c r="Q164" i="47"/>
  <c r="AB164" i="47" s="1"/>
  <c r="N164" i="47"/>
  <c r="K164" i="47"/>
  <c r="Z164" i="47" s="1"/>
  <c r="H164" i="47"/>
  <c r="E164" i="47"/>
  <c r="X164" i="47" s="1"/>
  <c r="AB163" i="47"/>
  <c r="Z163" i="47"/>
  <c r="X163" i="47"/>
  <c r="U163" i="47"/>
  <c r="T163" i="47"/>
  <c r="AC163" i="47" s="1"/>
  <c r="Q163" i="47"/>
  <c r="N163" i="47"/>
  <c r="AA163" i="47" s="1"/>
  <c r="K163" i="47"/>
  <c r="H163" i="47"/>
  <c r="Y163" i="47" s="1"/>
  <c r="E163" i="47"/>
  <c r="AC162" i="47"/>
  <c r="AA162" i="47"/>
  <c r="Y162" i="47"/>
  <c r="U162" i="47"/>
  <c r="T162" i="47"/>
  <c r="Q162" i="47"/>
  <c r="AB162" i="47" s="1"/>
  <c r="N162" i="47"/>
  <c r="K162" i="47"/>
  <c r="Z162" i="47" s="1"/>
  <c r="H162" i="47"/>
  <c r="E162" i="47"/>
  <c r="X162" i="47" s="1"/>
  <c r="AB161" i="47"/>
  <c r="Z161" i="47"/>
  <c r="X161" i="47"/>
  <c r="U161" i="47"/>
  <c r="T161" i="47"/>
  <c r="AC161" i="47" s="1"/>
  <c r="Q161" i="47"/>
  <c r="N161" i="47"/>
  <c r="AA161" i="47" s="1"/>
  <c r="K161" i="47"/>
  <c r="H161" i="47"/>
  <c r="Y161" i="47" s="1"/>
  <c r="E161" i="47"/>
  <c r="AC160" i="47"/>
  <c r="AA160" i="47"/>
  <c r="Y160" i="47"/>
  <c r="U160" i="47"/>
  <c r="T160" i="47"/>
  <c r="Q160" i="47"/>
  <c r="AB160" i="47" s="1"/>
  <c r="N160" i="47"/>
  <c r="K160" i="47"/>
  <c r="Z160" i="47" s="1"/>
  <c r="H160" i="47"/>
  <c r="E160" i="47"/>
  <c r="X160" i="47" s="1"/>
  <c r="AB159" i="47"/>
  <c r="Z159" i="47"/>
  <c r="X159" i="47"/>
  <c r="U159" i="47"/>
  <c r="T159" i="47"/>
  <c r="AC159" i="47" s="1"/>
  <c r="Q159" i="47"/>
  <c r="N159" i="47"/>
  <c r="AA159" i="47" s="1"/>
  <c r="K159" i="47"/>
  <c r="H159" i="47"/>
  <c r="Y159" i="47" s="1"/>
  <c r="E159" i="47"/>
  <c r="AC158" i="47"/>
  <c r="AA158" i="47"/>
  <c r="Y158" i="47"/>
  <c r="U158" i="47"/>
  <c r="T158" i="47"/>
  <c r="Q158" i="47"/>
  <c r="AB158" i="47" s="1"/>
  <c r="N158" i="47"/>
  <c r="K158" i="47"/>
  <c r="Z158" i="47" s="1"/>
  <c r="H158" i="47"/>
  <c r="E158" i="47"/>
  <c r="X158" i="47" s="1"/>
  <c r="AB157" i="47"/>
  <c r="Z157" i="47"/>
  <c r="X157" i="47"/>
  <c r="U157" i="47"/>
  <c r="T157" i="47"/>
  <c r="AC157" i="47" s="1"/>
  <c r="Q157" i="47"/>
  <c r="N157" i="47"/>
  <c r="AA157" i="47" s="1"/>
  <c r="K157" i="47"/>
  <c r="H157" i="47"/>
  <c r="Y157" i="47" s="1"/>
  <c r="E157" i="47"/>
  <c r="AC156" i="47"/>
  <c r="AA156" i="47"/>
  <c r="Y156" i="47"/>
  <c r="U156" i="47"/>
  <c r="T156" i="47"/>
  <c r="Q156" i="47"/>
  <c r="AB156" i="47" s="1"/>
  <c r="N156" i="47"/>
  <c r="K156" i="47"/>
  <c r="Z156" i="47" s="1"/>
  <c r="H156" i="47"/>
  <c r="E156" i="47"/>
  <c r="X156" i="47" s="1"/>
  <c r="AB155" i="47"/>
  <c r="Z155" i="47"/>
  <c r="X155" i="47"/>
  <c r="U155" i="47"/>
  <c r="T155" i="47"/>
  <c r="AC155" i="47" s="1"/>
  <c r="Q155" i="47"/>
  <c r="N155" i="47"/>
  <c r="AA155" i="47" s="1"/>
  <c r="K155" i="47"/>
  <c r="H155" i="47"/>
  <c r="Y155" i="47" s="1"/>
  <c r="E155" i="47"/>
  <c r="AC154" i="47"/>
  <c r="AA154" i="47"/>
  <c r="Y154" i="47"/>
  <c r="U154" i="47"/>
  <c r="T154" i="47"/>
  <c r="Q154" i="47"/>
  <c r="AB154" i="47" s="1"/>
  <c r="N154" i="47"/>
  <c r="K154" i="47"/>
  <c r="Z154" i="47" s="1"/>
  <c r="H154" i="47"/>
  <c r="E154" i="47"/>
  <c r="X154" i="47" s="1"/>
  <c r="AB153" i="47"/>
  <c r="Z153" i="47"/>
  <c r="X153" i="47"/>
  <c r="U153" i="47"/>
  <c r="T153" i="47"/>
  <c r="AC153" i="47" s="1"/>
  <c r="Q153" i="47"/>
  <c r="N153" i="47"/>
  <c r="AA153" i="47" s="1"/>
  <c r="K153" i="47"/>
  <c r="H153" i="47"/>
  <c r="Y153" i="47" s="1"/>
  <c r="E153" i="47"/>
  <c r="AC152" i="47"/>
  <c r="AA152" i="47"/>
  <c r="Y152" i="47"/>
  <c r="U152" i="47"/>
  <c r="T152" i="47"/>
  <c r="Q152" i="47"/>
  <c r="AB152" i="47" s="1"/>
  <c r="N152" i="47"/>
  <c r="K152" i="47"/>
  <c r="Z152" i="47" s="1"/>
  <c r="H152" i="47"/>
  <c r="E152" i="47"/>
  <c r="X152" i="47" s="1"/>
  <c r="AB151" i="47"/>
  <c r="Z151" i="47"/>
  <c r="X151" i="47"/>
  <c r="U151" i="47"/>
  <c r="T151" i="47"/>
  <c r="AC151" i="47" s="1"/>
  <c r="Q151" i="47"/>
  <c r="N151" i="47"/>
  <c r="AA151" i="47" s="1"/>
  <c r="K151" i="47"/>
  <c r="H151" i="47"/>
  <c r="Y151" i="47" s="1"/>
  <c r="E151" i="47"/>
  <c r="AC150" i="47"/>
  <c r="AA150" i="47"/>
  <c r="Y150" i="47"/>
  <c r="U150" i="47"/>
  <c r="T150" i="47"/>
  <c r="Q150" i="47"/>
  <c r="AB150" i="47" s="1"/>
  <c r="N150" i="47"/>
  <c r="K150" i="47"/>
  <c r="Z150" i="47" s="1"/>
  <c r="H150" i="47"/>
  <c r="E150" i="47"/>
  <c r="X150" i="47" s="1"/>
  <c r="AB149" i="47"/>
  <c r="Z149" i="47"/>
  <c r="X149" i="47"/>
  <c r="U149" i="47"/>
  <c r="T149" i="47"/>
  <c r="AC149" i="47" s="1"/>
  <c r="Q149" i="47"/>
  <c r="N149" i="47"/>
  <c r="AA149" i="47" s="1"/>
  <c r="K149" i="47"/>
  <c r="H149" i="47"/>
  <c r="Y149" i="47" s="1"/>
  <c r="E149" i="47"/>
  <c r="AC148" i="47"/>
  <c r="AA148" i="47"/>
  <c r="Y148" i="47"/>
  <c r="U148" i="47"/>
  <c r="T148" i="47"/>
  <c r="Q148" i="47"/>
  <c r="AB148" i="47" s="1"/>
  <c r="N148" i="47"/>
  <c r="K148" i="47"/>
  <c r="Z148" i="47" s="1"/>
  <c r="H148" i="47"/>
  <c r="E148" i="47"/>
  <c r="X148" i="47" s="1"/>
  <c r="AB147" i="47"/>
  <c r="Z147" i="47"/>
  <c r="X147" i="47"/>
  <c r="U147" i="47"/>
  <c r="T147" i="47"/>
  <c r="AC147" i="47" s="1"/>
  <c r="Q147" i="47"/>
  <c r="N147" i="47"/>
  <c r="AA147" i="47" s="1"/>
  <c r="K147" i="47"/>
  <c r="H147" i="47"/>
  <c r="Y147" i="47" s="1"/>
  <c r="E147" i="47"/>
  <c r="AC146" i="47"/>
  <c r="AA146" i="47"/>
  <c r="Y146" i="47"/>
  <c r="U146" i="47"/>
  <c r="T146" i="47"/>
  <c r="Q146" i="47"/>
  <c r="AB146" i="47" s="1"/>
  <c r="N146" i="47"/>
  <c r="K146" i="47"/>
  <c r="Z146" i="47" s="1"/>
  <c r="H146" i="47"/>
  <c r="E146" i="47"/>
  <c r="X146" i="47" s="1"/>
  <c r="AB145" i="47"/>
  <c r="Z145" i="47"/>
  <c r="X145" i="47"/>
  <c r="U145" i="47"/>
  <c r="T145" i="47"/>
  <c r="AC145" i="47" s="1"/>
  <c r="Q145" i="47"/>
  <c r="N145" i="47"/>
  <c r="AA145" i="47" s="1"/>
  <c r="K145" i="47"/>
  <c r="H145" i="47"/>
  <c r="Y145" i="47" s="1"/>
  <c r="E145" i="47"/>
  <c r="AC144" i="47"/>
  <c r="AA144" i="47"/>
  <c r="Y144" i="47"/>
  <c r="U144" i="47"/>
  <c r="T144" i="47"/>
  <c r="Q144" i="47"/>
  <c r="AB144" i="47" s="1"/>
  <c r="N144" i="47"/>
  <c r="K144" i="47"/>
  <c r="Z144" i="47" s="1"/>
  <c r="H144" i="47"/>
  <c r="E144" i="47"/>
  <c r="X144" i="47" s="1"/>
  <c r="AB143" i="47"/>
  <c r="Z143" i="47"/>
  <c r="X143" i="47"/>
  <c r="U143" i="47"/>
  <c r="T143" i="47"/>
  <c r="AC143" i="47" s="1"/>
  <c r="Q143" i="47"/>
  <c r="N143" i="47"/>
  <c r="AA143" i="47" s="1"/>
  <c r="K143" i="47"/>
  <c r="H143" i="47"/>
  <c r="Y143" i="47" s="1"/>
  <c r="E143" i="47"/>
  <c r="AC142" i="47"/>
  <c r="AA142" i="47"/>
  <c r="Y142" i="47"/>
  <c r="U142" i="47"/>
  <c r="T142" i="47"/>
  <c r="Q142" i="47"/>
  <c r="AB142" i="47" s="1"/>
  <c r="N142" i="47"/>
  <c r="K142" i="47"/>
  <c r="Z142" i="47" s="1"/>
  <c r="H142" i="47"/>
  <c r="E142" i="47"/>
  <c r="X142" i="47" s="1"/>
  <c r="AB141" i="47"/>
  <c r="Z141" i="47"/>
  <c r="X141" i="47"/>
  <c r="U141" i="47"/>
  <c r="T141" i="47"/>
  <c r="AC141" i="47" s="1"/>
  <c r="Q141" i="47"/>
  <c r="N141" i="47"/>
  <c r="AA141" i="47" s="1"/>
  <c r="K141" i="47"/>
  <c r="H141" i="47"/>
  <c r="Y141" i="47" s="1"/>
  <c r="E141" i="47"/>
  <c r="AC140" i="47"/>
  <c r="AA140" i="47"/>
  <c r="Y140" i="47"/>
  <c r="U140" i="47"/>
  <c r="T140" i="47"/>
  <c r="Q140" i="47"/>
  <c r="AB140" i="47" s="1"/>
  <c r="N140" i="47"/>
  <c r="K140" i="47"/>
  <c r="Z140" i="47" s="1"/>
  <c r="H140" i="47"/>
  <c r="E140" i="47"/>
  <c r="X140" i="47" s="1"/>
  <c r="AB139" i="47"/>
  <c r="Z139" i="47"/>
  <c r="X139" i="47"/>
  <c r="U139" i="47"/>
  <c r="T139" i="47"/>
  <c r="AC139" i="47" s="1"/>
  <c r="Q139" i="47"/>
  <c r="N139" i="47"/>
  <c r="AA139" i="47" s="1"/>
  <c r="K139" i="47"/>
  <c r="H139" i="47"/>
  <c r="Y139" i="47" s="1"/>
  <c r="E139" i="47"/>
  <c r="AC138" i="47"/>
  <c r="AA138" i="47"/>
  <c r="Y138" i="47"/>
  <c r="U138" i="47"/>
  <c r="T138" i="47"/>
  <c r="Q138" i="47"/>
  <c r="AB138" i="47" s="1"/>
  <c r="N138" i="47"/>
  <c r="K138" i="47"/>
  <c r="Z138" i="47" s="1"/>
  <c r="H138" i="47"/>
  <c r="E138" i="47"/>
  <c r="X138" i="47" s="1"/>
  <c r="AB137" i="47"/>
  <c r="Z137" i="47"/>
  <c r="X137" i="47"/>
  <c r="U137" i="47"/>
  <c r="T137" i="47"/>
  <c r="AC137" i="47" s="1"/>
  <c r="Q137" i="47"/>
  <c r="N137" i="47"/>
  <c r="AA137" i="47" s="1"/>
  <c r="K137" i="47"/>
  <c r="H137" i="47"/>
  <c r="Y137" i="47" s="1"/>
  <c r="E137" i="47"/>
  <c r="AC136" i="47"/>
  <c r="AA136" i="47"/>
  <c r="Y136" i="47"/>
  <c r="U136" i="47"/>
  <c r="T136" i="47"/>
  <c r="Q136" i="47"/>
  <c r="AB136" i="47" s="1"/>
  <c r="N136" i="47"/>
  <c r="K136" i="47"/>
  <c r="Z136" i="47" s="1"/>
  <c r="H136" i="47"/>
  <c r="E136" i="47"/>
  <c r="X136" i="47" s="1"/>
  <c r="AB135" i="47"/>
  <c r="Z135" i="47"/>
  <c r="X135" i="47"/>
  <c r="U135" i="47"/>
  <c r="T135" i="47"/>
  <c r="AC135" i="47" s="1"/>
  <c r="Q135" i="47"/>
  <c r="N135" i="47"/>
  <c r="AA135" i="47" s="1"/>
  <c r="K135" i="47"/>
  <c r="H135" i="47"/>
  <c r="Y135" i="47" s="1"/>
  <c r="E135" i="47"/>
  <c r="AC134" i="47"/>
  <c r="AA134" i="47"/>
  <c r="Y134" i="47"/>
  <c r="U134" i="47"/>
  <c r="T134" i="47"/>
  <c r="Q134" i="47"/>
  <c r="AB134" i="47" s="1"/>
  <c r="N134" i="47"/>
  <c r="K134" i="47"/>
  <c r="Z134" i="47" s="1"/>
  <c r="H134" i="47"/>
  <c r="E134" i="47"/>
  <c r="X134" i="47" s="1"/>
  <c r="AB133" i="47"/>
  <c r="Z133" i="47"/>
  <c r="X133" i="47"/>
  <c r="U133" i="47"/>
  <c r="T133" i="47"/>
  <c r="AC133" i="47" s="1"/>
  <c r="Q133" i="47"/>
  <c r="N133" i="47"/>
  <c r="AA133" i="47" s="1"/>
  <c r="K133" i="47"/>
  <c r="H133" i="47"/>
  <c r="Y133" i="47" s="1"/>
  <c r="E133" i="47"/>
  <c r="AC132" i="47"/>
  <c r="AA132" i="47"/>
  <c r="Y132" i="47"/>
  <c r="U132" i="47"/>
  <c r="T132" i="47"/>
  <c r="Q132" i="47"/>
  <c r="AB132" i="47" s="1"/>
  <c r="N132" i="47"/>
  <c r="K132" i="47"/>
  <c r="Z132" i="47" s="1"/>
  <c r="H132" i="47"/>
  <c r="E132" i="47"/>
  <c r="X132" i="47" s="1"/>
  <c r="AB131" i="47"/>
  <c r="Z131" i="47"/>
  <c r="X131" i="47"/>
  <c r="U131" i="47"/>
  <c r="T131" i="47"/>
  <c r="AC131" i="47" s="1"/>
  <c r="Q131" i="47"/>
  <c r="N131" i="47"/>
  <c r="AA131" i="47" s="1"/>
  <c r="K131" i="47"/>
  <c r="H131" i="47"/>
  <c r="Y131" i="47" s="1"/>
  <c r="E131" i="47"/>
  <c r="AC130" i="47"/>
  <c r="AA130" i="47"/>
  <c r="Y130" i="47"/>
  <c r="U130" i="47"/>
  <c r="T130" i="47"/>
  <c r="Q130" i="47"/>
  <c r="AB130" i="47" s="1"/>
  <c r="N130" i="47"/>
  <c r="K130" i="47"/>
  <c r="Z130" i="47" s="1"/>
  <c r="H130" i="47"/>
  <c r="E130" i="47"/>
  <c r="X130" i="47" s="1"/>
  <c r="AB129" i="47"/>
  <c r="Z129" i="47"/>
  <c r="X129" i="47"/>
  <c r="U129" i="47"/>
  <c r="T129" i="47"/>
  <c r="AC129" i="47" s="1"/>
  <c r="Q129" i="47"/>
  <c r="N129" i="47"/>
  <c r="AA129" i="47" s="1"/>
  <c r="K129" i="47"/>
  <c r="H129" i="47"/>
  <c r="Y129" i="47" s="1"/>
  <c r="E129" i="47"/>
  <c r="AC128" i="47"/>
  <c r="AA128" i="47"/>
  <c r="Y128" i="47"/>
  <c r="U128" i="47"/>
  <c r="T128" i="47"/>
  <c r="Q128" i="47"/>
  <c r="AB128" i="47" s="1"/>
  <c r="N128" i="47"/>
  <c r="K128" i="47"/>
  <c r="Z128" i="47" s="1"/>
  <c r="H128" i="47"/>
  <c r="E128" i="47"/>
  <c r="X128" i="47" s="1"/>
  <c r="AB127" i="47"/>
  <c r="Z127" i="47"/>
  <c r="X127" i="47"/>
  <c r="U127" i="47"/>
  <c r="T127" i="47"/>
  <c r="AC127" i="47" s="1"/>
  <c r="Q127" i="47"/>
  <c r="N127" i="47"/>
  <c r="AA127" i="47" s="1"/>
  <c r="K127" i="47"/>
  <c r="H127" i="47"/>
  <c r="Y127" i="47" s="1"/>
  <c r="E127" i="47"/>
  <c r="AC126" i="47"/>
  <c r="AA126" i="47"/>
  <c r="Y126" i="47"/>
  <c r="U126" i="47"/>
  <c r="T126" i="47"/>
  <c r="Q126" i="47"/>
  <c r="AB126" i="47" s="1"/>
  <c r="N126" i="47"/>
  <c r="K126" i="47"/>
  <c r="Z126" i="47" s="1"/>
  <c r="H126" i="47"/>
  <c r="E126" i="47"/>
  <c r="X126" i="47" s="1"/>
  <c r="AB125" i="47"/>
  <c r="Z125" i="47"/>
  <c r="X125" i="47"/>
  <c r="U125" i="47"/>
  <c r="T125" i="47"/>
  <c r="AC125" i="47" s="1"/>
  <c r="Q125" i="47"/>
  <c r="N125" i="47"/>
  <c r="AA125" i="47" s="1"/>
  <c r="K125" i="47"/>
  <c r="H125" i="47"/>
  <c r="Y125" i="47" s="1"/>
  <c r="E125" i="47"/>
  <c r="AC124" i="47"/>
  <c r="AA124" i="47"/>
  <c r="Y124" i="47"/>
  <c r="U124" i="47"/>
  <c r="T124" i="47"/>
  <c r="Q124" i="47"/>
  <c r="AB124" i="47" s="1"/>
  <c r="N124" i="47"/>
  <c r="K124" i="47"/>
  <c r="Z124" i="47" s="1"/>
  <c r="H124" i="47"/>
  <c r="E124" i="47"/>
  <c r="X124" i="47" s="1"/>
  <c r="AB123" i="47"/>
  <c r="Z123" i="47"/>
  <c r="X123" i="47"/>
  <c r="U123" i="47"/>
  <c r="T123" i="47"/>
  <c r="AC123" i="47" s="1"/>
  <c r="Q123" i="47"/>
  <c r="N123" i="47"/>
  <c r="AA123" i="47" s="1"/>
  <c r="K123" i="47"/>
  <c r="H123" i="47"/>
  <c r="Y123" i="47" s="1"/>
  <c r="E123" i="47"/>
  <c r="AC122" i="47"/>
  <c r="AA122" i="47"/>
  <c r="Y122" i="47"/>
  <c r="U122" i="47"/>
  <c r="T122" i="47"/>
  <c r="Q122" i="47"/>
  <c r="AB122" i="47" s="1"/>
  <c r="N122" i="47"/>
  <c r="K122" i="47"/>
  <c r="Z122" i="47" s="1"/>
  <c r="H122" i="47"/>
  <c r="E122" i="47"/>
  <c r="X122" i="47" s="1"/>
  <c r="AB121" i="47"/>
  <c r="AA121" i="47"/>
  <c r="Z121" i="47"/>
  <c r="Y121" i="47"/>
  <c r="X121" i="47"/>
  <c r="U121" i="47"/>
  <c r="T121" i="47"/>
  <c r="AC121" i="47" s="1"/>
  <c r="AB120" i="47"/>
  <c r="AA120" i="47"/>
  <c r="Z120" i="47"/>
  <c r="Y120" i="47"/>
  <c r="X120" i="47"/>
  <c r="U120" i="47"/>
  <c r="T120" i="47"/>
  <c r="AC120" i="47" s="1"/>
  <c r="AB119" i="47"/>
  <c r="AA119" i="47"/>
  <c r="Z119" i="47"/>
  <c r="Y119" i="47"/>
  <c r="X119" i="47"/>
  <c r="U119" i="47"/>
  <c r="T119" i="47"/>
  <c r="AC119" i="47" s="1"/>
  <c r="AB118" i="47"/>
  <c r="AA118" i="47"/>
  <c r="Z118" i="47"/>
  <c r="Y118" i="47"/>
  <c r="X118" i="47"/>
  <c r="U118" i="47"/>
  <c r="T118" i="47"/>
  <c r="AC118" i="47" s="1"/>
  <c r="AB117" i="47"/>
  <c r="AA117" i="47"/>
  <c r="Z117" i="47"/>
  <c r="Y117" i="47"/>
  <c r="X117" i="47"/>
  <c r="U117" i="47"/>
  <c r="T117" i="47"/>
  <c r="AC117" i="47" s="1"/>
  <c r="AB116" i="47"/>
  <c r="AA116" i="47"/>
  <c r="Z116" i="47"/>
  <c r="Y116" i="47"/>
  <c r="X116" i="47"/>
  <c r="U116" i="47"/>
  <c r="T116" i="47"/>
  <c r="AC116" i="47" s="1"/>
  <c r="AB115" i="47"/>
  <c r="AA115" i="47"/>
  <c r="Z115" i="47"/>
  <c r="Y115" i="47"/>
  <c r="X115" i="47"/>
  <c r="U115" i="47"/>
  <c r="T115" i="47"/>
  <c r="AC115" i="47" s="1"/>
  <c r="AB114" i="47"/>
  <c r="AA114" i="47"/>
  <c r="Z114" i="47"/>
  <c r="Y114" i="47"/>
  <c r="X114" i="47"/>
  <c r="U114" i="47"/>
  <c r="T114" i="47"/>
  <c r="AC114" i="47" s="1"/>
  <c r="AB113" i="47"/>
  <c r="AA113" i="47"/>
  <c r="Z113" i="47"/>
  <c r="Y113" i="47"/>
  <c r="X113" i="47"/>
  <c r="U113" i="47"/>
  <c r="T113" i="47"/>
  <c r="AC113" i="47" s="1"/>
  <c r="AB112" i="47"/>
  <c r="AA112" i="47"/>
  <c r="Z112" i="47"/>
  <c r="Y112" i="47"/>
  <c r="X112" i="47"/>
  <c r="U112" i="47"/>
  <c r="T112" i="47"/>
  <c r="AC112" i="47" s="1"/>
  <c r="AB111" i="47"/>
  <c r="AA111" i="47"/>
  <c r="Z111" i="47"/>
  <c r="Y111" i="47"/>
  <c r="X111" i="47"/>
  <c r="U111" i="47"/>
  <c r="T111" i="47"/>
  <c r="AC111" i="47" s="1"/>
  <c r="AB110" i="47"/>
  <c r="AA110" i="47"/>
  <c r="Z110" i="47"/>
  <c r="Y110" i="47"/>
  <c r="X110" i="47"/>
  <c r="U110" i="47"/>
  <c r="T110" i="47"/>
  <c r="AC110" i="47" s="1"/>
  <c r="AB109" i="47"/>
  <c r="AA109" i="47"/>
  <c r="Z109" i="47"/>
  <c r="Y109" i="47"/>
  <c r="X109" i="47"/>
  <c r="U109" i="47"/>
  <c r="T109" i="47"/>
  <c r="AC109" i="47" s="1"/>
  <c r="AB108" i="47"/>
  <c r="AA108" i="47"/>
  <c r="Z108" i="47"/>
  <c r="Y108" i="47"/>
  <c r="X108" i="47"/>
  <c r="U108" i="47"/>
  <c r="T108" i="47"/>
  <c r="AC108" i="47" s="1"/>
  <c r="AB107" i="47"/>
  <c r="Z107" i="47"/>
  <c r="X107" i="47"/>
  <c r="U107" i="47"/>
  <c r="T107" i="47"/>
  <c r="AC107" i="47" s="1"/>
  <c r="Q107" i="47"/>
  <c r="N107" i="47"/>
  <c r="AA107" i="47" s="1"/>
  <c r="K107" i="47"/>
  <c r="H107" i="47"/>
  <c r="Y107" i="47" s="1"/>
  <c r="E107" i="47"/>
  <c r="AA106" i="47"/>
  <c r="Z106" i="47"/>
  <c r="U106" i="47"/>
  <c r="T106" i="47"/>
  <c r="AC106" i="47" s="1"/>
  <c r="Q106" i="47"/>
  <c r="AB106" i="47" s="1"/>
  <c r="N106" i="47"/>
  <c r="K106" i="47"/>
  <c r="H106" i="47"/>
  <c r="Y106" i="47" s="1"/>
  <c r="E106" i="47"/>
  <c r="X106" i="47" s="1"/>
  <c r="AB105" i="47"/>
  <c r="AA105" i="47"/>
  <c r="Z105" i="47"/>
  <c r="Y105" i="47"/>
  <c r="X105" i="47"/>
  <c r="U105" i="47"/>
  <c r="T105" i="47"/>
  <c r="AC105" i="47" s="1"/>
  <c r="AB104" i="47"/>
  <c r="AA104" i="47"/>
  <c r="Z104" i="47"/>
  <c r="Y104" i="47"/>
  <c r="X104" i="47"/>
  <c r="U104" i="47"/>
  <c r="T104" i="47"/>
  <c r="AC104" i="47" s="1"/>
  <c r="AB103" i="47"/>
  <c r="AA103" i="47"/>
  <c r="X103" i="47"/>
  <c r="U103" i="47"/>
  <c r="T103" i="47"/>
  <c r="AC103" i="47" s="1"/>
  <c r="Q103" i="47"/>
  <c r="N103" i="47"/>
  <c r="K103" i="47"/>
  <c r="Z103" i="47" s="1"/>
  <c r="H103" i="47"/>
  <c r="Y103" i="47" s="1"/>
  <c r="E103" i="47"/>
  <c r="AC102" i="47"/>
  <c r="AB102" i="47"/>
  <c r="AA102" i="47"/>
  <c r="Y102" i="47"/>
  <c r="X102" i="47"/>
  <c r="U102" i="47"/>
  <c r="T102" i="47"/>
  <c r="Q102" i="47"/>
  <c r="N102" i="47"/>
  <c r="K102" i="47"/>
  <c r="Z102" i="47" s="1"/>
  <c r="H102" i="47"/>
  <c r="E102" i="47"/>
  <c r="AB101" i="47"/>
  <c r="Z101" i="47"/>
  <c r="X101" i="47"/>
  <c r="U101" i="47"/>
  <c r="T101" i="47"/>
  <c r="AC101" i="47" s="1"/>
  <c r="Q101" i="47"/>
  <c r="N101" i="47"/>
  <c r="AA101" i="47" s="1"/>
  <c r="K101" i="47"/>
  <c r="H101" i="47"/>
  <c r="Y101" i="47" s="1"/>
  <c r="E101" i="47"/>
  <c r="AA100" i="47"/>
  <c r="Z100" i="47"/>
  <c r="U100" i="47"/>
  <c r="T100" i="47"/>
  <c r="AC100" i="47" s="1"/>
  <c r="Q100" i="47"/>
  <c r="AB100" i="47" s="1"/>
  <c r="N100" i="47"/>
  <c r="K100" i="47"/>
  <c r="H100" i="47"/>
  <c r="Y100" i="47" s="1"/>
  <c r="E100" i="47"/>
  <c r="X100" i="47" s="1"/>
  <c r="AB99" i="47"/>
  <c r="Z99" i="47"/>
  <c r="X99" i="47"/>
  <c r="U99" i="47"/>
  <c r="T99" i="47"/>
  <c r="AC99" i="47" s="1"/>
  <c r="Q99" i="47"/>
  <c r="N99" i="47"/>
  <c r="AA99" i="47" s="1"/>
  <c r="K99" i="47"/>
  <c r="H99" i="47"/>
  <c r="Y99" i="47" s="1"/>
  <c r="E99" i="47"/>
  <c r="AC98" i="47"/>
  <c r="Y98" i="47"/>
  <c r="U98" i="47"/>
  <c r="T98" i="47"/>
  <c r="Q98" i="47"/>
  <c r="AB98" i="47" s="1"/>
  <c r="N98" i="47"/>
  <c r="AA98" i="47" s="1"/>
  <c r="K98" i="47"/>
  <c r="Z98" i="47" s="1"/>
  <c r="H98" i="47"/>
  <c r="E98" i="47"/>
  <c r="X98" i="47" s="1"/>
  <c r="AC97" i="47"/>
  <c r="Z97" i="47"/>
  <c r="Y97" i="47"/>
  <c r="U97" i="47"/>
  <c r="T97" i="47"/>
  <c r="Q97" i="47"/>
  <c r="AB97" i="47" s="1"/>
  <c r="N97" i="47"/>
  <c r="AA97" i="47" s="1"/>
  <c r="K97" i="47"/>
  <c r="H97" i="47"/>
  <c r="E97" i="47"/>
  <c r="X97" i="47" s="1"/>
  <c r="AB96" i="47"/>
  <c r="AA96" i="47"/>
  <c r="Z96" i="47"/>
  <c r="Y96" i="47"/>
  <c r="X96" i="47"/>
  <c r="U96" i="47"/>
  <c r="T96" i="47"/>
  <c r="AC96" i="47" s="1"/>
  <c r="AB95" i="47"/>
  <c r="AA95" i="47"/>
  <c r="Z95" i="47"/>
  <c r="Y95" i="47"/>
  <c r="X95" i="47"/>
  <c r="U95" i="47"/>
  <c r="T95" i="47"/>
  <c r="AC95" i="47" s="1"/>
  <c r="AB94" i="47"/>
  <c r="AA94" i="47"/>
  <c r="Z94" i="47"/>
  <c r="Y94" i="47"/>
  <c r="X94" i="47"/>
  <c r="U94" i="47"/>
  <c r="T94" i="47"/>
  <c r="AC94" i="47" s="1"/>
  <c r="AB93" i="47"/>
  <c r="AA93" i="47"/>
  <c r="Z93" i="47"/>
  <c r="Y93" i="47"/>
  <c r="X93" i="47"/>
  <c r="U93" i="47"/>
  <c r="T93" i="47"/>
  <c r="AC93" i="47" s="1"/>
  <c r="AB92" i="47"/>
  <c r="AA92" i="47"/>
  <c r="Z92" i="47"/>
  <c r="Y92" i="47"/>
  <c r="X92" i="47"/>
  <c r="U92" i="47"/>
  <c r="T92" i="47"/>
  <c r="AC92" i="47" s="1"/>
  <c r="AB91" i="47"/>
  <c r="AA91" i="47"/>
  <c r="Z91" i="47"/>
  <c r="Y91" i="47"/>
  <c r="X91" i="47"/>
  <c r="U91" i="47"/>
  <c r="T91" i="47"/>
  <c r="AC91" i="47" s="1"/>
  <c r="AB90" i="47"/>
  <c r="AA90" i="47"/>
  <c r="Z90" i="47"/>
  <c r="Y90" i="47"/>
  <c r="X90" i="47"/>
  <c r="U90" i="47"/>
  <c r="T90" i="47"/>
  <c r="AC90" i="47" s="1"/>
  <c r="AB89" i="47"/>
  <c r="AA89" i="47"/>
  <c r="Z89" i="47"/>
  <c r="Y89" i="47"/>
  <c r="X89" i="47"/>
  <c r="U89" i="47"/>
  <c r="T89" i="47"/>
  <c r="AC89" i="47" s="1"/>
  <c r="AB88" i="47"/>
  <c r="AA88" i="47"/>
  <c r="Z88" i="47"/>
  <c r="Y88" i="47"/>
  <c r="X88" i="47"/>
  <c r="U88" i="47"/>
  <c r="T88" i="47"/>
  <c r="AC88" i="47" s="1"/>
  <c r="AB87" i="47"/>
  <c r="AA87" i="47"/>
  <c r="Z87" i="47"/>
  <c r="Y87" i="47"/>
  <c r="X87" i="47"/>
  <c r="U87" i="47"/>
  <c r="T87" i="47"/>
  <c r="AC87" i="47" s="1"/>
  <c r="AB86" i="47"/>
  <c r="AA86" i="47"/>
  <c r="Z86" i="47"/>
  <c r="Y86" i="47"/>
  <c r="X86" i="47"/>
  <c r="U86" i="47"/>
  <c r="T86" i="47"/>
  <c r="AC86" i="47" s="1"/>
  <c r="AB85" i="47"/>
  <c r="AA85" i="47"/>
  <c r="Z85" i="47"/>
  <c r="Y85" i="47"/>
  <c r="X85" i="47"/>
  <c r="U85" i="47"/>
  <c r="T85" i="47"/>
  <c r="AC85" i="47" s="1"/>
  <c r="AB84" i="47"/>
  <c r="AA84" i="47"/>
  <c r="Z84" i="47"/>
  <c r="Y84" i="47"/>
  <c r="X84" i="47"/>
  <c r="U84" i="47"/>
  <c r="T84" i="47"/>
  <c r="AC84" i="47" s="1"/>
  <c r="AB83" i="47"/>
  <c r="AA83" i="47"/>
  <c r="Z83" i="47"/>
  <c r="Y83" i="47"/>
  <c r="X83" i="47"/>
  <c r="U83" i="47"/>
  <c r="T83" i="47"/>
  <c r="AC83" i="47" s="1"/>
  <c r="AB82" i="47"/>
  <c r="AA82" i="47"/>
  <c r="Z82" i="47"/>
  <c r="Y82" i="47"/>
  <c r="X82" i="47"/>
  <c r="U82" i="47"/>
  <c r="T82" i="47"/>
  <c r="AC82" i="47" s="1"/>
  <c r="AB81" i="47"/>
  <c r="AA81" i="47"/>
  <c r="Z81" i="47"/>
  <c r="Y81" i="47"/>
  <c r="X81" i="47"/>
  <c r="U81" i="47"/>
  <c r="T81" i="47"/>
  <c r="AC81" i="47" s="1"/>
  <c r="AB80" i="47"/>
  <c r="AA80" i="47"/>
  <c r="Z80" i="47"/>
  <c r="Y80" i="47"/>
  <c r="X80" i="47"/>
  <c r="U80" i="47"/>
  <c r="T80" i="47"/>
  <c r="AC80" i="47" s="1"/>
  <c r="AB79" i="47"/>
  <c r="AA79" i="47"/>
  <c r="Z79" i="47"/>
  <c r="Y79" i="47"/>
  <c r="X79" i="47"/>
  <c r="U79" i="47"/>
  <c r="T79" i="47"/>
  <c r="AC79" i="47" s="1"/>
  <c r="AB78" i="47"/>
  <c r="AA78" i="47"/>
  <c r="Z78" i="47"/>
  <c r="Y78" i="47"/>
  <c r="X78" i="47"/>
  <c r="U78" i="47"/>
  <c r="T78" i="47"/>
  <c r="AC78" i="47" s="1"/>
  <c r="AA77" i="47"/>
  <c r="Z77" i="47"/>
  <c r="U77" i="47"/>
  <c r="T77" i="47"/>
  <c r="AC77" i="47" s="1"/>
  <c r="Q77" i="47"/>
  <c r="AB77" i="47" s="1"/>
  <c r="N77" i="47"/>
  <c r="K77" i="47"/>
  <c r="H77" i="47"/>
  <c r="Y77" i="47" s="1"/>
  <c r="E77" i="47"/>
  <c r="X77" i="47" s="1"/>
  <c r="AB76" i="47"/>
  <c r="AA76" i="47"/>
  <c r="X76" i="47"/>
  <c r="U76" i="47"/>
  <c r="T76" i="47"/>
  <c r="AC76" i="47" s="1"/>
  <c r="Q76" i="47"/>
  <c r="N76" i="47"/>
  <c r="K76" i="47"/>
  <c r="Z76" i="47" s="1"/>
  <c r="H76" i="47"/>
  <c r="Y76" i="47" s="1"/>
  <c r="E76" i="47"/>
  <c r="AC75" i="47"/>
  <c r="AB75" i="47"/>
  <c r="Y75" i="47"/>
  <c r="X75" i="47"/>
  <c r="U75" i="47"/>
  <c r="T75" i="47"/>
  <c r="Q75" i="47"/>
  <c r="N75" i="47"/>
  <c r="AA75" i="47" s="1"/>
  <c r="K75" i="47"/>
  <c r="Z75" i="47" s="1"/>
  <c r="H75" i="47"/>
  <c r="E75" i="47"/>
  <c r="AC74" i="47"/>
  <c r="Z74" i="47"/>
  <c r="Y74" i="47"/>
  <c r="U74" i="47"/>
  <c r="T74" i="47"/>
  <c r="Q74" i="47"/>
  <c r="AB74" i="47" s="1"/>
  <c r="N74" i="47"/>
  <c r="AA74" i="47" s="1"/>
  <c r="K74" i="47"/>
  <c r="H74" i="47"/>
  <c r="E74" i="47"/>
  <c r="X74" i="47" s="1"/>
  <c r="AA73" i="47"/>
  <c r="Z73" i="47"/>
  <c r="U73" i="47"/>
  <c r="T73" i="47"/>
  <c r="AC73" i="47" s="1"/>
  <c r="Q73" i="47"/>
  <c r="AB73" i="47" s="1"/>
  <c r="N73" i="47"/>
  <c r="K73" i="47"/>
  <c r="H73" i="47"/>
  <c r="Y73" i="47" s="1"/>
  <c r="E73" i="47"/>
  <c r="X73" i="47" s="1"/>
  <c r="AB72" i="47"/>
  <c r="AA72" i="47"/>
  <c r="X72" i="47"/>
  <c r="U72" i="47"/>
  <c r="T72" i="47"/>
  <c r="AC72" i="47" s="1"/>
  <c r="Q72" i="47"/>
  <c r="N72" i="47"/>
  <c r="K72" i="47"/>
  <c r="Z72" i="47" s="1"/>
  <c r="H72" i="47"/>
  <c r="Y72" i="47" s="1"/>
  <c r="E72" i="47"/>
  <c r="AC71" i="47"/>
  <c r="AB71" i="47"/>
  <c r="AA71" i="47"/>
  <c r="Z71" i="47"/>
  <c r="Y71" i="47"/>
  <c r="X71" i="47"/>
  <c r="U71" i="47"/>
  <c r="T71" i="47"/>
  <c r="AC70" i="47"/>
  <c r="AB70" i="47"/>
  <c r="AA70" i="47"/>
  <c r="Z70" i="47"/>
  <c r="Y70" i="47"/>
  <c r="X70" i="47"/>
  <c r="U70" i="47"/>
  <c r="T70" i="47"/>
  <c r="AC69" i="47"/>
  <c r="AB69" i="47"/>
  <c r="AA69" i="47"/>
  <c r="Z69" i="47"/>
  <c r="Y69" i="47"/>
  <c r="X69" i="47"/>
  <c r="U69" i="47"/>
  <c r="T69" i="47"/>
  <c r="AC68" i="47"/>
  <c r="AB68" i="47"/>
  <c r="AA68" i="47"/>
  <c r="Z68" i="47"/>
  <c r="Y68" i="47"/>
  <c r="X68" i="47"/>
  <c r="U68" i="47"/>
  <c r="T68" i="47"/>
  <c r="AC67" i="47"/>
  <c r="AB67" i="47"/>
  <c r="AA67" i="47"/>
  <c r="Z67" i="47"/>
  <c r="Y67" i="47"/>
  <c r="X67" i="47"/>
  <c r="U67" i="47"/>
  <c r="T67" i="47"/>
  <c r="AC66" i="47"/>
  <c r="AB66" i="47"/>
  <c r="AA66" i="47"/>
  <c r="Z66" i="47"/>
  <c r="Y66" i="47"/>
  <c r="X66" i="47"/>
  <c r="U66" i="47"/>
  <c r="T66" i="47"/>
  <c r="AC65" i="47"/>
  <c r="AB65" i="47"/>
  <c r="AA65" i="47"/>
  <c r="Z65" i="47"/>
  <c r="Y65" i="47"/>
  <c r="X65" i="47"/>
  <c r="U65" i="47"/>
  <c r="T65" i="47"/>
  <c r="AC64" i="47"/>
  <c r="AB64" i="47"/>
  <c r="AA64" i="47"/>
  <c r="Z64" i="47"/>
  <c r="Y64" i="47"/>
  <c r="X64" i="47"/>
  <c r="U64" i="47"/>
  <c r="T64" i="47"/>
  <c r="AC63" i="47"/>
  <c r="AB63" i="47"/>
  <c r="AA63" i="47"/>
  <c r="Z63" i="47"/>
  <c r="Y63" i="47"/>
  <c r="X63" i="47"/>
  <c r="U63" i="47"/>
  <c r="T63" i="47"/>
  <c r="AC62" i="47"/>
  <c r="AB62" i="47"/>
  <c r="AA62" i="47"/>
  <c r="Z62" i="47"/>
  <c r="Y62" i="47"/>
  <c r="X62" i="47"/>
  <c r="U62" i="47"/>
  <c r="T62" i="47"/>
  <c r="AC61" i="47"/>
  <c r="AB61" i="47"/>
  <c r="AA61" i="47"/>
  <c r="Z61" i="47"/>
  <c r="Y61" i="47"/>
  <c r="X61" i="47"/>
  <c r="U61" i="47"/>
  <c r="T61" i="47"/>
  <c r="AC60" i="47"/>
  <c r="AB60" i="47"/>
  <c r="AA60" i="47"/>
  <c r="Z60" i="47"/>
  <c r="Y60" i="47"/>
  <c r="X60" i="47"/>
  <c r="U60" i="47"/>
  <c r="T60" i="47"/>
  <c r="AC59" i="47"/>
  <c r="AB59" i="47"/>
  <c r="AA59" i="47"/>
  <c r="Z59" i="47"/>
  <c r="Y59" i="47"/>
  <c r="X59" i="47"/>
  <c r="U59" i="47"/>
  <c r="T59" i="47"/>
  <c r="AC58" i="47"/>
  <c r="AB58" i="47"/>
  <c r="AA58" i="47"/>
  <c r="Z58" i="47"/>
  <c r="Y58" i="47"/>
  <c r="X58" i="47"/>
  <c r="U58" i="47"/>
  <c r="T58" i="47"/>
  <c r="AC57" i="47"/>
  <c r="AB57" i="47"/>
  <c r="AA57" i="47"/>
  <c r="Z57" i="47"/>
  <c r="Y57" i="47"/>
  <c r="X57" i="47"/>
  <c r="U57" i="47"/>
  <c r="T57" i="47"/>
  <c r="AC56" i="47"/>
  <c r="AB56" i="47"/>
  <c r="AA56" i="47"/>
  <c r="Z56" i="47"/>
  <c r="Y56" i="47"/>
  <c r="X56" i="47"/>
  <c r="U56" i="47"/>
  <c r="T56" i="47"/>
  <c r="AC55" i="47"/>
  <c r="AB55" i="47"/>
  <c r="AA55" i="47"/>
  <c r="Z55" i="47"/>
  <c r="Y55" i="47"/>
  <c r="X55" i="47"/>
  <c r="U55" i="47"/>
  <c r="T55" i="47"/>
  <c r="AC54" i="47"/>
  <c r="AB54" i="47"/>
  <c r="AA54" i="47"/>
  <c r="Z54" i="47"/>
  <c r="Y54" i="47"/>
  <c r="X54" i="47"/>
  <c r="U54" i="47"/>
  <c r="T54" i="47"/>
  <c r="AC53" i="47"/>
  <c r="AB53" i="47"/>
  <c r="Y53" i="47"/>
  <c r="X53" i="47"/>
  <c r="U53" i="47"/>
  <c r="T53" i="47"/>
  <c r="Q53" i="47"/>
  <c r="N53" i="47"/>
  <c r="AA53" i="47" s="1"/>
  <c r="K53" i="47"/>
  <c r="Z53" i="47" s="1"/>
  <c r="H53" i="47"/>
  <c r="E53" i="47"/>
  <c r="AC52" i="47"/>
  <c r="Z52" i="47"/>
  <c r="Y52" i="47"/>
  <c r="U52" i="47"/>
  <c r="T52" i="47"/>
  <c r="Q52" i="47"/>
  <c r="AB52" i="47" s="1"/>
  <c r="N52" i="47"/>
  <c r="AA52" i="47" s="1"/>
  <c r="K52" i="47"/>
  <c r="H52" i="47"/>
  <c r="E52" i="47"/>
  <c r="X52" i="47" s="1"/>
  <c r="AB51" i="47"/>
  <c r="AA51" i="47"/>
  <c r="Z51" i="47"/>
  <c r="Y51" i="47"/>
  <c r="X51" i="47"/>
  <c r="U51" i="47"/>
  <c r="T51" i="47"/>
  <c r="AC51" i="47" s="1"/>
  <c r="AB50" i="47"/>
  <c r="AA50" i="47"/>
  <c r="Z50" i="47"/>
  <c r="Y50" i="47"/>
  <c r="X50" i="47"/>
  <c r="U50" i="47"/>
  <c r="T50" i="47"/>
  <c r="AC50" i="47" s="1"/>
  <c r="AB49" i="47"/>
  <c r="AA49" i="47"/>
  <c r="Z49" i="47"/>
  <c r="Y49" i="47"/>
  <c r="X49" i="47"/>
  <c r="U49" i="47"/>
  <c r="T49" i="47"/>
  <c r="AC49" i="47" s="1"/>
  <c r="AB48" i="47"/>
  <c r="AA48" i="47"/>
  <c r="Z48" i="47"/>
  <c r="Y48" i="47"/>
  <c r="X48" i="47"/>
  <c r="U48" i="47"/>
  <c r="T48" i="47"/>
  <c r="AC48" i="47" s="1"/>
  <c r="AB47" i="47"/>
  <c r="AA47" i="47"/>
  <c r="Z47" i="47"/>
  <c r="Y47" i="47"/>
  <c r="X47" i="47"/>
  <c r="U47" i="47"/>
  <c r="T47" i="47"/>
  <c r="AC47" i="47" s="1"/>
  <c r="AB46" i="47"/>
  <c r="AA46" i="47"/>
  <c r="Z46" i="47"/>
  <c r="Y46" i="47"/>
  <c r="X46" i="47"/>
  <c r="U46" i="47"/>
  <c r="T46" i="47"/>
  <c r="AC46" i="47" s="1"/>
  <c r="AB45" i="47"/>
  <c r="AA45" i="47"/>
  <c r="Z45" i="47"/>
  <c r="Y45" i="47"/>
  <c r="X45" i="47"/>
  <c r="U45" i="47"/>
  <c r="T45" i="47"/>
  <c r="AC45" i="47" s="1"/>
  <c r="AB44" i="47"/>
  <c r="AA44" i="47"/>
  <c r="Z44" i="47"/>
  <c r="Y44" i="47"/>
  <c r="X44" i="47"/>
  <c r="U44" i="47"/>
  <c r="T44" i="47"/>
  <c r="AC44" i="47" s="1"/>
  <c r="AB43" i="47"/>
  <c r="AA43" i="47"/>
  <c r="Z43" i="47"/>
  <c r="Y43" i="47"/>
  <c r="X43" i="47"/>
  <c r="U43" i="47"/>
  <c r="T43" i="47"/>
  <c r="AC43" i="47" s="1"/>
  <c r="AB42" i="47"/>
  <c r="AA42" i="47"/>
  <c r="Z42" i="47"/>
  <c r="Y42" i="47"/>
  <c r="X42" i="47"/>
  <c r="U42" i="47"/>
  <c r="T42" i="47"/>
  <c r="AC42" i="47" s="1"/>
  <c r="AB41" i="47"/>
  <c r="AA41" i="47"/>
  <c r="Z41" i="47"/>
  <c r="Y41" i="47"/>
  <c r="X41" i="47"/>
  <c r="U41" i="47"/>
  <c r="T41" i="47"/>
  <c r="AC41" i="47" s="1"/>
  <c r="AB40" i="47"/>
  <c r="AA40" i="47"/>
  <c r="Z40" i="47"/>
  <c r="Y40" i="47"/>
  <c r="X40" i="47"/>
  <c r="U40" i="47"/>
  <c r="T40" i="47"/>
  <c r="AC40" i="47" s="1"/>
  <c r="AB39" i="47"/>
  <c r="AA39" i="47"/>
  <c r="Z39" i="47"/>
  <c r="Y39" i="47"/>
  <c r="X39" i="47"/>
  <c r="U39" i="47"/>
  <c r="T39" i="47"/>
  <c r="AC39" i="47" s="1"/>
  <c r="AB38" i="47"/>
  <c r="AA38" i="47"/>
  <c r="Z38" i="47"/>
  <c r="Y38" i="47"/>
  <c r="X38" i="47"/>
  <c r="U38" i="47"/>
  <c r="T38" i="47"/>
  <c r="AC38" i="47" s="1"/>
  <c r="AB37" i="47"/>
  <c r="AA37" i="47"/>
  <c r="Z37" i="47"/>
  <c r="Y37" i="47"/>
  <c r="X37" i="47"/>
  <c r="U37" i="47"/>
  <c r="T37" i="47"/>
  <c r="AC37" i="47" s="1"/>
  <c r="AB36" i="47"/>
  <c r="AA36" i="47"/>
  <c r="Z36" i="47"/>
  <c r="Y36" i="47"/>
  <c r="X36" i="47"/>
  <c r="U36" i="47"/>
  <c r="T36" i="47"/>
  <c r="AC36" i="47" s="1"/>
  <c r="AB35" i="47"/>
  <c r="AA35" i="47"/>
  <c r="Z35" i="47"/>
  <c r="Y35" i="47"/>
  <c r="X35" i="47"/>
  <c r="U35" i="47"/>
  <c r="T35" i="47"/>
  <c r="AC35" i="47" s="1"/>
  <c r="AB34" i="47"/>
  <c r="AA34" i="47"/>
  <c r="Z34" i="47"/>
  <c r="Y34" i="47"/>
  <c r="X34" i="47"/>
  <c r="U34" i="47"/>
  <c r="T34" i="47"/>
  <c r="AC34" i="47" s="1"/>
  <c r="AB33" i="47"/>
  <c r="AA33" i="47"/>
  <c r="Z33" i="47"/>
  <c r="Y33" i="47"/>
  <c r="X33" i="47"/>
  <c r="U33" i="47"/>
  <c r="T33" i="47"/>
  <c r="AC33" i="47" s="1"/>
  <c r="AB32" i="47"/>
  <c r="AA32" i="47"/>
  <c r="Z32" i="47"/>
  <c r="Y32" i="47"/>
  <c r="X32" i="47"/>
  <c r="U32" i="47"/>
  <c r="T32" i="47"/>
  <c r="AC32" i="47" s="1"/>
  <c r="AB31" i="47"/>
  <c r="AA31" i="47"/>
  <c r="Z31" i="47"/>
  <c r="Y31" i="47"/>
  <c r="X31" i="47"/>
  <c r="U31" i="47"/>
  <c r="T31" i="47"/>
  <c r="AC31" i="47" s="1"/>
  <c r="AB30" i="47"/>
  <c r="AA30" i="47"/>
  <c r="Z30" i="47"/>
  <c r="Y30" i="47"/>
  <c r="X30" i="47"/>
  <c r="U30" i="47"/>
  <c r="T30" i="47"/>
  <c r="AC30" i="47" s="1"/>
  <c r="AB29" i="47"/>
  <c r="AA29" i="47"/>
  <c r="Z29" i="47"/>
  <c r="Y29" i="47"/>
  <c r="X29" i="47"/>
  <c r="U29" i="47"/>
  <c r="T29" i="47"/>
  <c r="AC29" i="47" s="1"/>
  <c r="AB28" i="47"/>
  <c r="AA28" i="47"/>
  <c r="Z28" i="47"/>
  <c r="Y28" i="47"/>
  <c r="X28" i="47"/>
  <c r="U28" i="47"/>
  <c r="T28" i="47"/>
  <c r="AC28" i="47" s="1"/>
  <c r="AB27" i="47"/>
  <c r="AA27" i="47"/>
  <c r="Z27" i="47"/>
  <c r="Y27" i="47"/>
  <c r="X27" i="47"/>
  <c r="U27" i="47"/>
  <c r="T27" i="47"/>
  <c r="AC27" i="47" s="1"/>
  <c r="AA26" i="47"/>
  <c r="Z26" i="47"/>
  <c r="U26" i="47"/>
  <c r="T26" i="47"/>
  <c r="AC26" i="47" s="1"/>
  <c r="Q26" i="47"/>
  <c r="AB26" i="47" s="1"/>
  <c r="N26" i="47"/>
  <c r="K26" i="47"/>
  <c r="H26" i="47"/>
  <c r="Y26" i="47" s="1"/>
  <c r="E26" i="47"/>
  <c r="X26" i="47" s="1"/>
  <c r="AB25" i="47"/>
  <c r="AA25" i="47"/>
  <c r="X25" i="47"/>
  <c r="U25" i="47"/>
  <c r="T25" i="47"/>
  <c r="AC25" i="47" s="1"/>
  <c r="Q25" i="47"/>
  <c r="N25" i="47"/>
  <c r="K25" i="47"/>
  <c r="Z25" i="47" s="1"/>
  <c r="H25" i="47"/>
  <c r="Y25" i="47" s="1"/>
  <c r="E25" i="47"/>
  <c r="AC24" i="47"/>
  <c r="AB24" i="47"/>
  <c r="Y24" i="47"/>
  <c r="X24" i="47"/>
  <c r="U24" i="47"/>
  <c r="T24" i="47"/>
  <c r="Q24" i="47"/>
  <c r="N24" i="47"/>
  <c r="AA24" i="47" s="1"/>
  <c r="K24" i="47"/>
  <c r="Z24" i="47" s="1"/>
  <c r="H24" i="47"/>
  <c r="E24" i="47"/>
  <c r="AC23" i="47"/>
  <c r="Z23" i="47"/>
  <c r="Y23" i="47"/>
  <c r="U23" i="47"/>
  <c r="T23" i="47"/>
  <c r="Q23" i="47"/>
  <c r="AB23" i="47" s="1"/>
  <c r="N23" i="47"/>
  <c r="AA23" i="47" s="1"/>
  <c r="K23" i="47"/>
  <c r="H23" i="47"/>
  <c r="E23" i="47"/>
  <c r="X23" i="47" s="1"/>
  <c r="AA22" i="47"/>
  <c r="Z22" i="47"/>
  <c r="U22" i="47"/>
  <c r="T22" i="47"/>
  <c r="AC22" i="47" s="1"/>
  <c r="Q22" i="47"/>
  <c r="AB22" i="47" s="1"/>
  <c r="N22" i="47"/>
  <c r="K22" i="47"/>
  <c r="H22" i="47"/>
  <c r="Y22" i="47" s="1"/>
  <c r="E22" i="47"/>
  <c r="X22" i="47" s="1"/>
  <c r="AB21" i="47"/>
  <c r="AA21" i="47"/>
  <c r="X21" i="47"/>
  <c r="U21" i="47"/>
  <c r="T21" i="47"/>
  <c r="AC21" i="47" s="1"/>
  <c r="Q21" i="47"/>
  <c r="N21" i="47"/>
  <c r="K21" i="47"/>
  <c r="Z21" i="47" s="1"/>
  <c r="H21" i="47"/>
  <c r="Y21" i="47" s="1"/>
  <c r="E21" i="47"/>
  <c r="AC20" i="47"/>
  <c r="AB20" i="47"/>
  <c r="Y20" i="47"/>
  <c r="X20" i="47"/>
  <c r="U20" i="47"/>
  <c r="T20" i="47"/>
  <c r="Q20" i="47"/>
  <c r="N20" i="47"/>
  <c r="AA20" i="47" s="1"/>
  <c r="K20" i="47"/>
  <c r="Z20" i="47" s="1"/>
  <c r="H20" i="47"/>
  <c r="E20" i="47"/>
  <c r="AC19" i="47"/>
  <c r="Z19" i="47"/>
  <c r="Y19" i="47"/>
  <c r="U19" i="47"/>
  <c r="T19" i="47"/>
  <c r="Q19" i="47"/>
  <c r="AB19" i="47" s="1"/>
  <c r="N19" i="47"/>
  <c r="AA19" i="47" s="1"/>
  <c r="K19" i="47"/>
  <c r="H19" i="47"/>
  <c r="E19" i="47"/>
  <c r="X19" i="47" s="1"/>
  <c r="AA18" i="47"/>
  <c r="Z18" i="47"/>
  <c r="U18" i="47"/>
  <c r="T18" i="47"/>
  <c r="AC18" i="47" s="1"/>
  <c r="Q18" i="47"/>
  <c r="AB18" i="47" s="1"/>
  <c r="N18" i="47"/>
  <c r="K18" i="47"/>
  <c r="H18" i="47"/>
  <c r="Y18" i="47" s="1"/>
  <c r="E18" i="47"/>
  <c r="X18" i="47" s="1"/>
  <c r="AB17" i="47"/>
  <c r="AA17" i="47"/>
  <c r="Z17" i="47"/>
  <c r="Y17" i="47"/>
  <c r="X17" i="47"/>
  <c r="U17" i="47"/>
  <c r="U225" i="47" s="1"/>
  <c r="T17" i="47"/>
  <c r="AC17" i="47" s="1"/>
  <c r="AB16" i="47"/>
  <c r="AA16" i="47"/>
  <c r="Z16" i="47"/>
  <c r="Y16" i="47"/>
  <c r="X16" i="47"/>
  <c r="U16" i="47"/>
  <c r="U224" i="47" s="1"/>
  <c r="T16" i="47"/>
  <c r="AC16" i="47" s="1"/>
  <c r="AB15" i="47"/>
  <c r="AA15" i="47"/>
  <c r="Z15" i="47"/>
  <c r="Y15" i="47"/>
  <c r="X15" i="47"/>
  <c r="U15" i="47"/>
  <c r="U223" i="47" s="1"/>
  <c r="T15" i="47"/>
  <c r="AC15" i="47" s="1"/>
  <c r="AC223" i="47" s="1"/>
  <c r="AB14" i="47"/>
  <c r="AA14" i="47"/>
  <c r="Z14" i="47"/>
  <c r="Y14" i="47"/>
  <c r="X14" i="47"/>
  <c r="U14" i="47"/>
  <c r="U222" i="47" s="1"/>
  <c r="T14" i="47"/>
  <c r="AC14" i="47" s="1"/>
  <c r="AC222" i="47" s="1"/>
  <c r="AB13" i="47"/>
  <c r="AA13" i="47"/>
  <c r="AA221" i="47" s="1"/>
  <c r="Z13" i="47"/>
  <c r="Y13" i="47"/>
  <c r="X13" i="47"/>
  <c r="U13" i="47"/>
  <c r="U221" i="47" s="1"/>
  <c r="T13" i="47"/>
  <c r="AC13" i="47" s="1"/>
  <c r="AB12" i="47"/>
  <c r="AB220" i="47" s="1"/>
  <c r="AA12" i="47"/>
  <c r="Z12" i="47"/>
  <c r="Y12" i="47"/>
  <c r="X12" i="47"/>
  <c r="X220" i="47" s="1"/>
  <c r="U12" i="47"/>
  <c r="U220" i="47" s="1"/>
  <c r="T12" i="47"/>
  <c r="AC12" i="47" s="1"/>
  <c r="AB11" i="47"/>
  <c r="AA11" i="47"/>
  <c r="Z11" i="47"/>
  <c r="Y11" i="47"/>
  <c r="X11" i="47"/>
  <c r="U11" i="47"/>
  <c r="U219" i="47" s="1"/>
  <c r="T11" i="47"/>
  <c r="AC11" i="47" s="1"/>
  <c r="AC219" i="47" s="1"/>
  <c r="AB10" i="47"/>
  <c r="AA10" i="47"/>
  <c r="Z10" i="47"/>
  <c r="Y10" i="47"/>
  <c r="X10" i="47"/>
  <c r="U10" i="47"/>
  <c r="U218" i="47" s="1"/>
  <c r="T10" i="47"/>
  <c r="AC10" i="47" s="1"/>
  <c r="AC218" i="47" s="1"/>
  <c r="AB9" i="47"/>
  <c r="AA9" i="47"/>
  <c r="Z9" i="47"/>
  <c r="Y9" i="47"/>
  <c r="X9" i="47"/>
  <c r="U9" i="47"/>
  <c r="U217" i="47" s="1"/>
  <c r="T9" i="47"/>
  <c r="AC9" i="47" s="1"/>
  <c r="Y217" i="50" l="1"/>
  <c r="Y218" i="50"/>
  <c r="Y219" i="50"/>
  <c r="Y220" i="50"/>
  <c r="Y221" i="50"/>
  <c r="Y222" i="50"/>
  <c r="Y223" i="50"/>
  <c r="Y224" i="50"/>
  <c r="Y225" i="50"/>
  <c r="Z217" i="50"/>
  <c r="Z218" i="50"/>
  <c r="Z219" i="50"/>
  <c r="Z220" i="50"/>
  <c r="Z221" i="50"/>
  <c r="Z222" i="50"/>
  <c r="Z223" i="50"/>
  <c r="Z225" i="50"/>
  <c r="U217" i="50"/>
  <c r="AA217" i="50"/>
  <c r="U218" i="50"/>
  <c r="AA218" i="50"/>
  <c r="U219" i="50"/>
  <c r="AA219" i="50"/>
  <c r="U220" i="50"/>
  <c r="AA220" i="50"/>
  <c r="U221" i="50"/>
  <c r="AA221" i="50"/>
  <c r="U222" i="50"/>
  <c r="AA222" i="50"/>
  <c r="U223" i="50"/>
  <c r="AA223" i="50"/>
  <c r="U224" i="50"/>
  <c r="AA224" i="50"/>
  <c r="U225" i="50"/>
  <c r="AA225" i="50"/>
  <c r="X217" i="50"/>
  <c r="AB217" i="50"/>
  <c r="X218" i="50"/>
  <c r="AB218" i="50"/>
  <c r="X219" i="50"/>
  <c r="AB219" i="50"/>
  <c r="X220" i="50"/>
  <c r="AB220" i="50"/>
  <c r="X221" i="50"/>
  <c r="AB221" i="50"/>
  <c r="X222" i="50"/>
  <c r="AB222" i="50"/>
  <c r="X223" i="50"/>
  <c r="AB223" i="50"/>
  <c r="X225" i="50"/>
  <c r="AB225" i="50"/>
  <c r="Y217" i="49"/>
  <c r="Y218" i="49"/>
  <c r="Y219" i="49"/>
  <c r="Y220" i="49"/>
  <c r="Y221" i="49"/>
  <c r="Y222" i="49"/>
  <c r="Y223" i="49"/>
  <c r="Y224" i="49"/>
  <c r="Y225" i="49"/>
  <c r="Z217" i="49"/>
  <c r="Z218" i="49"/>
  <c r="Z219" i="49"/>
  <c r="Z220" i="49"/>
  <c r="Z221" i="49"/>
  <c r="Z222" i="49"/>
  <c r="Z223" i="49"/>
  <c r="Z225" i="49"/>
  <c r="U217" i="49"/>
  <c r="AA217" i="49"/>
  <c r="U218" i="49"/>
  <c r="AA218" i="49"/>
  <c r="U219" i="49"/>
  <c r="AA219" i="49"/>
  <c r="U220" i="49"/>
  <c r="AA220" i="49"/>
  <c r="U221" i="49"/>
  <c r="AA221" i="49"/>
  <c r="U222" i="49"/>
  <c r="AA222" i="49"/>
  <c r="U223" i="49"/>
  <c r="AA223" i="49"/>
  <c r="U224" i="49"/>
  <c r="AA224" i="49"/>
  <c r="U225" i="49"/>
  <c r="AA225" i="49"/>
  <c r="X217" i="49"/>
  <c r="AB217" i="49"/>
  <c r="X218" i="49"/>
  <c r="AB218" i="49"/>
  <c r="X219" i="49"/>
  <c r="AB219" i="49"/>
  <c r="X220" i="49"/>
  <c r="AB220" i="49"/>
  <c r="X221" i="49"/>
  <c r="AB221" i="49"/>
  <c r="X222" i="49"/>
  <c r="AB222" i="49"/>
  <c r="X223" i="49"/>
  <c r="AB223" i="49"/>
  <c r="X225" i="49"/>
  <c r="AB225" i="49"/>
  <c r="Y217" i="48"/>
  <c r="Y218" i="48"/>
  <c r="Y219" i="48"/>
  <c r="Y220" i="48"/>
  <c r="Y221" i="48"/>
  <c r="AC221" i="48"/>
  <c r="AC222" i="48"/>
  <c r="AC223" i="48"/>
  <c r="AC224" i="48"/>
  <c r="AC225" i="48"/>
  <c r="Z217" i="48"/>
  <c r="Z218" i="48"/>
  <c r="Z219" i="48"/>
  <c r="Z220" i="48"/>
  <c r="Z221" i="48"/>
  <c r="Z222" i="48"/>
  <c r="Z223" i="48"/>
  <c r="Z224" i="48"/>
  <c r="Z225" i="48"/>
  <c r="AA218" i="48"/>
  <c r="AA220" i="48"/>
  <c r="AA221" i="48"/>
  <c r="AA222" i="48"/>
  <c r="AA223" i="48"/>
  <c r="AA225" i="48"/>
  <c r="AA217" i="48"/>
  <c r="AA219" i="48"/>
  <c r="U222" i="48"/>
  <c r="AA224" i="48"/>
  <c r="X217" i="48"/>
  <c r="AB217" i="48"/>
  <c r="X218" i="48"/>
  <c r="AB218" i="48"/>
  <c r="X219" i="48"/>
  <c r="AB219" i="48"/>
  <c r="X220" i="48"/>
  <c r="AB220" i="48"/>
  <c r="X221" i="48"/>
  <c r="AB221" i="48"/>
  <c r="X222" i="48"/>
  <c r="AB222" i="48"/>
  <c r="X223" i="48"/>
  <c r="AB223" i="48"/>
  <c r="X224" i="48"/>
  <c r="AB224" i="48"/>
  <c r="X225" i="48"/>
  <c r="AB225" i="48"/>
  <c r="AC217" i="48"/>
  <c r="AC218" i="48"/>
  <c r="AC219" i="48"/>
  <c r="AC220" i="48"/>
  <c r="Y222" i="48"/>
  <c r="Y223" i="48"/>
  <c r="Y224" i="48"/>
  <c r="Y225" i="48"/>
  <c r="AC217" i="47"/>
  <c r="AC221" i="47"/>
  <c r="AC225" i="47"/>
  <c r="AC220" i="47"/>
  <c r="AC224" i="47"/>
  <c r="AA219" i="47"/>
  <c r="X217" i="47"/>
  <c r="AB218" i="47"/>
  <c r="AB219" i="47"/>
  <c r="Z217" i="47"/>
  <c r="Z218" i="47"/>
  <c r="Z219" i="47"/>
  <c r="Z220" i="47"/>
  <c r="Z221" i="47"/>
  <c r="Z222" i="47"/>
  <c r="Z223" i="47"/>
  <c r="Z224" i="47"/>
  <c r="Z225" i="47"/>
  <c r="AA220" i="47"/>
  <c r="AA224" i="47"/>
  <c r="X218" i="47"/>
  <c r="X221" i="47"/>
  <c r="X222" i="47"/>
  <c r="X223" i="47"/>
  <c r="X224" i="47"/>
  <c r="AB225" i="47"/>
  <c r="AA217" i="47"/>
  <c r="AA218" i="47"/>
  <c r="AA222" i="47"/>
  <c r="AA223" i="47"/>
  <c r="AA225" i="47"/>
  <c r="AB217" i="47"/>
  <c r="X219" i="47"/>
  <c r="AB221" i="47"/>
  <c r="AB222" i="47"/>
  <c r="AB223" i="47"/>
  <c r="AB224" i="47"/>
  <c r="X225" i="47"/>
  <c r="Y217" i="47"/>
  <c r="Y218" i="47"/>
  <c r="Y219" i="47"/>
  <c r="Y220" i="47"/>
  <c r="Y221" i="47"/>
  <c r="Y222" i="47"/>
  <c r="Y223" i="47"/>
  <c r="Y224" i="47"/>
  <c r="Y225" i="47"/>
  <c r="AB215" i="46"/>
  <c r="X215" i="46"/>
  <c r="U215" i="46"/>
  <c r="T215" i="46"/>
  <c r="AC215" i="46" s="1"/>
  <c r="Q215" i="46"/>
  <c r="N215" i="46"/>
  <c r="AA215" i="46" s="1"/>
  <c r="K215" i="46"/>
  <c r="Z215" i="46" s="1"/>
  <c r="H215" i="46"/>
  <c r="Y215" i="46" s="1"/>
  <c r="E215" i="46"/>
  <c r="AC214" i="46"/>
  <c r="Y214" i="46"/>
  <c r="U214" i="46"/>
  <c r="T214" i="46"/>
  <c r="Q214" i="46"/>
  <c r="AB214" i="46" s="1"/>
  <c r="N214" i="46"/>
  <c r="AA214" i="46" s="1"/>
  <c r="K214" i="46"/>
  <c r="Z214" i="46" s="1"/>
  <c r="H214" i="46"/>
  <c r="E214" i="46"/>
  <c r="X214" i="46" s="1"/>
  <c r="AB213" i="46"/>
  <c r="Z213" i="46"/>
  <c r="X213" i="46"/>
  <c r="U213" i="46"/>
  <c r="T213" i="46"/>
  <c r="AC213" i="46" s="1"/>
  <c r="Q213" i="46"/>
  <c r="N213" i="46"/>
  <c r="AA213" i="46" s="1"/>
  <c r="K213" i="46"/>
  <c r="H213" i="46"/>
  <c r="Y213" i="46" s="1"/>
  <c r="E213" i="46"/>
  <c r="AC212" i="46"/>
  <c r="AA212" i="46"/>
  <c r="Y212" i="46"/>
  <c r="U212" i="46"/>
  <c r="T212" i="46"/>
  <c r="Q212" i="46"/>
  <c r="AB212" i="46" s="1"/>
  <c r="N212" i="46"/>
  <c r="K212" i="46"/>
  <c r="Z212" i="46" s="1"/>
  <c r="H212" i="46"/>
  <c r="E212" i="46"/>
  <c r="X212" i="46" s="1"/>
  <c r="AB211" i="46"/>
  <c r="Z211" i="46"/>
  <c r="X211" i="46"/>
  <c r="U211" i="46"/>
  <c r="T211" i="46"/>
  <c r="AC211" i="46" s="1"/>
  <c r="Q211" i="46"/>
  <c r="N211" i="46"/>
  <c r="AA211" i="46" s="1"/>
  <c r="K211" i="46"/>
  <c r="H211" i="46"/>
  <c r="Y211" i="46" s="1"/>
  <c r="E211" i="46"/>
  <c r="AC210" i="46"/>
  <c r="AA210" i="46"/>
  <c r="Y210" i="46"/>
  <c r="U210" i="46"/>
  <c r="T210" i="46"/>
  <c r="Q210" i="46"/>
  <c r="AB210" i="46" s="1"/>
  <c r="N210" i="46"/>
  <c r="K210" i="46"/>
  <c r="Z210" i="46" s="1"/>
  <c r="H210" i="46"/>
  <c r="E210" i="46"/>
  <c r="X210" i="46" s="1"/>
  <c r="AB209" i="46"/>
  <c r="Z209" i="46"/>
  <c r="X209" i="46"/>
  <c r="U209" i="46"/>
  <c r="T209" i="46"/>
  <c r="AC209" i="46" s="1"/>
  <c r="Q209" i="46"/>
  <c r="N209" i="46"/>
  <c r="AA209" i="46" s="1"/>
  <c r="K209" i="46"/>
  <c r="H209" i="46"/>
  <c r="Y209" i="46" s="1"/>
  <c r="E209" i="46"/>
  <c r="AC208" i="46"/>
  <c r="AA208" i="46"/>
  <c r="Y208" i="46"/>
  <c r="U208" i="46"/>
  <c r="T208" i="46"/>
  <c r="Q208" i="46"/>
  <c r="AB208" i="46" s="1"/>
  <c r="N208" i="46"/>
  <c r="K208" i="46"/>
  <c r="Z208" i="46" s="1"/>
  <c r="H208" i="46"/>
  <c r="E208" i="46"/>
  <c r="X208" i="46" s="1"/>
  <c r="AB207" i="46"/>
  <c r="Z207" i="46"/>
  <c r="X207" i="46"/>
  <c r="U207" i="46"/>
  <c r="T207" i="46"/>
  <c r="AC207" i="46" s="1"/>
  <c r="Q207" i="46"/>
  <c r="N207" i="46"/>
  <c r="AA207" i="46" s="1"/>
  <c r="K207" i="46"/>
  <c r="H207" i="46"/>
  <c r="Y207" i="46" s="1"/>
  <c r="E207" i="46"/>
  <c r="AC206" i="46"/>
  <c r="AA206" i="46"/>
  <c r="Y206" i="46"/>
  <c r="U206" i="46"/>
  <c r="T206" i="46"/>
  <c r="Q206" i="46"/>
  <c r="AB206" i="46" s="1"/>
  <c r="N206" i="46"/>
  <c r="K206" i="46"/>
  <c r="Z206" i="46" s="1"/>
  <c r="H206" i="46"/>
  <c r="E206" i="46"/>
  <c r="X206" i="46" s="1"/>
  <c r="AB205" i="46"/>
  <c r="Z205" i="46"/>
  <c r="X205" i="46"/>
  <c r="U205" i="46"/>
  <c r="T205" i="46"/>
  <c r="AC205" i="46" s="1"/>
  <c r="Q205" i="46"/>
  <c r="N205" i="46"/>
  <c r="AA205" i="46" s="1"/>
  <c r="K205" i="46"/>
  <c r="H205" i="46"/>
  <c r="Y205" i="46" s="1"/>
  <c r="E205" i="46"/>
  <c r="AC204" i="46"/>
  <c r="AA204" i="46"/>
  <c r="Y204" i="46"/>
  <c r="U204" i="46"/>
  <c r="T204" i="46"/>
  <c r="Q204" i="46"/>
  <c r="AB204" i="46" s="1"/>
  <c r="N204" i="46"/>
  <c r="K204" i="46"/>
  <c r="Z204" i="46" s="1"/>
  <c r="H204" i="46"/>
  <c r="E204" i="46"/>
  <c r="X204" i="46" s="1"/>
  <c r="AB203" i="46"/>
  <c r="Z203" i="46"/>
  <c r="X203" i="46"/>
  <c r="U203" i="46"/>
  <c r="T203" i="46"/>
  <c r="AC203" i="46" s="1"/>
  <c r="Q203" i="46"/>
  <c r="N203" i="46"/>
  <c r="AA203" i="46" s="1"/>
  <c r="K203" i="46"/>
  <c r="H203" i="46"/>
  <c r="Y203" i="46" s="1"/>
  <c r="E203" i="46"/>
  <c r="AC202" i="46"/>
  <c r="AA202" i="46"/>
  <c r="Y202" i="46"/>
  <c r="U202" i="46"/>
  <c r="T202" i="46"/>
  <c r="Q202" i="46"/>
  <c r="AB202" i="46" s="1"/>
  <c r="N202" i="46"/>
  <c r="K202" i="46"/>
  <c r="Z202" i="46" s="1"/>
  <c r="H202" i="46"/>
  <c r="E202" i="46"/>
  <c r="X202" i="46" s="1"/>
  <c r="AB201" i="46"/>
  <c r="Z201" i="46"/>
  <c r="X201" i="46"/>
  <c r="U201" i="46"/>
  <c r="T201" i="46"/>
  <c r="AC201" i="46" s="1"/>
  <c r="Q201" i="46"/>
  <c r="N201" i="46"/>
  <c r="AA201" i="46" s="1"/>
  <c r="K201" i="46"/>
  <c r="H201" i="46"/>
  <c r="Y201" i="46" s="1"/>
  <c r="E201" i="46"/>
  <c r="AC200" i="46"/>
  <c r="AA200" i="46"/>
  <c r="Y200" i="46"/>
  <c r="U200" i="46"/>
  <c r="T200" i="46"/>
  <c r="Q200" i="46"/>
  <c r="AB200" i="46" s="1"/>
  <c r="N200" i="46"/>
  <c r="K200" i="46"/>
  <c r="Z200" i="46" s="1"/>
  <c r="H200" i="46"/>
  <c r="E200" i="46"/>
  <c r="X200" i="46" s="1"/>
  <c r="AB199" i="46"/>
  <c r="Z199" i="46"/>
  <c r="X199" i="46"/>
  <c r="U199" i="46"/>
  <c r="T199" i="46"/>
  <c r="AC199" i="46" s="1"/>
  <c r="Q199" i="46"/>
  <c r="N199" i="46"/>
  <c r="AA199" i="46" s="1"/>
  <c r="K199" i="46"/>
  <c r="H199" i="46"/>
  <c r="Y199" i="46" s="1"/>
  <c r="E199" i="46"/>
  <c r="AC198" i="46"/>
  <c r="AA198" i="46"/>
  <c r="Y198" i="46"/>
  <c r="U198" i="46"/>
  <c r="T198" i="46"/>
  <c r="Q198" i="46"/>
  <c r="AB198" i="46" s="1"/>
  <c r="N198" i="46"/>
  <c r="K198" i="46"/>
  <c r="Z198" i="46" s="1"/>
  <c r="H198" i="46"/>
  <c r="E198" i="46"/>
  <c r="X198" i="46" s="1"/>
  <c r="AB197" i="46"/>
  <c r="Z197" i="46"/>
  <c r="X197" i="46"/>
  <c r="U197" i="46"/>
  <c r="T197" i="46"/>
  <c r="AC197" i="46" s="1"/>
  <c r="Q197" i="46"/>
  <c r="N197" i="46"/>
  <c r="AA197" i="46" s="1"/>
  <c r="K197" i="46"/>
  <c r="H197" i="46"/>
  <c r="Y197" i="46" s="1"/>
  <c r="E197" i="46"/>
  <c r="AC196" i="46"/>
  <c r="AA196" i="46"/>
  <c r="Y196" i="46"/>
  <c r="U196" i="46"/>
  <c r="T196" i="46"/>
  <c r="Q196" i="46"/>
  <c r="AB196" i="46" s="1"/>
  <c r="N196" i="46"/>
  <c r="K196" i="46"/>
  <c r="Z196" i="46" s="1"/>
  <c r="H196" i="46"/>
  <c r="E196" i="46"/>
  <c r="X196" i="46" s="1"/>
  <c r="AB195" i="46"/>
  <c r="Z195" i="46"/>
  <c r="X195" i="46"/>
  <c r="U195" i="46"/>
  <c r="T195" i="46"/>
  <c r="AC195" i="46" s="1"/>
  <c r="Q195" i="46"/>
  <c r="N195" i="46"/>
  <c r="AA195" i="46" s="1"/>
  <c r="K195" i="46"/>
  <c r="H195" i="46"/>
  <c r="Y195" i="46" s="1"/>
  <c r="E195" i="46"/>
  <c r="AC194" i="46"/>
  <c r="AA194" i="46"/>
  <c r="Y194" i="46"/>
  <c r="U194" i="46"/>
  <c r="T194" i="46"/>
  <c r="Q194" i="46"/>
  <c r="AB194" i="46" s="1"/>
  <c r="N194" i="46"/>
  <c r="K194" i="46"/>
  <c r="Z194" i="46" s="1"/>
  <c r="H194" i="46"/>
  <c r="E194" i="46"/>
  <c r="X194" i="46" s="1"/>
  <c r="AB193" i="46"/>
  <c r="Z193" i="46"/>
  <c r="X193" i="46"/>
  <c r="U193" i="46"/>
  <c r="T193" i="46"/>
  <c r="AC193" i="46" s="1"/>
  <c r="Q193" i="46"/>
  <c r="N193" i="46"/>
  <c r="AA193" i="46" s="1"/>
  <c r="K193" i="46"/>
  <c r="H193" i="46"/>
  <c r="Y193" i="46" s="1"/>
  <c r="E193" i="46"/>
  <c r="AC192" i="46"/>
  <c r="AA192" i="46"/>
  <c r="Y192" i="46"/>
  <c r="U192" i="46"/>
  <c r="T192" i="46"/>
  <c r="Q192" i="46"/>
  <c r="AB192" i="46" s="1"/>
  <c r="N192" i="46"/>
  <c r="K192" i="46"/>
  <c r="Z192" i="46" s="1"/>
  <c r="H192" i="46"/>
  <c r="E192" i="46"/>
  <c r="X192" i="46" s="1"/>
  <c r="AB191" i="46"/>
  <c r="Z191" i="46"/>
  <c r="X191" i="46"/>
  <c r="U191" i="46"/>
  <c r="T191" i="46"/>
  <c r="AC191" i="46" s="1"/>
  <c r="Q191" i="46"/>
  <c r="N191" i="46"/>
  <c r="AA191" i="46" s="1"/>
  <c r="K191" i="46"/>
  <c r="H191" i="46"/>
  <c r="Y191" i="46" s="1"/>
  <c r="E191" i="46"/>
  <c r="AC190" i="46"/>
  <c r="AA190" i="46"/>
  <c r="Y190" i="46"/>
  <c r="U190" i="46"/>
  <c r="T190" i="46"/>
  <c r="Q190" i="46"/>
  <c r="AB190" i="46" s="1"/>
  <c r="N190" i="46"/>
  <c r="K190" i="46"/>
  <c r="Z190" i="46" s="1"/>
  <c r="H190" i="46"/>
  <c r="E190" i="46"/>
  <c r="X190" i="46" s="1"/>
  <c r="AB189" i="46"/>
  <c r="Z189" i="46"/>
  <c r="X189" i="46"/>
  <c r="U189" i="46"/>
  <c r="T189" i="46"/>
  <c r="AC189" i="46" s="1"/>
  <c r="Q189" i="46"/>
  <c r="N189" i="46"/>
  <c r="AA189" i="46" s="1"/>
  <c r="K189" i="46"/>
  <c r="H189" i="46"/>
  <c r="Y189" i="46" s="1"/>
  <c r="E189" i="46"/>
  <c r="AC188" i="46"/>
  <c r="AA188" i="46"/>
  <c r="Y188" i="46"/>
  <c r="U188" i="46"/>
  <c r="T188" i="46"/>
  <c r="Q188" i="46"/>
  <c r="AB188" i="46" s="1"/>
  <c r="N188" i="46"/>
  <c r="K188" i="46"/>
  <c r="Z188" i="46" s="1"/>
  <c r="H188" i="46"/>
  <c r="E188" i="46"/>
  <c r="X188" i="46" s="1"/>
  <c r="AB187" i="46"/>
  <c r="Z187" i="46"/>
  <c r="X187" i="46"/>
  <c r="U187" i="46"/>
  <c r="T187" i="46"/>
  <c r="AC187" i="46" s="1"/>
  <c r="Q187" i="46"/>
  <c r="N187" i="46"/>
  <c r="AA187" i="46" s="1"/>
  <c r="K187" i="46"/>
  <c r="H187" i="46"/>
  <c r="Y187" i="46" s="1"/>
  <c r="E187" i="46"/>
  <c r="AC186" i="46"/>
  <c r="AA186" i="46"/>
  <c r="Y186" i="46"/>
  <c r="U186" i="46"/>
  <c r="T186" i="46"/>
  <c r="Q186" i="46"/>
  <c r="AB186" i="46" s="1"/>
  <c r="N186" i="46"/>
  <c r="K186" i="46"/>
  <c r="Z186" i="46" s="1"/>
  <c r="H186" i="46"/>
  <c r="E186" i="46"/>
  <c r="X186" i="46" s="1"/>
  <c r="AB185" i="46"/>
  <c r="Z185" i="46"/>
  <c r="X185" i="46"/>
  <c r="U185" i="46"/>
  <c r="T185" i="46"/>
  <c r="AC185" i="46" s="1"/>
  <c r="Q185" i="46"/>
  <c r="N185" i="46"/>
  <c r="AA185" i="46" s="1"/>
  <c r="K185" i="46"/>
  <c r="H185" i="46"/>
  <c r="Y185" i="46" s="1"/>
  <c r="E185" i="46"/>
  <c r="AC184" i="46"/>
  <c r="AA184" i="46"/>
  <c r="Y184" i="46"/>
  <c r="U184" i="46"/>
  <c r="T184" i="46"/>
  <c r="Q184" i="46"/>
  <c r="AB184" i="46" s="1"/>
  <c r="N184" i="46"/>
  <c r="K184" i="46"/>
  <c r="Z184" i="46" s="1"/>
  <c r="H184" i="46"/>
  <c r="E184" i="46"/>
  <c r="X184" i="46" s="1"/>
  <c r="AB183" i="46"/>
  <c r="Z183" i="46"/>
  <c r="X183" i="46"/>
  <c r="U183" i="46"/>
  <c r="T183" i="46"/>
  <c r="AC183" i="46" s="1"/>
  <c r="Q183" i="46"/>
  <c r="N183" i="46"/>
  <c r="AA183" i="46" s="1"/>
  <c r="K183" i="46"/>
  <c r="H183" i="46"/>
  <c r="Y183" i="46" s="1"/>
  <c r="E183" i="46"/>
  <c r="AC182" i="46"/>
  <c r="AA182" i="46"/>
  <c r="Y182" i="46"/>
  <c r="U182" i="46"/>
  <c r="T182" i="46"/>
  <c r="Q182" i="46"/>
  <c r="AB182" i="46" s="1"/>
  <c r="N182" i="46"/>
  <c r="K182" i="46"/>
  <c r="Z182" i="46" s="1"/>
  <c r="H182" i="46"/>
  <c r="E182" i="46"/>
  <c r="X182" i="46" s="1"/>
  <c r="AB181" i="46"/>
  <c r="Z181" i="46"/>
  <c r="X181" i="46"/>
  <c r="U181" i="46"/>
  <c r="T181" i="46"/>
  <c r="AC181" i="46" s="1"/>
  <c r="Q181" i="46"/>
  <c r="N181" i="46"/>
  <c r="AA181" i="46" s="1"/>
  <c r="K181" i="46"/>
  <c r="H181" i="46"/>
  <c r="Y181" i="46" s="1"/>
  <c r="E181" i="46"/>
  <c r="AC180" i="46"/>
  <c r="AA180" i="46"/>
  <c r="Y180" i="46"/>
  <c r="U180" i="46"/>
  <c r="T180" i="46"/>
  <c r="Q180" i="46"/>
  <c r="AB180" i="46" s="1"/>
  <c r="N180" i="46"/>
  <c r="K180" i="46"/>
  <c r="Z180" i="46" s="1"/>
  <c r="H180" i="46"/>
  <c r="E180" i="46"/>
  <c r="X180" i="46" s="1"/>
  <c r="AB179" i="46"/>
  <c r="Z179" i="46"/>
  <c r="X179" i="46"/>
  <c r="U179" i="46"/>
  <c r="T179" i="46"/>
  <c r="AC179" i="46" s="1"/>
  <c r="Q179" i="46"/>
  <c r="N179" i="46"/>
  <c r="AA179" i="46" s="1"/>
  <c r="K179" i="46"/>
  <c r="H179" i="46"/>
  <c r="Y179" i="46" s="1"/>
  <c r="E179" i="46"/>
  <c r="AC178" i="46"/>
  <c r="AA178" i="46"/>
  <c r="Y178" i="46"/>
  <c r="U178" i="46"/>
  <c r="T178" i="46"/>
  <c r="Q178" i="46"/>
  <c r="AB178" i="46" s="1"/>
  <c r="N178" i="46"/>
  <c r="K178" i="46"/>
  <c r="Z178" i="46" s="1"/>
  <c r="H178" i="46"/>
  <c r="E178" i="46"/>
  <c r="X178" i="46" s="1"/>
  <c r="AB177" i="46"/>
  <c r="Z177" i="46"/>
  <c r="X177" i="46"/>
  <c r="U177" i="46"/>
  <c r="T177" i="46"/>
  <c r="AC177" i="46" s="1"/>
  <c r="Q177" i="46"/>
  <c r="N177" i="46"/>
  <c r="AA177" i="46" s="1"/>
  <c r="K177" i="46"/>
  <c r="H177" i="46"/>
  <c r="Y177" i="46" s="1"/>
  <c r="E177" i="46"/>
  <c r="AC176" i="46"/>
  <c r="AA176" i="46"/>
  <c r="Y176" i="46"/>
  <c r="U176" i="46"/>
  <c r="T176" i="46"/>
  <c r="Q176" i="46"/>
  <c r="AB176" i="46" s="1"/>
  <c r="N176" i="46"/>
  <c r="K176" i="46"/>
  <c r="Z176" i="46" s="1"/>
  <c r="H176" i="46"/>
  <c r="E176" i="46"/>
  <c r="X176" i="46" s="1"/>
  <c r="AB175" i="46"/>
  <c r="Z175" i="46"/>
  <c r="X175" i="46"/>
  <c r="U175" i="46"/>
  <c r="T175" i="46"/>
  <c r="AC175" i="46" s="1"/>
  <c r="Q175" i="46"/>
  <c r="N175" i="46"/>
  <c r="AA175" i="46" s="1"/>
  <c r="K175" i="46"/>
  <c r="H175" i="46"/>
  <c r="Y175" i="46" s="1"/>
  <c r="E175" i="46"/>
  <c r="AC174" i="46"/>
  <c r="AA174" i="46"/>
  <c r="Y174" i="46"/>
  <c r="U174" i="46"/>
  <c r="T174" i="46"/>
  <c r="Q174" i="46"/>
  <c r="AB174" i="46" s="1"/>
  <c r="N174" i="46"/>
  <c r="K174" i="46"/>
  <c r="Z174" i="46" s="1"/>
  <c r="H174" i="46"/>
  <c r="E174" i="46"/>
  <c r="X174" i="46" s="1"/>
  <c r="AB173" i="46"/>
  <c r="Z173" i="46"/>
  <c r="X173" i="46"/>
  <c r="U173" i="46"/>
  <c r="T173" i="46"/>
  <c r="AC173" i="46" s="1"/>
  <c r="Q173" i="46"/>
  <c r="N173" i="46"/>
  <c r="AA173" i="46" s="1"/>
  <c r="K173" i="46"/>
  <c r="H173" i="46"/>
  <c r="Y173" i="46" s="1"/>
  <c r="E173" i="46"/>
  <c r="AC172" i="46"/>
  <c r="AA172" i="46"/>
  <c r="Y172" i="46"/>
  <c r="U172" i="46"/>
  <c r="T172" i="46"/>
  <c r="Q172" i="46"/>
  <c r="AB172" i="46" s="1"/>
  <c r="N172" i="46"/>
  <c r="K172" i="46"/>
  <c r="Z172" i="46" s="1"/>
  <c r="H172" i="46"/>
  <c r="E172" i="46"/>
  <c r="X172" i="46" s="1"/>
  <c r="AB171" i="46"/>
  <c r="Z171" i="46"/>
  <c r="X171" i="46"/>
  <c r="U171" i="46"/>
  <c r="T171" i="46"/>
  <c r="AC171" i="46" s="1"/>
  <c r="Q171" i="46"/>
  <c r="N171" i="46"/>
  <c r="AA171" i="46" s="1"/>
  <c r="K171" i="46"/>
  <c r="H171" i="46"/>
  <c r="Y171" i="46" s="1"/>
  <c r="E171" i="46"/>
  <c r="AC170" i="46"/>
  <c r="Y170" i="46"/>
  <c r="U170" i="46"/>
  <c r="T170" i="46"/>
  <c r="Q170" i="46"/>
  <c r="AB170" i="46" s="1"/>
  <c r="N170" i="46"/>
  <c r="AA170" i="46" s="1"/>
  <c r="K170" i="46"/>
  <c r="Z170" i="46" s="1"/>
  <c r="H170" i="46"/>
  <c r="E170" i="46"/>
  <c r="X170" i="46" s="1"/>
  <c r="AC169" i="46"/>
  <c r="AA169" i="46"/>
  <c r="Z169" i="46"/>
  <c r="Y169" i="46"/>
  <c r="U169" i="46"/>
  <c r="T169" i="46"/>
  <c r="Q169" i="46"/>
  <c r="AB169" i="46" s="1"/>
  <c r="N169" i="46"/>
  <c r="K169" i="46"/>
  <c r="H169" i="46"/>
  <c r="E169" i="46"/>
  <c r="X169" i="46" s="1"/>
  <c r="AB168" i="46"/>
  <c r="AA168" i="46"/>
  <c r="Z168" i="46"/>
  <c r="X168" i="46"/>
  <c r="U168" i="46"/>
  <c r="T168" i="46"/>
  <c r="AC168" i="46" s="1"/>
  <c r="Q168" i="46"/>
  <c r="N168" i="46"/>
  <c r="K168" i="46"/>
  <c r="H168" i="46"/>
  <c r="Y168" i="46" s="1"/>
  <c r="E168" i="46"/>
  <c r="AC167" i="46"/>
  <c r="AB167" i="46"/>
  <c r="AA167" i="46"/>
  <c r="Y167" i="46"/>
  <c r="X167" i="46"/>
  <c r="U167" i="46"/>
  <c r="T167" i="46"/>
  <c r="Q167" i="46"/>
  <c r="N167" i="46"/>
  <c r="K167" i="46"/>
  <c r="Z167" i="46" s="1"/>
  <c r="H167" i="46"/>
  <c r="E167" i="46"/>
  <c r="AC166" i="46"/>
  <c r="AB166" i="46"/>
  <c r="Z166" i="46"/>
  <c r="Y166" i="46"/>
  <c r="X166" i="46"/>
  <c r="U166" i="46"/>
  <c r="T166" i="46"/>
  <c r="Q166" i="46"/>
  <c r="N166" i="46"/>
  <c r="AA166" i="46" s="1"/>
  <c r="K166" i="46"/>
  <c r="H166" i="46"/>
  <c r="E166" i="46"/>
  <c r="AC165" i="46"/>
  <c r="AA165" i="46"/>
  <c r="Z165" i="46"/>
  <c r="Y165" i="46"/>
  <c r="U165" i="46"/>
  <c r="T165" i="46"/>
  <c r="Q165" i="46"/>
  <c r="AB165" i="46" s="1"/>
  <c r="N165" i="46"/>
  <c r="K165" i="46"/>
  <c r="H165" i="46"/>
  <c r="E165" i="46"/>
  <c r="X165" i="46" s="1"/>
  <c r="AB164" i="46"/>
  <c r="AA164" i="46"/>
  <c r="Z164" i="46"/>
  <c r="X164" i="46"/>
  <c r="U164" i="46"/>
  <c r="T164" i="46"/>
  <c r="AC164" i="46" s="1"/>
  <c r="Q164" i="46"/>
  <c r="N164" i="46"/>
  <c r="K164" i="46"/>
  <c r="H164" i="46"/>
  <c r="Y164" i="46" s="1"/>
  <c r="E164" i="46"/>
  <c r="AC163" i="46"/>
  <c r="AB163" i="46"/>
  <c r="AA163" i="46"/>
  <c r="Y163" i="46"/>
  <c r="X163" i="46"/>
  <c r="U163" i="46"/>
  <c r="T163" i="46"/>
  <c r="Q163" i="46"/>
  <c r="N163" i="46"/>
  <c r="K163" i="46"/>
  <c r="Z163" i="46" s="1"/>
  <c r="H163" i="46"/>
  <c r="E163" i="46"/>
  <c r="AC162" i="46"/>
  <c r="AB162" i="46"/>
  <c r="Z162" i="46"/>
  <c r="Y162" i="46"/>
  <c r="X162" i="46"/>
  <c r="U162" i="46"/>
  <c r="T162" i="46"/>
  <c r="Q162" i="46"/>
  <c r="N162" i="46"/>
  <c r="AA162" i="46" s="1"/>
  <c r="K162" i="46"/>
  <c r="H162" i="46"/>
  <c r="E162" i="46"/>
  <c r="AC161" i="46"/>
  <c r="AA161" i="46"/>
  <c r="Z161" i="46"/>
  <c r="Y161" i="46"/>
  <c r="U161" i="46"/>
  <c r="T161" i="46"/>
  <c r="Q161" i="46"/>
  <c r="AB161" i="46" s="1"/>
  <c r="N161" i="46"/>
  <c r="K161" i="46"/>
  <c r="H161" i="46"/>
  <c r="E161" i="46"/>
  <c r="X161" i="46" s="1"/>
  <c r="AB160" i="46"/>
  <c r="AA160" i="46"/>
  <c r="Z160" i="46"/>
  <c r="X160" i="46"/>
  <c r="U160" i="46"/>
  <c r="T160" i="46"/>
  <c r="AC160" i="46" s="1"/>
  <c r="Q160" i="46"/>
  <c r="N160" i="46"/>
  <c r="K160" i="46"/>
  <c r="H160" i="46"/>
  <c r="Y160" i="46" s="1"/>
  <c r="E160" i="46"/>
  <c r="AC159" i="46"/>
  <c r="AB159" i="46"/>
  <c r="AA159" i="46"/>
  <c r="Y159" i="46"/>
  <c r="X159" i="46"/>
  <c r="U159" i="46"/>
  <c r="T159" i="46"/>
  <c r="Q159" i="46"/>
  <c r="N159" i="46"/>
  <c r="K159" i="46"/>
  <c r="Z159" i="46" s="1"/>
  <c r="H159" i="46"/>
  <c r="E159" i="46"/>
  <c r="AC158" i="46"/>
  <c r="AB158" i="46"/>
  <c r="Z158" i="46"/>
  <c r="Y158" i="46"/>
  <c r="X158" i="46"/>
  <c r="U158" i="46"/>
  <c r="T158" i="46"/>
  <c r="Q158" i="46"/>
  <c r="N158" i="46"/>
  <c r="AA158" i="46" s="1"/>
  <c r="K158" i="46"/>
  <c r="H158" i="46"/>
  <c r="E158" i="46"/>
  <c r="AC157" i="46"/>
  <c r="AA157" i="46"/>
  <c r="Z157" i="46"/>
  <c r="Y157" i="46"/>
  <c r="U157" i="46"/>
  <c r="T157" i="46"/>
  <c r="Q157" i="46"/>
  <c r="AB157" i="46" s="1"/>
  <c r="N157" i="46"/>
  <c r="K157" i="46"/>
  <c r="H157" i="46"/>
  <c r="E157" i="46"/>
  <c r="X157" i="46" s="1"/>
  <c r="AB156" i="46"/>
  <c r="AA156" i="46"/>
  <c r="Z156" i="46"/>
  <c r="X156" i="46"/>
  <c r="U156" i="46"/>
  <c r="T156" i="46"/>
  <c r="AC156" i="46" s="1"/>
  <c r="Q156" i="46"/>
  <c r="N156" i="46"/>
  <c r="K156" i="46"/>
  <c r="H156" i="46"/>
  <c r="Y156" i="46" s="1"/>
  <c r="E156" i="46"/>
  <c r="AC155" i="46"/>
  <c r="AB155" i="46"/>
  <c r="AA155" i="46"/>
  <c r="Y155" i="46"/>
  <c r="X155" i="46"/>
  <c r="U155" i="46"/>
  <c r="T155" i="46"/>
  <c r="Q155" i="46"/>
  <c r="N155" i="46"/>
  <c r="K155" i="46"/>
  <c r="Z155" i="46" s="1"/>
  <c r="H155" i="46"/>
  <c r="E155" i="46"/>
  <c r="AC154" i="46"/>
  <c r="AB154" i="46"/>
  <c r="Z154" i="46"/>
  <c r="Y154" i="46"/>
  <c r="X154" i="46"/>
  <c r="U154" i="46"/>
  <c r="T154" i="46"/>
  <c r="Q154" i="46"/>
  <c r="N154" i="46"/>
  <c r="AA154" i="46" s="1"/>
  <c r="K154" i="46"/>
  <c r="H154" i="46"/>
  <c r="E154" i="46"/>
  <c r="AC153" i="46"/>
  <c r="AA153" i="46"/>
  <c r="Z153" i="46"/>
  <c r="Y153" i="46"/>
  <c r="U153" i="46"/>
  <c r="T153" i="46"/>
  <c r="Q153" i="46"/>
  <c r="AB153" i="46" s="1"/>
  <c r="N153" i="46"/>
  <c r="K153" i="46"/>
  <c r="H153" i="46"/>
  <c r="E153" i="46"/>
  <c r="X153" i="46" s="1"/>
  <c r="AB152" i="46"/>
  <c r="AA152" i="46"/>
  <c r="Z152" i="46"/>
  <c r="X152" i="46"/>
  <c r="U152" i="46"/>
  <c r="T152" i="46"/>
  <c r="AC152" i="46" s="1"/>
  <c r="Q152" i="46"/>
  <c r="N152" i="46"/>
  <c r="K152" i="46"/>
  <c r="H152" i="46"/>
  <c r="Y152" i="46" s="1"/>
  <c r="E152" i="46"/>
  <c r="AC151" i="46"/>
  <c r="AB151" i="46"/>
  <c r="AA151" i="46"/>
  <c r="Y151" i="46"/>
  <c r="X151" i="46"/>
  <c r="U151" i="46"/>
  <c r="T151" i="46"/>
  <c r="Q151" i="46"/>
  <c r="N151" i="46"/>
  <c r="K151" i="46"/>
  <c r="Z151" i="46" s="1"/>
  <c r="H151" i="46"/>
  <c r="E151" i="46"/>
  <c r="AC150" i="46"/>
  <c r="AB150" i="46"/>
  <c r="Z150" i="46"/>
  <c r="Y150" i="46"/>
  <c r="X150" i="46"/>
  <c r="U150" i="46"/>
  <c r="T150" i="46"/>
  <c r="Q150" i="46"/>
  <c r="N150" i="46"/>
  <c r="AA150" i="46" s="1"/>
  <c r="K150" i="46"/>
  <c r="H150" i="46"/>
  <c r="E150" i="46"/>
  <c r="AC149" i="46"/>
  <c r="AA149" i="46"/>
  <c r="Z149" i="46"/>
  <c r="Y149" i="46"/>
  <c r="U149" i="46"/>
  <c r="T149" i="46"/>
  <c r="Q149" i="46"/>
  <c r="AB149" i="46" s="1"/>
  <c r="N149" i="46"/>
  <c r="K149" i="46"/>
  <c r="H149" i="46"/>
  <c r="E149" i="46"/>
  <c r="X149" i="46" s="1"/>
  <c r="AB148" i="46"/>
  <c r="AA148" i="46"/>
  <c r="Z148" i="46"/>
  <c r="X148" i="46"/>
  <c r="U148" i="46"/>
  <c r="T148" i="46"/>
  <c r="AC148" i="46" s="1"/>
  <c r="Q148" i="46"/>
  <c r="N148" i="46"/>
  <c r="K148" i="46"/>
  <c r="H148" i="46"/>
  <c r="Y148" i="46" s="1"/>
  <c r="E148" i="46"/>
  <c r="AC147" i="46"/>
  <c r="AB147" i="46"/>
  <c r="AA147" i="46"/>
  <c r="Y147" i="46"/>
  <c r="X147" i="46"/>
  <c r="U147" i="46"/>
  <c r="T147" i="46"/>
  <c r="Q147" i="46"/>
  <c r="N147" i="46"/>
  <c r="K147" i="46"/>
  <c r="Z147" i="46" s="1"/>
  <c r="H147" i="46"/>
  <c r="E147" i="46"/>
  <c r="AC146" i="46"/>
  <c r="AB146" i="46"/>
  <c r="Z146" i="46"/>
  <c r="Y146" i="46"/>
  <c r="X146" i="46"/>
  <c r="U146" i="46"/>
  <c r="T146" i="46"/>
  <c r="Q146" i="46"/>
  <c r="N146" i="46"/>
  <c r="AA146" i="46" s="1"/>
  <c r="K146" i="46"/>
  <c r="H146" i="46"/>
  <c r="E146" i="46"/>
  <c r="AC145" i="46"/>
  <c r="AA145" i="46"/>
  <c r="Z145" i="46"/>
  <c r="Y145" i="46"/>
  <c r="U145" i="46"/>
  <c r="T145" i="46"/>
  <c r="Q145" i="46"/>
  <c r="AB145" i="46" s="1"/>
  <c r="N145" i="46"/>
  <c r="K145" i="46"/>
  <c r="H145" i="46"/>
  <c r="E145" i="46"/>
  <c r="X145" i="46" s="1"/>
  <c r="AB144" i="46"/>
  <c r="AA144" i="46"/>
  <c r="Z144" i="46"/>
  <c r="X144" i="46"/>
  <c r="U144" i="46"/>
  <c r="T144" i="46"/>
  <c r="AC144" i="46" s="1"/>
  <c r="Q144" i="46"/>
  <c r="N144" i="46"/>
  <c r="K144" i="46"/>
  <c r="H144" i="46"/>
  <c r="Y144" i="46" s="1"/>
  <c r="E144" i="46"/>
  <c r="AC143" i="46"/>
  <c r="AB143" i="46"/>
  <c r="AA143" i="46"/>
  <c r="Y143" i="46"/>
  <c r="X143" i="46"/>
  <c r="U143" i="46"/>
  <c r="T143" i="46"/>
  <c r="Q143" i="46"/>
  <c r="N143" i="46"/>
  <c r="K143" i="46"/>
  <c r="Z143" i="46" s="1"/>
  <c r="H143" i="46"/>
  <c r="E143" i="46"/>
  <c r="AC142" i="46"/>
  <c r="AB142" i="46"/>
  <c r="Z142" i="46"/>
  <c r="Y142" i="46"/>
  <c r="X142" i="46"/>
  <c r="U142" i="46"/>
  <c r="T142" i="46"/>
  <c r="Q142" i="46"/>
  <c r="N142" i="46"/>
  <c r="AA142" i="46" s="1"/>
  <c r="K142" i="46"/>
  <c r="H142" i="46"/>
  <c r="E142" i="46"/>
  <c r="AC141" i="46"/>
  <c r="AA141" i="46"/>
  <c r="Z141" i="46"/>
  <c r="Y141" i="46"/>
  <c r="U141" i="46"/>
  <c r="T141" i="46"/>
  <c r="Q141" i="46"/>
  <c r="AB141" i="46" s="1"/>
  <c r="N141" i="46"/>
  <c r="K141" i="46"/>
  <c r="H141" i="46"/>
  <c r="E141" i="46"/>
  <c r="X141" i="46" s="1"/>
  <c r="AB140" i="46"/>
  <c r="AA140" i="46"/>
  <c r="Z140" i="46"/>
  <c r="X140" i="46"/>
  <c r="U140" i="46"/>
  <c r="T140" i="46"/>
  <c r="AC140" i="46" s="1"/>
  <c r="Q140" i="46"/>
  <c r="N140" i="46"/>
  <c r="K140" i="46"/>
  <c r="H140" i="46"/>
  <c r="Y140" i="46" s="1"/>
  <c r="E140" i="46"/>
  <c r="AC139" i="46"/>
  <c r="AB139" i="46"/>
  <c r="Y139" i="46"/>
  <c r="X139" i="46"/>
  <c r="U139" i="46"/>
  <c r="T139" i="46"/>
  <c r="Q139" i="46"/>
  <c r="N139" i="46"/>
  <c r="AA139" i="46" s="1"/>
  <c r="K139" i="46"/>
  <c r="Z139" i="46" s="1"/>
  <c r="H139" i="46"/>
  <c r="E139" i="46"/>
  <c r="AC138" i="46"/>
  <c r="AB138" i="46"/>
  <c r="Z138" i="46"/>
  <c r="Y138" i="46"/>
  <c r="X138" i="46"/>
  <c r="U138" i="46"/>
  <c r="T138" i="46"/>
  <c r="Q138" i="46"/>
  <c r="N138" i="46"/>
  <c r="AA138" i="46" s="1"/>
  <c r="K138" i="46"/>
  <c r="H138" i="46"/>
  <c r="E138" i="46"/>
  <c r="AA137" i="46"/>
  <c r="Z137" i="46"/>
  <c r="U137" i="46"/>
  <c r="T137" i="46"/>
  <c r="AC137" i="46" s="1"/>
  <c r="Q137" i="46"/>
  <c r="AB137" i="46" s="1"/>
  <c r="N137" i="46"/>
  <c r="K137" i="46"/>
  <c r="H137" i="46"/>
  <c r="Y137" i="46" s="1"/>
  <c r="E137" i="46"/>
  <c r="X137" i="46" s="1"/>
  <c r="AB136" i="46"/>
  <c r="AA136" i="46"/>
  <c r="Z136" i="46"/>
  <c r="X136" i="46"/>
  <c r="U136" i="46"/>
  <c r="T136" i="46"/>
  <c r="AC136" i="46" s="1"/>
  <c r="Q136" i="46"/>
  <c r="N136" i="46"/>
  <c r="K136" i="46"/>
  <c r="H136" i="46"/>
  <c r="Y136" i="46" s="1"/>
  <c r="E136" i="46"/>
  <c r="AC135" i="46"/>
  <c r="AB135" i="46"/>
  <c r="AA135" i="46"/>
  <c r="Y135" i="46"/>
  <c r="X135" i="46"/>
  <c r="U135" i="46"/>
  <c r="T135" i="46"/>
  <c r="Q135" i="46"/>
  <c r="N135" i="46"/>
  <c r="K135" i="46"/>
  <c r="Z135" i="46" s="1"/>
  <c r="H135" i="46"/>
  <c r="E135" i="46"/>
  <c r="AC134" i="46"/>
  <c r="Z134" i="46"/>
  <c r="Y134" i="46"/>
  <c r="U134" i="46"/>
  <c r="T134" i="46"/>
  <c r="Q134" i="46"/>
  <c r="AB134" i="46" s="1"/>
  <c r="N134" i="46"/>
  <c r="AA134" i="46" s="1"/>
  <c r="K134" i="46"/>
  <c r="H134" i="46"/>
  <c r="E134" i="46"/>
  <c r="X134" i="46" s="1"/>
  <c r="AC133" i="46"/>
  <c r="AA133" i="46"/>
  <c r="Z133" i="46"/>
  <c r="Y133" i="46"/>
  <c r="U133" i="46"/>
  <c r="T133" i="46"/>
  <c r="Q133" i="46"/>
  <c r="AB133" i="46" s="1"/>
  <c r="N133" i="46"/>
  <c r="K133" i="46"/>
  <c r="H133" i="46"/>
  <c r="E133" i="46"/>
  <c r="X133" i="46" s="1"/>
  <c r="AB132" i="46"/>
  <c r="AA132" i="46"/>
  <c r="X132" i="46"/>
  <c r="U132" i="46"/>
  <c r="T132" i="46"/>
  <c r="AC132" i="46" s="1"/>
  <c r="Q132" i="46"/>
  <c r="N132" i="46"/>
  <c r="K132" i="46"/>
  <c r="Z132" i="46" s="1"/>
  <c r="H132" i="46"/>
  <c r="Y132" i="46" s="1"/>
  <c r="E132" i="46"/>
  <c r="AC131" i="46"/>
  <c r="AB131" i="46"/>
  <c r="Y131" i="46"/>
  <c r="X131" i="46"/>
  <c r="U131" i="46"/>
  <c r="T131" i="46"/>
  <c r="Q131" i="46"/>
  <c r="N131" i="46"/>
  <c r="AA131" i="46" s="1"/>
  <c r="K131" i="46"/>
  <c r="Z131" i="46" s="1"/>
  <c r="H131" i="46"/>
  <c r="E131" i="46"/>
  <c r="AC130" i="46"/>
  <c r="AB130" i="46"/>
  <c r="Z130" i="46"/>
  <c r="Y130" i="46"/>
  <c r="X130" i="46"/>
  <c r="U130" i="46"/>
  <c r="T130" i="46"/>
  <c r="Q130" i="46"/>
  <c r="N130" i="46"/>
  <c r="AA130" i="46" s="1"/>
  <c r="K130" i="46"/>
  <c r="H130" i="46"/>
  <c r="E130" i="46"/>
  <c r="AA129" i="46"/>
  <c r="Z129" i="46"/>
  <c r="U129" i="46"/>
  <c r="T129" i="46"/>
  <c r="AC129" i="46" s="1"/>
  <c r="Q129" i="46"/>
  <c r="AB129" i="46" s="1"/>
  <c r="N129" i="46"/>
  <c r="K129" i="46"/>
  <c r="H129" i="46"/>
  <c r="Y129" i="46" s="1"/>
  <c r="E129" i="46"/>
  <c r="X129" i="46" s="1"/>
  <c r="AB128" i="46"/>
  <c r="AA128" i="46"/>
  <c r="Z128" i="46"/>
  <c r="X128" i="46"/>
  <c r="U128" i="46"/>
  <c r="T128" i="46"/>
  <c r="AC128" i="46" s="1"/>
  <c r="Q128" i="46"/>
  <c r="N128" i="46"/>
  <c r="K128" i="46"/>
  <c r="H128" i="46"/>
  <c r="Y128" i="46" s="1"/>
  <c r="E128" i="46"/>
  <c r="AC127" i="46"/>
  <c r="AB127" i="46"/>
  <c r="AA127" i="46"/>
  <c r="Y127" i="46"/>
  <c r="X127" i="46"/>
  <c r="U127" i="46"/>
  <c r="T127" i="46"/>
  <c r="Q127" i="46"/>
  <c r="N127" i="46"/>
  <c r="K127" i="46"/>
  <c r="Z127" i="46" s="1"/>
  <c r="H127" i="46"/>
  <c r="E127" i="46"/>
  <c r="AC126" i="46"/>
  <c r="Z126" i="46"/>
  <c r="Y126" i="46"/>
  <c r="U126" i="46"/>
  <c r="T126" i="46"/>
  <c r="Q126" i="46"/>
  <c r="AB126" i="46" s="1"/>
  <c r="N126" i="46"/>
  <c r="AA126" i="46" s="1"/>
  <c r="K126" i="46"/>
  <c r="H126" i="46"/>
  <c r="E126" i="46"/>
  <c r="X126" i="46" s="1"/>
  <c r="AC125" i="46"/>
  <c r="AA125" i="46"/>
  <c r="Z125" i="46"/>
  <c r="Y125" i="46"/>
  <c r="U125" i="46"/>
  <c r="T125" i="46"/>
  <c r="Q125" i="46"/>
  <c r="AB125" i="46" s="1"/>
  <c r="N125" i="46"/>
  <c r="K125" i="46"/>
  <c r="H125" i="46"/>
  <c r="E125" i="46"/>
  <c r="X125" i="46" s="1"/>
  <c r="AB124" i="46"/>
  <c r="X124" i="46"/>
  <c r="U124" i="46"/>
  <c r="T124" i="46"/>
  <c r="AC124" i="46" s="1"/>
  <c r="Q124" i="46"/>
  <c r="N124" i="46"/>
  <c r="AA124" i="46" s="1"/>
  <c r="K124" i="46"/>
  <c r="Z124" i="46" s="1"/>
  <c r="H124" i="46"/>
  <c r="Y124" i="46" s="1"/>
  <c r="E124" i="46"/>
  <c r="AC123" i="46"/>
  <c r="AB123" i="46"/>
  <c r="Y123" i="46"/>
  <c r="X123" i="46"/>
  <c r="U123" i="46"/>
  <c r="T123" i="46"/>
  <c r="Q123" i="46"/>
  <c r="N123" i="46"/>
  <c r="AA123" i="46" s="1"/>
  <c r="K123" i="46"/>
  <c r="Z123" i="46" s="1"/>
  <c r="H123" i="46"/>
  <c r="E123" i="46"/>
  <c r="AC122" i="46"/>
  <c r="AB122" i="46"/>
  <c r="Z122" i="46"/>
  <c r="X122" i="46"/>
  <c r="U122" i="46"/>
  <c r="T122" i="46"/>
  <c r="Q122" i="46"/>
  <c r="N122" i="46"/>
  <c r="AA122" i="46" s="1"/>
  <c r="K122" i="46"/>
  <c r="H122" i="46"/>
  <c r="Y122" i="46" s="1"/>
  <c r="E122" i="46"/>
  <c r="AC121" i="46"/>
  <c r="AB121" i="46"/>
  <c r="AA121" i="46"/>
  <c r="Z121" i="46"/>
  <c r="Y121" i="46"/>
  <c r="X121" i="46"/>
  <c r="U121" i="46"/>
  <c r="T121" i="46"/>
  <c r="AC120" i="46"/>
  <c r="AB120" i="46"/>
  <c r="AA120" i="46"/>
  <c r="Z120" i="46"/>
  <c r="Y120" i="46"/>
  <c r="X120" i="46"/>
  <c r="U120" i="46"/>
  <c r="T120" i="46"/>
  <c r="AC119" i="46"/>
  <c r="AB119" i="46"/>
  <c r="AA119" i="46"/>
  <c r="Z119" i="46"/>
  <c r="Y119" i="46"/>
  <c r="X119" i="46"/>
  <c r="U119" i="46"/>
  <c r="T119" i="46"/>
  <c r="AC118" i="46"/>
  <c r="AB118" i="46"/>
  <c r="AA118" i="46"/>
  <c r="Z118" i="46"/>
  <c r="Y118" i="46"/>
  <c r="X118" i="46"/>
  <c r="U118" i="46"/>
  <c r="T118" i="46"/>
  <c r="AC117" i="46"/>
  <c r="AB117" i="46"/>
  <c r="AA117" i="46"/>
  <c r="Z117" i="46"/>
  <c r="Y117" i="46"/>
  <c r="X117" i="46"/>
  <c r="U117" i="46"/>
  <c r="T117" i="46"/>
  <c r="AC116" i="46"/>
  <c r="AB116" i="46"/>
  <c r="AA116" i="46"/>
  <c r="Z116" i="46"/>
  <c r="Y116" i="46"/>
  <c r="X116" i="46"/>
  <c r="U116" i="46"/>
  <c r="T116" i="46"/>
  <c r="AC115" i="46"/>
  <c r="AB115" i="46"/>
  <c r="AA115" i="46"/>
  <c r="Z115" i="46"/>
  <c r="Y115" i="46"/>
  <c r="X115" i="46"/>
  <c r="U115" i="46"/>
  <c r="T115" i="46"/>
  <c r="AC114" i="46"/>
  <c r="AB114" i="46"/>
  <c r="AA114" i="46"/>
  <c r="Z114" i="46"/>
  <c r="Y114" i="46"/>
  <c r="X114" i="46"/>
  <c r="U114" i="46"/>
  <c r="T114" i="46"/>
  <c r="AC113" i="46"/>
  <c r="AB113" i="46"/>
  <c r="AA113" i="46"/>
  <c r="Z113" i="46"/>
  <c r="Y113" i="46"/>
  <c r="X113" i="46"/>
  <c r="U113" i="46"/>
  <c r="T113" i="46"/>
  <c r="AC112" i="46"/>
  <c r="AB112" i="46"/>
  <c r="AA112" i="46"/>
  <c r="Z112" i="46"/>
  <c r="Y112" i="46"/>
  <c r="X112" i="46"/>
  <c r="U112" i="46"/>
  <c r="T112" i="46"/>
  <c r="AC111" i="46"/>
  <c r="AB111" i="46"/>
  <c r="AA111" i="46"/>
  <c r="Z111" i="46"/>
  <c r="Y111" i="46"/>
  <c r="X111" i="46"/>
  <c r="U111" i="46"/>
  <c r="T111" i="46"/>
  <c r="AC110" i="46"/>
  <c r="AB110" i="46"/>
  <c r="AA110" i="46"/>
  <c r="Z110" i="46"/>
  <c r="Y110" i="46"/>
  <c r="X110" i="46"/>
  <c r="U110" i="46"/>
  <c r="T110" i="46"/>
  <c r="AC109" i="46"/>
  <c r="AB109" i="46"/>
  <c r="AA109" i="46"/>
  <c r="Z109" i="46"/>
  <c r="Y109" i="46"/>
  <c r="X109" i="46"/>
  <c r="U109" i="46"/>
  <c r="T109" i="46"/>
  <c r="AC108" i="46"/>
  <c r="AB108" i="46"/>
  <c r="AA108" i="46"/>
  <c r="Z108" i="46"/>
  <c r="Y108" i="46"/>
  <c r="X108" i="46"/>
  <c r="U108" i="46"/>
  <c r="T108" i="46"/>
  <c r="AC107" i="46"/>
  <c r="AA107" i="46"/>
  <c r="U107" i="46"/>
  <c r="T107" i="46"/>
  <c r="Q107" i="46"/>
  <c r="AB107" i="46" s="1"/>
  <c r="N107" i="46"/>
  <c r="K107" i="46"/>
  <c r="Z107" i="46" s="1"/>
  <c r="H107" i="46"/>
  <c r="Y107" i="46" s="1"/>
  <c r="E107" i="46"/>
  <c r="X107" i="46" s="1"/>
  <c r="AB106" i="46"/>
  <c r="AA106" i="46"/>
  <c r="Z106" i="46"/>
  <c r="X106" i="46"/>
  <c r="U106" i="46"/>
  <c r="T106" i="46"/>
  <c r="AC106" i="46" s="1"/>
  <c r="Q106" i="46"/>
  <c r="N106" i="46"/>
  <c r="K106" i="46"/>
  <c r="H106" i="46"/>
  <c r="Y106" i="46" s="1"/>
  <c r="E106" i="46"/>
  <c r="AC105" i="46"/>
  <c r="AB105" i="46"/>
  <c r="AA105" i="46"/>
  <c r="Z105" i="46"/>
  <c r="Y105" i="46"/>
  <c r="X105" i="46"/>
  <c r="U105" i="46"/>
  <c r="T105" i="46"/>
  <c r="AC104" i="46"/>
  <c r="AB104" i="46"/>
  <c r="AA104" i="46"/>
  <c r="Z104" i="46"/>
  <c r="Y104" i="46"/>
  <c r="X104" i="46"/>
  <c r="U104" i="46"/>
  <c r="T104" i="46"/>
  <c r="AC103" i="46"/>
  <c r="AA103" i="46"/>
  <c r="Y103" i="46"/>
  <c r="U103" i="46"/>
  <c r="T103" i="46"/>
  <c r="Q103" i="46"/>
  <c r="AB103" i="46" s="1"/>
  <c r="N103" i="46"/>
  <c r="K103" i="46"/>
  <c r="Z103" i="46" s="1"/>
  <c r="H103" i="46"/>
  <c r="E103" i="46"/>
  <c r="X103" i="46" s="1"/>
  <c r="Z102" i="46"/>
  <c r="U102" i="46"/>
  <c r="T102" i="46"/>
  <c r="AC102" i="46" s="1"/>
  <c r="Q102" i="46"/>
  <c r="AB102" i="46" s="1"/>
  <c r="N102" i="46"/>
  <c r="AA102" i="46" s="1"/>
  <c r="K102" i="46"/>
  <c r="H102" i="46"/>
  <c r="Y102" i="46" s="1"/>
  <c r="E102" i="46"/>
  <c r="X102" i="46" s="1"/>
  <c r="AC101" i="46"/>
  <c r="AA101" i="46"/>
  <c r="Z101" i="46"/>
  <c r="Y101" i="46"/>
  <c r="U101" i="46"/>
  <c r="T101" i="46"/>
  <c r="Q101" i="46"/>
  <c r="AB101" i="46" s="1"/>
  <c r="N101" i="46"/>
  <c r="K101" i="46"/>
  <c r="H101" i="46"/>
  <c r="E101" i="46"/>
  <c r="X101" i="46" s="1"/>
  <c r="AB100" i="46"/>
  <c r="X100" i="46"/>
  <c r="U100" i="46"/>
  <c r="T100" i="46"/>
  <c r="AC100" i="46" s="1"/>
  <c r="Q100" i="46"/>
  <c r="N100" i="46"/>
  <c r="AA100" i="46" s="1"/>
  <c r="K100" i="46"/>
  <c r="Z100" i="46" s="1"/>
  <c r="H100" i="46"/>
  <c r="Y100" i="46" s="1"/>
  <c r="E100" i="46"/>
  <c r="AC99" i="46"/>
  <c r="AB99" i="46"/>
  <c r="Y99" i="46"/>
  <c r="X99" i="46"/>
  <c r="U99" i="46"/>
  <c r="T99" i="46"/>
  <c r="Q99" i="46"/>
  <c r="N99" i="46"/>
  <c r="AA99" i="46" s="1"/>
  <c r="K99" i="46"/>
  <c r="Z99" i="46" s="1"/>
  <c r="H99" i="46"/>
  <c r="E99" i="46"/>
  <c r="AC98" i="46"/>
  <c r="AB98" i="46"/>
  <c r="Z98" i="46"/>
  <c r="X98" i="46"/>
  <c r="U98" i="46"/>
  <c r="T98" i="46"/>
  <c r="Q98" i="46"/>
  <c r="N98" i="46"/>
  <c r="AA98" i="46" s="1"/>
  <c r="K98" i="46"/>
  <c r="H98" i="46"/>
  <c r="Y98" i="46" s="1"/>
  <c r="E98" i="46"/>
  <c r="AC97" i="46"/>
  <c r="X97" i="46"/>
  <c r="U97" i="46"/>
  <c r="T97" i="46"/>
  <c r="Q97" i="46"/>
  <c r="AB97" i="46" s="1"/>
  <c r="N97" i="46"/>
  <c r="AA97" i="46" s="1"/>
  <c r="K97" i="46"/>
  <c r="Z97" i="46" s="1"/>
  <c r="H97" i="46"/>
  <c r="Y97" i="46" s="1"/>
  <c r="E97" i="46"/>
  <c r="AC96" i="46"/>
  <c r="AB96" i="46"/>
  <c r="AA96" i="46"/>
  <c r="Z96" i="46"/>
  <c r="Y96" i="46"/>
  <c r="X96" i="46"/>
  <c r="U96" i="46"/>
  <c r="T96" i="46"/>
  <c r="AC95" i="46"/>
  <c r="AB95" i="46"/>
  <c r="AA95" i="46"/>
  <c r="Z95" i="46"/>
  <c r="Y95" i="46"/>
  <c r="X95" i="46"/>
  <c r="U95" i="46"/>
  <c r="T95" i="46"/>
  <c r="AC94" i="46"/>
  <c r="AB94" i="46"/>
  <c r="AA94" i="46"/>
  <c r="Z94" i="46"/>
  <c r="Y94" i="46"/>
  <c r="X94" i="46"/>
  <c r="U94" i="46"/>
  <c r="T94" i="46"/>
  <c r="AC93" i="46"/>
  <c r="AB93" i="46"/>
  <c r="AA93" i="46"/>
  <c r="Z93" i="46"/>
  <c r="Y93" i="46"/>
  <c r="X93" i="46"/>
  <c r="U93" i="46"/>
  <c r="T93" i="46"/>
  <c r="AC92" i="46"/>
  <c r="AB92" i="46"/>
  <c r="AA92" i="46"/>
  <c r="Z92" i="46"/>
  <c r="Y92" i="46"/>
  <c r="X92" i="46"/>
  <c r="U92" i="46"/>
  <c r="T92" i="46"/>
  <c r="AC91" i="46"/>
  <c r="AB91" i="46"/>
  <c r="AA91" i="46"/>
  <c r="Z91" i="46"/>
  <c r="Y91" i="46"/>
  <c r="X91" i="46"/>
  <c r="U91" i="46"/>
  <c r="T91" i="46"/>
  <c r="AC90" i="46"/>
  <c r="AB90" i="46"/>
  <c r="AA90" i="46"/>
  <c r="Z90" i="46"/>
  <c r="Y90" i="46"/>
  <c r="X90" i="46"/>
  <c r="U90" i="46"/>
  <c r="T90" i="46"/>
  <c r="AC89" i="46"/>
  <c r="AB89" i="46"/>
  <c r="AA89" i="46"/>
  <c r="Z89" i="46"/>
  <c r="Y89" i="46"/>
  <c r="X89" i="46"/>
  <c r="U89" i="46"/>
  <c r="T89" i="46"/>
  <c r="AC88" i="46"/>
  <c r="AB88" i="46"/>
  <c r="AA88" i="46"/>
  <c r="Z88" i="46"/>
  <c r="Y88" i="46"/>
  <c r="X88" i="46"/>
  <c r="U88" i="46"/>
  <c r="T88" i="46"/>
  <c r="AC87" i="46"/>
  <c r="AB87" i="46"/>
  <c r="AA87" i="46"/>
  <c r="Z87" i="46"/>
  <c r="Y87" i="46"/>
  <c r="X87" i="46"/>
  <c r="U87" i="46"/>
  <c r="T87" i="46"/>
  <c r="AC86" i="46"/>
  <c r="AB86" i="46"/>
  <c r="AA86" i="46"/>
  <c r="Z86" i="46"/>
  <c r="Y86" i="46"/>
  <c r="X86" i="46"/>
  <c r="U86" i="46"/>
  <c r="T86" i="46"/>
  <c r="AC85" i="46"/>
  <c r="AB85" i="46"/>
  <c r="AA85" i="46"/>
  <c r="Z85" i="46"/>
  <c r="Y85" i="46"/>
  <c r="X85" i="46"/>
  <c r="U85" i="46"/>
  <c r="T85" i="46"/>
  <c r="AC84" i="46"/>
  <c r="AB84" i="46"/>
  <c r="AA84" i="46"/>
  <c r="Z84" i="46"/>
  <c r="Y84" i="46"/>
  <c r="X84" i="46"/>
  <c r="U84" i="46"/>
  <c r="T84" i="46"/>
  <c r="AC83" i="46"/>
  <c r="AB83" i="46"/>
  <c r="AA83" i="46"/>
  <c r="Z83" i="46"/>
  <c r="Y83" i="46"/>
  <c r="X83" i="46"/>
  <c r="U83" i="46"/>
  <c r="T83" i="46"/>
  <c r="AC82" i="46"/>
  <c r="AB82" i="46"/>
  <c r="AA82" i="46"/>
  <c r="Z82" i="46"/>
  <c r="Y82" i="46"/>
  <c r="X82" i="46"/>
  <c r="U82" i="46"/>
  <c r="T82" i="46"/>
  <c r="AC81" i="46"/>
  <c r="AB81" i="46"/>
  <c r="AA81" i="46"/>
  <c r="Z81" i="46"/>
  <c r="Y81" i="46"/>
  <c r="X81" i="46"/>
  <c r="U81" i="46"/>
  <c r="T81" i="46"/>
  <c r="AC80" i="46"/>
  <c r="AB80" i="46"/>
  <c r="AA80" i="46"/>
  <c r="Z80" i="46"/>
  <c r="Y80" i="46"/>
  <c r="X80" i="46"/>
  <c r="U80" i="46"/>
  <c r="T80" i="46"/>
  <c r="AC79" i="46"/>
  <c r="AB79" i="46"/>
  <c r="AA79" i="46"/>
  <c r="Z79" i="46"/>
  <c r="Y79" i="46"/>
  <c r="X79" i="46"/>
  <c r="U79" i="46"/>
  <c r="T79" i="46"/>
  <c r="AC78" i="46"/>
  <c r="AB78" i="46"/>
  <c r="AA78" i="46"/>
  <c r="Z78" i="46"/>
  <c r="Y78" i="46"/>
  <c r="X78" i="46"/>
  <c r="U78" i="46"/>
  <c r="T78" i="46"/>
  <c r="AC77" i="46"/>
  <c r="Y77" i="46"/>
  <c r="U77" i="46"/>
  <c r="T77" i="46"/>
  <c r="Q77" i="46"/>
  <c r="AB77" i="46" s="1"/>
  <c r="N77" i="46"/>
  <c r="AA77" i="46" s="1"/>
  <c r="K77" i="46"/>
  <c r="Z77" i="46" s="1"/>
  <c r="H77" i="46"/>
  <c r="E77" i="46"/>
  <c r="X77" i="46" s="1"/>
  <c r="Z76" i="46"/>
  <c r="U76" i="46"/>
  <c r="T76" i="46"/>
  <c r="AC76" i="46" s="1"/>
  <c r="Q76" i="46"/>
  <c r="AB76" i="46" s="1"/>
  <c r="N76" i="46"/>
  <c r="AA76" i="46" s="1"/>
  <c r="K76" i="46"/>
  <c r="H76" i="46"/>
  <c r="Y76" i="46" s="1"/>
  <c r="E76" i="46"/>
  <c r="X76" i="46" s="1"/>
  <c r="AA75" i="46"/>
  <c r="U75" i="46"/>
  <c r="T75" i="46"/>
  <c r="AC75" i="46" s="1"/>
  <c r="Q75" i="46"/>
  <c r="AB75" i="46" s="1"/>
  <c r="N75" i="46"/>
  <c r="K75" i="46"/>
  <c r="Z75" i="46" s="1"/>
  <c r="H75" i="46"/>
  <c r="Y75" i="46" s="1"/>
  <c r="E75" i="46"/>
  <c r="X75" i="46" s="1"/>
  <c r="AB74" i="46"/>
  <c r="X74" i="46"/>
  <c r="U74" i="46"/>
  <c r="T74" i="46"/>
  <c r="AC74" i="46" s="1"/>
  <c r="Q74" i="46"/>
  <c r="N74" i="46"/>
  <c r="AA74" i="46" s="1"/>
  <c r="K74" i="46"/>
  <c r="Z74" i="46" s="1"/>
  <c r="H74" i="46"/>
  <c r="Y74" i="46" s="1"/>
  <c r="E74" i="46"/>
  <c r="AC73" i="46"/>
  <c r="Y73" i="46"/>
  <c r="U73" i="46"/>
  <c r="T73" i="46"/>
  <c r="Q73" i="46"/>
  <c r="AB73" i="46" s="1"/>
  <c r="N73" i="46"/>
  <c r="AA73" i="46" s="1"/>
  <c r="K73" i="46"/>
  <c r="Z73" i="46" s="1"/>
  <c r="H73" i="46"/>
  <c r="E73" i="46"/>
  <c r="X73" i="46" s="1"/>
  <c r="Z72" i="46"/>
  <c r="U72" i="46"/>
  <c r="T72" i="46"/>
  <c r="AC72" i="46" s="1"/>
  <c r="Q72" i="46"/>
  <c r="AB72" i="46" s="1"/>
  <c r="N72" i="46"/>
  <c r="AA72" i="46" s="1"/>
  <c r="K72" i="46"/>
  <c r="H72" i="46"/>
  <c r="Y72" i="46" s="1"/>
  <c r="E72" i="46"/>
  <c r="X72" i="46" s="1"/>
  <c r="AB71" i="46"/>
  <c r="AA71" i="46"/>
  <c r="Z71" i="46"/>
  <c r="Y71" i="46"/>
  <c r="X71" i="46"/>
  <c r="U71" i="46"/>
  <c r="T71" i="46"/>
  <c r="AC71" i="46" s="1"/>
  <c r="AB70" i="46"/>
  <c r="AA70" i="46"/>
  <c r="Z70" i="46"/>
  <c r="Y70" i="46"/>
  <c r="X70" i="46"/>
  <c r="U70" i="46"/>
  <c r="T70" i="46"/>
  <c r="AC70" i="46" s="1"/>
  <c r="AB69" i="46"/>
  <c r="AA69" i="46"/>
  <c r="Z69" i="46"/>
  <c r="Y69" i="46"/>
  <c r="X69" i="46"/>
  <c r="U69" i="46"/>
  <c r="T69" i="46"/>
  <c r="AC69" i="46" s="1"/>
  <c r="AB68" i="46"/>
  <c r="AA68" i="46"/>
  <c r="Z68" i="46"/>
  <c r="Y68" i="46"/>
  <c r="X68" i="46"/>
  <c r="U68" i="46"/>
  <c r="T68" i="46"/>
  <c r="AC68" i="46" s="1"/>
  <c r="AB67" i="46"/>
  <c r="AA67" i="46"/>
  <c r="Z67" i="46"/>
  <c r="Y67" i="46"/>
  <c r="X67" i="46"/>
  <c r="U67" i="46"/>
  <c r="T67" i="46"/>
  <c r="AC67" i="46" s="1"/>
  <c r="AB66" i="46"/>
  <c r="AA66" i="46"/>
  <c r="Z66" i="46"/>
  <c r="Y66" i="46"/>
  <c r="X66" i="46"/>
  <c r="U66" i="46"/>
  <c r="T66" i="46"/>
  <c r="AC66" i="46" s="1"/>
  <c r="AB65" i="46"/>
  <c r="AA65" i="46"/>
  <c r="Z65" i="46"/>
  <c r="Y65" i="46"/>
  <c r="X65" i="46"/>
  <c r="U65" i="46"/>
  <c r="T65" i="46"/>
  <c r="AC65" i="46" s="1"/>
  <c r="AB64" i="46"/>
  <c r="AA64" i="46"/>
  <c r="Z64" i="46"/>
  <c r="Y64" i="46"/>
  <c r="X64" i="46"/>
  <c r="U64" i="46"/>
  <c r="T64" i="46"/>
  <c r="AC64" i="46" s="1"/>
  <c r="AB63" i="46"/>
  <c r="AA63" i="46"/>
  <c r="Z63" i="46"/>
  <c r="Y63" i="46"/>
  <c r="X63" i="46"/>
  <c r="U63" i="46"/>
  <c r="T63" i="46"/>
  <c r="AC63" i="46" s="1"/>
  <c r="AB62" i="46"/>
  <c r="AA62" i="46"/>
  <c r="Z62" i="46"/>
  <c r="Y62" i="46"/>
  <c r="X62" i="46"/>
  <c r="U62" i="46"/>
  <c r="T62" i="46"/>
  <c r="AC62" i="46" s="1"/>
  <c r="AB61" i="46"/>
  <c r="AA61" i="46"/>
  <c r="Z61" i="46"/>
  <c r="Y61" i="46"/>
  <c r="X61" i="46"/>
  <c r="U61" i="46"/>
  <c r="T61" i="46"/>
  <c r="AC61" i="46" s="1"/>
  <c r="AB60" i="46"/>
  <c r="AA60" i="46"/>
  <c r="Z60" i="46"/>
  <c r="Y60" i="46"/>
  <c r="X60" i="46"/>
  <c r="U60" i="46"/>
  <c r="T60" i="46"/>
  <c r="AC60" i="46" s="1"/>
  <c r="AB59" i="46"/>
  <c r="AA59" i="46"/>
  <c r="Z59" i="46"/>
  <c r="Y59" i="46"/>
  <c r="X59" i="46"/>
  <c r="U59" i="46"/>
  <c r="T59" i="46"/>
  <c r="AC59" i="46" s="1"/>
  <c r="AB58" i="46"/>
  <c r="AA58" i="46"/>
  <c r="Z58" i="46"/>
  <c r="Y58" i="46"/>
  <c r="X58" i="46"/>
  <c r="U58" i="46"/>
  <c r="T58" i="46"/>
  <c r="AC58" i="46" s="1"/>
  <c r="AB57" i="46"/>
  <c r="AA57" i="46"/>
  <c r="Z57" i="46"/>
  <c r="Y57" i="46"/>
  <c r="X57" i="46"/>
  <c r="U57" i="46"/>
  <c r="T57" i="46"/>
  <c r="AC57" i="46" s="1"/>
  <c r="AB56" i="46"/>
  <c r="AA56" i="46"/>
  <c r="Z56" i="46"/>
  <c r="Y56" i="46"/>
  <c r="X56" i="46"/>
  <c r="U56" i="46"/>
  <c r="T56" i="46"/>
  <c r="AC56" i="46" s="1"/>
  <c r="AB55" i="46"/>
  <c r="AA55" i="46"/>
  <c r="Z55" i="46"/>
  <c r="Y55" i="46"/>
  <c r="X55" i="46"/>
  <c r="U55" i="46"/>
  <c r="T55" i="46"/>
  <c r="AC55" i="46" s="1"/>
  <c r="AB54" i="46"/>
  <c r="AA54" i="46"/>
  <c r="Z54" i="46"/>
  <c r="Y54" i="46"/>
  <c r="X54" i="46"/>
  <c r="U54" i="46"/>
  <c r="T54" i="46"/>
  <c r="AC54" i="46" s="1"/>
  <c r="AA53" i="46"/>
  <c r="U53" i="46"/>
  <c r="T53" i="46"/>
  <c r="AC53" i="46" s="1"/>
  <c r="Q53" i="46"/>
  <c r="AB53" i="46" s="1"/>
  <c r="N53" i="46"/>
  <c r="K53" i="46"/>
  <c r="Z53" i="46" s="1"/>
  <c r="H53" i="46"/>
  <c r="Y53" i="46" s="1"/>
  <c r="E53" i="46"/>
  <c r="X53" i="46" s="1"/>
  <c r="AB52" i="46"/>
  <c r="X52" i="46"/>
  <c r="U52" i="46"/>
  <c r="T52" i="46"/>
  <c r="AC52" i="46" s="1"/>
  <c r="Q52" i="46"/>
  <c r="N52" i="46"/>
  <c r="AA52" i="46" s="1"/>
  <c r="K52" i="46"/>
  <c r="Z52" i="46" s="1"/>
  <c r="H52" i="46"/>
  <c r="Y52" i="46" s="1"/>
  <c r="E52" i="46"/>
  <c r="AC51" i="46"/>
  <c r="AB51" i="46"/>
  <c r="AA51" i="46"/>
  <c r="Z51" i="46"/>
  <c r="Y51" i="46"/>
  <c r="X51" i="46"/>
  <c r="U51" i="46"/>
  <c r="T51" i="46"/>
  <c r="AC50" i="46"/>
  <c r="AB50" i="46"/>
  <c r="AA50" i="46"/>
  <c r="Z50" i="46"/>
  <c r="Y50" i="46"/>
  <c r="X50" i="46"/>
  <c r="U50" i="46"/>
  <c r="T50" i="46"/>
  <c r="AC49" i="46"/>
  <c r="AB49" i="46"/>
  <c r="AA49" i="46"/>
  <c r="Z49" i="46"/>
  <c r="Y49" i="46"/>
  <c r="X49" i="46"/>
  <c r="U49" i="46"/>
  <c r="T49" i="46"/>
  <c r="AC48" i="46"/>
  <c r="AB48" i="46"/>
  <c r="AA48" i="46"/>
  <c r="Z48" i="46"/>
  <c r="Y48" i="46"/>
  <c r="X48" i="46"/>
  <c r="U48" i="46"/>
  <c r="T48" i="46"/>
  <c r="AC47" i="46"/>
  <c r="AB47" i="46"/>
  <c r="AA47" i="46"/>
  <c r="Z47" i="46"/>
  <c r="Y47" i="46"/>
  <c r="X47" i="46"/>
  <c r="U47" i="46"/>
  <c r="T47" i="46"/>
  <c r="AC46" i="46"/>
  <c r="AB46" i="46"/>
  <c r="AA46" i="46"/>
  <c r="Z46" i="46"/>
  <c r="Y46" i="46"/>
  <c r="X46" i="46"/>
  <c r="U46" i="46"/>
  <c r="T46" i="46"/>
  <c r="AC45" i="46"/>
  <c r="AB45" i="46"/>
  <c r="AA45" i="46"/>
  <c r="Z45" i="46"/>
  <c r="Y45" i="46"/>
  <c r="X45" i="46"/>
  <c r="U45" i="46"/>
  <c r="T45" i="46"/>
  <c r="AC44" i="46"/>
  <c r="AB44" i="46"/>
  <c r="AA44" i="46"/>
  <c r="Z44" i="46"/>
  <c r="Y44" i="46"/>
  <c r="X44" i="46"/>
  <c r="U44" i="46"/>
  <c r="T44" i="46"/>
  <c r="AC43" i="46"/>
  <c r="AB43" i="46"/>
  <c r="AA43" i="46"/>
  <c r="Z43" i="46"/>
  <c r="Y43" i="46"/>
  <c r="X43" i="46"/>
  <c r="U43" i="46"/>
  <c r="T43" i="46"/>
  <c r="AC42" i="46"/>
  <c r="AB42" i="46"/>
  <c r="AA42" i="46"/>
  <c r="Z42" i="46"/>
  <c r="Y42" i="46"/>
  <c r="X42" i="46"/>
  <c r="U42" i="46"/>
  <c r="T42" i="46"/>
  <c r="AC41" i="46"/>
  <c r="AB41" i="46"/>
  <c r="AA41" i="46"/>
  <c r="Z41" i="46"/>
  <c r="Y41" i="46"/>
  <c r="X41" i="46"/>
  <c r="U41" i="46"/>
  <c r="T41" i="46"/>
  <c r="AC40" i="46"/>
  <c r="AB40" i="46"/>
  <c r="AA40" i="46"/>
  <c r="Z40" i="46"/>
  <c r="Y40" i="46"/>
  <c r="X40" i="46"/>
  <c r="U40" i="46"/>
  <c r="T40" i="46"/>
  <c r="AC39" i="46"/>
  <c r="AB39" i="46"/>
  <c r="AA39" i="46"/>
  <c r="Z39" i="46"/>
  <c r="Y39" i="46"/>
  <c r="X39" i="46"/>
  <c r="U39" i="46"/>
  <c r="T39" i="46"/>
  <c r="AC38" i="46"/>
  <c r="AB38" i="46"/>
  <c r="AA38" i="46"/>
  <c r="Z38" i="46"/>
  <c r="Y38" i="46"/>
  <c r="X38" i="46"/>
  <c r="U38" i="46"/>
  <c r="T38" i="46"/>
  <c r="AC37" i="46"/>
  <c r="AB37" i="46"/>
  <c r="AA37" i="46"/>
  <c r="Z37" i="46"/>
  <c r="Y37" i="46"/>
  <c r="X37" i="46"/>
  <c r="U37" i="46"/>
  <c r="T37" i="46"/>
  <c r="AC36" i="46"/>
  <c r="AB36" i="46"/>
  <c r="AA36" i="46"/>
  <c r="Z36" i="46"/>
  <c r="Y36" i="46"/>
  <c r="X36" i="46"/>
  <c r="U36" i="46"/>
  <c r="T36" i="46"/>
  <c r="AC35" i="46"/>
  <c r="AB35" i="46"/>
  <c r="AA35" i="46"/>
  <c r="Z35" i="46"/>
  <c r="Y35" i="46"/>
  <c r="X35" i="46"/>
  <c r="U35" i="46"/>
  <c r="T35" i="46"/>
  <c r="AC34" i="46"/>
  <c r="AB34" i="46"/>
  <c r="AA34" i="46"/>
  <c r="Z34" i="46"/>
  <c r="Y34" i="46"/>
  <c r="X34" i="46"/>
  <c r="U34" i="46"/>
  <c r="T34" i="46"/>
  <c r="AC33" i="46"/>
  <c r="AB33" i="46"/>
  <c r="AA33" i="46"/>
  <c r="Z33" i="46"/>
  <c r="Y33" i="46"/>
  <c r="X33" i="46"/>
  <c r="U33" i="46"/>
  <c r="T33" i="46"/>
  <c r="AC32" i="46"/>
  <c r="AB32" i="46"/>
  <c r="AA32" i="46"/>
  <c r="Z32" i="46"/>
  <c r="Y32" i="46"/>
  <c r="X32" i="46"/>
  <c r="U32" i="46"/>
  <c r="T32" i="46"/>
  <c r="AC31" i="46"/>
  <c r="AB31" i="46"/>
  <c r="AA31" i="46"/>
  <c r="Z31" i="46"/>
  <c r="Y31" i="46"/>
  <c r="X31" i="46"/>
  <c r="U31" i="46"/>
  <c r="T31" i="46"/>
  <c r="AC30" i="46"/>
  <c r="AB30" i="46"/>
  <c r="AA30" i="46"/>
  <c r="Z30" i="46"/>
  <c r="Y30" i="46"/>
  <c r="X30" i="46"/>
  <c r="U30" i="46"/>
  <c r="T30" i="46"/>
  <c r="AC29" i="46"/>
  <c r="AB29" i="46"/>
  <c r="AA29" i="46"/>
  <c r="Z29" i="46"/>
  <c r="Y29" i="46"/>
  <c r="X29" i="46"/>
  <c r="U29" i="46"/>
  <c r="T29" i="46"/>
  <c r="AC28" i="46"/>
  <c r="AB28" i="46"/>
  <c r="AA28" i="46"/>
  <c r="Z28" i="46"/>
  <c r="Y28" i="46"/>
  <c r="X28" i="46"/>
  <c r="U28" i="46"/>
  <c r="T28" i="46"/>
  <c r="AC27" i="46"/>
  <c r="AB27" i="46"/>
  <c r="AA27" i="46"/>
  <c r="Z27" i="46"/>
  <c r="Y27" i="46"/>
  <c r="X27" i="46"/>
  <c r="U27" i="46"/>
  <c r="T27" i="46"/>
  <c r="AC26" i="46"/>
  <c r="Y26" i="46"/>
  <c r="U26" i="46"/>
  <c r="T26" i="46"/>
  <c r="Q26" i="46"/>
  <c r="AB26" i="46" s="1"/>
  <c r="N26" i="46"/>
  <c r="AA26" i="46" s="1"/>
  <c r="K26" i="46"/>
  <c r="Z26" i="46" s="1"/>
  <c r="H26" i="46"/>
  <c r="E26" i="46"/>
  <c r="X26" i="46" s="1"/>
  <c r="Z25" i="46"/>
  <c r="U25" i="46"/>
  <c r="T25" i="46"/>
  <c r="AC25" i="46" s="1"/>
  <c r="Q25" i="46"/>
  <c r="AB25" i="46" s="1"/>
  <c r="N25" i="46"/>
  <c r="AA25" i="46" s="1"/>
  <c r="K25" i="46"/>
  <c r="H25" i="46"/>
  <c r="Y25" i="46" s="1"/>
  <c r="E25" i="46"/>
  <c r="X25" i="46" s="1"/>
  <c r="AA24" i="46"/>
  <c r="U24" i="46"/>
  <c r="T24" i="46"/>
  <c r="AC24" i="46" s="1"/>
  <c r="Q24" i="46"/>
  <c r="AB24" i="46" s="1"/>
  <c r="N24" i="46"/>
  <c r="K24" i="46"/>
  <c r="Z24" i="46" s="1"/>
  <c r="H24" i="46"/>
  <c r="Y24" i="46" s="1"/>
  <c r="E24" i="46"/>
  <c r="X24" i="46" s="1"/>
  <c r="AB23" i="46"/>
  <c r="X23" i="46"/>
  <c r="U23" i="46"/>
  <c r="T23" i="46"/>
  <c r="AC23" i="46" s="1"/>
  <c r="Q23" i="46"/>
  <c r="N23" i="46"/>
  <c r="AA23" i="46" s="1"/>
  <c r="K23" i="46"/>
  <c r="Z23" i="46" s="1"/>
  <c r="H23" i="46"/>
  <c r="Y23" i="46" s="1"/>
  <c r="E23" i="46"/>
  <c r="AC22" i="46"/>
  <c r="Y22" i="46"/>
  <c r="U22" i="46"/>
  <c r="T22" i="46"/>
  <c r="Q22" i="46"/>
  <c r="AB22" i="46" s="1"/>
  <c r="N22" i="46"/>
  <c r="AA22" i="46" s="1"/>
  <c r="K22" i="46"/>
  <c r="Z22" i="46" s="1"/>
  <c r="H22" i="46"/>
  <c r="E22" i="46"/>
  <c r="X22" i="46" s="1"/>
  <c r="Z21" i="46"/>
  <c r="U21" i="46"/>
  <c r="T21" i="46"/>
  <c r="AC21" i="46" s="1"/>
  <c r="Q21" i="46"/>
  <c r="AB21" i="46" s="1"/>
  <c r="N21" i="46"/>
  <c r="AA21" i="46" s="1"/>
  <c r="K21" i="46"/>
  <c r="H21" i="46"/>
  <c r="Y21" i="46" s="1"/>
  <c r="E21" i="46"/>
  <c r="X21" i="46" s="1"/>
  <c r="AA20" i="46"/>
  <c r="U20" i="46"/>
  <c r="T20" i="46"/>
  <c r="AC20" i="46" s="1"/>
  <c r="Q20" i="46"/>
  <c r="AB20" i="46" s="1"/>
  <c r="N20" i="46"/>
  <c r="K20" i="46"/>
  <c r="Z20" i="46" s="1"/>
  <c r="H20" i="46"/>
  <c r="Y20" i="46" s="1"/>
  <c r="E20" i="46"/>
  <c r="X20" i="46" s="1"/>
  <c r="AB19" i="46"/>
  <c r="X19" i="46"/>
  <c r="U19" i="46"/>
  <c r="T19" i="46"/>
  <c r="AC19" i="46" s="1"/>
  <c r="Q19" i="46"/>
  <c r="N19" i="46"/>
  <c r="AA19" i="46" s="1"/>
  <c r="K19" i="46"/>
  <c r="Z19" i="46" s="1"/>
  <c r="H19" i="46"/>
  <c r="Y19" i="46" s="1"/>
  <c r="E19" i="46"/>
  <c r="AC18" i="46"/>
  <c r="Y18" i="46"/>
  <c r="U18" i="46"/>
  <c r="T18" i="46"/>
  <c r="Q18" i="46"/>
  <c r="AB18" i="46" s="1"/>
  <c r="N18" i="46"/>
  <c r="AA18" i="46" s="1"/>
  <c r="K18" i="46"/>
  <c r="Z18" i="46" s="1"/>
  <c r="H18" i="46"/>
  <c r="E18" i="46"/>
  <c r="X18" i="46" s="1"/>
  <c r="AB17" i="46"/>
  <c r="AA17" i="46"/>
  <c r="Z17" i="46"/>
  <c r="Y17" i="46"/>
  <c r="X17" i="46"/>
  <c r="U17" i="46"/>
  <c r="T17" i="46"/>
  <c r="AC17" i="46" s="1"/>
  <c r="AB16" i="46"/>
  <c r="AA16" i="46"/>
  <c r="Z16" i="46"/>
  <c r="Y16" i="46"/>
  <c r="X16" i="46"/>
  <c r="U16" i="46"/>
  <c r="T16" i="46"/>
  <c r="AC16" i="46" s="1"/>
  <c r="AC224" i="46" s="1"/>
  <c r="AB15" i="46"/>
  <c r="AA15" i="46"/>
  <c r="Z15" i="46"/>
  <c r="Y15" i="46"/>
  <c r="X15" i="46"/>
  <c r="U15" i="46"/>
  <c r="T15" i="46"/>
  <c r="AC15" i="46" s="1"/>
  <c r="AC223" i="46" s="1"/>
  <c r="AC14" i="46"/>
  <c r="AB14" i="46"/>
  <c r="AA14" i="46"/>
  <c r="Z14" i="46"/>
  <c r="Y14" i="46"/>
  <c r="X14" i="46"/>
  <c r="U14" i="46"/>
  <c r="T14" i="46"/>
  <c r="AC13" i="46"/>
  <c r="AB13" i="46"/>
  <c r="AA13" i="46"/>
  <c r="Z13" i="46"/>
  <c r="Y13" i="46"/>
  <c r="X13" i="46"/>
  <c r="U13" i="46"/>
  <c r="T13" i="46"/>
  <c r="AC12" i="46"/>
  <c r="AB12" i="46"/>
  <c r="AA12" i="46"/>
  <c r="Z12" i="46"/>
  <c r="Y12" i="46"/>
  <c r="X12" i="46"/>
  <c r="U12" i="46"/>
  <c r="T12" i="46"/>
  <c r="AC11" i="46"/>
  <c r="AB11" i="46"/>
  <c r="AA11" i="46"/>
  <c r="Z11" i="46"/>
  <c r="Y11" i="46"/>
  <c r="X11" i="46"/>
  <c r="U11" i="46"/>
  <c r="T11" i="46"/>
  <c r="AC10" i="46"/>
  <c r="AB10" i="46"/>
  <c r="AA10" i="46"/>
  <c r="Z10" i="46"/>
  <c r="Y10" i="46"/>
  <c r="X10" i="46"/>
  <c r="U10" i="46"/>
  <c r="T10" i="46"/>
  <c r="AC9" i="46"/>
  <c r="AB9" i="46"/>
  <c r="AA9" i="46"/>
  <c r="Z9" i="46"/>
  <c r="Y9" i="46"/>
  <c r="X9" i="46"/>
  <c r="U9" i="46"/>
  <c r="T9" i="46"/>
  <c r="AC225" i="46" l="1"/>
  <c r="Y217" i="46"/>
  <c r="Y219" i="46"/>
  <c r="AC220" i="46"/>
  <c r="Z219" i="46"/>
  <c r="Z223" i="46"/>
  <c r="Z225" i="46"/>
  <c r="X217" i="46"/>
  <c r="AB217" i="46"/>
  <c r="X218" i="46"/>
  <c r="AB218" i="46"/>
  <c r="X219" i="46"/>
  <c r="AB219" i="46"/>
  <c r="X220" i="46"/>
  <c r="AB220" i="46"/>
  <c r="X221" i="46"/>
  <c r="AB221" i="46"/>
  <c r="X222" i="46"/>
  <c r="AB222" i="46"/>
  <c r="X223" i="46"/>
  <c r="AB223" i="46"/>
  <c r="X224" i="46"/>
  <c r="AB224" i="46"/>
  <c r="X225" i="46"/>
  <c r="AB225" i="46"/>
  <c r="Y218" i="46"/>
  <c r="Y220" i="46"/>
  <c r="AC221" i="46"/>
  <c r="Y222" i="46"/>
  <c r="AC222" i="46"/>
  <c r="Y223" i="46"/>
  <c r="Y224" i="46"/>
  <c r="Y225" i="46"/>
  <c r="AC217" i="46"/>
  <c r="AC219" i="46"/>
  <c r="Z217" i="46"/>
  <c r="Z220" i="46"/>
  <c r="Z222" i="46"/>
  <c r="AC218" i="46"/>
  <c r="Y221" i="46"/>
  <c r="Z218" i="46"/>
  <c r="Z221" i="46"/>
  <c r="Z224" i="46"/>
  <c r="U217" i="46"/>
  <c r="AA217" i="46"/>
  <c r="U218" i="46"/>
  <c r="AA218" i="46"/>
  <c r="U219" i="46"/>
  <c r="AA219" i="46"/>
  <c r="U220" i="46"/>
  <c r="AA220" i="46"/>
  <c r="U221" i="46"/>
  <c r="AA221" i="46"/>
  <c r="U222" i="46"/>
  <c r="AA222" i="46"/>
  <c r="U223" i="46"/>
  <c r="AA223" i="46"/>
  <c r="U224" i="46"/>
  <c r="AA224" i="46"/>
  <c r="U225" i="46"/>
  <c r="AA225" i="46"/>
  <c r="X215" i="45"/>
  <c r="U215" i="45"/>
  <c r="T215" i="45"/>
  <c r="AC215" i="45" s="1"/>
  <c r="Q215" i="45"/>
  <c r="AB215" i="45" s="1"/>
  <c r="N215" i="45"/>
  <c r="AA215" i="45" s="1"/>
  <c r="K215" i="45"/>
  <c r="Z215" i="45" s="1"/>
  <c r="H215" i="45"/>
  <c r="Y215" i="45" s="1"/>
  <c r="E215" i="45"/>
  <c r="Y214" i="45"/>
  <c r="X214" i="45"/>
  <c r="U214" i="45"/>
  <c r="T214" i="45"/>
  <c r="AC214" i="45" s="1"/>
  <c r="Q214" i="45"/>
  <c r="AB214" i="45" s="1"/>
  <c r="N214" i="45"/>
  <c r="AA214" i="45" s="1"/>
  <c r="K214" i="45"/>
  <c r="Z214" i="45" s="1"/>
  <c r="H214" i="45"/>
  <c r="E214" i="45"/>
  <c r="Z213" i="45"/>
  <c r="Y213" i="45"/>
  <c r="U213" i="45"/>
  <c r="T213" i="45"/>
  <c r="AC213" i="45" s="1"/>
  <c r="Q213" i="45"/>
  <c r="AB213" i="45" s="1"/>
  <c r="N213" i="45"/>
  <c r="AA213" i="45" s="1"/>
  <c r="K213" i="45"/>
  <c r="H213" i="45"/>
  <c r="E213" i="45"/>
  <c r="X213" i="45" s="1"/>
  <c r="Z212" i="45"/>
  <c r="U212" i="45"/>
  <c r="T212" i="45"/>
  <c r="AC212" i="45" s="1"/>
  <c r="Q212" i="45"/>
  <c r="AB212" i="45" s="1"/>
  <c r="N212" i="45"/>
  <c r="AA212" i="45" s="1"/>
  <c r="K212" i="45"/>
  <c r="H212" i="45"/>
  <c r="Y212" i="45" s="1"/>
  <c r="E212" i="45"/>
  <c r="X212" i="45" s="1"/>
  <c r="U211" i="45"/>
  <c r="T211" i="45"/>
  <c r="AC211" i="45" s="1"/>
  <c r="Q211" i="45"/>
  <c r="AB211" i="45" s="1"/>
  <c r="N211" i="45"/>
  <c r="AA211" i="45" s="1"/>
  <c r="K211" i="45"/>
  <c r="Z211" i="45" s="1"/>
  <c r="H211" i="45"/>
  <c r="Y211" i="45" s="1"/>
  <c r="E211" i="45"/>
  <c r="X211" i="45" s="1"/>
  <c r="AC210" i="45"/>
  <c r="AB210" i="45"/>
  <c r="Y210" i="45"/>
  <c r="X210" i="45"/>
  <c r="U210" i="45"/>
  <c r="T210" i="45"/>
  <c r="Q210" i="45"/>
  <c r="N210" i="45"/>
  <c r="AA210" i="45" s="1"/>
  <c r="K210" i="45"/>
  <c r="Z210" i="45" s="1"/>
  <c r="H210" i="45"/>
  <c r="E210" i="45"/>
  <c r="Z209" i="45"/>
  <c r="Y209" i="45"/>
  <c r="U209" i="45"/>
  <c r="T209" i="45"/>
  <c r="AC209" i="45" s="1"/>
  <c r="Q209" i="45"/>
  <c r="AB209" i="45" s="1"/>
  <c r="N209" i="45"/>
  <c r="AA209" i="45" s="1"/>
  <c r="K209" i="45"/>
  <c r="H209" i="45"/>
  <c r="E209" i="45"/>
  <c r="X209" i="45" s="1"/>
  <c r="AA208" i="45"/>
  <c r="Z208" i="45"/>
  <c r="U208" i="45"/>
  <c r="T208" i="45"/>
  <c r="AC208" i="45" s="1"/>
  <c r="Q208" i="45"/>
  <c r="AB208" i="45" s="1"/>
  <c r="N208" i="45"/>
  <c r="K208" i="45"/>
  <c r="H208" i="45"/>
  <c r="Y208" i="45" s="1"/>
  <c r="E208" i="45"/>
  <c r="X208" i="45" s="1"/>
  <c r="AB207" i="45"/>
  <c r="X207" i="45"/>
  <c r="U207" i="45"/>
  <c r="T207" i="45"/>
  <c r="AC207" i="45" s="1"/>
  <c r="Q207" i="45"/>
  <c r="N207" i="45"/>
  <c r="AA207" i="45" s="1"/>
  <c r="K207" i="45"/>
  <c r="Z207" i="45" s="1"/>
  <c r="H207" i="45"/>
  <c r="Y207" i="45" s="1"/>
  <c r="E207" i="45"/>
  <c r="AC206" i="45"/>
  <c r="AB206" i="45"/>
  <c r="Y206" i="45"/>
  <c r="U206" i="45"/>
  <c r="T206" i="45"/>
  <c r="Q206" i="45"/>
  <c r="N206" i="45"/>
  <c r="AA206" i="45" s="1"/>
  <c r="K206" i="45"/>
  <c r="Z206" i="45" s="1"/>
  <c r="H206" i="45"/>
  <c r="E206" i="45"/>
  <c r="X206" i="45" s="1"/>
  <c r="U205" i="45"/>
  <c r="T205" i="45"/>
  <c r="AC205" i="45" s="1"/>
  <c r="Q205" i="45"/>
  <c r="AB205" i="45" s="1"/>
  <c r="N205" i="45"/>
  <c r="AA205" i="45" s="1"/>
  <c r="K205" i="45"/>
  <c r="Z205" i="45" s="1"/>
  <c r="H205" i="45"/>
  <c r="Y205" i="45" s="1"/>
  <c r="E205" i="45"/>
  <c r="X205" i="45" s="1"/>
  <c r="U204" i="45"/>
  <c r="T204" i="45"/>
  <c r="AC204" i="45" s="1"/>
  <c r="Q204" i="45"/>
  <c r="AB204" i="45" s="1"/>
  <c r="N204" i="45"/>
  <c r="AA204" i="45" s="1"/>
  <c r="K204" i="45"/>
  <c r="Z204" i="45" s="1"/>
  <c r="H204" i="45"/>
  <c r="Y204" i="45" s="1"/>
  <c r="E204" i="45"/>
  <c r="X204" i="45" s="1"/>
  <c r="AB203" i="45"/>
  <c r="AA203" i="45"/>
  <c r="U203" i="45"/>
  <c r="T203" i="45"/>
  <c r="AC203" i="45" s="1"/>
  <c r="Q203" i="45"/>
  <c r="N203" i="45"/>
  <c r="K203" i="45"/>
  <c r="Z203" i="45" s="1"/>
  <c r="H203" i="45"/>
  <c r="Y203" i="45" s="1"/>
  <c r="E203" i="45"/>
  <c r="X203" i="45" s="1"/>
  <c r="Y202" i="45"/>
  <c r="X202" i="45"/>
  <c r="U202" i="45"/>
  <c r="T202" i="45"/>
  <c r="AC202" i="45" s="1"/>
  <c r="Q202" i="45"/>
  <c r="AB202" i="45" s="1"/>
  <c r="N202" i="45"/>
  <c r="AA202" i="45" s="1"/>
  <c r="K202" i="45"/>
  <c r="Z202" i="45" s="1"/>
  <c r="H202" i="45"/>
  <c r="E202" i="45"/>
  <c r="Y201" i="45"/>
  <c r="U201" i="45"/>
  <c r="T201" i="45"/>
  <c r="AC201" i="45" s="1"/>
  <c r="Q201" i="45"/>
  <c r="AB201" i="45" s="1"/>
  <c r="N201" i="45"/>
  <c r="AA201" i="45" s="1"/>
  <c r="K201" i="45"/>
  <c r="Z201" i="45" s="1"/>
  <c r="H201" i="45"/>
  <c r="E201" i="45"/>
  <c r="X201" i="45" s="1"/>
  <c r="AA200" i="45"/>
  <c r="Z200" i="45"/>
  <c r="U200" i="45"/>
  <c r="T200" i="45"/>
  <c r="AC200" i="45" s="1"/>
  <c r="Q200" i="45"/>
  <c r="AB200" i="45" s="1"/>
  <c r="N200" i="45"/>
  <c r="K200" i="45"/>
  <c r="H200" i="45"/>
  <c r="Y200" i="45" s="1"/>
  <c r="E200" i="45"/>
  <c r="X200" i="45" s="1"/>
  <c r="AA199" i="45"/>
  <c r="U199" i="45"/>
  <c r="T199" i="45"/>
  <c r="AC199" i="45" s="1"/>
  <c r="Q199" i="45"/>
  <c r="AB199" i="45" s="1"/>
  <c r="N199" i="45"/>
  <c r="K199" i="45"/>
  <c r="Z199" i="45" s="1"/>
  <c r="H199" i="45"/>
  <c r="Y199" i="45" s="1"/>
  <c r="E199" i="45"/>
  <c r="X199" i="45" s="1"/>
  <c r="U198" i="45"/>
  <c r="T198" i="45"/>
  <c r="AC198" i="45" s="1"/>
  <c r="Q198" i="45"/>
  <c r="AB198" i="45" s="1"/>
  <c r="N198" i="45"/>
  <c r="AA198" i="45" s="1"/>
  <c r="K198" i="45"/>
  <c r="Z198" i="45" s="1"/>
  <c r="H198" i="45"/>
  <c r="Y198" i="45" s="1"/>
  <c r="E198" i="45"/>
  <c r="X198" i="45" s="1"/>
  <c r="U197" i="45"/>
  <c r="T197" i="45"/>
  <c r="AC197" i="45" s="1"/>
  <c r="Q197" i="45"/>
  <c r="AB197" i="45" s="1"/>
  <c r="N197" i="45"/>
  <c r="AA197" i="45" s="1"/>
  <c r="K197" i="45"/>
  <c r="Z197" i="45" s="1"/>
  <c r="H197" i="45"/>
  <c r="Y197" i="45" s="1"/>
  <c r="E197" i="45"/>
  <c r="X197" i="45" s="1"/>
  <c r="AA196" i="45"/>
  <c r="Z196" i="45"/>
  <c r="U196" i="45"/>
  <c r="T196" i="45"/>
  <c r="AC196" i="45" s="1"/>
  <c r="Q196" i="45"/>
  <c r="AB196" i="45" s="1"/>
  <c r="N196" i="45"/>
  <c r="K196" i="45"/>
  <c r="H196" i="45"/>
  <c r="Y196" i="45" s="1"/>
  <c r="E196" i="45"/>
  <c r="X196" i="45" s="1"/>
  <c r="AA195" i="45"/>
  <c r="U195" i="45"/>
  <c r="T195" i="45"/>
  <c r="AC195" i="45" s="1"/>
  <c r="Q195" i="45"/>
  <c r="AB195" i="45" s="1"/>
  <c r="N195" i="45"/>
  <c r="K195" i="45"/>
  <c r="Z195" i="45" s="1"/>
  <c r="H195" i="45"/>
  <c r="Y195" i="45" s="1"/>
  <c r="E195" i="45"/>
  <c r="X195" i="45" s="1"/>
  <c r="AC194" i="45"/>
  <c r="AB194" i="45"/>
  <c r="Y194" i="45"/>
  <c r="U194" i="45"/>
  <c r="T194" i="45"/>
  <c r="Q194" i="45"/>
  <c r="N194" i="45"/>
  <c r="AA194" i="45" s="1"/>
  <c r="K194" i="45"/>
  <c r="Z194" i="45" s="1"/>
  <c r="H194" i="45"/>
  <c r="E194" i="45"/>
  <c r="X194" i="45" s="1"/>
  <c r="Z193" i="45"/>
  <c r="Y193" i="45"/>
  <c r="U193" i="45"/>
  <c r="T193" i="45"/>
  <c r="AC193" i="45" s="1"/>
  <c r="Q193" i="45"/>
  <c r="AB193" i="45" s="1"/>
  <c r="N193" i="45"/>
  <c r="AA193" i="45" s="1"/>
  <c r="K193" i="45"/>
  <c r="H193" i="45"/>
  <c r="E193" i="45"/>
  <c r="X193" i="45" s="1"/>
  <c r="U192" i="45"/>
  <c r="T192" i="45"/>
  <c r="AC192" i="45" s="1"/>
  <c r="Q192" i="45"/>
  <c r="AB192" i="45" s="1"/>
  <c r="N192" i="45"/>
  <c r="AA192" i="45" s="1"/>
  <c r="K192" i="45"/>
  <c r="Z192" i="45" s="1"/>
  <c r="H192" i="45"/>
  <c r="Y192" i="45" s="1"/>
  <c r="E192" i="45"/>
  <c r="X192" i="45" s="1"/>
  <c r="AB191" i="45"/>
  <c r="U191" i="45"/>
  <c r="T191" i="45"/>
  <c r="AC191" i="45" s="1"/>
  <c r="Q191" i="45"/>
  <c r="N191" i="45"/>
  <c r="AA191" i="45" s="1"/>
  <c r="K191" i="45"/>
  <c r="Z191" i="45" s="1"/>
  <c r="H191" i="45"/>
  <c r="Y191" i="45" s="1"/>
  <c r="E191" i="45"/>
  <c r="X191" i="45" s="1"/>
  <c r="Y190" i="45"/>
  <c r="X190" i="45"/>
  <c r="U190" i="45"/>
  <c r="T190" i="45"/>
  <c r="AC190" i="45" s="1"/>
  <c r="Q190" i="45"/>
  <c r="AB190" i="45" s="1"/>
  <c r="N190" i="45"/>
  <c r="AA190" i="45" s="1"/>
  <c r="K190" i="45"/>
  <c r="Z190" i="45" s="1"/>
  <c r="H190" i="45"/>
  <c r="E190" i="45"/>
  <c r="Z189" i="45"/>
  <c r="U189" i="45"/>
  <c r="T189" i="45"/>
  <c r="AC189" i="45" s="1"/>
  <c r="Q189" i="45"/>
  <c r="AB189" i="45" s="1"/>
  <c r="N189" i="45"/>
  <c r="AA189" i="45" s="1"/>
  <c r="K189" i="45"/>
  <c r="H189" i="45"/>
  <c r="Y189" i="45" s="1"/>
  <c r="E189" i="45"/>
  <c r="X189" i="45" s="1"/>
  <c r="U188" i="45"/>
  <c r="T188" i="45"/>
  <c r="AC188" i="45" s="1"/>
  <c r="Q188" i="45"/>
  <c r="AB188" i="45" s="1"/>
  <c r="N188" i="45"/>
  <c r="AA188" i="45" s="1"/>
  <c r="K188" i="45"/>
  <c r="Z188" i="45" s="1"/>
  <c r="H188" i="45"/>
  <c r="Y188" i="45" s="1"/>
  <c r="E188" i="45"/>
  <c r="X188" i="45" s="1"/>
  <c r="AA187" i="45"/>
  <c r="X187" i="45"/>
  <c r="U187" i="45"/>
  <c r="T187" i="45"/>
  <c r="AC187" i="45" s="1"/>
  <c r="Q187" i="45"/>
  <c r="AB187" i="45" s="1"/>
  <c r="N187" i="45"/>
  <c r="K187" i="45"/>
  <c r="Z187" i="45" s="1"/>
  <c r="H187" i="45"/>
  <c r="Y187" i="45" s="1"/>
  <c r="E187" i="45"/>
  <c r="X186" i="45"/>
  <c r="U186" i="45"/>
  <c r="T186" i="45"/>
  <c r="AC186" i="45" s="1"/>
  <c r="Q186" i="45"/>
  <c r="AB186" i="45" s="1"/>
  <c r="N186" i="45"/>
  <c r="AA186" i="45" s="1"/>
  <c r="K186" i="45"/>
  <c r="Z186" i="45" s="1"/>
  <c r="H186" i="45"/>
  <c r="Y186" i="45" s="1"/>
  <c r="E186" i="45"/>
  <c r="U185" i="45"/>
  <c r="T185" i="45"/>
  <c r="AC185" i="45" s="1"/>
  <c r="Q185" i="45"/>
  <c r="AB185" i="45" s="1"/>
  <c r="N185" i="45"/>
  <c r="AA185" i="45" s="1"/>
  <c r="K185" i="45"/>
  <c r="Z185" i="45" s="1"/>
  <c r="H185" i="45"/>
  <c r="Y185" i="45" s="1"/>
  <c r="E185" i="45"/>
  <c r="X185" i="45" s="1"/>
  <c r="U184" i="45"/>
  <c r="T184" i="45"/>
  <c r="AC184" i="45" s="1"/>
  <c r="Q184" i="45"/>
  <c r="AB184" i="45" s="1"/>
  <c r="N184" i="45"/>
  <c r="AA184" i="45" s="1"/>
  <c r="K184" i="45"/>
  <c r="Z184" i="45" s="1"/>
  <c r="H184" i="45"/>
  <c r="Y184" i="45" s="1"/>
  <c r="E184" i="45"/>
  <c r="X184" i="45" s="1"/>
  <c r="U183" i="45"/>
  <c r="T183" i="45"/>
  <c r="AC183" i="45" s="1"/>
  <c r="Q183" i="45"/>
  <c r="AB183" i="45" s="1"/>
  <c r="N183" i="45"/>
  <c r="AA183" i="45" s="1"/>
  <c r="K183" i="45"/>
  <c r="Z183" i="45" s="1"/>
  <c r="H183" i="45"/>
  <c r="Y183" i="45" s="1"/>
  <c r="E183" i="45"/>
  <c r="X183" i="45" s="1"/>
  <c r="Y182" i="45"/>
  <c r="U182" i="45"/>
  <c r="T182" i="45"/>
  <c r="AC182" i="45" s="1"/>
  <c r="Q182" i="45"/>
  <c r="AB182" i="45" s="1"/>
  <c r="N182" i="45"/>
  <c r="AA182" i="45" s="1"/>
  <c r="K182" i="45"/>
  <c r="Z182" i="45" s="1"/>
  <c r="H182" i="45"/>
  <c r="E182" i="45"/>
  <c r="X182" i="45" s="1"/>
  <c r="U181" i="45"/>
  <c r="T181" i="45"/>
  <c r="AC181" i="45" s="1"/>
  <c r="Q181" i="45"/>
  <c r="AB181" i="45" s="1"/>
  <c r="N181" i="45"/>
  <c r="AA181" i="45" s="1"/>
  <c r="K181" i="45"/>
  <c r="Z181" i="45" s="1"/>
  <c r="H181" i="45"/>
  <c r="Y181" i="45" s="1"/>
  <c r="E181" i="45"/>
  <c r="X181" i="45" s="1"/>
  <c r="U180" i="45"/>
  <c r="T180" i="45"/>
  <c r="AC180" i="45" s="1"/>
  <c r="Q180" i="45"/>
  <c r="AB180" i="45" s="1"/>
  <c r="N180" i="45"/>
  <c r="AA180" i="45" s="1"/>
  <c r="K180" i="45"/>
  <c r="Z180" i="45" s="1"/>
  <c r="H180" i="45"/>
  <c r="Y180" i="45" s="1"/>
  <c r="E180" i="45"/>
  <c r="X180" i="45" s="1"/>
  <c r="AB179" i="45"/>
  <c r="U179" i="45"/>
  <c r="T179" i="45"/>
  <c r="AC179" i="45" s="1"/>
  <c r="Q179" i="45"/>
  <c r="N179" i="45"/>
  <c r="AA179" i="45" s="1"/>
  <c r="K179" i="45"/>
  <c r="Z179" i="45" s="1"/>
  <c r="H179" i="45"/>
  <c r="Y179" i="45" s="1"/>
  <c r="E179" i="45"/>
  <c r="X179" i="45" s="1"/>
  <c r="Y178" i="45"/>
  <c r="U178" i="45"/>
  <c r="T178" i="45"/>
  <c r="AC178" i="45" s="1"/>
  <c r="Q178" i="45"/>
  <c r="AB178" i="45" s="1"/>
  <c r="N178" i="45"/>
  <c r="AA178" i="45" s="1"/>
  <c r="K178" i="45"/>
  <c r="Z178" i="45" s="1"/>
  <c r="H178" i="45"/>
  <c r="E178" i="45"/>
  <c r="X178" i="45" s="1"/>
  <c r="Z177" i="45"/>
  <c r="U177" i="45"/>
  <c r="T177" i="45"/>
  <c r="AC177" i="45" s="1"/>
  <c r="Q177" i="45"/>
  <c r="AB177" i="45" s="1"/>
  <c r="N177" i="45"/>
  <c r="AA177" i="45" s="1"/>
  <c r="K177" i="45"/>
  <c r="H177" i="45"/>
  <c r="Y177" i="45" s="1"/>
  <c r="E177" i="45"/>
  <c r="X177" i="45" s="1"/>
  <c r="U176" i="45"/>
  <c r="T176" i="45"/>
  <c r="AC176" i="45" s="1"/>
  <c r="Q176" i="45"/>
  <c r="AB176" i="45" s="1"/>
  <c r="N176" i="45"/>
  <c r="AA176" i="45" s="1"/>
  <c r="K176" i="45"/>
  <c r="Z176" i="45" s="1"/>
  <c r="H176" i="45"/>
  <c r="Y176" i="45" s="1"/>
  <c r="E176" i="45"/>
  <c r="X176" i="45" s="1"/>
  <c r="U175" i="45"/>
  <c r="T175" i="45"/>
  <c r="AC175" i="45" s="1"/>
  <c r="Q175" i="45"/>
  <c r="AB175" i="45" s="1"/>
  <c r="N175" i="45"/>
  <c r="AA175" i="45" s="1"/>
  <c r="K175" i="45"/>
  <c r="Z175" i="45" s="1"/>
  <c r="H175" i="45"/>
  <c r="Y175" i="45" s="1"/>
  <c r="E175" i="45"/>
  <c r="X175" i="45" s="1"/>
  <c r="Y174" i="45"/>
  <c r="U174" i="45"/>
  <c r="T174" i="45"/>
  <c r="AC174" i="45" s="1"/>
  <c r="Q174" i="45"/>
  <c r="AB174" i="45" s="1"/>
  <c r="N174" i="45"/>
  <c r="AA174" i="45" s="1"/>
  <c r="K174" i="45"/>
  <c r="Z174" i="45" s="1"/>
  <c r="H174" i="45"/>
  <c r="E174" i="45"/>
  <c r="X174" i="45" s="1"/>
  <c r="Z173" i="45"/>
  <c r="U173" i="45"/>
  <c r="T173" i="45"/>
  <c r="AC173" i="45" s="1"/>
  <c r="Q173" i="45"/>
  <c r="AB173" i="45" s="1"/>
  <c r="N173" i="45"/>
  <c r="AA173" i="45" s="1"/>
  <c r="K173" i="45"/>
  <c r="H173" i="45"/>
  <c r="Y173" i="45" s="1"/>
  <c r="E173" i="45"/>
  <c r="X173" i="45" s="1"/>
  <c r="U172" i="45"/>
  <c r="T172" i="45"/>
  <c r="AC172" i="45" s="1"/>
  <c r="Q172" i="45"/>
  <c r="AB172" i="45" s="1"/>
  <c r="N172" i="45"/>
  <c r="AA172" i="45" s="1"/>
  <c r="K172" i="45"/>
  <c r="Z172" i="45" s="1"/>
  <c r="H172" i="45"/>
  <c r="Y172" i="45" s="1"/>
  <c r="E172" i="45"/>
  <c r="X172" i="45" s="1"/>
  <c r="U171" i="45"/>
  <c r="T171" i="45"/>
  <c r="AC171" i="45" s="1"/>
  <c r="Q171" i="45"/>
  <c r="AB171" i="45" s="1"/>
  <c r="N171" i="45"/>
  <c r="AA171" i="45" s="1"/>
  <c r="K171" i="45"/>
  <c r="Z171" i="45" s="1"/>
  <c r="H171" i="45"/>
  <c r="Y171" i="45" s="1"/>
  <c r="E171" i="45"/>
  <c r="X171" i="45" s="1"/>
  <c r="Y170" i="45"/>
  <c r="U170" i="45"/>
  <c r="T170" i="45"/>
  <c r="AC170" i="45" s="1"/>
  <c r="Q170" i="45"/>
  <c r="AB170" i="45" s="1"/>
  <c r="N170" i="45"/>
  <c r="AA170" i="45" s="1"/>
  <c r="K170" i="45"/>
  <c r="Z170" i="45" s="1"/>
  <c r="H170" i="45"/>
  <c r="E170" i="45"/>
  <c r="X170" i="45" s="1"/>
  <c r="U169" i="45"/>
  <c r="T169" i="45"/>
  <c r="AC169" i="45" s="1"/>
  <c r="Q169" i="45"/>
  <c r="AB169" i="45" s="1"/>
  <c r="N169" i="45"/>
  <c r="AA169" i="45" s="1"/>
  <c r="K169" i="45"/>
  <c r="Z169" i="45" s="1"/>
  <c r="H169" i="45"/>
  <c r="Y169" i="45" s="1"/>
  <c r="E169" i="45"/>
  <c r="X169" i="45" s="1"/>
  <c r="U168" i="45"/>
  <c r="T168" i="45"/>
  <c r="AC168" i="45" s="1"/>
  <c r="Q168" i="45"/>
  <c r="AB168" i="45" s="1"/>
  <c r="N168" i="45"/>
  <c r="AA168" i="45" s="1"/>
  <c r="K168" i="45"/>
  <c r="Z168" i="45" s="1"/>
  <c r="H168" i="45"/>
  <c r="Y168" i="45" s="1"/>
  <c r="E168" i="45"/>
  <c r="X168" i="45" s="1"/>
  <c r="Z167" i="45"/>
  <c r="Y167" i="45"/>
  <c r="U167" i="45"/>
  <c r="T167" i="45"/>
  <c r="AC167" i="45" s="1"/>
  <c r="Q167" i="45"/>
  <c r="AB167" i="45" s="1"/>
  <c r="N167" i="45"/>
  <c r="AA167" i="45" s="1"/>
  <c r="K167" i="45"/>
  <c r="H167" i="45"/>
  <c r="E167" i="45"/>
  <c r="X167" i="45" s="1"/>
  <c r="U166" i="45"/>
  <c r="T166" i="45"/>
  <c r="AC166" i="45" s="1"/>
  <c r="Q166" i="45"/>
  <c r="AB166" i="45" s="1"/>
  <c r="N166" i="45"/>
  <c r="AA166" i="45" s="1"/>
  <c r="K166" i="45"/>
  <c r="Z166" i="45" s="1"/>
  <c r="H166" i="45"/>
  <c r="Y166" i="45" s="1"/>
  <c r="E166" i="45"/>
  <c r="X166" i="45" s="1"/>
  <c r="U165" i="45"/>
  <c r="T165" i="45"/>
  <c r="AC165" i="45" s="1"/>
  <c r="Q165" i="45"/>
  <c r="AB165" i="45" s="1"/>
  <c r="N165" i="45"/>
  <c r="AA165" i="45" s="1"/>
  <c r="K165" i="45"/>
  <c r="Z165" i="45" s="1"/>
  <c r="H165" i="45"/>
  <c r="Y165" i="45" s="1"/>
  <c r="E165" i="45"/>
  <c r="X165" i="45" s="1"/>
  <c r="AB164" i="45"/>
  <c r="X164" i="45"/>
  <c r="U164" i="45"/>
  <c r="T164" i="45"/>
  <c r="AC164" i="45" s="1"/>
  <c r="Q164" i="45"/>
  <c r="N164" i="45"/>
  <c r="AA164" i="45" s="1"/>
  <c r="K164" i="45"/>
  <c r="Z164" i="45" s="1"/>
  <c r="H164" i="45"/>
  <c r="Y164" i="45" s="1"/>
  <c r="E164" i="45"/>
  <c r="Z163" i="45"/>
  <c r="U163" i="45"/>
  <c r="T163" i="45"/>
  <c r="AC163" i="45" s="1"/>
  <c r="Q163" i="45"/>
  <c r="AB163" i="45" s="1"/>
  <c r="N163" i="45"/>
  <c r="AA163" i="45" s="1"/>
  <c r="K163" i="45"/>
  <c r="H163" i="45"/>
  <c r="Y163" i="45" s="1"/>
  <c r="E163" i="45"/>
  <c r="X163" i="45" s="1"/>
  <c r="Z162" i="45"/>
  <c r="U162" i="45"/>
  <c r="T162" i="45"/>
  <c r="AC162" i="45" s="1"/>
  <c r="Q162" i="45"/>
  <c r="AB162" i="45" s="1"/>
  <c r="N162" i="45"/>
  <c r="AA162" i="45" s="1"/>
  <c r="K162" i="45"/>
  <c r="H162" i="45"/>
  <c r="Y162" i="45" s="1"/>
  <c r="E162" i="45"/>
  <c r="X162" i="45" s="1"/>
  <c r="AB161" i="45"/>
  <c r="AA161" i="45"/>
  <c r="U161" i="45"/>
  <c r="T161" i="45"/>
  <c r="AC161" i="45" s="1"/>
  <c r="Q161" i="45"/>
  <c r="N161" i="45"/>
  <c r="K161" i="45"/>
  <c r="Z161" i="45" s="1"/>
  <c r="H161" i="45"/>
  <c r="Y161" i="45" s="1"/>
  <c r="E161" i="45"/>
  <c r="X161" i="45" s="1"/>
  <c r="Y160" i="45"/>
  <c r="U160" i="45"/>
  <c r="T160" i="45"/>
  <c r="AC160" i="45" s="1"/>
  <c r="Q160" i="45"/>
  <c r="AB160" i="45" s="1"/>
  <c r="N160" i="45"/>
  <c r="AA160" i="45" s="1"/>
  <c r="K160" i="45"/>
  <c r="Z160" i="45" s="1"/>
  <c r="H160" i="45"/>
  <c r="E160" i="45"/>
  <c r="X160" i="45" s="1"/>
  <c r="Z159" i="45"/>
  <c r="U159" i="45"/>
  <c r="T159" i="45"/>
  <c r="AC159" i="45" s="1"/>
  <c r="Q159" i="45"/>
  <c r="AB159" i="45" s="1"/>
  <c r="N159" i="45"/>
  <c r="AA159" i="45" s="1"/>
  <c r="K159" i="45"/>
  <c r="H159" i="45"/>
  <c r="Y159" i="45" s="1"/>
  <c r="E159" i="45"/>
  <c r="X159" i="45" s="1"/>
  <c r="AA158" i="45"/>
  <c r="U158" i="45"/>
  <c r="T158" i="45"/>
  <c r="AC158" i="45" s="1"/>
  <c r="Q158" i="45"/>
  <c r="AB158" i="45" s="1"/>
  <c r="N158" i="45"/>
  <c r="K158" i="45"/>
  <c r="Z158" i="45" s="1"/>
  <c r="H158" i="45"/>
  <c r="Y158" i="45" s="1"/>
  <c r="E158" i="45"/>
  <c r="X158" i="45" s="1"/>
  <c r="AA157" i="45"/>
  <c r="X157" i="45"/>
  <c r="U157" i="45"/>
  <c r="T157" i="45"/>
  <c r="AC157" i="45" s="1"/>
  <c r="Q157" i="45"/>
  <c r="AB157" i="45" s="1"/>
  <c r="N157" i="45"/>
  <c r="K157" i="45"/>
  <c r="Z157" i="45" s="1"/>
  <c r="H157" i="45"/>
  <c r="Y157" i="45" s="1"/>
  <c r="E157" i="45"/>
  <c r="Y156" i="45"/>
  <c r="X156" i="45"/>
  <c r="U156" i="45"/>
  <c r="T156" i="45"/>
  <c r="AC156" i="45" s="1"/>
  <c r="Q156" i="45"/>
  <c r="AB156" i="45" s="1"/>
  <c r="N156" i="45"/>
  <c r="AA156" i="45" s="1"/>
  <c r="K156" i="45"/>
  <c r="Z156" i="45" s="1"/>
  <c r="H156" i="45"/>
  <c r="E156" i="45"/>
  <c r="Z155" i="45"/>
  <c r="Y155" i="45"/>
  <c r="U155" i="45"/>
  <c r="T155" i="45"/>
  <c r="AC155" i="45" s="1"/>
  <c r="Q155" i="45"/>
  <c r="AB155" i="45" s="1"/>
  <c r="N155" i="45"/>
  <c r="AA155" i="45" s="1"/>
  <c r="K155" i="45"/>
  <c r="H155" i="45"/>
  <c r="E155" i="45"/>
  <c r="X155" i="45" s="1"/>
  <c r="AA154" i="45"/>
  <c r="U154" i="45"/>
  <c r="T154" i="45"/>
  <c r="AC154" i="45" s="1"/>
  <c r="Q154" i="45"/>
  <c r="AB154" i="45" s="1"/>
  <c r="N154" i="45"/>
  <c r="K154" i="45"/>
  <c r="Z154" i="45" s="1"/>
  <c r="H154" i="45"/>
  <c r="Y154" i="45" s="1"/>
  <c r="E154" i="45"/>
  <c r="X154" i="45" s="1"/>
  <c r="AA153" i="45"/>
  <c r="U153" i="45"/>
  <c r="T153" i="45"/>
  <c r="AC153" i="45" s="1"/>
  <c r="Q153" i="45"/>
  <c r="AB153" i="45" s="1"/>
  <c r="N153" i="45"/>
  <c r="K153" i="45"/>
  <c r="Z153" i="45" s="1"/>
  <c r="H153" i="45"/>
  <c r="Y153" i="45" s="1"/>
  <c r="E153" i="45"/>
  <c r="X153" i="45" s="1"/>
  <c r="U152" i="45"/>
  <c r="T152" i="45"/>
  <c r="AC152" i="45" s="1"/>
  <c r="Q152" i="45"/>
  <c r="AB152" i="45" s="1"/>
  <c r="N152" i="45"/>
  <c r="AA152" i="45" s="1"/>
  <c r="K152" i="45"/>
  <c r="Z152" i="45" s="1"/>
  <c r="H152" i="45"/>
  <c r="Y152" i="45" s="1"/>
  <c r="E152" i="45"/>
  <c r="X152" i="45" s="1"/>
  <c r="Z151" i="45"/>
  <c r="Y151" i="45"/>
  <c r="U151" i="45"/>
  <c r="T151" i="45"/>
  <c r="AC151" i="45" s="1"/>
  <c r="Q151" i="45"/>
  <c r="AB151" i="45" s="1"/>
  <c r="N151" i="45"/>
  <c r="AA151" i="45" s="1"/>
  <c r="K151" i="45"/>
  <c r="H151" i="45"/>
  <c r="E151" i="45"/>
  <c r="X151" i="45" s="1"/>
  <c r="AA150" i="45"/>
  <c r="Z150" i="45"/>
  <c r="U150" i="45"/>
  <c r="T150" i="45"/>
  <c r="AC150" i="45" s="1"/>
  <c r="Q150" i="45"/>
  <c r="AB150" i="45" s="1"/>
  <c r="N150" i="45"/>
  <c r="K150" i="45"/>
  <c r="H150" i="45"/>
  <c r="Y150" i="45" s="1"/>
  <c r="E150" i="45"/>
  <c r="X150" i="45" s="1"/>
  <c r="AA149" i="45"/>
  <c r="X149" i="45"/>
  <c r="U149" i="45"/>
  <c r="T149" i="45"/>
  <c r="AC149" i="45" s="1"/>
  <c r="Q149" i="45"/>
  <c r="AB149" i="45" s="1"/>
  <c r="N149" i="45"/>
  <c r="K149" i="45"/>
  <c r="Z149" i="45" s="1"/>
  <c r="H149" i="45"/>
  <c r="Y149" i="45" s="1"/>
  <c r="E149" i="45"/>
  <c r="AC148" i="45"/>
  <c r="AB148" i="45"/>
  <c r="Y148" i="45"/>
  <c r="X148" i="45"/>
  <c r="U148" i="45"/>
  <c r="T148" i="45"/>
  <c r="Q148" i="45"/>
  <c r="N148" i="45"/>
  <c r="AA148" i="45" s="1"/>
  <c r="K148" i="45"/>
  <c r="Z148" i="45" s="1"/>
  <c r="H148" i="45"/>
  <c r="E148" i="45"/>
  <c r="U147" i="45"/>
  <c r="T147" i="45"/>
  <c r="AC147" i="45" s="1"/>
  <c r="Q147" i="45"/>
  <c r="AB147" i="45" s="1"/>
  <c r="N147" i="45"/>
  <c r="AA147" i="45" s="1"/>
  <c r="K147" i="45"/>
  <c r="Z147" i="45" s="1"/>
  <c r="H147" i="45"/>
  <c r="Y147" i="45" s="1"/>
  <c r="E147" i="45"/>
  <c r="X147" i="45" s="1"/>
  <c r="U146" i="45"/>
  <c r="T146" i="45"/>
  <c r="AC146" i="45" s="1"/>
  <c r="Q146" i="45"/>
  <c r="AB146" i="45" s="1"/>
  <c r="N146" i="45"/>
  <c r="AA146" i="45" s="1"/>
  <c r="K146" i="45"/>
  <c r="Z146" i="45" s="1"/>
  <c r="H146" i="45"/>
  <c r="Y146" i="45" s="1"/>
  <c r="E146" i="45"/>
  <c r="X146" i="45" s="1"/>
  <c r="AB145" i="45"/>
  <c r="AA145" i="45"/>
  <c r="X145" i="45"/>
  <c r="U145" i="45"/>
  <c r="T145" i="45"/>
  <c r="AC145" i="45" s="1"/>
  <c r="Q145" i="45"/>
  <c r="N145" i="45"/>
  <c r="K145" i="45"/>
  <c r="Z145" i="45" s="1"/>
  <c r="H145" i="45"/>
  <c r="Y145" i="45" s="1"/>
  <c r="E145" i="45"/>
  <c r="X144" i="45"/>
  <c r="U144" i="45"/>
  <c r="T144" i="45"/>
  <c r="AC144" i="45" s="1"/>
  <c r="Q144" i="45"/>
  <c r="AB144" i="45" s="1"/>
  <c r="N144" i="45"/>
  <c r="AA144" i="45" s="1"/>
  <c r="K144" i="45"/>
  <c r="Z144" i="45" s="1"/>
  <c r="H144" i="45"/>
  <c r="Y144" i="45" s="1"/>
  <c r="E144" i="45"/>
  <c r="U143" i="45"/>
  <c r="T143" i="45"/>
  <c r="AC143" i="45" s="1"/>
  <c r="Q143" i="45"/>
  <c r="AB143" i="45" s="1"/>
  <c r="N143" i="45"/>
  <c r="AA143" i="45" s="1"/>
  <c r="K143" i="45"/>
  <c r="Z143" i="45" s="1"/>
  <c r="H143" i="45"/>
  <c r="Y143" i="45" s="1"/>
  <c r="E143" i="45"/>
  <c r="X143" i="45" s="1"/>
  <c r="U142" i="45"/>
  <c r="T142" i="45"/>
  <c r="AC142" i="45" s="1"/>
  <c r="Q142" i="45"/>
  <c r="AB142" i="45" s="1"/>
  <c r="N142" i="45"/>
  <c r="AA142" i="45" s="1"/>
  <c r="K142" i="45"/>
  <c r="Z142" i="45" s="1"/>
  <c r="H142" i="45"/>
  <c r="Y142" i="45" s="1"/>
  <c r="E142" i="45"/>
  <c r="X142" i="45" s="1"/>
  <c r="AA141" i="45"/>
  <c r="X141" i="45"/>
  <c r="U141" i="45"/>
  <c r="T141" i="45"/>
  <c r="AC141" i="45" s="1"/>
  <c r="Q141" i="45"/>
  <c r="AB141" i="45" s="1"/>
  <c r="N141" i="45"/>
  <c r="K141" i="45"/>
  <c r="Z141" i="45" s="1"/>
  <c r="H141" i="45"/>
  <c r="Y141" i="45" s="1"/>
  <c r="E141" i="45"/>
  <c r="Y140" i="45"/>
  <c r="X140" i="45"/>
  <c r="U140" i="45"/>
  <c r="T140" i="45"/>
  <c r="AC140" i="45" s="1"/>
  <c r="Q140" i="45"/>
  <c r="AB140" i="45" s="1"/>
  <c r="N140" i="45"/>
  <c r="AA140" i="45" s="1"/>
  <c r="K140" i="45"/>
  <c r="Z140" i="45" s="1"/>
  <c r="H140" i="45"/>
  <c r="E140" i="45"/>
  <c r="Z139" i="45"/>
  <c r="U139" i="45"/>
  <c r="T139" i="45"/>
  <c r="AC139" i="45" s="1"/>
  <c r="Q139" i="45"/>
  <c r="AB139" i="45" s="1"/>
  <c r="N139" i="45"/>
  <c r="AA139" i="45" s="1"/>
  <c r="K139" i="45"/>
  <c r="H139" i="45"/>
  <c r="Y139" i="45" s="1"/>
  <c r="E139" i="45"/>
  <c r="X139" i="45" s="1"/>
  <c r="Z138" i="45"/>
  <c r="U138" i="45"/>
  <c r="T138" i="45"/>
  <c r="AC138" i="45" s="1"/>
  <c r="Q138" i="45"/>
  <c r="AB138" i="45" s="1"/>
  <c r="N138" i="45"/>
  <c r="AA138" i="45" s="1"/>
  <c r="K138" i="45"/>
  <c r="H138" i="45"/>
  <c r="Y138" i="45" s="1"/>
  <c r="E138" i="45"/>
  <c r="X138" i="45" s="1"/>
  <c r="AA137" i="45"/>
  <c r="X137" i="45"/>
  <c r="U137" i="45"/>
  <c r="T137" i="45"/>
  <c r="AC137" i="45" s="1"/>
  <c r="Q137" i="45"/>
  <c r="AB137" i="45" s="1"/>
  <c r="N137" i="45"/>
  <c r="K137" i="45"/>
  <c r="Z137" i="45" s="1"/>
  <c r="H137" i="45"/>
  <c r="Y137" i="45" s="1"/>
  <c r="E137" i="45"/>
  <c r="X136" i="45"/>
  <c r="U136" i="45"/>
  <c r="T136" i="45"/>
  <c r="AC136" i="45" s="1"/>
  <c r="Q136" i="45"/>
  <c r="AB136" i="45" s="1"/>
  <c r="N136" i="45"/>
  <c r="AA136" i="45" s="1"/>
  <c r="K136" i="45"/>
  <c r="Z136" i="45" s="1"/>
  <c r="H136" i="45"/>
  <c r="Y136" i="45" s="1"/>
  <c r="E136" i="45"/>
  <c r="Z135" i="45"/>
  <c r="Y135" i="45"/>
  <c r="U135" i="45"/>
  <c r="T135" i="45"/>
  <c r="AC135" i="45" s="1"/>
  <c r="Q135" i="45"/>
  <c r="AB135" i="45" s="1"/>
  <c r="N135" i="45"/>
  <c r="AA135" i="45" s="1"/>
  <c r="K135" i="45"/>
  <c r="H135" i="45"/>
  <c r="E135" i="45"/>
  <c r="X135" i="45" s="1"/>
  <c r="Z134" i="45"/>
  <c r="U134" i="45"/>
  <c r="T134" i="45"/>
  <c r="AC134" i="45" s="1"/>
  <c r="Q134" i="45"/>
  <c r="AB134" i="45" s="1"/>
  <c r="N134" i="45"/>
  <c r="AA134" i="45" s="1"/>
  <c r="K134" i="45"/>
  <c r="H134" i="45"/>
  <c r="Y134" i="45" s="1"/>
  <c r="E134" i="45"/>
  <c r="X134" i="45" s="1"/>
  <c r="AA133" i="45"/>
  <c r="X133" i="45"/>
  <c r="U133" i="45"/>
  <c r="T133" i="45"/>
  <c r="AC133" i="45" s="1"/>
  <c r="Q133" i="45"/>
  <c r="AB133" i="45" s="1"/>
  <c r="N133" i="45"/>
  <c r="K133" i="45"/>
  <c r="Z133" i="45" s="1"/>
  <c r="H133" i="45"/>
  <c r="Y133" i="45" s="1"/>
  <c r="E133" i="45"/>
  <c r="AC132" i="45"/>
  <c r="AB132" i="45"/>
  <c r="Y132" i="45"/>
  <c r="U132" i="45"/>
  <c r="T132" i="45"/>
  <c r="Q132" i="45"/>
  <c r="N132" i="45"/>
  <c r="AA132" i="45" s="1"/>
  <c r="K132" i="45"/>
  <c r="Z132" i="45" s="1"/>
  <c r="H132" i="45"/>
  <c r="E132" i="45"/>
  <c r="X132" i="45" s="1"/>
  <c r="Z131" i="45"/>
  <c r="U131" i="45"/>
  <c r="T131" i="45"/>
  <c r="AC131" i="45" s="1"/>
  <c r="Q131" i="45"/>
  <c r="AB131" i="45" s="1"/>
  <c r="N131" i="45"/>
  <c r="AA131" i="45" s="1"/>
  <c r="K131" i="45"/>
  <c r="H131" i="45"/>
  <c r="Y131" i="45" s="1"/>
  <c r="E131" i="45"/>
  <c r="X131" i="45" s="1"/>
  <c r="AA130" i="45"/>
  <c r="U130" i="45"/>
  <c r="T130" i="45"/>
  <c r="AC130" i="45" s="1"/>
  <c r="Q130" i="45"/>
  <c r="AB130" i="45" s="1"/>
  <c r="N130" i="45"/>
  <c r="K130" i="45"/>
  <c r="Z130" i="45" s="1"/>
  <c r="H130" i="45"/>
  <c r="Y130" i="45" s="1"/>
  <c r="E130" i="45"/>
  <c r="X130" i="45" s="1"/>
  <c r="AB129" i="45"/>
  <c r="X129" i="45"/>
  <c r="U129" i="45"/>
  <c r="T129" i="45"/>
  <c r="AC129" i="45" s="1"/>
  <c r="Q129" i="45"/>
  <c r="N129" i="45"/>
  <c r="AA129" i="45" s="1"/>
  <c r="K129" i="45"/>
  <c r="Z129" i="45" s="1"/>
  <c r="H129" i="45"/>
  <c r="Y129" i="45" s="1"/>
  <c r="E129" i="45"/>
  <c r="X128" i="45"/>
  <c r="U128" i="45"/>
  <c r="T128" i="45"/>
  <c r="AC128" i="45" s="1"/>
  <c r="Q128" i="45"/>
  <c r="AB128" i="45" s="1"/>
  <c r="N128" i="45"/>
  <c r="AA128" i="45" s="1"/>
  <c r="K128" i="45"/>
  <c r="Z128" i="45" s="1"/>
  <c r="H128" i="45"/>
  <c r="Y128" i="45" s="1"/>
  <c r="E128" i="45"/>
  <c r="Z127" i="45"/>
  <c r="Y127" i="45"/>
  <c r="U127" i="45"/>
  <c r="T127" i="45"/>
  <c r="AC127" i="45" s="1"/>
  <c r="Q127" i="45"/>
  <c r="AB127" i="45" s="1"/>
  <c r="N127" i="45"/>
  <c r="AA127" i="45" s="1"/>
  <c r="K127" i="45"/>
  <c r="H127" i="45"/>
  <c r="E127" i="45"/>
  <c r="X127" i="45" s="1"/>
  <c r="Z126" i="45"/>
  <c r="U126" i="45"/>
  <c r="T126" i="45"/>
  <c r="AC126" i="45" s="1"/>
  <c r="Q126" i="45"/>
  <c r="AB126" i="45" s="1"/>
  <c r="N126" i="45"/>
  <c r="AA126" i="45" s="1"/>
  <c r="K126" i="45"/>
  <c r="H126" i="45"/>
  <c r="Y126" i="45" s="1"/>
  <c r="E126" i="45"/>
  <c r="X126" i="45" s="1"/>
  <c r="X125" i="45"/>
  <c r="U125" i="45"/>
  <c r="T125" i="45"/>
  <c r="AC125" i="45" s="1"/>
  <c r="Q125" i="45"/>
  <c r="AB125" i="45" s="1"/>
  <c r="N125" i="45"/>
  <c r="AA125" i="45" s="1"/>
  <c r="K125" i="45"/>
  <c r="Z125" i="45" s="1"/>
  <c r="H125" i="45"/>
  <c r="Y125" i="45" s="1"/>
  <c r="E125" i="45"/>
  <c r="Y124" i="45"/>
  <c r="X124" i="45"/>
  <c r="U124" i="45"/>
  <c r="T124" i="45"/>
  <c r="AC124" i="45" s="1"/>
  <c r="Q124" i="45"/>
  <c r="AB124" i="45" s="1"/>
  <c r="N124" i="45"/>
  <c r="AA124" i="45" s="1"/>
  <c r="K124" i="45"/>
  <c r="Z124" i="45" s="1"/>
  <c r="H124" i="45"/>
  <c r="E124" i="45"/>
  <c r="U123" i="45"/>
  <c r="T123" i="45"/>
  <c r="AC123" i="45" s="1"/>
  <c r="Q123" i="45"/>
  <c r="AB123" i="45" s="1"/>
  <c r="N123" i="45"/>
  <c r="AA123" i="45" s="1"/>
  <c r="K123" i="45"/>
  <c r="Z123" i="45" s="1"/>
  <c r="H123" i="45"/>
  <c r="Y123" i="45" s="1"/>
  <c r="E123" i="45"/>
  <c r="X123" i="45" s="1"/>
  <c r="Z122" i="45"/>
  <c r="U122" i="45"/>
  <c r="T122" i="45"/>
  <c r="AC122" i="45" s="1"/>
  <c r="Q122" i="45"/>
  <c r="AB122" i="45" s="1"/>
  <c r="N122" i="45"/>
  <c r="AA122" i="45" s="1"/>
  <c r="K122" i="45"/>
  <c r="H122" i="45"/>
  <c r="Y122" i="45" s="1"/>
  <c r="E122" i="45"/>
  <c r="X122" i="45" s="1"/>
  <c r="AB121" i="45"/>
  <c r="AA121" i="45"/>
  <c r="Z121" i="45"/>
  <c r="Y121" i="45"/>
  <c r="X121" i="45"/>
  <c r="U121" i="45"/>
  <c r="T121" i="45"/>
  <c r="AC121" i="45" s="1"/>
  <c r="AB120" i="45"/>
  <c r="AA120" i="45"/>
  <c r="Z120" i="45"/>
  <c r="Y120" i="45"/>
  <c r="X120" i="45"/>
  <c r="U120" i="45"/>
  <c r="T120" i="45"/>
  <c r="AC120" i="45" s="1"/>
  <c r="AB119" i="45"/>
  <c r="AA119" i="45"/>
  <c r="Z119" i="45"/>
  <c r="Y119" i="45"/>
  <c r="X119" i="45"/>
  <c r="U119" i="45"/>
  <c r="T119" i="45"/>
  <c r="AC119" i="45" s="1"/>
  <c r="AB118" i="45"/>
  <c r="AA118" i="45"/>
  <c r="Z118" i="45"/>
  <c r="Y118" i="45"/>
  <c r="X118" i="45"/>
  <c r="U118" i="45"/>
  <c r="T118" i="45"/>
  <c r="AC118" i="45" s="1"/>
  <c r="AB117" i="45"/>
  <c r="AA117" i="45"/>
  <c r="Z117" i="45"/>
  <c r="Y117" i="45"/>
  <c r="X117" i="45"/>
  <c r="U117" i="45"/>
  <c r="T117" i="45"/>
  <c r="AC117" i="45" s="1"/>
  <c r="AB116" i="45"/>
  <c r="AA116" i="45"/>
  <c r="Z116" i="45"/>
  <c r="Y116" i="45"/>
  <c r="X116" i="45"/>
  <c r="U116" i="45"/>
  <c r="T116" i="45"/>
  <c r="AC116" i="45" s="1"/>
  <c r="AB115" i="45"/>
  <c r="AA115" i="45"/>
  <c r="Z115" i="45"/>
  <c r="Y115" i="45"/>
  <c r="X115" i="45"/>
  <c r="U115" i="45"/>
  <c r="T115" i="45"/>
  <c r="AC115" i="45" s="1"/>
  <c r="AB114" i="45"/>
  <c r="AA114" i="45"/>
  <c r="Z114" i="45"/>
  <c r="Y114" i="45"/>
  <c r="X114" i="45"/>
  <c r="U114" i="45"/>
  <c r="T114" i="45"/>
  <c r="AC114" i="45" s="1"/>
  <c r="AB113" i="45"/>
  <c r="AA113" i="45"/>
  <c r="Z113" i="45"/>
  <c r="Y113" i="45"/>
  <c r="X113" i="45"/>
  <c r="U113" i="45"/>
  <c r="T113" i="45"/>
  <c r="AC113" i="45" s="1"/>
  <c r="AB112" i="45"/>
  <c r="AA112" i="45"/>
  <c r="Z112" i="45"/>
  <c r="Y112" i="45"/>
  <c r="X112" i="45"/>
  <c r="U112" i="45"/>
  <c r="T112" i="45"/>
  <c r="AC112" i="45" s="1"/>
  <c r="AB111" i="45"/>
  <c r="AA111" i="45"/>
  <c r="Z111" i="45"/>
  <c r="Y111" i="45"/>
  <c r="X111" i="45"/>
  <c r="U111" i="45"/>
  <c r="T111" i="45"/>
  <c r="AC111" i="45" s="1"/>
  <c r="AB110" i="45"/>
  <c r="AA110" i="45"/>
  <c r="Z110" i="45"/>
  <c r="Y110" i="45"/>
  <c r="X110" i="45"/>
  <c r="U110" i="45"/>
  <c r="T110" i="45"/>
  <c r="AC110" i="45" s="1"/>
  <c r="AB109" i="45"/>
  <c r="AA109" i="45"/>
  <c r="Z109" i="45"/>
  <c r="Y109" i="45"/>
  <c r="X109" i="45"/>
  <c r="U109" i="45"/>
  <c r="T109" i="45"/>
  <c r="AC109" i="45" s="1"/>
  <c r="AB108" i="45"/>
  <c r="AA108" i="45"/>
  <c r="Z108" i="45"/>
  <c r="Y108" i="45"/>
  <c r="X108" i="45"/>
  <c r="U108" i="45"/>
  <c r="T108" i="45"/>
  <c r="AC108" i="45" s="1"/>
  <c r="AB107" i="45"/>
  <c r="X107" i="45"/>
  <c r="U107" i="45"/>
  <c r="T107" i="45"/>
  <c r="AC107" i="45" s="1"/>
  <c r="Q107" i="45"/>
  <c r="N107" i="45"/>
  <c r="AA107" i="45" s="1"/>
  <c r="K107" i="45"/>
  <c r="Z107" i="45" s="1"/>
  <c r="H107" i="45"/>
  <c r="Y107" i="45" s="1"/>
  <c r="E107" i="45"/>
  <c r="AC106" i="45"/>
  <c r="U106" i="45"/>
  <c r="T106" i="45"/>
  <c r="Q106" i="45"/>
  <c r="AB106" i="45" s="1"/>
  <c r="N106" i="45"/>
  <c r="AA106" i="45" s="1"/>
  <c r="K106" i="45"/>
  <c r="Z106" i="45" s="1"/>
  <c r="H106" i="45"/>
  <c r="Y106" i="45" s="1"/>
  <c r="E106" i="45"/>
  <c r="X106" i="45" s="1"/>
  <c r="AB105" i="45"/>
  <c r="AA105" i="45"/>
  <c r="Z105" i="45"/>
  <c r="Y105" i="45"/>
  <c r="X105" i="45"/>
  <c r="U105" i="45"/>
  <c r="T105" i="45"/>
  <c r="AC105" i="45" s="1"/>
  <c r="AB104" i="45"/>
  <c r="AA104" i="45"/>
  <c r="Z104" i="45"/>
  <c r="Y104" i="45"/>
  <c r="X104" i="45"/>
  <c r="U104" i="45"/>
  <c r="T104" i="45"/>
  <c r="AC104" i="45" s="1"/>
  <c r="Z103" i="45"/>
  <c r="U103" i="45"/>
  <c r="T103" i="45"/>
  <c r="AC103" i="45" s="1"/>
  <c r="Q103" i="45"/>
  <c r="AB103" i="45" s="1"/>
  <c r="N103" i="45"/>
  <c r="AA103" i="45" s="1"/>
  <c r="K103" i="45"/>
  <c r="H103" i="45"/>
  <c r="Y103" i="45" s="1"/>
  <c r="E103" i="45"/>
  <c r="X103" i="45" s="1"/>
  <c r="Z102" i="45"/>
  <c r="U102" i="45"/>
  <c r="T102" i="45"/>
  <c r="AC102" i="45" s="1"/>
  <c r="Q102" i="45"/>
  <c r="AB102" i="45" s="1"/>
  <c r="N102" i="45"/>
  <c r="AA102" i="45" s="1"/>
  <c r="K102" i="45"/>
  <c r="H102" i="45"/>
  <c r="Y102" i="45" s="1"/>
  <c r="E102" i="45"/>
  <c r="X102" i="45" s="1"/>
  <c r="X101" i="45"/>
  <c r="U101" i="45"/>
  <c r="T101" i="45"/>
  <c r="AC101" i="45" s="1"/>
  <c r="Q101" i="45"/>
  <c r="AB101" i="45" s="1"/>
  <c r="N101" i="45"/>
  <c r="AA101" i="45" s="1"/>
  <c r="K101" i="45"/>
  <c r="Z101" i="45" s="1"/>
  <c r="H101" i="45"/>
  <c r="Y101" i="45" s="1"/>
  <c r="E101" i="45"/>
  <c r="AC100" i="45"/>
  <c r="Y100" i="45"/>
  <c r="U100" i="45"/>
  <c r="T100" i="45"/>
  <c r="Q100" i="45"/>
  <c r="AB100" i="45" s="1"/>
  <c r="N100" i="45"/>
  <c r="AA100" i="45" s="1"/>
  <c r="K100" i="45"/>
  <c r="Z100" i="45" s="1"/>
  <c r="H100" i="45"/>
  <c r="E100" i="45"/>
  <c r="X100" i="45" s="1"/>
  <c r="U99" i="45"/>
  <c r="T99" i="45"/>
  <c r="AC99" i="45" s="1"/>
  <c r="Q99" i="45"/>
  <c r="AB99" i="45" s="1"/>
  <c r="N99" i="45"/>
  <c r="AA99" i="45" s="1"/>
  <c r="K99" i="45"/>
  <c r="Z99" i="45" s="1"/>
  <c r="H99" i="45"/>
  <c r="Y99" i="45" s="1"/>
  <c r="E99" i="45"/>
  <c r="X99" i="45" s="1"/>
  <c r="AA98" i="45"/>
  <c r="Z98" i="45"/>
  <c r="U98" i="45"/>
  <c r="T98" i="45"/>
  <c r="AC98" i="45" s="1"/>
  <c r="Q98" i="45"/>
  <c r="AB98" i="45" s="1"/>
  <c r="N98" i="45"/>
  <c r="K98" i="45"/>
  <c r="H98" i="45"/>
  <c r="Y98" i="45" s="1"/>
  <c r="E98" i="45"/>
  <c r="X98" i="45" s="1"/>
  <c r="U97" i="45"/>
  <c r="T97" i="45"/>
  <c r="AC97" i="45" s="1"/>
  <c r="Q97" i="45"/>
  <c r="AB97" i="45" s="1"/>
  <c r="N97" i="45"/>
  <c r="AA97" i="45" s="1"/>
  <c r="K97" i="45"/>
  <c r="Z97" i="45" s="1"/>
  <c r="H97" i="45"/>
  <c r="Y97" i="45" s="1"/>
  <c r="E97" i="45"/>
  <c r="X97" i="45" s="1"/>
  <c r="AC96" i="45"/>
  <c r="AB96" i="45"/>
  <c r="AA96" i="45"/>
  <c r="Z96" i="45"/>
  <c r="Y96" i="45"/>
  <c r="X96" i="45"/>
  <c r="U96" i="45"/>
  <c r="T96" i="45"/>
  <c r="AC95" i="45"/>
  <c r="AB95" i="45"/>
  <c r="AA95" i="45"/>
  <c r="Z95" i="45"/>
  <c r="Y95" i="45"/>
  <c r="X95" i="45"/>
  <c r="U95" i="45"/>
  <c r="T95" i="45"/>
  <c r="AC94" i="45"/>
  <c r="AB94" i="45"/>
  <c r="AA94" i="45"/>
  <c r="Z94" i="45"/>
  <c r="Y94" i="45"/>
  <c r="X94" i="45"/>
  <c r="U94" i="45"/>
  <c r="T94" i="45"/>
  <c r="AC93" i="45"/>
  <c r="AB93" i="45"/>
  <c r="AA93" i="45"/>
  <c r="Z93" i="45"/>
  <c r="Y93" i="45"/>
  <c r="X93" i="45"/>
  <c r="U93" i="45"/>
  <c r="T93" i="45"/>
  <c r="AB92" i="45"/>
  <c r="AA92" i="45"/>
  <c r="Z92" i="45"/>
  <c r="Y92" i="45"/>
  <c r="X92" i="45"/>
  <c r="U92" i="45"/>
  <c r="T92" i="45"/>
  <c r="AC92" i="45" s="1"/>
  <c r="AB91" i="45"/>
  <c r="AA91" i="45"/>
  <c r="Z91" i="45"/>
  <c r="Y91" i="45"/>
  <c r="X91" i="45"/>
  <c r="U91" i="45"/>
  <c r="T91" i="45"/>
  <c r="AC91" i="45" s="1"/>
  <c r="AB90" i="45"/>
  <c r="AA90" i="45"/>
  <c r="Z90" i="45"/>
  <c r="Y90" i="45"/>
  <c r="X90" i="45"/>
  <c r="U90" i="45"/>
  <c r="T90" i="45"/>
  <c r="AC90" i="45" s="1"/>
  <c r="AB89" i="45"/>
  <c r="AA89" i="45"/>
  <c r="Z89" i="45"/>
  <c r="Y89" i="45"/>
  <c r="X89" i="45"/>
  <c r="U89" i="45"/>
  <c r="T89" i="45"/>
  <c r="AC89" i="45" s="1"/>
  <c r="AB88" i="45"/>
  <c r="AA88" i="45"/>
  <c r="Z88" i="45"/>
  <c r="Y88" i="45"/>
  <c r="X88" i="45"/>
  <c r="U88" i="45"/>
  <c r="T88" i="45"/>
  <c r="AC88" i="45" s="1"/>
  <c r="AB87" i="45"/>
  <c r="AA87" i="45"/>
  <c r="Z87" i="45"/>
  <c r="Y87" i="45"/>
  <c r="X87" i="45"/>
  <c r="U87" i="45"/>
  <c r="T87" i="45"/>
  <c r="AC87" i="45" s="1"/>
  <c r="AB86" i="45"/>
  <c r="AA86" i="45"/>
  <c r="Z86" i="45"/>
  <c r="Y86" i="45"/>
  <c r="X86" i="45"/>
  <c r="U86" i="45"/>
  <c r="T86" i="45"/>
  <c r="AC86" i="45" s="1"/>
  <c r="AB85" i="45"/>
  <c r="AA85" i="45"/>
  <c r="Z85" i="45"/>
  <c r="Y85" i="45"/>
  <c r="X85" i="45"/>
  <c r="U85" i="45"/>
  <c r="T85" i="45"/>
  <c r="AC85" i="45" s="1"/>
  <c r="AB84" i="45"/>
  <c r="AA84" i="45"/>
  <c r="Z84" i="45"/>
  <c r="Y84" i="45"/>
  <c r="X84" i="45"/>
  <c r="U84" i="45"/>
  <c r="T84" i="45"/>
  <c r="AC84" i="45" s="1"/>
  <c r="AB83" i="45"/>
  <c r="AA83" i="45"/>
  <c r="Z83" i="45"/>
  <c r="Y83" i="45"/>
  <c r="X83" i="45"/>
  <c r="U83" i="45"/>
  <c r="T83" i="45"/>
  <c r="AC83" i="45" s="1"/>
  <c r="AB82" i="45"/>
  <c r="AA82" i="45"/>
  <c r="Z82" i="45"/>
  <c r="Y82" i="45"/>
  <c r="X82" i="45"/>
  <c r="U82" i="45"/>
  <c r="T82" i="45"/>
  <c r="AC82" i="45" s="1"/>
  <c r="AB81" i="45"/>
  <c r="AA81" i="45"/>
  <c r="Z81" i="45"/>
  <c r="Y81" i="45"/>
  <c r="X81" i="45"/>
  <c r="U81" i="45"/>
  <c r="T81" i="45"/>
  <c r="AC81" i="45" s="1"/>
  <c r="AB80" i="45"/>
  <c r="AA80" i="45"/>
  <c r="Z80" i="45"/>
  <c r="Y80" i="45"/>
  <c r="X80" i="45"/>
  <c r="U80" i="45"/>
  <c r="T80" i="45"/>
  <c r="AC80" i="45" s="1"/>
  <c r="AB79" i="45"/>
  <c r="AA79" i="45"/>
  <c r="Z79" i="45"/>
  <c r="Y79" i="45"/>
  <c r="X79" i="45"/>
  <c r="U79" i="45"/>
  <c r="T79" i="45"/>
  <c r="AC79" i="45" s="1"/>
  <c r="AB78" i="45"/>
  <c r="AA78" i="45"/>
  <c r="Z78" i="45"/>
  <c r="Y78" i="45"/>
  <c r="X78" i="45"/>
  <c r="U78" i="45"/>
  <c r="T78" i="45"/>
  <c r="AC78" i="45" s="1"/>
  <c r="U77" i="45"/>
  <c r="T77" i="45"/>
  <c r="AC77" i="45" s="1"/>
  <c r="Q77" i="45"/>
  <c r="AB77" i="45" s="1"/>
  <c r="N77" i="45"/>
  <c r="AA77" i="45" s="1"/>
  <c r="K77" i="45"/>
  <c r="Z77" i="45" s="1"/>
  <c r="H77" i="45"/>
  <c r="Y77" i="45" s="1"/>
  <c r="E77" i="45"/>
  <c r="X77" i="45" s="1"/>
  <c r="U76" i="45"/>
  <c r="T76" i="45"/>
  <c r="AC76" i="45" s="1"/>
  <c r="Q76" i="45"/>
  <c r="AB76" i="45" s="1"/>
  <c r="N76" i="45"/>
  <c r="AA76" i="45" s="1"/>
  <c r="K76" i="45"/>
  <c r="Z76" i="45" s="1"/>
  <c r="H76" i="45"/>
  <c r="Y76" i="45" s="1"/>
  <c r="E76" i="45"/>
  <c r="X76" i="45" s="1"/>
  <c r="Y75" i="45"/>
  <c r="U75" i="45"/>
  <c r="T75" i="45"/>
  <c r="AC75" i="45" s="1"/>
  <c r="Q75" i="45"/>
  <c r="AB75" i="45" s="1"/>
  <c r="N75" i="45"/>
  <c r="AA75" i="45" s="1"/>
  <c r="K75" i="45"/>
  <c r="Z75" i="45" s="1"/>
  <c r="H75" i="45"/>
  <c r="E75" i="45"/>
  <c r="X75" i="45" s="1"/>
  <c r="Z74" i="45"/>
  <c r="U74" i="45"/>
  <c r="T74" i="45"/>
  <c r="AC74" i="45" s="1"/>
  <c r="Q74" i="45"/>
  <c r="AB74" i="45" s="1"/>
  <c r="N74" i="45"/>
  <c r="AA74" i="45" s="1"/>
  <c r="K74" i="45"/>
  <c r="H74" i="45"/>
  <c r="Y74" i="45" s="1"/>
  <c r="E74" i="45"/>
  <c r="X74" i="45" s="1"/>
  <c r="U73" i="45"/>
  <c r="T73" i="45"/>
  <c r="AC73" i="45" s="1"/>
  <c r="Q73" i="45"/>
  <c r="AB73" i="45" s="1"/>
  <c r="N73" i="45"/>
  <c r="AA73" i="45" s="1"/>
  <c r="K73" i="45"/>
  <c r="Z73" i="45" s="1"/>
  <c r="H73" i="45"/>
  <c r="Y73" i="45" s="1"/>
  <c r="E73" i="45"/>
  <c r="X73" i="45" s="1"/>
  <c r="X72" i="45"/>
  <c r="U72" i="45"/>
  <c r="T72" i="45"/>
  <c r="AC72" i="45" s="1"/>
  <c r="Q72" i="45"/>
  <c r="AB72" i="45" s="1"/>
  <c r="N72" i="45"/>
  <c r="AA72" i="45" s="1"/>
  <c r="K72" i="45"/>
  <c r="Z72" i="45" s="1"/>
  <c r="H72" i="45"/>
  <c r="Y72" i="45" s="1"/>
  <c r="E72" i="45"/>
  <c r="AC71" i="45"/>
  <c r="AB71" i="45"/>
  <c r="AA71" i="45"/>
  <c r="Z71" i="45"/>
  <c r="Y71" i="45"/>
  <c r="X71" i="45"/>
  <c r="U71" i="45"/>
  <c r="T71" i="45"/>
  <c r="AC70" i="45"/>
  <c r="AB70" i="45"/>
  <c r="AA70" i="45"/>
  <c r="Z70" i="45"/>
  <c r="Y70" i="45"/>
  <c r="X70" i="45"/>
  <c r="U70" i="45"/>
  <c r="T70" i="45"/>
  <c r="AC69" i="45"/>
  <c r="AB69" i="45"/>
  <c r="AA69" i="45"/>
  <c r="Z69" i="45"/>
  <c r="Y69" i="45"/>
  <c r="X69" i="45"/>
  <c r="U69" i="45"/>
  <c r="T69" i="45"/>
  <c r="AC68" i="45"/>
  <c r="AB68" i="45"/>
  <c r="AA68" i="45"/>
  <c r="Z68" i="45"/>
  <c r="Y68" i="45"/>
  <c r="X68" i="45"/>
  <c r="U68" i="45"/>
  <c r="T68" i="45"/>
  <c r="AC67" i="45"/>
  <c r="AB67" i="45"/>
  <c r="AA67" i="45"/>
  <c r="Z67" i="45"/>
  <c r="Y67" i="45"/>
  <c r="X67" i="45"/>
  <c r="U67" i="45"/>
  <c r="T67" i="45"/>
  <c r="AC66" i="45"/>
  <c r="AB66" i="45"/>
  <c r="AA66" i="45"/>
  <c r="Z66" i="45"/>
  <c r="Y66" i="45"/>
  <c r="X66" i="45"/>
  <c r="U66" i="45"/>
  <c r="T66" i="45"/>
  <c r="AC65" i="45"/>
  <c r="AB65" i="45"/>
  <c r="AA65" i="45"/>
  <c r="Z65" i="45"/>
  <c r="Y65" i="45"/>
  <c r="X65" i="45"/>
  <c r="U65" i="45"/>
  <c r="T65" i="45"/>
  <c r="AC64" i="45"/>
  <c r="AB64" i="45"/>
  <c r="AA64" i="45"/>
  <c r="Z64" i="45"/>
  <c r="Y64" i="45"/>
  <c r="X64" i="45"/>
  <c r="U64" i="45"/>
  <c r="T64" i="45"/>
  <c r="AC63" i="45"/>
  <c r="AB63" i="45"/>
  <c r="AA63" i="45"/>
  <c r="Z63" i="45"/>
  <c r="Y63" i="45"/>
  <c r="X63" i="45"/>
  <c r="U63" i="45"/>
  <c r="T63" i="45"/>
  <c r="AC62" i="45"/>
  <c r="AB62" i="45"/>
  <c r="AA62" i="45"/>
  <c r="Z62" i="45"/>
  <c r="Y62" i="45"/>
  <c r="X62" i="45"/>
  <c r="U62" i="45"/>
  <c r="T62" i="45"/>
  <c r="AC61" i="45"/>
  <c r="AB61" i="45"/>
  <c r="AA61" i="45"/>
  <c r="Z61" i="45"/>
  <c r="Y61" i="45"/>
  <c r="X61" i="45"/>
  <c r="U61" i="45"/>
  <c r="T61" i="45"/>
  <c r="AC60" i="45"/>
  <c r="AB60" i="45"/>
  <c r="AA60" i="45"/>
  <c r="Z60" i="45"/>
  <c r="Y60" i="45"/>
  <c r="X60" i="45"/>
  <c r="U60" i="45"/>
  <c r="T60" i="45"/>
  <c r="AC59" i="45"/>
  <c r="AB59" i="45"/>
  <c r="AA59" i="45"/>
  <c r="Z59" i="45"/>
  <c r="Y59" i="45"/>
  <c r="X59" i="45"/>
  <c r="U59" i="45"/>
  <c r="T59" i="45"/>
  <c r="AC58" i="45"/>
  <c r="AB58" i="45"/>
  <c r="AA58" i="45"/>
  <c r="Z58" i="45"/>
  <c r="Y58" i="45"/>
  <c r="X58" i="45"/>
  <c r="U58" i="45"/>
  <c r="T58" i="45"/>
  <c r="AC57" i="45"/>
  <c r="AB57" i="45"/>
  <c r="AA57" i="45"/>
  <c r="Z57" i="45"/>
  <c r="Y57" i="45"/>
  <c r="X57" i="45"/>
  <c r="U57" i="45"/>
  <c r="T57" i="45"/>
  <c r="AC56" i="45"/>
  <c r="AB56" i="45"/>
  <c r="AA56" i="45"/>
  <c r="Z56" i="45"/>
  <c r="Y56" i="45"/>
  <c r="X56" i="45"/>
  <c r="U56" i="45"/>
  <c r="T56" i="45"/>
  <c r="AC55" i="45"/>
  <c r="AB55" i="45"/>
  <c r="AA55" i="45"/>
  <c r="Z55" i="45"/>
  <c r="Y55" i="45"/>
  <c r="X55" i="45"/>
  <c r="U55" i="45"/>
  <c r="T55" i="45"/>
  <c r="AC54" i="45"/>
  <c r="AB54" i="45"/>
  <c r="AA54" i="45"/>
  <c r="Z54" i="45"/>
  <c r="Y54" i="45"/>
  <c r="X54" i="45"/>
  <c r="U54" i="45"/>
  <c r="T54" i="45"/>
  <c r="AC53" i="45"/>
  <c r="Y53" i="45"/>
  <c r="U53" i="45"/>
  <c r="T53" i="45"/>
  <c r="Q53" i="45"/>
  <c r="AB53" i="45" s="1"/>
  <c r="N53" i="45"/>
  <c r="AA53" i="45" s="1"/>
  <c r="K53" i="45"/>
  <c r="Z53" i="45" s="1"/>
  <c r="H53" i="45"/>
  <c r="E53" i="45"/>
  <c r="X53" i="45" s="1"/>
  <c r="Z52" i="45"/>
  <c r="U52" i="45"/>
  <c r="T52" i="45"/>
  <c r="AC52" i="45" s="1"/>
  <c r="Q52" i="45"/>
  <c r="AB52" i="45" s="1"/>
  <c r="N52" i="45"/>
  <c r="AA52" i="45" s="1"/>
  <c r="K52" i="45"/>
  <c r="H52" i="45"/>
  <c r="Y52" i="45" s="1"/>
  <c r="E52" i="45"/>
  <c r="X52" i="45" s="1"/>
  <c r="AB51" i="45"/>
  <c r="AA51" i="45"/>
  <c r="Z51" i="45"/>
  <c r="Y51" i="45"/>
  <c r="X51" i="45"/>
  <c r="U51" i="45"/>
  <c r="T51" i="45"/>
  <c r="AC51" i="45" s="1"/>
  <c r="AB50" i="45"/>
  <c r="AA50" i="45"/>
  <c r="Z50" i="45"/>
  <c r="Y50" i="45"/>
  <c r="X50" i="45"/>
  <c r="U50" i="45"/>
  <c r="T50" i="45"/>
  <c r="AC50" i="45" s="1"/>
  <c r="AB49" i="45"/>
  <c r="AA49" i="45"/>
  <c r="Z49" i="45"/>
  <c r="Y49" i="45"/>
  <c r="X49" i="45"/>
  <c r="U49" i="45"/>
  <c r="T49" i="45"/>
  <c r="AC49" i="45" s="1"/>
  <c r="AB48" i="45"/>
  <c r="AA48" i="45"/>
  <c r="Z48" i="45"/>
  <c r="Y48" i="45"/>
  <c r="X48" i="45"/>
  <c r="U48" i="45"/>
  <c r="T48" i="45"/>
  <c r="AC48" i="45" s="1"/>
  <c r="AB47" i="45"/>
  <c r="AA47" i="45"/>
  <c r="Z47" i="45"/>
  <c r="Y47" i="45"/>
  <c r="X47" i="45"/>
  <c r="U47" i="45"/>
  <c r="T47" i="45"/>
  <c r="AC47" i="45" s="1"/>
  <c r="AB46" i="45"/>
  <c r="AA46" i="45"/>
  <c r="Z46" i="45"/>
  <c r="Y46" i="45"/>
  <c r="X46" i="45"/>
  <c r="U46" i="45"/>
  <c r="T46" i="45"/>
  <c r="AC46" i="45" s="1"/>
  <c r="AB45" i="45"/>
  <c r="AA45" i="45"/>
  <c r="Z45" i="45"/>
  <c r="Y45" i="45"/>
  <c r="X45" i="45"/>
  <c r="U45" i="45"/>
  <c r="T45" i="45"/>
  <c r="AC45" i="45" s="1"/>
  <c r="AB44" i="45"/>
  <c r="AA44" i="45"/>
  <c r="Z44" i="45"/>
  <c r="Y44" i="45"/>
  <c r="X44" i="45"/>
  <c r="U44" i="45"/>
  <c r="T44" i="45"/>
  <c r="AC44" i="45" s="1"/>
  <c r="AB43" i="45"/>
  <c r="AA43" i="45"/>
  <c r="Z43" i="45"/>
  <c r="Y43" i="45"/>
  <c r="X43" i="45"/>
  <c r="U43" i="45"/>
  <c r="T43" i="45"/>
  <c r="AC43" i="45" s="1"/>
  <c r="AB42" i="45"/>
  <c r="AA42" i="45"/>
  <c r="Z42" i="45"/>
  <c r="Y42" i="45"/>
  <c r="X42" i="45"/>
  <c r="U42" i="45"/>
  <c r="T42" i="45"/>
  <c r="AC42" i="45" s="1"/>
  <c r="AB41" i="45"/>
  <c r="AA41" i="45"/>
  <c r="Z41" i="45"/>
  <c r="Y41" i="45"/>
  <c r="X41" i="45"/>
  <c r="U41" i="45"/>
  <c r="T41" i="45"/>
  <c r="AC41" i="45" s="1"/>
  <c r="AB40" i="45"/>
  <c r="AA40" i="45"/>
  <c r="Z40" i="45"/>
  <c r="Y40" i="45"/>
  <c r="X40" i="45"/>
  <c r="U40" i="45"/>
  <c r="T40" i="45"/>
  <c r="AC40" i="45" s="1"/>
  <c r="AB39" i="45"/>
  <c r="AA39" i="45"/>
  <c r="Z39" i="45"/>
  <c r="Y39" i="45"/>
  <c r="X39" i="45"/>
  <c r="U39" i="45"/>
  <c r="T39" i="45"/>
  <c r="AC39" i="45" s="1"/>
  <c r="AB38" i="45"/>
  <c r="AA38" i="45"/>
  <c r="Z38" i="45"/>
  <c r="Y38" i="45"/>
  <c r="X38" i="45"/>
  <c r="U38" i="45"/>
  <c r="T38" i="45"/>
  <c r="AC38" i="45" s="1"/>
  <c r="AB37" i="45"/>
  <c r="AA37" i="45"/>
  <c r="Z37" i="45"/>
  <c r="Y37" i="45"/>
  <c r="X37" i="45"/>
  <c r="U37" i="45"/>
  <c r="T37" i="45"/>
  <c r="AC37" i="45" s="1"/>
  <c r="AB36" i="45"/>
  <c r="AA36" i="45"/>
  <c r="Z36" i="45"/>
  <c r="Y36" i="45"/>
  <c r="X36" i="45"/>
  <c r="U36" i="45"/>
  <c r="T36" i="45"/>
  <c r="AC36" i="45" s="1"/>
  <c r="AB35" i="45"/>
  <c r="AA35" i="45"/>
  <c r="Z35" i="45"/>
  <c r="Y35" i="45"/>
  <c r="X35" i="45"/>
  <c r="U35" i="45"/>
  <c r="T35" i="45"/>
  <c r="AC35" i="45" s="1"/>
  <c r="AB34" i="45"/>
  <c r="AA34" i="45"/>
  <c r="Z34" i="45"/>
  <c r="Y34" i="45"/>
  <c r="X34" i="45"/>
  <c r="U34" i="45"/>
  <c r="T34" i="45"/>
  <c r="AC34" i="45" s="1"/>
  <c r="AB33" i="45"/>
  <c r="AA33" i="45"/>
  <c r="Z33" i="45"/>
  <c r="Y33" i="45"/>
  <c r="X33" i="45"/>
  <c r="U33" i="45"/>
  <c r="T33" i="45"/>
  <c r="AC33" i="45" s="1"/>
  <c r="AB32" i="45"/>
  <c r="AA32" i="45"/>
  <c r="Z32" i="45"/>
  <c r="Y32" i="45"/>
  <c r="X32" i="45"/>
  <c r="U32" i="45"/>
  <c r="T32" i="45"/>
  <c r="AC32" i="45" s="1"/>
  <c r="AB31" i="45"/>
  <c r="AA31" i="45"/>
  <c r="Z31" i="45"/>
  <c r="Y31" i="45"/>
  <c r="X31" i="45"/>
  <c r="U31" i="45"/>
  <c r="T31" i="45"/>
  <c r="AC31" i="45" s="1"/>
  <c r="AB30" i="45"/>
  <c r="AA30" i="45"/>
  <c r="Z30" i="45"/>
  <c r="Y30" i="45"/>
  <c r="X30" i="45"/>
  <c r="U30" i="45"/>
  <c r="T30" i="45"/>
  <c r="AC30" i="45" s="1"/>
  <c r="AB29" i="45"/>
  <c r="AA29" i="45"/>
  <c r="Z29" i="45"/>
  <c r="Y29" i="45"/>
  <c r="X29" i="45"/>
  <c r="U29" i="45"/>
  <c r="T29" i="45"/>
  <c r="AC29" i="45" s="1"/>
  <c r="AB28" i="45"/>
  <c r="AA28" i="45"/>
  <c r="Z28" i="45"/>
  <c r="Y28" i="45"/>
  <c r="X28" i="45"/>
  <c r="U28" i="45"/>
  <c r="T28" i="45"/>
  <c r="AC28" i="45" s="1"/>
  <c r="AB27" i="45"/>
  <c r="AA27" i="45"/>
  <c r="Z27" i="45"/>
  <c r="Y27" i="45"/>
  <c r="X27" i="45"/>
  <c r="U27" i="45"/>
  <c r="T27" i="45"/>
  <c r="AC27" i="45" s="1"/>
  <c r="U26" i="45"/>
  <c r="T26" i="45"/>
  <c r="AC26" i="45" s="1"/>
  <c r="Q26" i="45"/>
  <c r="AB26" i="45" s="1"/>
  <c r="N26" i="45"/>
  <c r="AA26" i="45" s="1"/>
  <c r="K26" i="45"/>
  <c r="Z26" i="45" s="1"/>
  <c r="H26" i="45"/>
  <c r="Y26" i="45" s="1"/>
  <c r="E26" i="45"/>
  <c r="X26" i="45" s="1"/>
  <c r="U25" i="45"/>
  <c r="T25" i="45"/>
  <c r="AC25" i="45" s="1"/>
  <c r="Q25" i="45"/>
  <c r="AB25" i="45" s="1"/>
  <c r="N25" i="45"/>
  <c r="AA25" i="45" s="1"/>
  <c r="K25" i="45"/>
  <c r="Z25" i="45" s="1"/>
  <c r="H25" i="45"/>
  <c r="Y25" i="45" s="1"/>
  <c r="E25" i="45"/>
  <c r="X25" i="45" s="1"/>
  <c r="U24" i="45"/>
  <c r="T24" i="45"/>
  <c r="AC24" i="45" s="1"/>
  <c r="Q24" i="45"/>
  <c r="AB24" i="45" s="1"/>
  <c r="N24" i="45"/>
  <c r="AA24" i="45" s="1"/>
  <c r="K24" i="45"/>
  <c r="Z24" i="45" s="1"/>
  <c r="H24" i="45"/>
  <c r="Y24" i="45" s="1"/>
  <c r="E24" i="45"/>
  <c r="X24" i="45" s="1"/>
  <c r="Z23" i="45"/>
  <c r="U23" i="45"/>
  <c r="T23" i="45"/>
  <c r="AC23" i="45" s="1"/>
  <c r="Q23" i="45"/>
  <c r="AB23" i="45" s="1"/>
  <c r="N23" i="45"/>
  <c r="AA23" i="45" s="1"/>
  <c r="K23" i="45"/>
  <c r="H23" i="45"/>
  <c r="Y23" i="45" s="1"/>
  <c r="E23" i="45"/>
  <c r="X23" i="45" s="1"/>
  <c r="U22" i="45"/>
  <c r="T22" i="45"/>
  <c r="AC22" i="45" s="1"/>
  <c r="Q22" i="45"/>
  <c r="AB22" i="45" s="1"/>
  <c r="N22" i="45"/>
  <c r="AA22" i="45" s="1"/>
  <c r="K22" i="45"/>
  <c r="Z22" i="45" s="1"/>
  <c r="H22" i="45"/>
  <c r="Y22" i="45" s="1"/>
  <c r="E22" i="45"/>
  <c r="X22" i="45" s="1"/>
  <c r="U21" i="45"/>
  <c r="T21" i="45"/>
  <c r="AC21" i="45" s="1"/>
  <c r="Q21" i="45"/>
  <c r="AB21" i="45" s="1"/>
  <c r="N21" i="45"/>
  <c r="AA21" i="45" s="1"/>
  <c r="K21" i="45"/>
  <c r="Z21" i="45" s="1"/>
  <c r="H21" i="45"/>
  <c r="Y21" i="45" s="1"/>
  <c r="E21" i="45"/>
  <c r="X21" i="45" s="1"/>
  <c r="U20" i="45"/>
  <c r="T20" i="45"/>
  <c r="AC20" i="45" s="1"/>
  <c r="Q20" i="45"/>
  <c r="AB20" i="45" s="1"/>
  <c r="N20" i="45"/>
  <c r="AA20" i="45" s="1"/>
  <c r="K20" i="45"/>
  <c r="Z20" i="45" s="1"/>
  <c r="H20" i="45"/>
  <c r="Y20" i="45" s="1"/>
  <c r="E20" i="45"/>
  <c r="X20" i="45" s="1"/>
  <c r="Z19" i="45"/>
  <c r="U19" i="45"/>
  <c r="T19" i="45"/>
  <c r="AC19" i="45" s="1"/>
  <c r="Q19" i="45"/>
  <c r="AB19" i="45" s="1"/>
  <c r="N19" i="45"/>
  <c r="AA19" i="45" s="1"/>
  <c r="K19" i="45"/>
  <c r="H19" i="45"/>
  <c r="Y19" i="45" s="1"/>
  <c r="E19" i="45"/>
  <c r="X19" i="45" s="1"/>
  <c r="U18" i="45"/>
  <c r="T18" i="45"/>
  <c r="AC18" i="45" s="1"/>
  <c r="Q18" i="45"/>
  <c r="AB18" i="45" s="1"/>
  <c r="N18" i="45"/>
  <c r="AA18" i="45" s="1"/>
  <c r="K18" i="45"/>
  <c r="Z18" i="45" s="1"/>
  <c r="H18" i="45"/>
  <c r="Y18" i="45" s="1"/>
  <c r="E18" i="45"/>
  <c r="X18" i="45" s="1"/>
  <c r="AB17" i="45"/>
  <c r="AA17" i="45"/>
  <c r="Z17" i="45"/>
  <c r="Y17" i="45"/>
  <c r="X17" i="45"/>
  <c r="U17" i="45"/>
  <c r="U225" i="45" s="1"/>
  <c r="T17" i="45"/>
  <c r="AC17" i="45" s="1"/>
  <c r="AB16" i="45"/>
  <c r="AA16" i="45"/>
  <c r="Z16" i="45"/>
  <c r="Y16" i="45"/>
  <c r="X16" i="45"/>
  <c r="U16" i="45"/>
  <c r="U224" i="45" s="1"/>
  <c r="T16" i="45"/>
  <c r="AC16" i="45" s="1"/>
  <c r="AB15" i="45"/>
  <c r="AA15" i="45"/>
  <c r="Z15" i="45"/>
  <c r="Y15" i="45"/>
  <c r="X15" i="45"/>
  <c r="U15" i="45"/>
  <c r="U223" i="45" s="1"/>
  <c r="T15" i="45"/>
  <c r="AC15" i="45" s="1"/>
  <c r="AB14" i="45"/>
  <c r="AA14" i="45"/>
  <c r="Z14" i="45"/>
  <c r="Y14" i="45"/>
  <c r="X14" i="45"/>
  <c r="U14" i="45"/>
  <c r="T14" i="45"/>
  <c r="AC14" i="45" s="1"/>
  <c r="AB13" i="45"/>
  <c r="AA13" i="45"/>
  <c r="Z13" i="45"/>
  <c r="Y13" i="45"/>
  <c r="X13" i="45"/>
  <c r="U13" i="45"/>
  <c r="U221" i="45" s="1"/>
  <c r="T13" i="45"/>
  <c r="AC13" i="45" s="1"/>
  <c r="AB12" i="45"/>
  <c r="AA12" i="45"/>
  <c r="Z12" i="45"/>
  <c r="Y12" i="45"/>
  <c r="X12" i="45"/>
  <c r="U12" i="45"/>
  <c r="U220" i="45" s="1"/>
  <c r="T12" i="45"/>
  <c r="AC12" i="45" s="1"/>
  <c r="AB11" i="45"/>
  <c r="AA11" i="45"/>
  <c r="Z11" i="45"/>
  <c r="Y11" i="45"/>
  <c r="X11" i="45"/>
  <c r="U11" i="45"/>
  <c r="U219" i="45" s="1"/>
  <c r="T11" i="45"/>
  <c r="AC11" i="45" s="1"/>
  <c r="AB10" i="45"/>
  <c r="AA10" i="45"/>
  <c r="Z10" i="45"/>
  <c r="Y10" i="45"/>
  <c r="X10" i="45"/>
  <c r="U10" i="45"/>
  <c r="T10" i="45"/>
  <c r="AC10" i="45" s="1"/>
  <c r="AB9" i="45"/>
  <c r="AA9" i="45"/>
  <c r="Z9" i="45"/>
  <c r="Y9" i="45"/>
  <c r="X9" i="45"/>
  <c r="U9" i="45"/>
  <c r="U217" i="45" s="1"/>
  <c r="T9" i="45"/>
  <c r="AC9" i="45" s="1"/>
  <c r="U215" i="44"/>
  <c r="T215" i="44"/>
  <c r="AC215" i="44" s="1"/>
  <c r="Q215" i="44"/>
  <c r="AB215" i="44" s="1"/>
  <c r="N215" i="44"/>
  <c r="AA215" i="44" s="1"/>
  <c r="K215" i="44"/>
  <c r="Z215" i="44" s="1"/>
  <c r="H215" i="44"/>
  <c r="Y215" i="44" s="1"/>
  <c r="E215" i="44"/>
  <c r="X215" i="44" s="1"/>
  <c r="U214" i="44"/>
  <c r="T214" i="44"/>
  <c r="AC214" i="44" s="1"/>
  <c r="Q214" i="44"/>
  <c r="AB214" i="44" s="1"/>
  <c r="N214" i="44"/>
  <c r="AA214" i="44" s="1"/>
  <c r="K214" i="44"/>
  <c r="Z214" i="44" s="1"/>
  <c r="H214" i="44"/>
  <c r="Y214" i="44" s="1"/>
  <c r="E214" i="44"/>
  <c r="X214" i="44" s="1"/>
  <c r="AC213" i="44"/>
  <c r="Y213" i="44"/>
  <c r="U213" i="44"/>
  <c r="T213" i="44"/>
  <c r="Q213" i="44"/>
  <c r="AB213" i="44" s="1"/>
  <c r="N213" i="44"/>
  <c r="AA213" i="44" s="1"/>
  <c r="K213" i="44"/>
  <c r="Z213" i="44" s="1"/>
  <c r="H213" i="44"/>
  <c r="E213" i="44"/>
  <c r="X213" i="44" s="1"/>
  <c r="U212" i="44"/>
  <c r="T212" i="44"/>
  <c r="AC212" i="44" s="1"/>
  <c r="Q212" i="44"/>
  <c r="AB212" i="44" s="1"/>
  <c r="N212" i="44"/>
  <c r="AA212" i="44" s="1"/>
  <c r="K212" i="44"/>
  <c r="Z212" i="44" s="1"/>
  <c r="H212" i="44"/>
  <c r="Y212" i="44" s="1"/>
  <c r="E212" i="44"/>
  <c r="X212" i="44" s="1"/>
  <c r="AA211" i="44"/>
  <c r="X211" i="44"/>
  <c r="U211" i="44"/>
  <c r="T211" i="44"/>
  <c r="AC211" i="44" s="1"/>
  <c r="Q211" i="44"/>
  <c r="AB211" i="44" s="1"/>
  <c r="N211" i="44"/>
  <c r="K211" i="44"/>
  <c r="Z211" i="44" s="1"/>
  <c r="H211" i="44"/>
  <c r="Y211" i="44" s="1"/>
  <c r="E211" i="44"/>
  <c r="Y210" i="44"/>
  <c r="U210" i="44"/>
  <c r="T210" i="44"/>
  <c r="AC210" i="44" s="1"/>
  <c r="Q210" i="44"/>
  <c r="AB210" i="44" s="1"/>
  <c r="N210" i="44"/>
  <c r="AA210" i="44" s="1"/>
  <c r="K210" i="44"/>
  <c r="Z210" i="44" s="1"/>
  <c r="H210" i="44"/>
  <c r="E210" i="44"/>
  <c r="X210" i="44" s="1"/>
  <c r="Z209" i="44"/>
  <c r="U209" i="44"/>
  <c r="T209" i="44"/>
  <c r="AC209" i="44" s="1"/>
  <c r="Q209" i="44"/>
  <c r="AB209" i="44" s="1"/>
  <c r="N209" i="44"/>
  <c r="AA209" i="44" s="1"/>
  <c r="K209" i="44"/>
  <c r="H209" i="44"/>
  <c r="Y209" i="44" s="1"/>
  <c r="E209" i="44"/>
  <c r="X209" i="44" s="1"/>
  <c r="Z208" i="44"/>
  <c r="U208" i="44"/>
  <c r="T208" i="44"/>
  <c r="AC208" i="44" s="1"/>
  <c r="Q208" i="44"/>
  <c r="AB208" i="44" s="1"/>
  <c r="N208" i="44"/>
  <c r="AA208" i="44" s="1"/>
  <c r="K208" i="44"/>
  <c r="H208" i="44"/>
  <c r="Y208" i="44" s="1"/>
  <c r="E208" i="44"/>
  <c r="X208" i="44" s="1"/>
  <c r="AA207" i="44"/>
  <c r="X207" i="44"/>
  <c r="U207" i="44"/>
  <c r="T207" i="44"/>
  <c r="AC207" i="44" s="1"/>
  <c r="Q207" i="44"/>
  <c r="AB207" i="44" s="1"/>
  <c r="N207" i="44"/>
  <c r="K207" i="44"/>
  <c r="Z207" i="44" s="1"/>
  <c r="H207" i="44"/>
  <c r="Y207" i="44" s="1"/>
  <c r="E207" i="44"/>
  <c r="X206" i="44"/>
  <c r="U206" i="44"/>
  <c r="T206" i="44"/>
  <c r="AC206" i="44" s="1"/>
  <c r="Q206" i="44"/>
  <c r="AB206" i="44" s="1"/>
  <c r="N206" i="44"/>
  <c r="AA206" i="44" s="1"/>
  <c r="K206" i="44"/>
  <c r="Z206" i="44" s="1"/>
  <c r="H206" i="44"/>
  <c r="Y206" i="44" s="1"/>
  <c r="E206" i="44"/>
  <c r="Z205" i="44"/>
  <c r="Y205" i="44"/>
  <c r="U205" i="44"/>
  <c r="T205" i="44"/>
  <c r="AC205" i="44" s="1"/>
  <c r="Q205" i="44"/>
  <c r="AB205" i="44" s="1"/>
  <c r="N205" i="44"/>
  <c r="AA205" i="44" s="1"/>
  <c r="K205" i="44"/>
  <c r="H205" i="44"/>
  <c r="E205" i="44"/>
  <c r="X205" i="44" s="1"/>
  <c r="Z204" i="44"/>
  <c r="U204" i="44"/>
  <c r="T204" i="44"/>
  <c r="AC204" i="44" s="1"/>
  <c r="Q204" i="44"/>
  <c r="AB204" i="44" s="1"/>
  <c r="N204" i="44"/>
  <c r="AA204" i="44" s="1"/>
  <c r="K204" i="44"/>
  <c r="H204" i="44"/>
  <c r="Y204" i="44" s="1"/>
  <c r="E204" i="44"/>
  <c r="X204" i="44" s="1"/>
  <c r="AA203" i="44"/>
  <c r="X203" i="44"/>
  <c r="U203" i="44"/>
  <c r="T203" i="44"/>
  <c r="AC203" i="44" s="1"/>
  <c r="Q203" i="44"/>
  <c r="AB203" i="44" s="1"/>
  <c r="N203" i="44"/>
  <c r="K203" i="44"/>
  <c r="Z203" i="44" s="1"/>
  <c r="H203" i="44"/>
  <c r="Y203" i="44" s="1"/>
  <c r="E203" i="44"/>
  <c r="X202" i="44"/>
  <c r="U202" i="44"/>
  <c r="T202" i="44"/>
  <c r="AC202" i="44" s="1"/>
  <c r="Q202" i="44"/>
  <c r="AB202" i="44" s="1"/>
  <c r="N202" i="44"/>
  <c r="AA202" i="44" s="1"/>
  <c r="K202" i="44"/>
  <c r="Z202" i="44" s="1"/>
  <c r="H202" i="44"/>
  <c r="Y202" i="44" s="1"/>
  <c r="E202" i="44"/>
  <c r="U201" i="44"/>
  <c r="T201" i="44"/>
  <c r="AC201" i="44" s="1"/>
  <c r="Q201" i="44"/>
  <c r="AB201" i="44" s="1"/>
  <c r="N201" i="44"/>
  <c r="AA201" i="44" s="1"/>
  <c r="K201" i="44"/>
  <c r="Z201" i="44" s="1"/>
  <c r="H201" i="44"/>
  <c r="Y201" i="44" s="1"/>
  <c r="E201" i="44"/>
  <c r="X201" i="44" s="1"/>
  <c r="Z200" i="44"/>
  <c r="U200" i="44"/>
  <c r="T200" i="44"/>
  <c r="AC200" i="44" s="1"/>
  <c r="Q200" i="44"/>
  <c r="AB200" i="44" s="1"/>
  <c r="N200" i="44"/>
  <c r="AA200" i="44" s="1"/>
  <c r="K200" i="44"/>
  <c r="H200" i="44"/>
  <c r="Y200" i="44" s="1"/>
  <c r="E200" i="44"/>
  <c r="X200" i="44" s="1"/>
  <c r="AA199" i="44"/>
  <c r="X199" i="44"/>
  <c r="U199" i="44"/>
  <c r="T199" i="44"/>
  <c r="AC199" i="44" s="1"/>
  <c r="Q199" i="44"/>
  <c r="AB199" i="44" s="1"/>
  <c r="N199" i="44"/>
  <c r="K199" i="44"/>
  <c r="Z199" i="44" s="1"/>
  <c r="H199" i="44"/>
  <c r="Y199" i="44" s="1"/>
  <c r="E199" i="44"/>
  <c r="Y198" i="44"/>
  <c r="U198" i="44"/>
  <c r="T198" i="44"/>
  <c r="AC198" i="44" s="1"/>
  <c r="Q198" i="44"/>
  <c r="AB198" i="44" s="1"/>
  <c r="N198" i="44"/>
  <c r="AA198" i="44" s="1"/>
  <c r="K198" i="44"/>
  <c r="Z198" i="44" s="1"/>
  <c r="H198" i="44"/>
  <c r="E198" i="44"/>
  <c r="X198" i="44" s="1"/>
  <c r="Y197" i="44"/>
  <c r="U197" i="44"/>
  <c r="T197" i="44"/>
  <c r="AC197" i="44" s="1"/>
  <c r="Q197" i="44"/>
  <c r="AB197" i="44" s="1"/>
  <c r="N197" i="44"/>
  <c r="AA197" i="44" s="1"/>
  <c r="K197" i="44"/>
  <c r="Z197" i="44" s="1"/>
  <c r="H197" i="44"/>
  <c r="E197" i="44"/>
  <c r="X197" i="44" s="1"/>
  <c r="U196" i="44"/>
  <c r="T196" i="44"/>
  <c r="AC196" i="44" s="1"/>
  <c r="Q196" i="44"/>
  <c r="AB196" i="44" s="1"/>
  <c r="N196" i="44"/>
  <c r="AA196" i="44" s="1"/>
  <c r="K196" i="44"/>
  <c r="Z196" i="44" s="1"/>
  <c r="H196" i="44"/>
  <c r="Y196" i="44" s="1"/>
  <c r="E196" i="44"/>
  <c r="X196" i="44" s="1"/>
  <c r="AA195" i="44"/>
  <c r="U195" i="44"/>
  <c r="T195" i="44"/>
  <c r="AC195" i="44" s="1"/>
  <c r="Q195" i="44"/>
  <c r="AB195" i="44" s="1"/>
  <c r="N195" i="44"/>
  <c r="K195" i="44"/>
  <c r="Z195" i="44" s="1"/>
  <c r="H195" i="44"/>
  <c r="Y195" i="44" s="1"/>
  <c r="E195" i="44"/>
  <c r="X195" i="44" s="1"/>
  <c r="U194" i="44"/>
  <c r="T194" i="44"/>
  <c r="AC194" i="44" s="1"/>
  <c r="Q194" i="44"/>
  <c r="AB194" i="44" s="1"/>
  <c r="N194" i="44"/>
  <c r="AA194" i="44" s="1"/>
  <c r="K194" i="44"/>
  <c r="Z194" i="44" s="1"/>
  <c r="H194" i="44"/>
  <c r="Y194" i="44" s="1"/>
  <c r="E194" i="44"/>
  <c r="X194" i="44" s="1"/>
  <c r="Z193" i="44"/>
  <c r="U193" i="44"/>
  <c r="T193" i="44"/>
  <c r="AC193" i="44" s="1"/>
  <c r="Q193" i="44"/>
  <c r="AB193" i="44" s="1"/>
  <c r="N193" i="44"/>
  <c r="AA193" i="44" s="1"/>
  <c r="K193" i="44"/>
  <c r="H193" i="44"/>
  <c r="Y193" i="44" s="1"/>
  <c r="E193" i="44"/>
  <c r="X193" i="44" s="1"/>
  <c r="Z192" i="44"/>
  <c r="U192" i="44"/>
  <c r="T192" i="44"/>
  <c r="AC192" i="44" s="1"/>
  <c r="Q192" i="44"/>
  <c r="AB192" i="44" s="1"/>
  <c r="N192" i="44"/>
  <c r="AA192" i="44" s="1"/>
  <c r="K192" i="44"/>
  <c r="H192" i="44"/>
  <c r="Y192" i="44" s="1"/>
  <c r="E192" i="44"/>
  <c r="X192" i="44" s="1"/>
  <c r="AA191" i="44"/>
  <c r="X191" i="44"/>
  <c r="U191" i="44"/>
  <c r="T191" i="44"/>
  <c r="AC191" i="44" s="1"/>
  <c r="Q191" i="44"/>
  <c r="AB191" i="44" s="1"/>
  <c r="N191" i="44"/>
  <c r="K191" i="44"/>
  <c r="Z191" i="44" s="1"/>
  <c r="H191" i="44"/>
  <c r="Y191" i="44" s="1"/>
  <c r="E191" i="44"/>
  <c r="Y190" i="44"/>
  <c r="U190" i="44"/>
  <c r="T190" i="44"/>
  <c r="AC190" i="44" s="1"/>
  <c r="Q190" i="44"/>
  <c r="AB190" i="44" s="1"/>
  <c r="N190" i="44"/>
  <c r="AA190" i="44" s="1"/>
  <c r="K190" i="44"/>
  <c r="Z190" i="44" s="1"/>
  <c r="H190" i="44"/>
  <c r="E190" i="44"/>
  <c r="X190" i="44" s="1"/>
  <c r="Y189" i="44"/>
  <c r="U189" i="44"/>
  <c r="T189" i="44"/>
  <c r="AC189" i="44" s="1"/>
  <c r="Q189" i="44"/>
  <c r="AB189" i="44" s="1"/>
  <c r="N189" i="44"/>
  <c r="AA189" i="44" s="1"/>
  <c r="K189" i="44"/>
  <c r="Z189" i="44" s="1"/>
  <c r="H189" i="44"/>
  <c r="E189" i="44"/>
  <c r="X189" i="44" s="1"/>
  <c r="U188" i="44"/>
  <c r="T188" i="44"/>
  <c r="AC188" i="44" s="1"/>
  <c r="Q188" i="44"/>
  <c r="AB188" i="44" s="1"/>
  <c r="N188" i="44"/>
  <c r="AA188" i="44" s="1"/>
  <c r="K188" i="44"/>
  <c r="Z188" i="44" s="1"/>
  <c r="H188" i="44"/>
  <c r="Y188" i="44" s="1"/>
  <c r="E188" i="44"/>
  <c r="X188" i="44" s="1"/>
  <c r="U187" i="44"/>
  <c r="T187" i="44"/>
  <c r="AC187" i="44" s="1"/>
  <c r="Q187" i="44"/>
  <c r="AB187" i="44" s="1"/>
  <c r="N187" i="44"/>
  <c r="AA187" i="44" s="1"/>
  <c r="K187" i="44"/>
  <c r="Z187" i="44" s="1"/>
  <c r="H187" i="44"/>
  <c r="Y187" i="44" s="1"/>
  <c r="E187" i="44"/>
  <c r="X187" i="44" s="1"/>
  <c r="U186" i="44"/>
  <c r="T186" i="44"/>
  <c r="AC186" i="44" s="1"/>
  <c r="Q186" i="44"/>
  <c r="AB186" i="44" s="1"/>
  <c r="N186" i="44"/>
  <c r="AA186" i="44" s="1"/>
  <c r="K186" i="44"/>
  <c r="Z186" i="44" s="1"/>
  <c r="H186" i="44"/>
  <c r="Y186" i="44" s="1"/>
  <c r="E186" i="44"/>
  <c r="X186" i="44" s="1"/>
  <c r="U185" i="44"/>
  <c r="T185" i="44"/>
  <c r="AC185" i="44" s="1"/>
  <c r="Q185" i="44"/>
  <c r="AB185" i="44" s="1"/>
  <c r="N185" i="44"/>
  <c r="AA185" i="44" s="1"/>
  <c r="K185" i="44"/>
  <c r="Z185" i="44" s="1"/>
  <c r="H185" i="44"/>
  <c r="Y185" i="44" s="1"/>
  <c r="E185" i="44"/>
  <c r="X185" i="44" s="1"/>
  <c r="Z184" i="44"/>
  <c r="U184" i="44"/>
  <c r="T184" i="44"/>
  <c r="AC184" i="44" s="1"/>
  <c r="Q184" i="44"/>
  <c r="AB184" i="44" s="1"/>
  <c r="N184" i="44"/>
  <c r="AA184" i="44" s="1"/>
  <c r="K184" i="44"/>
  <c r="H184" i="44"/>
  <c r="Y184" i="44" s="1"/>
  <c r="E184" i="44"/>
  <c r="X184" i="44" s="1"/>
  <c r="U183" i="44"/>
  <c r="T183" i="44"/>
  <c r="AC183" i="44" s="1"/>
  <c r="Q183" i="44"/>
  <c r="AB183" i="44" s="1"/>
  <c r="N183" i="44"/>
  <c r="AA183" i="44" s="1"/>
  <c r="K183" i="44"/>
  <c r="Z183" i="44" s="1"/>
  <c r="H183" i="44"/>
  <c r="Y183" i="44" s="1"/>
  <c r="E183" i="44"/>
  <c r="X183" i="44" s="1"/>
  <c r="U182" i="44"/>
  <c r="T182" i="44"/>
  <c r="AC182" i="44" s="1"/>
  <c r="Q182" i="44"/>
  <c r="AB182" i="44" s="1"/>
  <c r="N182" i="44"/>
  <c r="AA182" i="44" s="1"/>
  <c r="K182" i="44"/>
  <c r="Z182" i="44" s="1"/>
  <c r="H182" i="44"/>
  <c r="Y182" i="44" s="1"/>
  <c r="E182" i="44"/>
  <c r="X182" i="44" s="1"/>
  <c r="Z181" i="44"/>
  <c r="Y181" i="44"/>
  <c r="U181" i="44"/>
  <c r="T181" i="44"/>
  <c r="AC181" i="44" s="1"/>
  <c r="Q181" i="44"/>
  <c r="AB181" i="44" s="1"/>
  <c r="N181" i="44"/>
  <c r="AA181" i="44" s="1"/>
  <c r="K181" i="44"/>
  <c r="H181" i="44"/>
  <c r="E181" i="44"/>
  <c r="X181" i="44" s="1"/>
  <c r="AA180" i="44"/>
  <c r="Z180" i="44"/>
  <c r="U180" i="44"/>
  <c r="T180" i="44"/>
  <c r="AC180" i="44" s="1"/>
  <c r="Q180" i="44"/>
  <c r="AB180" i="44" s="1"/>
  <c r="N180" i="44"/>
  <c r="K180" i="44"/>
  <c r="H180" i="44"/>
  <c r="Y180" i="44" s="1"/>
  <c r="E180" i="44"/>
  <c r="X180" i="44" s="1"/>
  <c r="X179" i="44"/>
  <c r="U179" i="44"/>
  <c r="T179" i="44"/>
  <c r="AC179" i="44" s="1"/>
  <c r="Q179" i="44"/>
  <c r="AB179" i="44" s="1"/>
  <c r="N179" i="44"/>
  <c r="AA179" i="44" s="1"/>
  <c r="K179" i="44"/>
  <c r="Z179" i="44" s="1"/>
  <c r="H179" i="44"/>
  <c r="Y179" i="44" s="1"/>
  <c r="E179" i="44"/>
  <c r="Y178" i="44"/>
  <c r="U178" i="44"/>
  <c r="T178" i="44"/>
  <c r="AC178" i="44" s="1"/>
  <c r="Q178" i="44"/>
  <c r="AB178" i="44" s="1"/>
  <c r="N178" i="44"/>
  <c r="AA178" i="44" s="1"/>
  <c r="K178" i="44"/>
  <c r="Z178" i="44" s="1"/>
  <c r="H178" i="44"/>
  <c r="E178" i="44"/>
  <c r="X178" i="44" s="1"/>
  <c r="Y177" i="44"/>
  <c r="U177" i="44"/>
  <c r="T177" i="44"/>
  <c r="AC177" i="44" s="1"/>
  <c r="Q177" i="44"/>
  <c r="AB177" i="44" s="1"/>
  <c r="N177" i="44"/>
  <c r="AA177" i="44" s="1"/>
  <c r="K177" i="44"/>
  <c r="Z177" i="44" s="1"/>
  <c r="H177" i="44"/>
  <c r="E177" i="44"/>
  <c r="X177" i="44" s="1"/>
  <c r="AA176" i="44"/>
  <c r="U176" i="44"/>
  <c r="T176" i="44"/>
  <c r="AC176" i="44" s="1"/>
  <c r="Q176" i="44"/>
  <c r="AB176" i="44" s="1"/>
  <c r="N176" i="44"/>
  <c r="K176" i="44"/>
  <c r="Z176" i="44" s="1"/>
  <c r="H176" i="44"/>
  <c r="Y176" i="44" s="1"/>
  <c r="E176" i="44"/>
  <c r="X176" i="44" s="1"/>
  <c r="AA175" i="44"/>
  <c r="U175" i="44"/>
  <c r="T175" i="44"/>
  <c r="AC175" i="44" s="1"/>
  <c r="Q175" i="44"/>
  <c r="AB175" i="44" s="1"/>
  <c r="N175" i="44"/>
  <c r="K175" i="44"/>
  <c r="Z175" i="44" s="1"/>
  <c r="H175" i="44"/>
  <c r="Y175" i="44" s="1"/>
  <c r="E175" i="44"/>
  <c r="X175" i="44" s="1"/>
  <c r="AB174" i="44"/>
  <c r="Y174" i="44"/>
  <c r="U174" i="44"/>
  <c r="T174" i="44"/>
  <c r="AC174" i="44" s="1"/>
  <c r="Q174" i="44"/>
  <c r="N174" i="44"/>
  <c r="AA174" i="44" s="1"/>
  <c r="K174" i="44"/>
  <c r="Z174" i="44" s="1"/>
  <c r="H174" i="44"/>
  <c r="E174" i="44"/>
  <c r="X174" i="44" s="1"/>
  <c r="U173" i="44"/>
  <c r="T173" i="44"/>
  <c r="AC173" i="44" s="1"/>
  <c r="Q173" i="44"/>
  <c r="AB173" i="44" s="1"/>
  <c r="N173" i="44"/>
  <c r="AA173" i="44" s="1"/>
  <c r="K173" i="44"/>
  <c r="Z173" i="44" s="1"/>
  <c r="H173" i="44"/>
  <c r="Y173" i="44" s="1"/>
  <c r="E173" i="44"/>
  <c r="X173" i="44" s="1"/>
  <c r="AA172" i="44"/>
  <c r="Z172" i="44"/>
  <c r="U172" i="44"/>
  <c r="T172" i="44"/>
  <c r="AC172" i="44" s="1"/>
  <c r="Q172" i="44"/>
  <c r="AB172" i="44" s="1"/>
  <c r="N172" i="44"/>
  <c r="K172" i="44"/>
  <c r="H172" i="44"/>
  <c r="Y172" i="44" s="1"/>
  <c r="E172" i="44"/>
  <c r="X172" i="44" s="1"/>
  <c r="AB171" i="44"/>
  <c r="Z171" i="44"/>
  <c r="X171" i="44"/>
  <c r="U171" i="44"/>
  <c r="T171" i="44"/>
  <c r="AC171" i="44" s="1"/>
  <c r="Q171" i="44"/>
  <c r="N171" i="44"/>
  <c r="AA171" i="44" s="1"/>
  <c r="K171" i="44"/>
  <c r="H171" i="44"/>
  <c r="Y171" i="44" s="1"/>
  <c r="E171" i="44"/>
  <c r="AC170" i="44"/>
  <c r="U170" i="44"/>
  <c r="T170" i="44"/>
  <c r="Q170" i="44"/>
  <c r="AB170" i="44" s="1"/>
  <c r="N170" i="44"/>
  <c r="AA170" i="44" s="1"/>
  <c r="K170" i="44"/>
  <c r="Z170" i="44" s="1"/>
  <c r="H170" i="44"/>
  <c r="Y170" i="44" s="1"/>
  <c r="E170" i="44"/>
  <c r="X170" i="44" s="1"/>
  <c r="U169" i="44"/>
  <c r="T169" i="44"/>
  <c r="AC169" i="44" s="1"/>
  <c r="Q169" i="44"/>
  <c r="AB169" i="44" s="1"/>
  <c r="N169" i="44"/>
  <c r="AA169" i="44" s="1"/>
  <c r="K169" i="44"/>
  <c r="Z169" i="44" s="1"/>
  <c r="H169" i="44"/>
  <c r="Y169" i="44" s="1"/>
  <c r="E169" i="44"/>
  <c r="X169" i="44" s="1"/>
  <c r="U168" i="44"/>
  <c r="T168" i="44"/>
  <c r="AC168" i="44" s="1"/>
  <c r="Q168" i="44"/>
  <c r="AB168" i="44" s="1"/>
  <c r="N168" i="44"/>
  <c r="AA168" i="44" s="1"/>
  <c r="K168" i="44"/>
  <c r="Z168" i="44" s="1"/>
  <c r="H168" i="44"/>
  <c r="Y168" i="44" s="1"/>
  <c r="E168" i="44"/>
  <c r="X168" i="44" s="1"/>
  <c r="U167" i="44"/>
  <c r="T167" i="44"/>
  <c r="AC167" i="44" s="1"/>
  <c r="Q167" i="44"/>
  <c r="AB167" i="44" s="1"/>
  <c r="N167" i="44"/>
  <c r="AA167" i="44" s="1"/>
  <c r="K167" i="44"/>
  <c r="Z167" i="44" s="1"/>
  <c r="H167" i="44"/>
  <c r="Y167" i="44" s="1"/>
  <c r="E167" i="44"/>
  <c r="X167" i="44" s="1"/>
  <c r="U166" i="44"/>
  <c r="T166" i="44"/>
  <c r="AC166" i="44" s="1"/>
  <c r="Q166" i="44"/>
  <c r="AB166" i="44" s="1"/>
  <c r="N166" i="44"/>
  <c r="AA166" i="44" s="1"/>
  <c r="K166" i="44"/>
  <c r="Z166" i="44" s="1"/>
  <c r="H166" i="44"/>
  <c r="Y166" i="44" s="1"/>
  <c r="E166" i="44"/>
  <c r="X166" i="44" s="1"/>
  <c r="Y165" i="44"/>
  <c r="U165" i="44"/>
  <c r="T165" i="44"/>
  <c r="AC165" i="44" s="1"/>
  <c r="Q165" i="44"/>
  <c r="AB165" i="44" s="1"/>
  <c r="N165" i="44"/>
  <c r="AA165" i="44" s="1"/>
  <c r="K165" i="44"/>
  <c r="Z165" i="44" s="1"/>
  <c r="H165" i="44"/>
  <c r="E165" i="44"/>
  <c r="X165" i="44" s="1"/>
  <c r="U164" i="44"/>
  <c r="T164" i="44"/>
  <c r="AC164" i="44" s="1"/>
  <c r="Q164" i="44"/>
  <c r="AB164" i="44" s="1"/>
  <c r="N164" i="44"/>
  <c r="AA164" i="44" s="1"/>
  <c r="K164" i="44"/>
  <c r="Z164" i="44" s="1"/>
  <c r="H164" i="44"/>
  <c r="Y164" i="44" s="1"/>
  <c r="E164" i="44"/>
  <c r="X164" i="44" s="1"/>
  <c r="U163" i="44"/>
  <c r="T163" i="44"/>
  <c r="AC163" i="44" s="1"/>
  <c r="Q163" i="44"/>
  <c r="AB163" i="44" s="1"/>
  <c r="N163" i="44"/>
  <c r="AA163" i="44" s="1"/>
  <c r="K163" i="44"/>
  <c r="Z163" i="44" s="1"/>
  <c r="H163" i="44"/>
  <c r="Y163" i="44" s="1"/>
  <c r="E163" i="44"/>
  <c r="X163" i="44" s="1"/>
  <c r="U162" i="44"/>
  <c r="T162" i="44"/>
  <c r="AC162" i="44" s="1"/>
  <c r="Q162" i="44"/>
  <c r="AB162" i="44" s="1"/>
  <c r="N162" i="44"/>
  <c r="AA162" i="44" s="1"/>
  <c r="K162" i="44"/>
  <c r="Z162" i="44" s="1"/>
  <c r="H162" i="44"/>
  <c r="Y162" i="44" s="1"/>
  <c r="E162" i="44"/>
  <c r="X162" i="44" s="1"/>
  <c r="U161" i="44"/>
  <c r="T161" i="44"/>
  <c r="AC161" i="44" s="1"/>
  <c r="Q161" i="44"/>
  <c r="AB161" i="44" s="1"/>
  <c r="N161" i="44"/>
  <c r="AA161" i="44" s="1"/>
  <c r="K161" i="44"/>
  <c r="Z161" i="44" s="1"/>
  <c r="H161" i="44"/>
  <c r="Y161" i="44" s="1"/>
  <c r="E161" i="44"/>
  <c r="X161" i="44" s="1"/>
  <c r="Z160" i="44"/>
  <c r="U160" i="44"/>
  <c r="T160" i="44"/>
  <c r="AC160" i="44" s="1"/>
  <c r="Q160" i="44"/>
  <c r="AB160" i="44" s="1"/>
  <c r="N160" i="44"/>
  <c r="AA160" i="44" s="1"/>
  <c r="K160" i="44"/>
  <c r="H160" i="44"/>
  <c r="Y160" i="44" s="1"/>
  <c r="E160" i="44"/>
  <c r="X160" i="44" s="1"/>
  <c r="U159" i="44"/>
  <c r="T159" i="44"/>
  <c r="AC159" i="44" s="1"/>
  <c r="Q159" i="44"/>
  <c r="AB159" i="44" s="1"/>
  <c r="N159" i="44"/>
  <c r="AA159" i="44" s="1"/>
  <c r="K159" i="44"/>
  <c r="Z159" i="44" s="1"/>
  <c r="H159" i="44"/>
  <c r="Y159" i="44" s="1"/>
  <c r="E159" i="44"/>
  <c r="X159" i="44" s="1"/>
  <c r="U158" i="44"/>
  <c r="T158" i="44"/>
  <c r="AC158" i="44" s="1"/>
  <c r="Q158" i="44"/>
  <c r="AB158" i="44" s="1"/>
  <c r="N158" i="44"/>
  <c r="AA158" i="44" s="1"/>
  <c r="K158" i="44"/>
  <c r="Z158" i="44" s="1"/>
  <c r="H158" i="44"/>
  <c r="Y158" i="44" s="1"/>
  <c r="E158" i="44"/>
  <c r="X158" i="44" s="1"/>
  <c r="U157" i="44"/>
  <c r="T157" i="44"/>
  <c r="AC157" i="44" s="1"/>
  <c r="Q157" i="44"/>
  <c r="AB157" i="44" s="1"/>
  <c r="N157" i="44"/>
  <c r="AA157" i="44" s="1"/>
  <c r="K157" i="44"/>
  <c r="Z157" i="44" s="1"/>
  <c r="H157" i="44"/>
  <c r="Y157" i="44" s="1"/>
  <c r="E157" i="44"/>
  <c r="X157" i="44" s="1"/>
  <c r="Z156" i="44"/>
  <c r="U156" i="44"/>
  <c r="T156" i="44"/>
  <c r="AC156" i="44" s="1"/>
  <c r="Q156" i="44"/>
  <c r="AB156" i="44" s="1"/>
  <c r="N156" i="44"/>
  <c r="AA156" i="44" s="1"/>
  <c r="K156" i="44"/>
  <c r="H156" i="44"/>
  <c r="Y156" i="44" s="1"/>
  <c r="E156" i="44"/>
  <c r="X156" i="44" s="1"/>
  <c r="U155" i="44"/>
  <c r="T155" i="44"/>
  <c r="AC155" i="44" s="1"/>
  <c r="Q155" i="44"/>
  <c r="AB155" i="44" s="1"/>
  <c r="N155" i="44"/>
  <c r="AA155" i="44" s="1"/>
  <c r="K155" i="44"/>
  <c r="Z155" i="44" s="1"/>
  <c r="H155" i="44"/>
  <c r="Y155" i="44" s="1"/>
  <c r="E155" i="44"/>
  <c r="X155" i="44" s="1"/>
  <c r="U154" i="44"/>
  <c r="T154" i="44"/>
  <c r="AC154" i="44" s="1"/>
  <c r="Q154" i="44"/>
  <c r="AB154" i="44" s="1"/>
  <c r="N154" i="44"/>
  <c r="AA154" i="44" s="1"/>
  <c r="K154" i="44"/>
  <c r="Z154" i="44" s="1"/>
  <c r="H154" i="44"/>
  <c r="Y154" i="44" s="1"/>
  <c r="E154" i="44"/>
  <c r="X154" i="44" s="1"/>
  <c r="Y153" i="44"/>
  <c r="U153" i="44"/>
  <c r="T153" i="44"/>
  <c r="AC153" i="44" s="1"/>
  <c r="Q153" i="44"/>
  <c r="AB153" i="44" s="1"/>
  <c r="N153" i="44"/>
  <c r="AA153" i="44" s="1"/>
  <c r="K153" i="44"/>
  <c r="Z153" i="44" s="1"/>
  <c r="H153" i="44"/>
  <c r="E153" i="44"/>
  <c r="X153" i="44" s="1"/>
  <c r="U152" i="44"/>
  <c r="T152" i="44"/>
  <c r="AC152" i="44" s="1"/>
  <c r="Q152" i="44"/>
  <c r="AB152" i="44" s="1"/>
  <c r="N152" i="44"/>
  <c r="AA152" i="44" s="1"/>
  <c r="K152" i="44"/>
  <c r="Z152" i="44" s="1"/>
  <c r="H152" i="44"/>
  <c r="Y152" i="44" s="1"/>
  <c r="E152" i="44"/>
  <c r="X152" i="44" s="1"/>
  <c r="U151" i="44"/>
  <c r="T151" i="44"/>
  <c r="AC151" i="44" s="1"/>
  <c r="Q151" i="44"/>
  <c r="AB151" i="44" s="1"/>
  <c r="N151" i="44"/>
  <c r="AA151" i="44" s="1"/>
  <c r="K151" i="44"/>
  <c r="Z151" i="44" s="1"/>
  <c r="H151" i="44"/>
  <c r="Y151" i="44" s="1"/>
  <c r="E151" i="44"/>
  <c r="X151" i="44" s="1"/>
  <c r="U150" i="44"/>
  <c r="T150" i="44"/>
  <c r="AC150" i="44" s="1"/>
  <c r="Q150" i="44"/>
  <c r="AB150" i="44" s="1"/>
  <c r="N150" i="44"/>
  <c r="AA150" i="44" s="1"/>
  <c r="K150" i="44"/>
  <c r="Z150" i="44" s="1"/>
  <c r="H150" i="44"/>
  <c r="Y150" i="44" s="1"/>
  <c r="E150" i="44"/>
  <c r="X150" i="44" s="1"/>
  <c r="U149" i="44"/>
  <c r="T149" i="44"/>
  <c r="AC149" i="44" s="1"/>
  <c r="Q149" i="44"/>
  <c r="AB149" i="44" s="1"/>
  <c r="N149" i="44"/>
  <c r="AA149" i="44" s="1"/>
  <c r="K149" i="44"/>
  <c r="Z149" i="44" s="1"/>
  <c r="H149" i="44"/>
  <c r="Y149" i="44" s="1"/>
  <c r="E149" i="44"/>
  <c r="X149" i="44" s="1"/>
  <c r="U148" i="44"/>
  <c r="T148" i="44"/>
  <c r="AC148" i="44" s="1"/>
  <c r="Q148" i="44"/>
  <c r="AB148" i="44" s="1"/>
  <c r="N148" i="44"/>
  <c r="AA148" i="44" s="1"/>
  <c r="K148" i="44"/>
  <c r="Z148" i="44" s="1"/>
  <c r="H148" i="44"/>
  <c r="Y148" i="44" s="1"/>
  <c r="E148" i="44"/>
  <c r="X148" i="44" s="1"/>
  <c r="U147" i="44"/>
  <c r="T147" i="44"/>
  <c r="AC147" i="44" s="1"/>
  <c r="Q147" i="44"/>
  <c r="AB147" i="44" s="1"/>
  <c r="N147" i="44"/>
  <c r="AA147" i="44" s="1"/>
  <c r="K147" i="44"/>
  <c r="Z147" i="44" s="1"/>
  <c r="H147" i="44"/>
  <c r="Y147" i="44" s="1"/>
  <c r="E147" i="44"/>
  <c r="X147" i="44" s="1"/>
  <c r="X146" i="44"/>
  <c r="U146" i="44"/>
  <c r="T146" i="44"/>
  <c r="AC146" i="44" s="1"/>
  <c r="Q146" i="44"/>
  <c r="AB146" i="44" s="1"/>
  <c r="N146" i="44"/>
  <c r="AA146" i="44" s="1"/>
  <c r="K146" i="44"/>
  <c r="Z146" i="44" s="1"/>
  <c r="H146" i="44"/>
  <c r="Y146" i="44" s="1"/>
  <c r="E146" i="44"/>
  <c r="Y145" i="44"/>
  <c r="U145" i="44"/>
  <c r="T145" i="44"/>
  <c r="AC145" i="44" s="1"/>
  <c r="Q145" i="44"/>
  <c r="AB145" i="44" s="1"/>
  <c r="N145" i="44"/>
  <c r="AA145" i="44" s="1"/>
  <c r="K145" i="44"/>
  <c r="Z145" i="44" s="1"/>
  <c r="H145" i="44"/>
  <c r="E145" i="44"/>
  <c r="X145" i="44" s="1"/>
  <c r="Z144" i="44"/>
  <c r="U144" i="44"/>
  <c r="T144" i="44"/>
  <c r="AC144" i="44" s="1"/>
  <c r="Q144" i="44"/>
  <c r="AB144" i="44" s="1"/>
  <c r="N144" i="44"/>
  <c r="AA144" i="44" s="1"/>
  <c r="K144" i="44"/>
  <c r="H144" i="44"/>
  <c r="Y144" i="44" s="1"/>
  <c r="E144" i="44"/>
  <c r="X144" i="44" s="1"/>
  <c r="U143" i="44"/>
  <c r="T143" i="44"/>
  <c r="AC143" i="44" s="1"/>
  <c r="Q143" i="44"/>
  <c r="AB143" i="44" s="1"/>
  <c r="N143" i="44"/>
  <c r="AA143" i="44" s="1"/>
  <c r="K143" i="44"/>
  <c r="Z143" i="44" s="1"/>
  <c r="H143" i="44"/>
  <c r="Y143" i="44" s="1"/>
  <c r="E143" i="44"/>
  <c r="X143" i="44" s="1"/>
  <c r="U142" i="44"/>
  <c r="T142" i="44"/>
  <c r="AC142" i="44" s="1"/>
  <c r="Q142" i="44"/>
  <c r="AB142" i="44" s="1"/>
  <c r="N142" i="44"/>
  <c r="AA142" i="44" s="1"/>
  <c r="K142" i="44"/>
  <c r="Z142" i="44" s="1"/>
  <c r="H142" i="44"/>
  <c r="Y142" i="44" s="1"/>
  <c r="E142" i="44"/>
  <c r="X142" i="44" s="1"/>
  <c r="Y141" i="44"/>
  <c r="U141" i="44"/>
  <c r="T141" i="44"/>
  <c r="AC141" i="44" s="1"/>
  <c r="Q141" i="44"/>
  <c r="AB141" i="44" s="1"/>
  <c r="N141" i="44"/>
  <c r="AA141" i="44" s="1"/>
  <c r="K141" i="44"/>
  <c r="Z141" i="44" s="1"/>
  <c r="H141" i="44"/>
  <c r="E141" i="44"/>
  <c r="X141" i="44" s="1"/>
  <c r="Z140" i="44"/>
  <c r="U140" i="44"/>
  <c r="T140" i="44"/>
  <c r="AC140" i="44" s="1"/>
  <c r="Q140" i="44"/>
  <c r="AB140" i="44" s="1"/>
  <c r="N140" i="44"/>
  <c r="AA140" i="44" s="1"/>
  <c r="K140" i="44"/>
  <c r="H140" i="44"/>
  <c r="Y140" i="44" s="1"/>
  <c r="E140" i="44"/>
  <c r="X140" i="44" s="1"/>
  <c r="U139" i="44"/>
  <c r="T139" i="44"/>
  <c r="AC139" i="44" s="1"/>
  <c r="Q139" i="44"/>
  <c r="AB139" i="44" s="1"/>
  <c r="N139" i="44"/>
  <c r="AA139" i="44" s="1"/>
  <c r="K139" i="44"/>
  <c r="Z139" i="44" s="1"/>
  <c r="H139" i="44"/>
  <c r="Y139" i="44" s="1"/>
  <c r="E139" i="44"/>
  <c r="X139" i="44" s="1"/>
  <c r="X138" i="44"/>
  <c r="U138" i="44"/>
  <c r="T138" i="44"/>
  <c r="AC138" i="44" s="1"/>
  <c r="Q138" i="44"/>
  <c r="AB138" i="44" s="1"/>
  <c r="N138" i="44"/>
  <c r="AA138" i="44" s="1"/>
  <c r="K138" i="44"/>
  <c r="Z138" i="44" s="1"/>
  <c r="H138" i="44"/>
  <c r="Y138" i="44" s="1"/>
  <c r="E138" i="44"/>
  <c r="U137" i="44"/>
  <c r="T137" i="44"/>
  <c r="AC137" i="44" s="1"/>
  <c r="Q137" i="44"/>
  <c r="AB137" i="44" s="1"/>
  <c r="N137" i="44"/>
  <c r="AA137" i="44" s="1"/>
  <c r="K137" i="44"/>
  <c r="Z137" i="44" s="1"/>
  <c r="H137" i="44"/>
  <c r="Y137" i="44" s="1"/>
  <c r="E137" i="44"/>
  <c r="X137" i="44" s="1"/>
  <c r="U136" i="44"/>
  <c r="T136" i="44"/>
  <c r="AC136" i="44" s="1"/>
  <c r="Q136" i="44"/>
  <c r="AB136" i="44" s="1"/>
  <c r="N136" i="44"/>
  <c r="AA136" i="44" s="1"/>
  <c r="K136" i="44"/>
  <c r="Z136" i="44" s="1"/>
  <c r="H136" i="44"/>
  <c r="Y136" i="44" s="1"/>
  <c r="E136" i="44"/>
  <c r="X136" i="44" s="1"/>
  <c r="U135" i="44"/>
  <c r="T135" i="44"/>
  <c r="AC135" i="44" s="1"/>
  <c r="Q135" i="44"/>
  <c r="AB135" i="44" s="1"/>
  <c r="N135" i="44"/>
  <c r="AA135" i="44" s="1"/>
  <c r="K135" i="44"/>
  <c r="Z135" i="44" s="1"/>
  <c r="H135" i="44"/>
  <c r="Y135" i="44" s="1"/>
  <c r="E135" i="44"/>
  <c r="X135" i="44" s="1"/>
  <c r="U134" i="44"/>
  <c r="T134" i="44"/>
  <c r="AC134" i="44" s="1"/>
  <c r="Q134" i="44"/>
  <c r="AB134" i="44" s="1"/>
  <c r="N134" i="44"/>
  <c r="AA134" i="44" s="1"/>
  <c r="K134" i="44"/>
  <c r="Z134" i="44" s="1"/>
  <c r="H134" i="44"/>
  <c r="Y134" i="44" s="1"/>
  <c r="E134" i="44"/>
  <c r="X134" i="44" s="1"/>
  <c r="Y133" i="44"/>
  <c r="U133" i="44"/>
  <c r="T133" i="44"/>
  <c r="AC133" i="44" s="1"/>
  <c r="Q133" i="44"/>
  <c r="AB133" i="44" s="1"/>
  <c r="N133" i="44"/>
  <c r="AA133" i="44" s="1"/>
  <c r="K133" i="44"/>
  <c r="Z133" i="44" s="1"/>
  <c r="H133" i="44"/>
  <c r="E133" i="44"/>
  <c r="X133" i="44" s="1"/>
  <c r="U132" i="44"/>
  <c r="T132" i="44"/>
  <c r="AC132" i="44" s="1"/>
  <c r="Q132" i="44"/>
  <c r="AB132" i="44" s="1"/>
  <c r="N132" i="44"/>
  <c r="AA132" i="44" s="1"/>
  <c r="K132" i="44"/>
  <c r="Z132" i="44" s="1"/>
  <c r="H132" i="44"/>
  <c r="Y132" i="44" s="1"/>
  <c r="E132" i="44"/>
  <c r="X132" i="44" s="1"/>
  <c r="AA131" i="44"/>
  <c r="U131" i="44"/>
  <c r="T131" i="44"/>
  <c r="AC131" i="44" s="1"/>
  <c r="Q131" i="44"/>
  <c r="AB131" i="44" s="1"/>
  <c r="N131" i="44"/>
  <c r="K131" i="44"/>
  <c r="Z131" i="44" s="1"/>
  <c r="H131" i="44"/>
  <c r="Y131" i="44" s="1"/>
  <c r="E131" i="44"/>
  <c r="X131" i="44" s="1"/>
  <c r="X130" i="44"/>
  <c r="U130" i="44"/>
  <c r="T130" i="44"/>
  <c r="AC130" i="44" s="1"/>
  <c r="Q130" i="44"/>
  <c r="AB130" i="44" s="1"/>
  <c r="N130" i="44"/>
  <c r="AA130" i="44" s="1"/>
  <c r="K130" i="44"/>
  <c r="Z130" i="44" s="1"/>
  <c r="H130" i="44"/>
  <c r="Y130" i="44" s="1"/>
  <c r="E130" i="44"/>
  <c r="Y129" i="44"/>
  <c r="U129" i="44"/>
  <c r="T129" i="44"/>
  <c r="AC129" i="44" s="1"/>
  <c r="Q129" i="44"/>
  <c r="AB129" i="44" s="1"/>
  <c r="N129" i="44"/>
  <c r="AA129" i="44" s="1"/>
  <c r="K129" i="44"/>
  <c r="Z129" i="44" s="1"/>
  <c r="H129" i="44"/>
  <c r="E129" i="44"/>
  <c r="X129" i="44" s="1"/>
  <c r="U128" i="44"/>
  <c r="T128" i="44"/>
  <c r="AC128" i="44" s="1"/>
  <c r="Q128" i="44"/>
  <c r="AB128" i="44" s="1"/>
  <c r="N128" i="44"/>
  <c r="AA128" i="44" s="1"/>
  <c r="K128" i="44"/>
  <c r="Z128" i="44" s="1"/>
  <c r="H128" i="44"/>
  <c r="Y128" i="44" s="1"/>
  <c r="E128" i="44"/>
  <c r="X128" i="44" s="1"/>
  <c r="U127" i="44"/>
  <c r="T127" i="44"/>
  <c r="AC127" i="44" s="1"/>
  <c r="Q127" i="44"/>
  <c r="AB127" i="44" s="1"/>
  <c r="N127" i="44"/>
  <c r="AA127" i="44" s="1"/>
  <c r="K127" i="44"/>
  <c r="Z127" i="44" s="1"/>
  <c r="H127" i="44"/>
  <c r="Y127" i="44" s="1"/>
  <c r="E127" i="44"/>
  <c r="X127" i="44" s="1"/>
  <c r="X126" i="44"/>
  <c r="U126" i="44"/>
  <c r="T126" i="44"/>
  <c r="AC126" i="44" s="1"/>
  <c r="Q126" i="44"/>
  <c r="AB126" i="44" s="1"/>
  <c r="N126" i="44"/>
  <c r="AA126" i="44" s="1"/>
  <c r="K126" i="44"/>
  <c r="Z126" i="44" s="1"/>
  <c r="H126" i="44"/>
  <c r="Y126" i="44" s="1"/>
  <c r="E126" i="44"/>
  <c r="U125" i="44"/>
  <c r="T125" i="44"/>
  <c r="AC125" i="44" s="1"/>
  <c r="Q125" i="44"/>
  <c r="AB125" i="44" s="1"/>
  <c r="N125" i="44"/>
  <c r="AA125" i="44" s="1"/>
  <c r="K125" i="44"/>
  <c r="Z125" i="44" s="1"/>
  <c r="H125" i="44"/>
  <c r="Y125" i="44" s="1"/>
  <c r="E125" i="44"/>
  <c r="X125" i="44" s="1"/>
  <c r="Z124" i="44"/>
  <c r="U124" i="44"/>
  <c r="T124" i="44"/>
  <c r="AC124" i="44" s="1"/>
  <c r="Q124" i="44"/>
  <c r="AB124" i="44" s="1"/>
  <c r="N124" i="44"/>
  <c r="AA124" i="44" s="1"/>
  <c r="K124" i="44"/>
  <c r="H124" i="44"/>
  <c r="Y124" i="44" s="1"/>
  <c r="E124" i="44"/>
  <c r="X124" i="44" s="1"/>
  <c r="U123" i="44"/>
  <c r="T123" i="44"/>
  <c r="AC123" i="44" s="1"/>
  <c r="Q123" i="44"/>
  <c r="AB123" i="44" s="1"/>
  <c r="N123" i="44"/>
  <c r="AA123" i="44" s="1"/>
  <c r="K123" i="44"/>
  <c r="Z123" i="44" s="1"/>
  <c r="H123" i="44"/>
  <c r="Y123" i="44" s="1"/>
  <c r="E123" i="44"/>
  <c r="X123" i="44" s="1"/>
  <c r="X122" i="44"/>
  <c r="U122" i="44"/>
  <c r="T122" i="44"/>
  <c r="AC122" i="44" s="1"/>
  <c r="Q122" i="44"/>
  <c r="AB122" i="44" s="1"/>
  <c r="N122" i="44"/>
  <c r="AA122" i="44" s="1"/>
  <c r="K122" i="44"/>
  <c r="Z122" i="44" s="1"/>
  <c r="H122" i="44"/>
  <c r="Y122" i="44" s="1"/>
  <c r="E122" i="44"/>
  <c r="AB121" i="44"/>
  <c r="AA121" i="44"/>
  <c r="Z121" i="44"/>
  <c r="Y121" i="44"/>
  <c r="X121" i="44"/>
  <c r="U121" i="44"/>
  <c r="T121" i="44"/>
  <c r="AC121" i="44" s="1"/>
  <c r="AB120" i="44"/>
  <c r="AA120" i="44"/>
  <c r="Z120" i="44"/>
  <c r="Y120" i="44"/>
  <c r="X120" i="44"/>
  <c r="U120" i="44"/>
  <c r="T120" i="44"/>
  <c r="AC120" i="44" s="1"/>
  <c r="AB119" i="44"/>
  <c r="AA119" i="44"/>
  <c r="Z119" i="44"/>
  <c r="Y119" i="44"/>
  <c r="X119" i="44"/>
  <c r="U119" i="44"/>
  <c r="T119" i="44"/>
  <c r="AC119" i="44" s="1"/>
  <c r="AB118" i="44"/>
  <c r="AA118" i="44"/>
  <c r="Z118" i="44"/>
  <c r="Y118" i="44"/>
  <c r="X118" i="44"/>
  <c r="U118" i="44"/>
  <c r="T118" i="44"/>
  <c r="AC118" i="44" s="1"/>
  <c r="AB117" i="44"/>
  <c r="AA117" i="44"/>
  <c r="Z117" i="44"/>
  <c r="Y117" i="44"/>
  <c r="X117" i="44"/>
  <c r="U117" i="44"/>
  <c r="T117" i="44"/>
  <c r="AC117" i="44" s="1"/>
  <c r="AB116" i="44"/>
  <c r="AA116" i="44"/>
  <c r="Z116" i="44"/>
  <c r="Y116" i="44"/>
  <c r="X116" i="44"/>
  <c r="U116" i="44"/>
  <c r="T116" i="44"/>
  <c r="AC116" i="44" s="1"/>
  <c r="AB115" i="44"/>
  <c r="AA115" i="44"/>
  <c r="Z115" i="44"/>
  <c r="Y115" i="44"/>
  <c r="X115" i="44"/>
  <c r="U115" i="44"/>
  <c r="T115" i="44"/>
  <c r="AC115" i="44" s="1"/>
  <c r="AB114" i="44"/>
  <c r="AA114" i="44"/>
  <c r="Z114" i="44"/>
  <c r="Y114" i="44"/>
  <c r="X114" i="44"/>
  <c r="U114" i="44"/>
  <c r="T114" i="44"/>
  <c r="AC114" i="44" s="1"/>
  <c r="AB113" i="44"/>
  <c r="AA113" i="44"/>
  <c r="Z113" i="44"/>
  <c r="Y113" i="44"/>
  <c r="X113" i="44"/>
  <c r="U113" i="44"/>
  <c r="T113" i="44"/>
  <c r="AC113" i="44" s="1"/>
  <c r="AB112" i="44"/>
  <c r="AA112" i="44"/>
  <c r="Z112" i="44"/>
  <c r="Y112" i="44"/>
  <c r="X112" i="44"/>
  <c r="U112" i="44"/>
  <c r="T112" i="44"/>
  <c r="AC112" i="44" s="1"/>
  <c r="AB111" i="44"/>
  <c r="AA111" i="44"/>
  <c r="Z111" i="44"/>
  <c r="Y111" i="44"/>
  <c r="X111" i="44"/>
  <c r="U111" i="44"/>
  <c r="T111" i="44"/>
  <c r="AC111" i="44" s="1"/>
  <c r="AB110" i="44"/>
  <c r="AA110" i="44"/>
  <c r="Z110" i="44"/>
  <c r="Y110" i="44"/>
  <c r="X110" i="44"/>
  <c r="U110" i="44"/>
  <c r="T110" i="44"/>
  <c r="AC110" i="44" s="1"/>
  <c r="AB109" i="44"/>
  <c r="AA109" i="44"/>
  <c r="Z109" i="44"/>
  <c r="Y109" i="44"/>
  <c r="X109" i="44"/>
  <c r="U109" i="44"/>
  <c r="T109" i="44"/>
  <c r="AC109" i="44" s="1"/>
  <c r="AB108" i="44"/>
  <c r="AA108" i="44"/>
  <c r="Z108" i="44"/>
  <c r="Y108" i="44"/>
  <c r="X108" i="44"/>
  <c r="U108" i="44"/>
  <c r="T108" i="44"/>
  <c r="AC108" i="44" s="1"/>
  <c r="U107" i="44"/>
  <c r="T107" i="44"/>
  <c r="AC107" i="44" s="1"/>
  <c r="Q107" i="44"/>
  <c r="AB107" i="44" s="1"/>
  <c r="N107" i="44"/>
  <c r="AA107" i="44" s="1"/>
  <c r="K107" i="44"/>
  <c r="Z107" i="44" s="1"/>
  <c r="H107" i="44"/>
  <c r="Y107" i="44" s="1"/>
  <c r="E107" i="44"/>
  <c r="X107" i="44" s="1"/>
  <c r="U106" i="44"/>
  <c r="T106" i="44"/>
  <c r="AC106" i="44" s="1"/>
  <c r="Q106" i="44"/>
  <c r="AB106" i="44" s="1"/>
  <c r="N106" i="44"/>
  <c r="AA106" i="44" s="1"/>
  <c r="K106" i="44"/>
  <c r="Z106" i="44" s="1"/>
  <c r="H106" i="44"/>
  <c r="Y106" i="44" s="1"/>
  <c r="E106" i="44"/>
  <c r="X106" i="44" s="1"/>
  <c r="AB105" i="44"/>
  <c r="AA105" i="44"/>
  <c r="Z105" i="44"/>
  <c r="Y105" i="44"/>
  <c r="X105" i="44"/>
  <c r="U105" i="44"/>
  <c r="T105" i="44"/>
  <c r="AC105" i="44" s="1"/>
  <c r="AB104" i="44"/>
  <c r="AA104" i="44"/>
  <c r="Z104" i="44"/>
  <c r="Y104" i="44"/>
  <c r="X104" i="44"/>
  <c r="U104" i="44"/>
  <c r="T104" i="44"/>
  <c r="AC104" i="44" s="1"/>
  <c r="AA103" i="44"/>
  <c r="Y103" i="44"/>
  <c r="U103" i="44"/>
  <c r="T103" i="44"/>
  <c r="AC103" i="44" s="1"/>
  <c r="Q103" i="44"/>
  <c r="AB103" i="44" s="1"/>
  <c r="N103" i="44"/>
  <c r="K103" i="44"/>
  <c r="Z103" i="44" s="1"/>
  <c r="H103" i="44"/>
  <c r="E103" i="44"/>
  <c r="X103" i="44" s="1"/>
  <c r="AB102" i="44"/>
  <c r="X102" i="44"/>
  <c r="U102" i="44"/>
  <c r="T102" i="44"/>
  <c r="AC102" i="44" s="1"/>
  <c r="Q102" i="44"/>
  <c r="N102" i="44"/>
  <c r="AA102" i="44" s="1"/>
  <c r="K102" i="44"/>
  <c r="Z102" i="44" s="1"/>
  <c r="H102" i="44"/>
  <c r="Y102" i="44" s="1"/>
  <c r="E102" i="44"/>
  <c r="U101" i="44"/>
  <c r="T101" i="44"/>
  <c r="AC101" i="44" s="1"/>
  <c r="Q101" i="44"/>
  <c r="AB101" i="44" s="1"/>
  <c r="N101" i="44"/>
  <c r="AA101" i="44" s="1"/>
  <c r="K101" i="44"/>
  <c r="Z101" i="44" s="1"/>
  <c r="H101" i="44"/>
  <c r="Y101" i="44" s="1"/>
  <c r="E101" i="44"/>
  <c r="X101" i="44" s="1"/>
  <c r="U100" i="44"/>
  <c r="T100" i="44"/>
  <c r="AC100" i="44" s="1"/>
  <c r="Q100" i="44"/>
  <c r="AB100" i="44" s="1"/>
  <c r="N100" i="44"/>
  <c r="AA100" i="44" s="1"/>
  <c r="K100" i="44"/>
  <c r="Z100" i="44" s="1"/>
  <c r="H100" i="44"/>
  <c r="Y100" i="44" s="1"/>
  <c r="E100" i="44"/>
  <c r="X100" i="44" s="1"/>
  <c r="AA99" i="44"/>
  <c r="U99" i="44"/>
  <c r="T99" i="44"/>
  <c r="AC99" i="44" s="1"/>
  <c r="Q99" i="44"/>
  <c r="AB99" i="44" s="1"/>
  <c r="N99" i="44"/>
  <c r="K99" i="44"/>
  <c r="Z99" i="44" s="1"/>
  <c r="H99" i="44"/>
  <c r="Y99" i="44" s="1"/>
  <c r="E99" i="44"/>
  <c r="X99" i="44" s="1"/>
  <c r="Z98" i="44"/>
  <c r="X98" i="44"/>
  <c r="U98" i="44"/>
  <c r="T98" i="44"/>
  <c r="AC98" i="44" s="1"/>
  <c r="Q98" i="44"/>
  <c r="AB98" i="44" s="1"/>
  <c r="N98" i="44"/>
  <c r="AA98" i="44" s="1"/>
  <c r="K98" i="44"/>
  <c r="H98" i="44"/>
  <c r="Y98" i="44" s="1"/>
  <c r="E98" i="44"/>
  <c r="Y97" i="44"/>
  <c r="U97" i="44"/>
  <c r="T97" i="44"/>
  <c r="AC97" i="44" s="1"/>
  <c r="Q97" i="44"/>
  <c r="AB97" i="44" s="1"/>
  <c r="N97" i="44"/>
  <c r="AA97" i="44" s="1"/>
  <c r="K97" i="44"/>
  <c r="Z97" i="44" s="1"/>
  <c r="H97" i="44"/>
  <c r="E97" i="44"/>
  <c r="X97" i="44" s="1"/>
  <c r="AB96" i="44"/>
  <c r="AA96" i="44"/>
  <c r="Z96" i="44"/>
  <c r="Y96" i="44"/>
  <c r="X96" i="44"/>
  <c r="U96" i="44"/>
  <c r="T96" i="44"/>
  <c r="AC96" i="44" s="1"/>
  <c r="AB95" i="44"/>
  <c r="AA95" i="44"/>
  <c r="Z95" i="44"/>
  <c r="Y95" i="44"/>
  <c r="X95" i="44"/>
  <c r="U95" i="44"/>
  <c r="T95" i="44"/>
  <c r="AC95" i="44" s="1"/>
  <c r="AB94" i="44"/>
  <c r="AA94" i="44"/>
  <c r="Z94" i="44"/>
  <c r="Y94" i="44"/>
  <c r="X94" i="44"/>
  <c r="U94" i="44"/>
  <c r="T94" i="44"/>
  <c r="AC94" i="44" s="1"/>
  <c r="AB93" i="44"/>
  <c r="AA93" i="44"/>
  <c r="Z93" i="44"/>
  <c r="Y93" i="44"/>
  <c r="X93" i="44"/>
  <c r="U93" i="44"/>
  <c r="T93" i="44"/>
  <c r="AC93" i="44" s="1"/>
  <c r="AB92" i="44"/>
  <c r="AA92" i="44"/>
  <c r="Z92" i="44"/>
  <c r="Y92" i="44"/>
  <c r="X92" i="44"/>
  <c r="U92" i="44"/>
  <c r="T92" i="44"/>
  <c r="AC92" i="44" s="1"/>
  <c r="AB91" i="44"/>
  <c r="AA91" i="44"/>
  <c r="Z91" i="44"/>
  <c r="Y91" i="44"/>
  <c r="X91" i="44"/>
  <c r="U91" i="44"/>
  <c r="T91" i="44"/>
  <c r="AC91" i="44" s="1"/>
  <c r="AB90" i="44"/>
  <c r="AA90" i="44"/>
  <c r="Z90" i="44"/>
  <c r="Y90" i="44"/>
  <c r="X90" i="44"/>
  <c r="U90" i="44"/>
  <c r="T90" i="44"/>
  <c r="AC90" i="44" s="1"/>
  <c r="AB89" i="44"/>
  <c r="AA89" i="44"/>
  <c r="Z89" i="44"/>
  <c r="Y89" i="44"/>
  <c r="X89" i="44"/>
  <c r="U89" i="44"/>
  <c r="T89" i="44"/>
  <c r="AC89" i="44" s="1"/>
  <c r="AB88" i="44"/>
  <c r="AA88" i="44"/>
  <c r="Z88" i="44"/>
  <c r="Y88" i="44"/>
  <c r="X88" i="44"/>
  <c r="U88" i="44"/>
  <c r="T88" i="44"/>
  <c r="AC88" i="44" s="1"/>
  <c r="AB87" i="44"/>
  <c r="AA87" i="44"/>
  <c r="Z87" i="44"/>
  <c r="Y87" i="44"/>
  <c r="X87" i="44"/>
  <c r="U87" i="44"/>
  <c r="T87" i="44"/>
  <c r="AC87" i="44" s="1"/>
  <c r="AB86" i="44"/>
  <c r="AA86" i="44"/>
  <c r="Z86" i="44"/>
  <c r="Y86" i="44"/>
  <c r="X86" i="44"/>
  <c r="U86" i="44"/>
  <c r="T86" i="44"/>
  <c r="AC86" i="44" s="1"/>
  <c r="AB85" i="44"/>
  <c r="AA85" i="44"/>
  <c r="Z85" i="44"/>
  <c r="Y85" i="44"/>
  <c r="X85" i="44"/>
  <c r="U85" i="44"/>
  <c r="T85" i="44"/>
  <c r="AC85" i="44" s="1"/>
  <c r="AB84" i="44"/>
  <c r="AA84" i="44"/>
  <c r="Z84" i="44"/>
  <c r="Y84" i="44"/>
  <c r="X84" i="44"/>
  <c r="U84" i="44"/>
  <c r="T84" i="44"/>
  <c r="AC84" i="44" s="1"/>
  <c r="AB83" i="44"/>
  <c r="AA83" i="44"/>
  <c r="Z83" i="44"/>
  <c r="Y83" i="44"/>
  <c r="X83" i="44"/>
  <c r="U83" i="44"/>
  <c r="T83" i="44"/>
  <c r="AC83" i="44" s="1"/>
  <c r="AB82" i="44"/>
  <c r="AA82" i="44"/>
  <c r="Z82" i="44"/>
  <c r="Y82" i="44"/>
  <c r="X82" i="44"/>
  <c r="U82" i="44"/>
  <c r="T82" i="44"/>
  <c r="AC82" i="44" s="1"/>
  <c r="AB81" i="44"/>
  <c r="AA81" i="44"/>
  <c r="Z81" i="44"/>
  <c r="Y81" i="44"/>
  <c r="X81" i="44"/>
  <c r="U81" i="44"/>
  <c r="T81" i="44"/>
  <c r="AC81" i="44" s="1"/>
  <c r="AB80" i="44"/>
  <c r="AA80" i="44"/>
  <c r="Z80" i="44"/>
  <c r="Y80" i="44"/>
  <c r="X80" i="44"/>
  <c r="U80" i="44"/>
  <c r="T80" i="44"/>
  <c r="AC80" i="44" s="1"/>
  <c r="AB79" i="44"/>
  <c r="AA79" i="44"/>
  <c r="Z79" i="44"/>
  <c r="Y79" i="44"/>
  <c r="X79" i="44"/>
  <c r="U79" i="44"/>
  <c r="T79" i="44"/>
  <c r="AC79" i="44" s="1"/>
  <c r="AB78" i="44"/>
  <c r="AA78" i="44"/>
  <c r="Z78" i="44"/>
  <c r="Y78" i="44"/>
  <c r="X78" i="44"/>
  <c r="U78" i="44"/>
  <c r="T78" i="44"/>
  <c r="AC78" i="44" s="1"/>
  <c r="U77" i="44"/>
  <c r="T77" i="44"/>
  <c r="AC77" i="44" s="1"/>
  <c r="Q77" i="44"/>
  <c r="AB77" i="44" s="1"/>
  <c r="N77" i="44"/>
  <c r="AA77" i="44" s="1"/>
  <c r="K77" i="44"/>
  <c r="Z77" i="44" s="1"/>
  <c r="H77" i="44"/>
  <c r="Y77" i="44" s="1"/>
  <c r="E77" i="44"/>
  <c r="X77" i="44" s="1"/>
  <c r="Y76" i="44"/>
  <c r="U76" i="44"/>
  <c r="T76" i="44"/>
  <c r="AC76" i="44" s="1"/>
  <c r="Q76" i="44"/>
  <c r="AB76" i="44" s="1"/>
  <c r="N76" i="44"/>
  <c r="AA76" i="44" s="1"/>
  <c r="K76" i="44"/>
  <c r="Z76" i="44" s="1"/>
  <c r="H76" i="44"/>
  <c r="E76" i="44"/>
  <c r="X76" i="44" s="1"/>
  <c r="Z75" i="44"/>
  <c r="X75" i="44"/>
  <c r="U75" i="44"/>
  <c r="T75" i="44"/>
  <c r="AC75" i="44" s="1"/>
  <c r="Q75" i="44"/>
  <c r="AB75" i="44" s="1"/>
  <c r="N75" i="44"/>
  <c r="AA75" i="44" s="1"/>
  <c r="K75" i="44"/>
  <c r="H75" i="44"/>
  <c r="Y75" i="44" s="1"/>
  <c r="E75" i="44"/>
  <c r="AA74" i="44"/>
  <c r="U74" i="44"/>
  <c r="T74" i="44"/>
  <c r="AC74" i="44" s="1"/>
  <c r="Q74" i="44"/>
  <c r="AB74" i="44" s="1"/>
  <c r="N74" i="44"/>
  <c r="K74" i="44"/>
  <c r="Z74" i="44" s="1"/>
  <c r="H74" i="44"/>
  <c r="Y74" i="44" s="1"/>
  <c r="E74" i="44"/>
  <c r="X74" i="44" s="1"/>
  <c r="AB73" i="44"/>
  <c r="Z73" i="44"/>
  <c r="X73" i="44"/>
  <c r="U73" i="44"/>
  <c r="T73" i="44"/>
  <c r="AC73" i="44" s="1"/>
  <c r="Q73" i="44"/>
  <c r="N73" i="44"/>
  <c r="AA73" i="44" s="1"/>
  <c r="K73" i="44"/>
  <c r="H73" i="44"/>
  <c r="Y73" i="44" s="1"/>
  <c r="E73" i="44"/>
  <c r="Y72" i="44"/>
  <c r="U72" i="44"/>
  <c r="T72" i="44"/>
  <c r="AC72" i="44" s="1"/>
  <c r="Q72" i="44"/>
  <c r="AB72" i="44" s="1"/>
  <c r="N72" i="44"/>
  <c r="AA72" i="44" s="1"/>
  <c r="K72" i="44"/>
  <c r="Z72" i="44" s="1"/>
  <c r="H72" i="44"/>
  <c r="E72" i="44"/>
  <c r="X72" i="44" s="1"/>
  <c r="AB71" i="44"/>
  <c r="AA71" i="44"/>
  <c r="Z71" i="44"/>
  <c r="Y71" i="44"/>
  <c r="X71" i="44"/>
  <c r="U71" i="44"/>
  <c r="T71" i="44"/>
  <c r="AC71" i="44" s="1"/>
  <c r="AB70" i="44"/>
  <c r="AA70" i="44"/>
  <c r="Z70" i="44"/>
  <c r="Y70" i="44"/>
  <c r="X70" i="44"/>
  <c r="U70" i="44"/>
  <c r="T70" i="44"/>
  <c r="AC70" i="44" s="1"/>
  <c r="AB69" i="44"/>
  <c r="AA69" i="44"/>
  <c r="Z69" i="44"/>
  <c r="Y69" i="44"/>
  <c r="X69" i="44"/>
  <c r="U69" i="44"/>
  <c r="T69" i="44"/>
  <c r="AC69" i="44" s="1"/>
  <c r="AB68" i="44"/>
  <c r="AA68" i="44"/>
  <c r="Z68" i="44"/>
  <c r="Y68" i="44"/>
  <c r="X68" i="44"/>
  <c r="U68" i="44"/>
  <c r="T68" i="44"/>
  <c r="AC68" i="44" s="1"/>
  <c r="AB67" i="44"/>
  <c r="AA67" i="44"/>
  <c r="Z67" i="44"/>
  <c r="Y67" i="44"/>
  <c r="X67" i="44"/>
  <c r="U67" i="44"/>
  <c r="T67" i="44"/>
  <c r="AC67" i="44" s="1"/>
  <c r="AB66" i="44"/>
  <c r="AA66" i="44"/>
  <c r="Z66" i="44"/>
  <c r="Y66" i="44"/>
  <c r="X66" i="44"/>
  <c r="U66" i="44"/>
  <c r="T66" i="44"/>
  <c r="AC66" i="44" s="1"/>
  <c r="AB65" i="44"/>
  <c r="AA65" i="44"/>
  <c r="Z65" i="44"/>
  <c r="Y65" i="44"/>
  <c r="X65" i="44"/>
  <c r="U65" i="44"/>
  <c r="T65" i="44"/>
  <c r="AC65" i="44" s="1"/>
  <c r="AB64" i="44"/>
  <c r="AA64" i="44"/>
  <c r="Z64" i="44"/>
  <c r="Y64" i="44"/>
  <c r="X64" i="44"/>
  <c r="U64" i="44"/>
  <c r="T64" i="44"/>
  <c r="AC64" i="44" s="1"/>
  <c r="AB63" i="44"/>
  <c r="AA63" i="44"/>
  <c r="Z63" i="44"/>
  <c r="Y63" i="44"/>
  <c r="X63" i="44"/>
  <c r="U63" i="44"/>
  <c r="T63" i="44"/>
  <c r="AC63" i="44" s="1"/>
  <c r="AB62" i="44"/>
  <c r="AA62" i="44"/>
  <c r="Z62" i="44"/>
  <c r="Y62" i="44"/>
  <c r="X62" i="44"/>
  <c r="U62" i="44"/>
  <c r="T62" i="44"/>
  <c r="AC62" i="44" s="1"/>
  <c r="AB61" i="44"/>
  <c r="AA61" i="44"/>
  <c r="Z61" i="44"/>
  <c r="Y61" i="44"/>
  <c r="X61" i="44"/>
  <c r="U61" i="44"/>
  <c r="T61" i="44"/>
  <c r="AC61" i="44" s="1"/>
  <c r="AB60" i="44"/>
  <c r="AA60" i="44"/>
  <c r="Z60" i="44"/>
  <c r="Y60" i="44"/>
  <c r="X60" i="44"/>
  <c r="U60" i="44"/>
  <c r="T60" i="44"/>
  <c r="AC60" i="44" s="1"/>
  <c r="AB59" i="44"/>
  <c r="AA59" i="44"/>
  <c r="Z59" i="44"/>
  <c r="Y59" i="44"/>
  <c r="X59" i="44"/>
  <c r="U59" i="44"/>
  <c r="T59" i="44"/>
  <c r="AC59" i="44" s="1"/>
  <c r="AB58" i="44"/>
  <c r="AA58" i="44"/>
  <c r="Z58" i="44"/>
  <c r="Y58" i="44"/>
  <c r="X58" i="44"/>
  <c r="U58" i="44"/>
  <c r="T58" i="44"/>
  <c r="AC58" i="44" s="1"/>
  <c r="AB57" i="44"/>
  <c r="AA57" i="44"/>
  <c r="Z57" i="44"/>
  <c r="Y57" i="44"/>
  <c r="X57" i="44"/>
  <c r="U57" i="44"/>
  <c r="T57" i="44"/>
  <c r="AC57" i="44" s="1"/>
  <c r="AB56" i="44"/>
  <c r="AA56" i="44"/>
  <c r="Z56" i="44"/>
  <c r="Y56" i="44"/>
  <c r="X56" i="44"/>
  <c r="U56" i="44"/>
  <c r="T56" i="44"/>
  <c r="AC56" i="44" s="1"/>
  <c r="AB55" i="44"/>
  <c r="AA55" i="44"/>
  <c r="Z55" i="44"/>
  <c r="Y55" i="44"/>
  <c r="X55" i="44"/>
  <c r="U55" i="44"/>
  <c r="T55" i="44"/>
  <c r="AC55" i="44" s="1"/>
  <c r="AB54" i="44"/>
  <c r="AA54" i="44"/>
  <c r="Z54" i="44"/>
  <c r="Y54" i="44"/>
  <c r="X54" i="44"/>
  <c r="U54" i="44"/>
  <c r="T54" i="44"/>
  <c r="AC54" i="44" s="1"/>
  <c r="X53" i="44"/>
  <c r="U53" i="44"/>
  <c r="T53" i="44"/>
  <c r="AC53" i="44" s="1"/>
  <c r="Q53" i="44"/>
  <c r="AB53" i="44" s="1"/>
  <c r="N53" i="44"/>
  <c r="AA53" i="44" s="1"/>
  <c r="K53" i="44"/>
  <c r="Z53" i="44" s="1"/>
  <c r="H53" i="44"/>
  <c r="Y53" i="44" s="1"/>
  <c r="E53" i="44"/>
  <c r="U52" i="44"/>
  <c r="T52" i="44"/>
  <c r="AC52" i="44" s="1"/>
  <c r="Q52" i="44"/>
  <c r="AB52" i="44" s="1"/>
  <c r="N52" i="44"/>
  <c r="AA52" i="44" s="1"/>
  <c r="K52" i="44"/>
  <c r="Z52" i="44" s="1"/>
  <c r="H52" i="44"/>
  <c r="Y52" i="44" s="1"/>
  <c r="E52" i="44"/>
  <c r="X52" i="44" s="1"/>
  <c r="AB51" i="44"/>
  <c r="AA51" i="44"/>
  <c r="Z51" i="44"/>
  <c r="Y51" i="44"/>
  <c r="X51" i="44"/>
  <c r="U51" i="44"/>
  <c r="T51" i="44"/>
  <c r="AC51" i="44" s="1"/>
  <c r="AB50" i="44"/>
  <c r="AA50" i="44"/>
  <c r="Z50" i="44"/>
  <c r="Y50" i="44"/>
  <c r="X50" i="44"/>
  <c r="U50" i="44"/>
  <c r="T50" i="44"/>
  <c r="AC50" i="44" s="1"/>
  <c r="AB49" i="44"/>
  <c r="AA49" i="44"/>
  <c r="Z49" i="44"/>
  <c r="Y49" i="44"/>
  <c r="X49" i="44"/>
  <c r="U49" i="44"/>
  <c r="T49" i="44"/>
  <c r="AC49" i="44" s="1"/>
  <c r="AB48" i="44"/>
  <c r="AA48" i="44"/>
  <c r="Z48" i="44"/>
  <c r="Y48" i="44"/>
  <c r="X48" i="44"/>
  <c r="U48" i="44"/>
  <c r="T48" i="44"/>
  <c r="AC48" i="44" s="1"/>
  <c r="AB47" i="44"/>
  <c r="AA47" i="44"/>
  <c r="Z47" i="44"/>
  <c r="Y47" i="44"/>
  <c r="X47" i="44"/>
  <c r="U47" i="44"/>
  <c r="T47" i="44"/>
  <c r="AC47" i="44" s="1"/>
  <c r="AB46" i="44"/>
  <c r="AA46" i="44"/>
  <c r="Z46" i="44"/>
  <c r="Y46" i="44"/>
  <c r="X46" i="44"/>
  <c r="U46" i="44"/>
  <c r="T46" i="44"/>
  <c r="AC46" i="44" s="1"/>
  <c r="AB45" i="44"/>
  <c r="AA45" i="44"/>
  <c r="Z45" i="44"/>
  <c r="Y45" i="44"/>
  <c r="X45" i="44"/>
  <c r="U45" i="44"/>
  <c r="T45" i="44"/>
  <c r="AC45" i="44" s="1"/>
  <c r="AB44" i="44"/>
  <c r="AA44" i="44"/>
  <c r="Z44" i="44"/>
  <c r="Y44" i="44"/>
  <c r="X44" i="44"/>
  <c r="U44" i="44"/>
  <c r="T44" i="44"/>
  <c r="AC44" i="44" s="1"/>
  <c r="AB43" i="44"/>
  <c r="AA43" i="44"/>
  <c r="Z43" i="44"/>
  <c r="Y43" i="44"/>
  <c r="X43" i="44"/>
  <c r="U43" i="44"/>
  <c r="T43" i="44"/>
  <c r="AC43" i="44" s="1"/>
  <c r="AB42" i="44"/>
  <c r="AA42" i="44"/>
  <c r="Z42" i="44"/>
  <c r="Y42" i="44"/>
  <c r="X42" i="44"/>
  <c r="U42" i="44"/>
  <c r="T42" i="44"/>
  <c r="AC42" i="44" s="1"/>
  <c r="AB41" i="44"/>
  <c r="AA41" i="44"/>
  <c r="Z41" i="44"/>
  <c r="Y41" i="44"/>
  <c r="X41" i="44"/>
  <c r="U41" i="44"/>
  <c r="T41" i="44"/>
  <c r="AC41" i="44" s="1"/>
  <c r="AB40" i="44"/>
  <c r="AA40" i="44"/>
  <c r="Z40" i="44"/>
  <c r="Y40" i="44"/>
  <c r="X40" i="44"/>
  <c r="U40" i="44"/>
  <c r="T40" i="44"/>
  <c r="AC40" i="44" s="1"/>
  <c r="AB39" i="44"/>
  <c r="AA39" i="44"/>
  <c r="Z39" i="44"/>
  <c r="Y39" i="44"/>
  <c r="X39" i="44"/>
  <c r="U39" i="44"/>
  <c r="T39" i="44"/>
  <c r="AC39" i="44" s="1"/>
  <c r="AB38" i="44"/>
  <c r="AA38" i="44"/>
  <c r="Z38" i="44"/>
  <c r="Y38" i="44"/>
  <c r="X38" i="44"/>
  <c r="U38" i="44"/>
  <c r="T38" i="44"/>
  <c r="AC38" i="44" s="1"/>
  <c r="AB37" i="44"/>
  <c r="AA37" i="44"/>
  <c r="Z37" i="44"/>
  <c r="Y37" i="44"/>
  <c r="X37" i="44"/>
  <c r="U37" i="44"/>
  <c r="T37" i="44"/>
  <c r="AC37" i="44" s="1"/>
  <c r="AB36" i="44"/>
  <c r="AA36" i="44"/>
  <c r="Z36" i="44"/>
  <c r="Y36" i="44"/>
  <c r="X36" i="44"/>
  <c r="U36" i="44"/>
  <c r="T36" i="44"/>
  <c r="AC36" i="44" s="1"/>
  <c r="AB35" i="44"/>
  <c r="AA35" i="44"/>
  <c r="Z35" i="44"/>
  <c r="Y35" i="44"/>
  <c r="X35" i="44"/>
  <c r="U35" i="44"/>
  <c r="T35" i="44"/>
  <c r="AC35" i="44" s="1"/>
  <c r="AB34" i="44"/>
  <c r="AA34" i="44"/>
  <c r="Z34" i="44"/>
  <c r="Y34" i="44"/>
  <c r="X34" i="44"/>
  <c r="U34" i="44"/>
  <c r="T34" i="44"/>
  <c r="AC34" i="44" s="1"/>
  <c r="AB33" i="44"/>
  <c r="AA33" i="44"/>
  <c r="Z33" i="44"/>
  <c r="Y33" i="44"/>
  <c r="X33" i="44"/>
  <c r="U33" i="44"/>
  <c r="T33" i="44"/>
  <c r="AC33" i="44" s="1"/>
  <c r="AB32" i="44"/>
  <c r="AA32" i="44"/>
  <c r="Z32" i="44"/>
  <c r="Y32" i="44"/>
  <c r="X32" i="44"/>
  <c r="U32" i="44"/>
  <c r="T32" i="44"/>
  <c r="AC32" i="44" s="1"/>
  <c r="AB31" i="44"/>
  <c r="AA31" i="44"/>
  <c r="Z31" i="44"/>
  <c r="Y31" i="44"/>
  <c r="X31" i="44"/>
  <c r="U31" i="44"/>
  <c r="T31" i="44"/>
  <c r="AC31" i="44" s="1"/>
  <c r="AB30" i="44"/>
  <c r="AA30" i="44"/>
  <c r="Z30" i="44"/>
  <c r="Y30" i="44"/>
  <c r="X30" i="44"/>
  <c r="U30" i="44"/>
  <c r="T30" i="44"/>
  <c r="AC30" i="44" s="1"/>
  <c r="AB29" i="44"/>
  <c r="AA29" i="44"/>
  <c r="Z29" i="44"/>
  <c r="Y29" i="44"/>
  <c r="X29" i="44"/>
  <c r="U29" i="44"/>
  <c r="T29" i="44"/>
  <c r="AC29" i="44" s="1"/>
  <c r="AB28" i="44"/>
  <c r="AA28" i="44"/>
  <c r="Z28" i="44"/>
  <c r="Y28" i="44"/>
  <c r="X28" i="44"/>
  <c r="U28" i="44"/>
  <c r="T28" i="44"/>
  <c r="AC28" i="44" s="1"/>
  <c r="AB27" i="44"/>
  <c r="AA27" i="44"/>
  <c r="Z27" i="44"/>
  <c r="Y27" i="44"/>
  <c r="X27" i="44"/>
  <c r="U27" i="44"/>
  <c r="T27" i="44"/>
  <c r="AC27" i="44" s="1"/>
  <c r="X26" i="44"/>
  <c r="U26" i="44"/>
  <c r="T26" i="44"/>
  <c r="AC26" i="44" s="1"/>
  <c r="Q26" i="44"/>
  <c r="AB26" i="44" s="1"/>
  <c r="N26" i="44"/>
  <c r="AA26" i="44" s="1"/>
  <c r="K26" i="44"/>
  <c r="Z26" i="44" s="1"/>
  <c r="H26" i="44"/>
  <c r="Y26" i="44" s="1"/>
  <c r="E26" i="44"/>
  <c r="AA25" i="44"/>
  <c r="U25" i="44"/>
  <c r="T25" i="44"/>
  <c r="AC25" i="44" s="1"/>
  <c r="Q25" i="44"/>
  <c r="AB25" i="44" s="1"/>
  <c r="N25" i="44"/>
  <c r="K25" i="44"/>
  <c r="Z25" i="44" s="1"/>
  <c r="H25" i="44"/>
  <c r="Y25" i="44" s="1"/>
  <c r="E25" i="44"/>
  <c r="X25" i="44" s="1"/>
  <c r="Z24" i="44"/>
  <c r="U24" i="44"/>
  <c r="T24" i="44"/>
  <c r="AC24" i="44" s="1"/>
  <c r="Q24" i="44"/>
  <c r="AB24" i="44" s="1"/>
  <c r="N24" i="44"/>
  <c r="AA24" i="44" s="1"/>
  <c r="K24" i="44"/>
  <c r="H24" i="44"/>
  <c r="Y24" i="44" s="1"/>
  <c r="E24" i="44"/>
  <c r="X24" i="44" s="1"/>
  <c r="Y23" i="44"/>
  <c r="U23" i="44"/>
  <c r="T23" i="44"/>
  <c r="AC23" i="44" s="1"/>
  <c r="Q23" i="44"/>
  <c r="AB23" i="44" s="1"/>
  <c r="N23" i="44"/>
  <c r="AA23" i="44" s="1"/>
  <c r="K23" i="44"/>
  <c r="Z23" i="44" s="1"/>
  <c r="H23" i="44"/>
  <c r="E23" i="44"/>
  <c r="X23" i="44" s="1"/>
  <c r="Z22" i="44"/>
  <c r="X22" i="44"/>
  <c r="U22" i="44"/>
  <c r="T22" i="44"/>
  <c r="AC22" i="44" s="1"/>
  <c r="Q22" i="44"/>
  <c r="AB22" i="44" s="1"/>
  <c r="N22" i="44"/>
  <c r="AA22" i="44" s="1"/>
  <c r="K22" i="44"/>
  <c r="H22" i="44"/>
  <c r="Y22" i="44" s="1"/>
  <c r="E22" i="44"/>
  <c r="AA21" i="44"/>
  <c r="U21" i="44"/>
  <c r="T21" i="44"/>
  <c r="AC21" i="44" s="1"/>
  <c r="Q21" i="44"/>
  <c r="AB21" i="44" s="1"/>
  <c r="N21" i="44"/>
  <c r="K21" i="44"/>
  <c r="Z21" i="44" s="1"/>
  <c r="H21" i="44"/>
  <c r="Y21" i="44" s="1"/>
  <c r="E21" i="44"/>
  <c r="X21" i="44" s="1"/>
  <c r="AB20" i="44"/>
  <c r="Z20" i="44"/>
  <c r="X20" i="44"/>
  <c r="U20" i="44"/>
  <c r="T20" i="44"/>
  <c r="AC20" i="44" s="1"/>
  <c r="Q20" i="44"/>
  <c r="N20" i="44"/>
  <c r="AA20" i="44" s="1"/>
  <c r="K20" i="44"/>
  <c r="H20" i="44"/>
  <c r="Y20" i="44" s="1"/>
  <c r="E20" i="44"/>
  <c r="Y19" i="44"/>
  <c r="U19" i="44"/>
  <c r="T19" i="44"/>
  <c r="AC19" i="44" s="1"/>
  <c r="Q19" i="44"/>
  <c r="AB19" i="44" s="1"/>
  <c r="N19" i="44"/>
  <c r="AA19" i="44" s="1"/>
  <c r="K19" i="44"/>
  <c r="Z19" i="44" s="1"/>
  <c r="H19" i="44"/>
  <c r="E19" i="44"/>
  <c r="X19" i="44" s="1"/>
  <c r="Z18" i="44"/>
  <c r="U18" i="44"/>
  <c r="T18" i="44"/>
  <c r="AC18" i="44" s="1"/>
  <c r="Q18" i="44"/>
  <c r="AB18" i="44" s="1"/>
  <c r="N18" i="44"/>
  <c r="AA18" i="44" s="1"/>
  <c r="K18" i="44"/>
  <c r="H18" i="44"/>
  <c r="Y18" i="44" s="1"/>
  <c r="E18" i="44"/>
  <c r="X18" i="44" s="1"/>
  <c r="AB17" i="44"/>
  <c r="AA17" i="44"/>
  <c r="Z17" i="44"/>
  <c r="Y17" i="44"/>
  <c r="X17" i="44"/>
  <c r="U17" i="44"/>
  <c r="U225" i="44" s="1"/>
  <c r="T17" i="44"/>
  <c r="AC17" i="44" s="1"/>
  <c r="AB16" i="44"/>
  <c r="AA16" i="44"/>
  <c r="Z16" i="44"/>
  <c r="Y16" i="44"/>
  <c r="X16" i="44"/>
  <c r="U16" i="44"/>
  <c r="U224" i="44" s="1"/>
  <c r="T16" i="44"/>
  <c r="AC16" i="44" s="1"/>
  <c r="AB15" i="44"/>
  <c r="AA15" i="44"/>
  <c r="Z15" i="44"/>
  <c r="Y15" i="44"/>
  <c r="X15" i="44"/>
  <c r="U15" i="44"/>
  <c r="U223" i="44" s="1"/>
  <c r="T15" i="44"/>
  <c r="AC15" i="44" s="1"/>
  <c r="AB14" i="44"/>
  <c r="AA14" i="44"/>
  <c r="Z14" i="44"/>
  <c r="Y14" i="44"/>
  <c r="X14" i="44"/>
  <c r="U14" i="44"/>
  <c r="T14" i="44"/>
  <c r="AC14" i="44" s="1"/>
  <c r="AB13" i="44"/>
  <c r="AA13" i="44"/>
  <c r="Z13" i="44"/>
  <c r="Y13" i="44"/>
  <c r="X13" i="44"/>
  <c r="U13" i="44"/>
  <c r="U221" i="44" s="1"/>
  <c r="T13" i="44"/>
  <c r="AC13" i="44" s="1"/>
  <c r="AB12" i="44"/>
  <c r="AA12" i="44"/>
  <c r="Z12" i="44"/>
  <c r="Y12" i="44"/>
  <c r="X12" i="44"/>
  <c r="U12" i="44"/>
  <c r="U220" i="44" s="1"/>
  <c r="T12" i="44"/>
  <c r="AC12" i="44" s="1"/>
  <c r="AB11" i="44"/>
  <c r="AA11" i="44"/>
  <c r="Z11" i="44"/>
  <c r="Y11" i="44"/>
  <c r="X11" i="44"/>
  <c r="U11" i="44"/>
  <c r="U219" i="44" s="1"/>
  <c r="T11" i="44"/>
  <c r="AC11" i="44" s="1"/>
  <c r="AB10" i="44"/>
  <c r="AA10" i="44"/>
  <c r="Z10" i="44"/>
  <c r="Y10" i="44"/>
  <c r="X10" i="44"/>
  <c r="U10" i="44"/>
  <c r="T10" i="44"/>
  <c r="AC10" i="44" s="1"/>
  <c r="AB9" i="44"/>
  <c r="AA9" i="44"/>
  <c r="Z9" i="44"/>
  <c r="Y9" i="44"/>
  <c r="X9" i="44"/>
  <c r="U9" i="44"/>
  <c r="U217" i="44" s="1"/>
  <c r="T9" i="44"/>
  <c r="AC9" i="44" s="1"/>
  <c r="U218" i="44" l="1"/>
  <c r="U222" i="44"/>
  <c r="U218" i="45"/>
  <c r="U222" i="45"/>
  <c r="AA224" i="44"/>
  <c r="AC218" i="45"/>
  <c r="AC222" i="45"/>
  <c r="AC217" i="45"/>
  <c r="AC221" i="45"/>
  <c r="AC225" i="45"/>
  <c r="AC220" i="45"/>
  <c r="AC224" i="45"/>
  <c r="AC219" i="45"/>
  <c r="AC223" i="45"/>
  <c r="X217" i="45"/>
  <c r="AB218" i="45"/>
  <c r="AB219" i="45"/>
  <c r="X221" i="45"/>
  <c r="AB222" i="45"/>
  <c r="X224" i="45"/>
  <c r="AB225" i="45"/>
  <c r="Y217" i="45"/>
  <c r="Y218" i="45"/>
  <c r="Y219" i="45"/>
  <c r="Y220" i="45"/>
  <c r="Y221" i="45"/>
  <c r="Y222" i="45"/>
  <c r="Y223" i="45"/>
  <c r="Y224" i="45"/>
  <c r="Y225" i="45"/>
  <c r="AB217" i="45"/>
  <c r="X219" i="45"/>
  <c r="AB220" i="45"/>
  <c r="X222" i="45"/>
  <c r="AB223" i="45"/>
  <c r="X225" i="45"/>
  <c r="Z217" i="45"/>
  <c r="Z218" i="45"/>
  <c r="Z219" i="45"/>
  <c r="Z220" i="45"/>
  <c r="Z221" i="45"/>
  <c r="Z222" i="45"/>
  <c r="Z223" i="45"/>
  <c r="Z224" i="45"/>
  <c r="Z225" i="45"/>
  <c r="AA217" i="45"/>
  <c r="AA218" i="45"/>
  <c r="AA219" i="45"/>
  <c r="AA220" i="45"/>
  <c r="AA221" i="45"/>
  <c r="AA222" i="45"/>
  <c r="AA223" i="45"/>
  <c r="AA224" i="45"/>
  <c r="AA225" i="45"/>
  <c r="X218" i="45"/>
  <c r="X220" i="45"/>
  <c r="AB221" i="45"/>
  <c r="X223" i="45"/>
  <c r="AB224" i="45"/>
  <c r="Y218" i="44"/>
  <c r="Y220" i="44"/>
  <c r="Y222" i="44"/>
  <c r="Y223" i="44"/>
  <c r="AC223" i="44"/>
  <c r="AC224" i="44"/>
  <c r="AC225" i="44"/>
  <c r="Z217" i="44"/>
  <c r="Z218" i="44"/>
  <c r="Z219" i="44"/>
  <c r="Z220" i="44"/>
  <c r="Z221" i="44"/>
  <c r="Z222" i="44"/>
  <c r="Z223" i="44"/>
  <c r="Z224" i="44"/>
  <c r="Z225" i="44"/>
  <c r="AC218" i="44"/>
  <c r="AA217" i="44"/>
  <c r="AA219" i="44"/>
  <c r="AA221" i="44"/>
  <c r="AA225" i="44"/>
  <c r="AC217" i="44"/>
  <c r="AC219" i="44"/>
  <c r="Y221" i="44"/>
  <c r="AA218" i="44"/>
  <c r="AA220" i="44"/>
  <c r="AA222" i="44"/>
  <c r="AA223" i="44"/>
  <c r="X217" i="44"/>
  <c r="AB217" i="44"/>
  <c r="X218" i="44"/>
  <c r="AB218" i="44"/>
  <c r="X219" i="44"/>
  <c r="AB219" i="44"/>
  <c r="X220" i="44"/>
  <c r="AB220" i="44"/>
  <c r="X221" i="44"/>
  <c r="AB221" i="44"/>
  <c r="X222" i="44"/>
  <c r="AB222" i="44"/>
  <c r="X223" i="44"/>
  <c r="AB223" i="44"/>
  <c r="X224" i="44"/>
  <c r="AB224" i="44"/>
  <c r="X225" i="44"/>
  <c r="AB225" i="44"/>
  <c r="Y217" i="44"/>
  <c r="Y219" i="44"/>
  <c r="AC220" i="44"/>
  <c r="AC221" i="44"/>
  <c r="AC222" i="44"/>
  <c r="Y224" i="44"/>
  <c r="Y225" i="44"/>
  <c r="BK61" i="34"/>
  <c r="BJ61" i="34"/>
  <c r="BI61" i="34"/>
  <c r="BH61" i="34"/>
  <c r="BG61" i="34"/>
  <c r="BF61" i="34"/>
  <c r="BE61" i="34"/>
  <c r="BD61" i="34"/>
  <c r="BC61" i="34"/>
  <c r="BB61" i="34"/>
  <c r="BK60" i="34"/>
  <c r="BJ60" i="34"/>
  <c r="BI60" i="34"/>
  <c r="BH60" i="34"/>
  <c r="BG60" i="34"/>
  <c r="BF60" i="34"/>
  <c r="BE60" i="34"/>
  <c r="BD60" i="34"/>
  <c r="BC60" i="34"/>
  <c r="BB60" i="34"/>
  <c r="BK59" i="34"/>
  <c r="BJ59" i="34"/>
  <c r="BI59" i="34"/>
  <c r="BH59" i="34"/>
  <c r="BG59" i="34"/>
  <c r="BF59" i="34"/>
  <c r="BE59" i="34"/>
  <c r="BD59" i="34"/>
  <c r="BC59" i="34"/>
  <c r="BB59" i="34"/>
  <c r="BK58" i="34"/>
  <c r="BJ58" i="34"/>
  <c r="BI58" i="34"/>
  <c r="BH58" i="34"/>
  <c r="BG58" i="34"/>
  <c r="BF58" i="34"/>
  <c r="BE58" i="34"/>
  <c r="BD58" i="34"/>
  <c r="BC58" i="34"/>
  <c r="BB58" i="34"/>
  <c r="BK57" i="34"/>
  <c r="BJ57" i="34"/>
  <c r="BI57" i="34"/>
  <c r="BH57" i="34"/>
  <c r="BG57" i="34"/>
  <c r="BF57" i="34"/>
  <c r="BE57" i="34"/>
  <c r="BM57" i="34" s="1"/>
  <c r="BD57" i="34"/>
  <c r="BC57" i="34"/>
  <c r="BB57" i="34"/>
  <c r="BK56" i="34"/>
  <c r="BJ56" i="34"/>
  <c r="BI56" i="34"/>
  <c r="BH56" i="34"/>
  <c r="BG56" i="34"/>
  <c r="BF56" i="34"/>
  <c r="BE56" i="34"/>
  <c r="BD56" i="34"/>
  <c r="BC56" i="34"/>
  <c r="BB56" i="34"/>
  <c r="BK55" i="34"/>
  <c r="BJ55" i="34"/>
  <c r="BI55" i="34"/>
  <c r="BH55" i="34"/>
  <c r="BG55" i="34"/>
  <c r="BF55" i="34"/>
  <c r="BE55" i="34"/>
  <c r="BD55" i="34"/>
  <c r="BC55" i="34"/>
  <c r="BB55" i="34"/>
  <c r="BK54" i="34"/>
  <c r="BK62" i="34" s="1"/>
  <c r="BJ54" i="34"/>
  <c r="BI54" i="34"/>
  <c r="BH54" i="34"/>
  <c r="BG54" i="34"/>
  <c r="BF54" i="34"/>
  <c r="BE54" i="34"/>
  <c r="BD54" i="34"/>
  <c r="BC54" i="34"/>
  <c r="BB54" i="34"/>
  <c r="BK53" i="34"/>
  <c r="BJ53" i="34"/>
  <c r="BJ62" i="34" s="1"/>
  <c r="BI53" i="34"/>
  <c r="BH53" i="34"/>
  <c r="BG53" i="34"/>
  <c r="BF53" i="34"/>
  <c r="BF62" i="34" s="1"/>
  <c r="BE53" i="34"/>
  <c r="BE62" i="34" s="1"/>
  <c r="BD53" i="34"/>
  <c r="BC53" i="34"/>
  <c r="BB53" i="34"/>
  <c r="BK47" i="34"/>
  <c r="BJ47" i="34"/>
  <c r="BH47" i="34"/>
  <c r="BG47" i="34"/>
  <c r="BF47" i="34"/>
  <c r="BE47" i="34"/>
  <c r="BM46" i="34"/>
  <c r="BM45" i="34"/>
  <c r="BM44" i="34"/>
  <c r="BM43" i="34"/>
  <c r="BM42" i="34"/>
  <c r="BM41" i="34"/>
  <c r="BM40" i="34"/>
  <c r="BM39" i="34"/>
  <c r="BM38" i="34"/>
  <c r="BK32" i="34"/>
  <c r="BJ32" i="34"/>
  <c r="BH32" i="34"/>
  <c r="BG32" i="34"/>
  <c r="BF32" i="34"/>
  <c r="BE32" i="34"/>
  <c r="BM31" i="34"/>
  <c r="BM30" i="34"/>
  <c r="BM29" i="34"/>
  <c r="BM28" i="34"/>
  <c r="BM27" i="34"/>
  <c r="BM26" i="34"/>
  <c r="BM25" i="34"/>
  <c r="BM24" i="34"/>
  <c r="BM23" i="34"/>
  <c r="BK17" i="34"/>
  <c r="BJ17" i="34"/>
  <c r="BH17" i="34"/>
  <c r="BG17" i="34"/>
  <c r="BF17" i="34"/>
  <c r="BE17" i="34"/>
  <c r="BM16" i="34"/>
  <c r="BM15" i="34"/>
  <c r="BM14" i="34"/>
  <c r="BM13" i="34"/>
  <c r="BM12" i="34"/>
  <c r="BM11" i="34"/>
  <c r="BM10" i="34"/>
  <c r="BM9" i="34"/>
  <c r="BM8" i="34"/>
  <c r="BM47" i="34" l="1"/>
  <c r="BM32" i="34"/>
  <c r="BM17" i="34"/>
  <c r="BH62" i="34"/>
  <c r="BM61" i="34"/>
  <c r="BM56" i="34"/>
  <c r="BG62" i="34"/>
  <c r="BM54" i="34"/>
  <c r="BM55" i="34"/>
  <c r="BM58" i="34"/>
  <c r="BM59" i="34"/>
  <c r="BM60" i="34"/>
  <c r="BM53" i="34"/>
  <c r="BM62" i="34" l="1"/>
  <c r="E98" i="43" l="1"/>
  <c r="H98" i="43"/>
  <c r="K98" i="43"/>
  <c r="N98" i="43"/>
  <c r="Q98" i="43"/>
  <c r="E21" i="43"/>
  <c r="H21" i="43"/>
  <c r="K21" i="43"/>
  <c r="N21" i="43"/>
  <c r="Q21" i="43"/>
  <c r="Q233" i="42"/>
  <c r="Q232" i="42"/>
  <c r="Q231" i="42"/>
  <c r="Q230" i="42"/>
  <c r="Q229" i="42"/>
  <c r="Q228" i="42"/>
  <c r="Q227" i="42"/>
  <c r="Q226" i="42"/>
  <c r="Q225" i="42"/>
  <c r="Q224" i="42"/>
  <c r="Q223" i="42"/>
  <c r="Q222" i="42"/>
  <c r="Q221" i="42"/>
  <c r="Q220" i="42"/>
  <c r="Q219" i="42"/>
  <c r="Q218" i="42"/>
  <c r="Q217" i="42"/>
  <c r="Q216" i="42"/>
  <c r="Q215" i="42"/>
  <c r="Q214" i="42"/>
  <c r="Q213" i="42"/>
  <c r="Q212" i="42"/>
  <c r="Q211" i="42"/>
  <c r="Q210" i="42"/>
  <c r="Q209" i="42"/>
  <c r="Q208" i="42"/>
  <c r="Q207" i="42"/>
  <c r="Q206" i="42"/>
  <c r="Q205" i="42"/>
  <c r="Q204" i="42"/>
  <c r="Q203" i="42"/>
  <c r="Q202" i="42"/>
  <c r="Q201" i="42"/>
  <c r="Q200" i="42"/>
  <c r="Q199" i="42"/>
  <c r="Q198" i="42"/>
  <c r="Q197" i="42"/>
  <c r="Q196" i="42"/>
  <c r="Q195" i="42"/>
  <c r="Q194" i="42"/>
  <c r="Q193" i="42"/>
  <c r="Q192" i="42"/>
  <c r="Q191" i="42"/>
  <c r="Q190" i="42"/>
  <c r="Q189" i="42"/>
  <c r="Q188" i="42"/>
  <c r="Q187" i="42"/>
  <c r="Q186" i="42"/>
  <c r="Q185" i="42"/>
  <c r="Q184" i="42"/>
  <c r="Q183" i="42"/>
  <c r="Q182" i="42"/>
  <c r="Q181" i="42"/>
  <c r="Q180" i="42"/>
  <c r="Q179" i="42"/>
  <c r="Q178" i="42"/>
  <c r="Q177" i="42"/>
  <c r="Q176" i="42"/>
  <c r="Q175" i="42"/>
  <c r="Q174" i="42"/>
  <c r="Q173" i="42"/>
  <c r="Q172" i="42"/>
  <c r="Q171" i="42"/>
  <c r="Q170" i="42"/>
  <c r="Q169" i="42"/>
  <c r="Q168" i="42"/>
  <c r="Q167" i="42"/>
  <c r="Q166" i="42"/>
  <c r="Q165" i="42"/>
  <c r="Q164" i="42"/>
  <c r="Q163" i="42"/>
  <c r="Q162" i="42"/>
  <c r="Q161" i="42"/>
  <c r="Q160" i="42"/>
  <c r="Q159" i="42"/>
  <c r="Q158" i="42"/>
  <c r="Q157" i="42"/>
  <c r="Q156" i="42"/>
  <c r="Q155" i="42"/>
  <c r="Q154" i="42"/>
  <c r="Q153" i="42"/>
  <c r="Q152" i="42"/>
  <c r="Q151" i="42"/>
  <c r="Q150" i="42"/>
  <c r="Q149" i="42"/>
  <c r="Q148" i="42"/>
  <c r="Q147" i="42"/>
  <c r="Q146" i="42"/>
  <c r="Q145" i="42"/>
  <c r="Q144" i="42"/>
  <c r="Q143" i="42"/>
  <c r="Q142" i="42"/>
  <c r="Q141" i="42"/>
  <c r="Q140" i="42"/>
  <c r="Q139" i="42"/>
  <c r="Q138" i="42"/>
  <c r="Q137" i="42"/>
  <c r="Q136" i="42"/>
  <c r="Q135" i="42"/>
  <c r="Q134" i="42"/>
  <c r="Q133" i="42"/>
  <c r="Q132" i="42"/>
  <c r="Q131" i="42"/>
  <c r="Q130" i="42"/>
  <c r="Q129" i="42"/>
  <c r="Q128" i="42"/>
  <c r="Q127" i="42"/>
  <c r="Q126" i="42"/>
  <c r="Q125" i="42"/>
  <c r="Q124" i="42"/>
  <c r="Q123" i="42"/>
  <c r="Q122" i="42"/>
  <c r="Q121" i="42"/>
  <c r="Q120" i="42"/>
  <c r="Q119" i="42"/>
  <c r="Q118" i="42"/>
  <c r="Q117" i="42"/>
  <c r="Q116" i="42"/>
  <c r="Q115" i="42"/>
  <c r="Q114" i="42"/>
  <c r="Q113" i="42"/>
  <c r="Q112" i="42"/>
  <c r="Q111" i="42"/>
  <c r="Q110" i="42"/>
  <c r="Q109" i="42"/>
  <c r="Q108" i="42"/>
  <c r="Q107" i="42"/>
  <c r="Q106" i="42"/>
  <c r="Q105" i="42"/>
  <c r="Q104" i="42"/>
  <c r="Q103" i="42"/>
  <c r="Q102" i="42"/>
  <c r="Q101" i="42"/>
  <c r="Q100" i="42"/>
  <c r="Q99" i="42"/>
  <c r="Q98" i="42"/>
  <c r="Q97" i="42"/>
  <c r="Q96" i="42"/>
  <c r="Q95" i="42"/>
  <c r="Q94" i="42"/>
  <c r="Q93" i="42"/>
  <c r="Q92" i="42"/>
  <c r="Q91" i="42"/>
  <c r="Q90" i="42"/>
  <c r="Q89" i="42"/>
  <c r="Q88" i="42"/>
  <c r="Q87" i="42"/>
  <c r="Q86" i="42"/>
  <c r="Q85" i="42"/>
  <c r="Q84" i="42"/>
  <c r="Q83" i="42"/>
  <c r="Q82" i="42"/>
  <c r="Q81" i="42"/>
  <c r="Q80" i="42"/>
  <c r="Q79" i="42"/>
  <c r="Q78" i="42"/>
  <c r="Q77" i="42"/>
  <c r="Q76" i="42"/>
  <c r="Q75" i="42"/>
  <c r="Q74" i="42"/>
  <c r="Q73" i="42"/>
  <c r="Q72" i="42"/>
  <c r="Q71" i="42"/>
  <c r="Q70" i="42"/>
  <c r="Q69" i="42"/>
  <c r="Q68" i="42"/>
  <c r="Q67" i="42"/>
  <c r="Q66" i="42"/>
  <c r="Q65" i="42"/>
  <c r="Q64" i="42"/>
  <c r="Q63" i="42"/>
  <c r="Q62" i="42"/>
  <c r="Q61" i="42"/>
  <c r="Q60" i="42"/>
  <c r="Q59" i="42"/>
  <c r="Q58" i="42"/>
  <c r="Q57" i="42"/>
  <c r="Q56" i="42"/>
  <c r="Q55" i="42"/>
  <c r="Q54" i="42"/>
  <c r="Q53" i="42"/>
  <c r="Q52" i="42"/>
  <c r="Q51" i="42"/>
  <c r="Q50" i="42"/>
  <c r="Q49" i="42"/>
  <c r="Q48" i="42"/>
  <c r="Q47" i="42"/>
  <c r="Q46" i="42"/>
  <c r="Q45" i="42"/>
  <c r="Q44" i="42"/>
  <c r="Q43" i="42"/>
  <c r="Q42" i="42"/>
  <c r="Q41" i="42"/>
  <c r="Q40" i="42"/>
  <c r="Q39" i="42"/>
  <c r="Q38" i="42"/>
  <c r="Q37" i="42"/>
  <c r="Q36" i="42"/>
  <c r="Q35" i="42"/>
  <c r="Q34" i="42"/>
  <c r="Q33" i="42"/>
  <c r="Q32" i="42"/>
  <c r="Q31" i="42"/>
  <c r="Q30" i="42"/>
  <c r="Q29" i="42"/>
  <c r="Q28" i="42"/>
  <c r="Q27" i="42"/>
  <c r="Q26" i="42"/>
  <c r="Q25" i="42"/>
  <c r="Q24" i="42"/>
  <c r="Q23" i="42"/>
  <c r="Q22" i="42"/>
  <c r="Q21" i="42"/>
  <c r="Q20" i="42"/>
  <c r="Q19" i="42"/>
  <c r="Q18" i="42"/>
  <c r="Q17" i="42"/>
  <c r="Q16" i="42"/>
  <c r="Q15" i="42"/>
  <c r="Q14" i="42"/>
  <c r="Q13" i="42"/>
  <c r="Q12" i="42"/>
  <c r="Q11" i="42"/>
  <c r="Q10" i="42"/>
  <c r="Q9" i="42"/>
  <c r="N233" i="42"/>
  <c r="N232" i="42"/>
  <c r="N231" i="42"/>
  <c r="N230" i="42"/>
  <c r="N229" i="42"/>
  <c r="N228" i="42"/>
  <c r="N227" i="42"/>
  <c r="N226" i="42"/>
  <c r="N225" i="42"/>
  <c r="N224" i="42"/>
  <c r="N223" i="42"/>
  <c r="N222" i="42"/>
  <c r="N221" i="42"/>
  <c r="N220" i="42"/>
  <c r="N219" i="42"/>
  <c r="N218" i="42"/>
  <c r="N217" i="42"/>
  <c r="N216" i="42"/>
  <c r="N215" i="42"/>
  <c r="N214" i="42"/>
  <c r="N213" i="42"/>
  <c r="N212" i="42"/>
  <c r="N211" i="42"/>
  <c r="N210" i="42"/>
  <c r="N209" i="42"/>
  <c r="N208" i="42"/>
  <c r="N207" i="42"/>
  <c r="N206" i="42"/>
  <c r="N205" i="42"/>
  <c r="N204" i="42"/>
  <c r="N203" i="42"/>
  <c r="N202" i="42"/>
  <c r="N201" i="42"/>
  <c r="N200" i="42"/>
  <c r="N199" i="42"/>
  <c r="N198" i="42"/>
  <c r="N197" i="42"/>
  <c r="N196" i="42"/>
  <c r="N195" i="42"/>
  <c r="N194" i="42"/>
  <c r="N193" i="42"/>
  <c r="N192" i="42"/>
  <c r="N191" i="42"/>
  <c r="N190" i="42"/>
  <c r="N189" i="42"/>
  <c r="N188" i="42"/>
  <c r="N187" i="42"/>
  <c r="N186" i="42"/>
  <c r="N185" i="42"/>
  <c r="N184" i="42"/>
  <c r="N183" i="42"/>
  <c r="N182" i="42"/>
  <c r="N181" i="42"/>
  <c r="N180" i="42"/>
  <c r="N179" i="42"/>
  <c r="N178" i="42"/>
  <c r="N177" i="42"/>
  <c r="N176" i="42"/>
  <c r="N175" i="42"/>
  <c r="N174" i="42"/>
  <c r="N173" i="42"/>
  <c r="N172" i="42"/>
  <c r="N171" i="42"/>
  <c r="N170" i="42"/>
  <c r="N169" i="42"/>
  <c r="N168" i="42"/>
  <c r="N167" i="42"/>
  <c r="N166" i="42"/>
  <c r="N165" i="42"/>
  <c r="N164" i="42"/>
  <c r="N163" i="42"/>
  <c r="N162" i="42"/>
  <c r="N161" i="42"/>
  <c r="N160" i="42"/>
  <c r="N159" i="42"/>
  <c r="N158" i="42"/>
  <c r="N157" i="42"/>
  <c r="N156" i="42"/>
  <c r="N155" i="42"/>
  <c r="N154" i="42"/>
  <c r="N153" i="42"/>
  <c r="N152" i="42"/>
  <c r="N151" i="42"/>
  <c r="N150" i="42"/>
  <c r="N149" i="42"/>
  <c r="N148" i="42"/>
  <c r="N147" i="42"/>
  <c r="N146" i="42"/>
  <c r="N145" i="42"/>
  <c r="N144" i="42"/>
  <c r="N143" i="42"/>
  <c r="N142" i="42"/>
  <c r="N141" i="42"/>
  <c r="N140" i="42"/>
  <c r="N139" i="42"/>
  <c r="N138" i="42"/>
  <c r="N137" i="42"/>
  <c r="N136" i="42"/>
  <c r="N135" i="42"/>
  <c r="N134" i="42"/>
  <c r="N133" i="42"/>
  <c r="N132" i="42"/>
  <c r="N131" i="42"/>
  <c r="N130" i="42"/>
  <c r="N129" i="42"/>
  <c r="N128" i="42"/>
  <c r="N127" i="42"/>
  <c r="N126" i="42"/>
  <c r="N125" i="42"/>
  <c r="N124" i="42"/>
  <c r="N123" i="42"/>
  <c r="N122" i="42"/>
  <c r="N121" i="42"/>
  <c r="N120" i="42"/>
  <c r="N119" i="42"/>
  <c r="N118" i="42"/>
  <c r="N117" i="42"/>
  <c r="N116" i="42"/>
  <c r="N115" i="42"/>
  <c r="N114" i="42"/>
  <c r="N113" i="42"/>
  <c r="N112" i="42"/>
  <c r="N111" i="42"/>
  <c r="N110" i="42"/>
  <c r="N109" i="42"/>
  <c r="N108" i="42"/>
  <c r="N107" i="42"/>
  <c r="N106" i="42"/>
  <c r="N105" i="42"/>
  <c r="N104" i="42"/>
  <c r="N103" i="42"/>
  <c r="N102" i="42"/>
  <c r="N101" i="42"/>
  <c r="N100" i="42"/>
  <c r="N99" i="42"/>
  <c r="N98" i="42"/>
  <c r="N97" i="42"/>
  <c r="N96" i="42"/>
  <c r="N95" i="42"/>
  <c r="N94" i="42"/>
  <c r="N93" i="42"/>
  <c r="N92" i="42"/>
  <c r="N91" i="42"/>
  <c r="N90" i="42"/>
  <c r="N89" i="42"/>
  <c r="N88" i="42"/>
  <c r="N87" i="42"/>
  <c r="N86" i="42"/>
  <c r="N85" i="42"/>
  <c r="N84" i="42"/>
  <c r="N83" i="42"/>
  <c r="N82" i="42"/>
  <c r="N81" i="42"/>
  <c r="N80" i="42"/>
  <c r="N79" i="42"/>
  <c r="N78" i="42"/>
  <c r="N77" i="42"/>
  <c r="N76" i="42"/>
  <c r="N75" i="42"/>
  <c r="N74" i="42"/>
  <c r="N73" i="42"/>
  <c r="N72" i="42"/>
  <c r="N71" i="42"/>
  <c r="N70" i="42"/>
  <c r="N69" i="42"/>
  <c r="N68" i="42"/>
  <c r="N67" i="42"/>
  <c r="N66" i="42"/>
  <c r="N65" i="42"/>
  <c r="N64" i="42"/>
  <c r="N63" i="42"/>
  <c r="N62" i="42"/>
  <c r="N61" i="42"/>
  <c r="N60" i="42"/>
  <c r="N59" i="42"/>
  <c r="N58" i="42"/>
  <c r="N57" i="42"/>
  <c r="N56" i="42"/>
  <c r="N55" i="42"/>
  <c r="N54" i="42"/>
  <c r="N53" i="42"/>
  <c r="N52" i="42"/>
  <c r="N51" i="42"/>
  <c r="N50" i="42"/>
  <c r="N49" i="42"/>
  <c r="N48" i="42"/>
  <c r="N47" i="42"/>
  <c r="N46" i="42"/>
  <c r="N45" i="42"/>
  <c r="N44" i="42"/>
  <c r="N43" i="42"/>
  <c r="N42" i="42"/>
  <c r="N41" i="42"/>
  <c r="N40" i="42"/>
  <c r="N39" i="42"/>
  <c r="N38" i="42"/>
  <c r="N37" i="42"/>
  <c r="N36" i="42"/>
  <c r="N35" i="42"/>
  <c r="N34" i="42"/>
  <c r="N33" i="42"/>
  <c r="N32" i="42"/>
  <c r="N31" i="42"/>
  <c r="N30" i="42"/>
  <c r="N29" i="42"/>
  <c r="N28" i="42"/>
  <c r="N27" i="42"/>
  <c r="N26" i="42"/>
  <c r="N25" i="42"/>
  <c r="N24" i="42"/>
  <c r="N23" i="42"/>
  <c r="N22" i="42"/>
  <c r="N21" i="42"/>
  <c r="N20" i="42"/>
  <c r="N19" i="42"/>
  <c r="N18" i="42"/>
  <c r="N17" i="42"/>
  <c r="N16" i="42"/>
  <c r="N15" i="42"/>
  <c r="N14" i="42"/>
  <c r="N13" i="42"/>
  <c r="N12" i="42"/>
  <c r="N11" i="42"/>
  <c r="N10" i="42"/>
  <c r="N9" i="42"/>
  <c r="K233" i="42"/>
  <c r="K232" i="42"/>
  <c r="K231" i="42"/>
  <c r="K230" i="42"/>
  <c r="K229" i="42"/>
  <c r="K228" i="42"/>
  <c r="K227" i="42"/>
  <c r="K226" i="42"/>
  <c r="K225" i="42"/>
  <c r="K224" i="42"/>
  <c r="K223" i="42"/>
  <c r="K222" i="42"/>
  <c r="K221" i="42"/>
  <c r="K220" i="42"/>
  <c r="K219" i="42"/>
  <c r="K218" i="42"/>
  <c r="K217" i="42"/>
  <c r="K216" i="42"/>
  <c r="K215" i="42"/>
  <c r="K214" i="42"/>
  <c r="K213" i="42"/>
  <c r="K212" i="42"/>
  <c r="K211" i="42"/>
  <c r="K210" i="42"/>
  <c r="K209" i="42"/>
  <c r="K208" i="42"/>
  <c r="K207" i="42"/>
  <c r="K206" i="42"/>
  <c r="K205" i="42"/>
  <c r="K204" i="42"/>
  <c r="K203" i="42"/>
  <c r="K202" i="42"/>
  <c r="K201" i="42"/>
  <c r="K200" i="42"/>
  <c r="K199" i="42"/>
  <c r="K198" i="42"/>
  <c r="K197" i="42"/>
  <c r="K196" i="42"/>
  <c r="K195" i="42"/>
  <c r="K194" i="42"/>
  <c r="K193" i="42"/>
  <c r="K192" i="42"/>
  <c r="K191" i="42"/>
  <c r="K190" i="42"/>
  <c r="K189" i="42"/>
  <c r="K188" i="42"/>
  <c r="K187" i="42"/>
  <c r="K186" i="42"/>
  <c r="K185" i="42"/>
  <c r="K184" i="42"/>
  <c r="K183" i="42"/>
  <c r="K182" i="42"/>
  <c r="K181" i="42"/>
  <c r="K180" i="42"/>
  <c r="K179" i="42"/>
  <c r="K178" i="42"/>
  <c r="K177" i="42"/>
  <c r="K176" i="42"/>
  <c r="K175" i="42"/>
  <c r="K174" i="42"/>
  <c r="K173" i="42"/>
  <c r="K172" i="42"/>
  <c r="K171" i="42"/>
  <c r="K170" i="42"/>
  <c r="K169" i="42"/>
  <c r="K168" i="42"/>
  <c r="K167" i="42"/>
  <c r="K166" i="42"/>
  <c r="K165" i="42"/>
  <c r="K164" i="42"/>
  <c r="K163" i="42"/>
  <c r="K162" i="42"/>
  <c r="K161" i="42"/>
  <c r="K160" i="42"/>
  <c r="K159" i="42"/>
  <c r="K158" i="42"/>
  <c r="K157" i="42"/>
  <c r="K156" i="42"/>
  <c r="K155" i="42"/>
  <c r="K154" i="42"/>
  <c r="K153" i="42"/>
  <c r="K152" i="42"/>
  <c r="K151" i="42"/>
  <c r="K150" i="42"/>
  <c r="K149" i="42"/>
  <c r="K148" i="42"/>
  <c r="K147" i="42"/>
  <c r="K146" i="42"/>
  <c r="K145" i="42"/>
  <c r="K144" i="42"/>
  <c r="K143" i="42"/>
  <c r="K142" i="42"/>
  <c r="K141" i="42"/>
  <c r="K140" i="42"/>
  <c r="K139" i="42"/>
  <c r="K138" i="42"/>
  <c r="K137" i="42"/>
  <c r="K136" i="42"/>
  <c r="K135" i="42"/>
  <c r="K134" i="42"/>
  <c r="K133" i="42"/>
  <c r="K132" i="42"/>
  <c r="K131" i="42"/>
  <c r="K130" i="42"/>
  <c r="K129" i="42"/>
  <c r="K128" i="42"/>
  <c r="K127" i="42"/>
  <c r="K126" i="42"/>
  <c r="K125" i="42"/>
  <c r="K124" i="42"/>
  <c r="K123" i="42"/>
  <c r="K122" i="42"/>
  <c r="K121" i="42"/>
  <c r="K120" i="42"/>
  <c r="K119" i="42"/>
  <c r="K118" i="42"/>
  <c r="K117" i="42"/>
  <c r="K116" i="42"/>
  <c r="K115" i="42"/>
  <c r="K114" i="42"/>
  <c r="K113" i="42"/>
  <c r="K112" i="42"/>
  <c r="K111" i="42"/>
  <c r="K110" i="42"/>
  <c r="K109" i="42"/>
  <c r="K108" i="42"/>
  <c r="K107" i="42"/>
  <c r="K106" i="42"/>
  <c r="K105" i="42"/>
  <c r="K104" i="42"/>
  <c r="K103" i="42"/>
  <c r="K102" i="42"/>
  <c r="K101" i="42"/>
  <c r="K100" i="42"/>
  <c r="K99" i="42"/>
  <c r="K98" i="42"/>
  <c r="K97" i="42"/>
  <c r="K96" i="42"/>
  <c r="K95" i="42"/>
  <c r="K94" i="42"/>
  <c r="K93" i="42"/>
  <c r="K92" i="42"/>
  <c r="K91" i="42"/>
  <c r="K90" i="42"/>
  <c r="K89" i="42"/>
  <c r="K88" i="42"/>
  <c r="K87" i="42"/>
  <c r="K86" i="42"/>
  <c r="K85" i="42"/>
  <c r="K84" i="42"/>
  <c r="K83" i="42"/>
  <c r="K82" i="42"/>
  <c r="K81" i="42"/>
  <c r="K80" i="42"/>
  <c r="K79" i="42"/>
  <c r="K78" i="42"/>
  <c r="K77" i="42"/>
  <c r="K76" i="42"/>
  <c r="K75" i="42"/>
  <c r="K74" i="42"/>
  <c r="K73" i="42"/>
  <c r="K72" i="42"/>
  <c r="K71" i="42"/>
  <c r="K70" i="42"/>
  <c r="K69" i="42"/>
  <c r="K68" i="42"/>
  <c r="K67" i="42"/>
  <c r="K66" i="42"/>
  <c r="K65" i="42"/>
  <c r="K64" i="42"/>
  <c r="K63" i="42"/>
  <c r="K62" i="42"/>
  <c r="K61" i="42"/>
  <c r="K60" i="42"/>
  <c r="K59" i="42"/>
  <c r="K58" i="42"/>
  <c r="K57" i="42"/>
  <c r="K56" i="42"/>
  <c r="K55" i="42"/>
  <c r="K54" i="42"/>
  <c r="K53" i="42"/>
  <c r="K52" i="42"/>
  <c r="K51" i="42"/>
  <c r="K50" i="42"/>
  <c r="K49" i="42"/>
  <c r="K48" i="42"/>
  <c r="K47" i="42"/>
  <c r="K46" i="42"/>
  <c r="K45" i="42"/>
  <c r="K44" i="42"/>
  <c r="K43" i="42"/>
  <c r="K42" i="42"/>
  <c r="K41" i="42"/>
  <c r="K40" i="42"/>
  <c r="K39" i="42"/>
  <c r="K38" i="42"/>
  <c r="K37" i="42"/>
  <c r="K36" i="42"/>
  <c r="K35" i="42"/>
  <c r="K34" i="42"/>
  <c r="K33" i="42"/>
  <c r="K32" i="42"/>
  <c r="K31" i="42"/>
  <c r="K30" i="42"/>
  <c r="K29" i="42"/>
  <c r="K28" i="42"/>
  <c r="K27" i="42"/>
  <c r="K26" i="42"/>
  <c r="K25" i="42"/>
  <c r="K24" i="42"/>
  <c r="K23" i="42"/>
  <c r="K22" i="42"/>
  <c r="K21" i="42"/>
  <c r="K20" i="42"/>
  <c r="K19" i="42"/>
  <c r="K18" i="42"/>
  <c r="K17" i="42"/>
  <c r="K16" i="42"/>
  <c r="K15" i="42"/>
  <c r="K14" i="42"/>
  <c r="K13" i="42"/>
  <c r="K12" i="42"/>
  <c r="K11" i="42"/>
  <c r="K10" i="42"/>
  <c r="K9" i="42"/>
  <c r="H233" i="42"/>
  <c r="H232" i="42"/>
  <c r="H231" i="42"/>
  <c r="H230" i="42"/>
  <c r="H229" i="42"/>
  <c r="H228" i="42"/>
  <c r="H227" i="42"/>
  <c r="H226" i="42"/>
  <c r="H225" i="42"/>
  <c r="H224" i="42"/>
  <c r="H223" i="42"/>
  <c r="H222" i="42"/>
  <c r="H221" i="42"/>
  <c r="H220" i="42"/>
  <c r="H219" i="42"/>
  <c r="H218" i="42"/>
  <c r="H217" i="42"/>
  <c r="H216" i="42"/>
  <c r="H215" i="42"/>
  <c r="H214" i="42"/>
  <c r="H213" i="42"/>
  <c r="H212" i="42"/>
  <c r="H211" i="42"/>
  <c r="H210" i="42"/>
  <c r="H209" i="42"/>
  <c r="H208" i="42"/>
  <c r="H207" i="42"/>
  <c r="H206" i="42"/>
  <c r="H205" i="42"/>
  <c r="H204" i="42"/>
  <c r="H203" i="42"/>
  <c r="H202" i="42"/>
  <c r="H201" i="42"/>
  <c r="H200" i="42"/>
  <c r="H199" i="42"/>
  <c r="H198" i="42"/>
  <c r="H197" i="42"/>
  <c r="H196" i="42"/>
  <c r="H195" i="42"/>
  <c r="H194" i="42"/>
  <c r="H193" i="42"/>
  <c r="H192" i="42"/>
  <c r="H191" i="42"/>
  <c r="H190" i="42"/>
  <c r="H189" i="42"/>
  <c r="H188" i="42"/>
  <c r="H187" i="42"/>
  <c r="H186" i="42"/>
  <c r="H185" i="42"/>
  <c r="H184" i="42"/>
  <c r="H183" i="42"/>
  <c r="H182" i="42"/>
  <c r="H181" i="42"/>
  <c r="H180" i="42"/>
  <c r="H179" i="42"/>
  <c r="H178" i="42"/>
  <c r="H177" i="42"/>
  <c r="H176" i="42"/>
  <c r="H175" i="42"/>
  <c r="H174" i="42"/>
  <c r="H173" i="42"/>
  <c r="H172" i="42"/>
  <c r="H171" i="42"/>
  <c r="H170" i="42"/>
  <c r="H169" i="42"/>
  <c r="H168" i="42"/>
  <c r="H167" i="42"/>
  <c r="H166" i="42"/>
  <c r="H165" i="42"/>
  <c r="H164" i="42"/>
  <c r="H163" i="42"/>
  <c r="H162" i="42"/>
  <c r="H161" i="42"/>
  <c r="H160" i="42"/>
  <c r="H159" i="42"/>
  <c r="H158" i="42"/>
  <c r="H157" i="42"/>
  <c r="H156" i="42"/>
  <c r="H155" i="42"/>
  <c r="H154" i="42"/>
  <c r="H153" i="42"/>
  <c r="H152" i="42"/>
  <c r="H151" i="42"/>
  <c r="H150" i="42"/>
  <c r="H149" i="42"/>
  <c r="H148" i="42"/>
  <c r="H147" i="42"/>
  <c r="H146" i="42"/>
  <c r="H145" i="42"/>
  <c r="H144" i="42"/>
  <c r="H143" i="42"/>
  <c r="H142" i="42"/>
  <c r="H141" i="42"/>
  <c r="H140" i="42"/>
  <c r="H139" i="42"/>
  <c r="H138" i="42"/>
  <c r="H137" i="42"/>
  <c r="H136" i="42"/>
  <c r="H135" i="42"/>
  <c r="H134" i="42"/>
  <c r="H133" i="42"/>
  <c r="H132" i="42"/>
  <c r="H131" i="42"/>
  <c r="H130" i="42"/>
  <c r="H129" i="42"/>
  <c r="H128" i="42"/>
  <c r="H127" i="42"/>
  <c r="H126" i="42"/>
  <c r="H125" i="42"/>
  <c r="H124" i="42"/>
  <c r="H123" i="42"/>
  <c r="H122" i="42"/>
  <c r="H121" i="42"/>
  <c r="H120" i="42"/>
  <c r="H119" i="42"/>
  <c r="H118" i="42"/>
  <c r="H117" i="42"/>
  <c r="H116" i="42"/>
  <c r="H115" i="42"/>
  <c r="H114" i="42"/>
  <c r="H113" i="42"/>
  <c r="H112" i="42"/>
  <c r="H111" i="42"/>
  <c r="H110" i="42"/>
  <c r="H109" i="42"/>
  <c r="H108" i="42"/>
  <c r="H107" i="42"/>
  <c r="H106" i="42"/>
  <c r="H105" i="42"/>
  <c r="H104" i="42"/>
  <c r="H103" i="42"/>
  <c r="H102" i="42"/>
  <c r="H101" i="42"/>
  <c r="H100" i="42"/>
  <c r="H99" i="42"/>
  <c r="H98" i="42"/>
  <c r="H97" i="42"/>
  <c r="H96" i="42"/>
  <c r="H95" i="42"/>
  <c r="H94" i="42"/>
  <c r="H93" i="42"/>
  <c r="H92" i="42"/>
  <c r="H91" i="42"/>
  <c r="H90" i="42"/>
  <c r="H89" i="42"/>
  <c r="H88" i="42"/>
  <c r="H87" i="42"/>
  <c r="H86" i="42"/>
  <c r="H85" i="42"/>
  <c r="H84" i="42"/>
  <c r="H83" i="42"/>
  <c r="H82" i="42"/>
  <c r="H81" i="42"/>
  <c r="H80" i="42"/>
  <c r="H79" i="42"/>
  <c r="H78" i="42"/>
  <c r="H77" i="42"/>
  <c r="H76" i="42"/>
  <c r="H75" i="42"/>
  <c r="H74" i="42"/>
  <c r="H73" i="42"/>
  <c r="H72" i="42"/>
  <c r="H71" i="42"/>
  <c r="H70" i="42"/>
  <c r="H69" i="42"/>
  <c r="H68" i="42"/>
  <c r="H67" i="42"/>
  <c r="H66" i="42"/>
  <c r="H65" i="42"/>
  <c r="H64" i="42"/>
  <c r="H63" i="42"/>
  <c r="H62" i="42"/>
  <c r="H61" i="42"/>
  <c r="H60" i="42"/>
  <c r="H59" i="42"/>
  <c r="H58" i="42"/>
  <c r="H57" i="42"/>
  <c r="H56" i="42"/>
  <c r="H55" i="42"/>
  <c r="H54" i="42"/>
  <c r="H53" i="42"/>
  <c r="H52" i="42"/>
  <c r="H51" i="42"/>
  <c r="H50" i="42"/>
  <c r="H49" i="42"/>
  <c r="H48" i="42"/>
  <c r="H47" i="42"/>
  <c r="H46" i="42"/>
  <c r="H45" i="42"/>
  <c r="H44" i="42"/>
  <c r="H43" i="42"/>
  <c r="H42" i="42"/>
  <c r="H41" i="42"/>
  <c r="H40" i="42"/>
  <c r="H39" i="42"/>
  <c r="H38" i="42"/>
  <c r="H37" i="42"/>
  <c r="H36" i="42"/>
  <c r="H35" i="42"/>
  <c r="H34" i="42"/>
  <c r="H33" i="42"/>
  <c r="H32" i="42"/>
  <c r="H31" i="42"/>
  <c r="H30" i="42"/>
  <c r="H29" i="42"/>
  <c r="H28" i="42"/>
  <c r="H27" i="42"/>
  <c r="H26" i="42"/>
  <c r="H25" i="42"/>
  <c r="H24" i="42"/>
  <c r="H23" i="42"/>
  <c r="H22" i="42"/>
  <c r="H21" i="42"/>
  <c r="H20" i="42"/>
  <c r="H19" i="42"/>
  <c r="H18" i="42"/>
  <c r="H17" i="42"/>
  <c r="H16" i="42"/>
  <c r="H15" i="42"/>
  <c r="H14" i="42"/>
  <c r="H13" i="42"/>
  <c r="H12" i="42"/>
  <c r="H11" i="42"/>
  <c r="H10" i="42"/>
  <c r="H9" i="42"/>
  <c r="E233" i="42"/>
  <c r="E232" i="42"/>
  <c r="E231" i="42"/>
  <c r="E230" i="42"/>
  <c r="E229" i="42"/>
  <c r="E228" i="42"/>
  <c r="E227" i="42"/>
  <c r="E226" i="42"/>
  <c r="E225" i="42"/>
  <c r="E224" i="42"/>
  <c r="E223" i="42"/>
  <c r="E222" i="42"/>
  <c r="E221" i="42"/>
  <c r="E220" i="42"/>
  <c r="E219" i="42"/>
  <c r="E218" i="42"/>
  <c r="E217" i="42"/>
  <c r="E216" i="42"/>
  <c r="E215" i="42"/>
  <c r="E214" i="42"/>
  <c r="E213" i="42"/>
  <c r="E212" i="42"/>
  <c r="E211" i="42"/>
  <c r="E210" i="42"/>
  <c r="E209" i="42"/>
  <c r="E208" i="42"/>
  <c r="E207" i="42"/>
  <c r="E206" i="42"/>
  <c r="E205" i="42"/>
  <c r="E204" i="42"/>
  <c r="E203" i="42"/>
  <c r="E202" i="42"/>
  <c r="E201" i="42"/>
  <c r="E200" i="42"/>
  <c r="E199" i="42"/>
  <c r="E198" i="42"/>
  <c r="E197" i="42"/>
  <c r="E196" i="42"/>
  <c r="E195" i="42"/>
  <c r="E194" i="42"/>
  <c r="E193" i="42"/>
  <c r="E192" i="42"/>
  <c r="E191" i="42"/>
  <c r="E190" i="42"/>
  <c r="E189" i="42"/>
  <c r="E188" i="42"/>
  <c r="E187" i="42"/>
  <c r="E186" i="42"/>
  <c r="E185" i="42"/>
  <c r="E184" i="42"/>
  <c r="E183" i="42"/>
  <c r="E182" i="42"/>
  <c r="E181" i="42"/>
  <c r="E180" i="42"/>
  <c r="E179" i="42"/>
  <c r="E178" i="42"/>
  <c r="E177" i="42"/>
  <c r="E176" i="42"/>
  <c r="E175" i="42"/>
  <c r="E174" i="42"/>
  <c r="E173" i="42"/>
  <c r="E172" i="42"/>
  <c r="E171" i="42"/>
  <c r="E170" i="42"/>
  <c r="E169" i="42"/>
  <c r="E168" i="42"/>
  <c r="E167" i="42"/>
  <c r="E166" i="42"/>
  <c r="E165" i="42"/>
  <c r="E164" i="42"/>
  <c r="E163" i="42"/>
  <c r="E162" i="42"/>
  <c r="E161" i="42"/>
  <c r="E160" i="42"/>
  <c r="E159" i="42"/>
  <c r="E158" i="42"/>
  <c r="E157" i="42"/>
  <c r="E156" i="42"/>
  <c r="E155" i="42"/>
  <c r="E154" i="42"/>
  <c r="E153" i="42"/>
  <c r="E152" i="42"/>
  <c r="E151" i="42"/>
  <c r="E150" i="42"/>
  <c r="E149" i="42"/>
  <c r="E148" i="42"/>
  <c r="E147" i="42"/>
  <c r="E146" i="42"/>
  <c r="E145" i="42"/>
  <c r="E144" i="42"/>
  <c r="E143" i="42"/>
  <c r="E142" i="42"/>
  <c r="E141" i="42"/>
  <c r="E140" i="42"/>
  <c r="E139" i="42"/>
  <c r="E138" i="42"/>
  <c r="E137" i="42"/>
  <c r="E136" i="42"/>
  <c r="E135" i="42"/>
  <c r="E134" i="42"/>
  <c r="E133" i="42"/>
  <c r="E132" i="42"/>
  <c r="E131" i="42"/>
  <c r="E130" i="42"/>
  <c r="E129" i="42"/>
  <c r="E128" i="42"/>
  <c r="E127" i="42"/>
  <c r="E126" i="42"/>
  <c r="E125" i="42"/>
  <c r="E124" i="42"/>
  <c r="E123" i="42"/>
  <c r="E122" i="42"/>
  <c r="E121" i="42"/>
  <c r="E120" i="42"/>
  <c r="E119" i="42"/>
  <c r="E118" i="42"/>
  <c r="E117" i="42"/>
  <c r="E116" i="42"/>
  <c r="E115" i="42"/>
  <c r="E114" i="42"/>
  <c r="E113" i="42"/>
  <c r="E112" i="42"/>
  <c r="E111" i="42"/>
  <c r="E110" i="42"/>
  <c r="E109" i="42"/>
  <c r="E108" i="42"/>
  <c r="E107" i="42"/>
  <c r="E106" i="42"/>
  <c r="E105" i="42"/>
  <c r="E104" i="42"/>
  <c r="E103" i="42"/>
  <c r="E102" i="42"/>
  <c r="E101" i="42"/>
  <c r="E100" i="42"/>
  <c r="E99" i="42"/>
  <c r="E98" i="42"/>
  <c r="E97" i="42"/>
  <c r="E96" i="42"/>
  <c r="E95" i="42"/>
  <c r="E94" i="42"/>
  <c r="E93" i="42"/>
  <c r="E92" i="42"/>
  <c r="E91" i="42"/>
  <c r="E90" i="42"/>
  <c r="E89" i="42"/>
  <c r="E88" i="42"/>
  <c r="E87" i="42"/>
  <c r="E86" i="42"/>
  <c r="E85" i="42"/>
  <c r="E84" i="42"/>
  <c r="E83" i="42"/>
  <c r="E82" i="42"/>
  <c r="E81" i="42"/>
  <c r="E80" i="42"/>
  <c r="E79" i="42"/>
  <c r="E78" i="42"/>
  <c r="E77" i="42"/>
  <c r="E76" i="42"/>
  <c r="E75" i="42"/>
  <c r="E74" i="42"/>
  <c r="E73" i="42"/>
  <c r="E72" i="42"/>
  <c r="E71" i="42"/>
  <c r="E70" i="42"/>
  <c r="E69" i="42"/>
  <c r="E68" i="42"/>
  <c r="E67" i="42"/>
  <c r="E66" i="42"/>
  <c r="E65" i="42"/>
  <c r="E64" i="42"/>
  <c r="E63" i="42"/>
  <c r="E62" i="42"/>
  <c r="E61" i="42"/>
  <c r="E60" i="42"/>
  <c r="E59" i="42"/>
  <c r="E58" i="42"/>
  <c r="E57" i="42"/>
  <c r="E56" i="42"/>
  <c r="E55" i="42"/>
  <c r="E54" i="42"/>
  <c r="E53" i="42"/>
  <c r="E52" i="42"/>
  <c r="E51" i="42"/>
  <c r="E50" i="42"/>
  <c r="E49" i="42"/>
  <c r="E48" i="42"/>
  <c r="E47" i="42"/>
  <c r="E46" i="42"/>
  <c r="E45" i="42"/>
  <c r="E44" i="42"/>
  <c r="E43" i="42"/>
  <c r="E42" i="42"/>
  <c r="E41" i="42"/>
  <c r="E40" i="42"/>
  <c r="E39" i="42"/>
  <c r="E38" i="42"/>
  <c r="E37" i="42"/>
  <c r="E36" i="42"/>
  <c r="E35" i="42"/>
  <c r="E34" i="42"/>
  <c r="E33" i="42"/>
  <c r="E32" i="42"/>
  <c r="E31" i="42"/>
  <c r="E30" i="42"/>
  <c r="E29" i="42"/>
  <c r="E28" i="42"/>
  <c r="E27" i="42"/>
  <c r="E26" i="42"/>
  <c r="E25" i="42"/>
  <c r="E24" i="42"/>
  <c r="E23" i="42"/>
  <c r="E22" i="42"/>
  <c r="E21" i="42"/>
  <c r="E20" i="42"/>
  <c r="E19" i="42"/>
  <c r="E18" i="42"/>
  <c r="E17" i="42"/>
  <c r="E15" i="42"/>
  <c r="E14" i="42"/>
  <c r="E13" i="42"/>
  <c r="E12" i="42"/>
  <c r="E11" i="42"/>
  <c r="E10" i="42"/>
  <c r="E9" i="42"/>
  <c r="AB233" i="42"/>
  <c r="AA233" i="42"/>
  <c r="Z233" i="42"/>
  <c r="Y233" i="42"/>
  <c r="X233" i="42"/>
  <c r="U233" i="42"/>
  <c r="T233" i="42"/>
  <c r="AC233" i="42" s="1"/>
  <c r="AB232" i="42"/>
  <c r="AA232" i="42"/>
  <c r="Z232" i="42"/>
  <c r="Y232" i="42"/>
  <c r="X232" i="42"/>
  <c r="U232" i="42"/>
  <c r="T232" i="42"/>
  <c r="AC232" i="42" s="1"/>
  <c r="AB231" i="42"/>
  <c r="AA231" i="42"/>
  <c r="Z231" i="42"/>
  <c r="Y231" i="42"/>
  <c r="X231" i="42"/>
  <c r="U231" i="42"/>
  <c r="T231" i="42"/>
  <c r="AC231" i="42" s="1"/>
  <c r="AB230" i="42"/>
  <c r="AA230" i="42"/>
  <c r="Z230" i="42"/>
  <c r="Y230" i="42"/>
  <c r="X230" i="42"/>
  <c r="U230" i="42"/>
  <c r="T230" i="42"/>
  <c r="AC230" i="42" s="1"/>
  <c r="AB229" i="42"/>
  <c r="X229" i="42"/>
  <c r="U229" i="42"/>
  <c r="T229" i="42"/>
  <c r="AC229" i="42" s="1"/>
  <c r="AA229" i="42"/>
  <c r="Z229" i="42"/>
  <c r="Y229" i="42"/>
  <c r="Y228" i="42"/>
  <c r="U228" i="42"/>
  <c r="T228" i="42"/>
  <c r="AC228" i="42" s="1"/>
  <c r="AB228" i="42"/>
  <c r="AA228" i="42"/>
  <c r="Z228" i="42"/>
  <c r="X228" i="42"/>
  <c r="AB227" i="42"/>
  <c r="AA227" i="42"/>
  <c r="Z227" i="42"/>
  <c r="Y227" i="42"/>
  <c r="X227" i="42"/>
  <c r="U227" i="42"/>
  <c r="T227" i="42"/>
  <c r="AC227" i="42" s="1"/>
  <c r="AB226" i="42"/>
  <c r="AA226" i="42"/>
  <c r="Z226" i="42"/>
  <c r="Y226" i="42"/>
  <c r="X226" i="42"/>
  <c r="U226" i="42"/>
  <c r="T226" i="42"/>
  <c r="AC226" i="42" s="1"/>
  <c r="AB225" i="42"/>
  <c r="AA225" i="42"/>
  <c r="Z225" i="42"/>
  <c r="Y225" i="42"/>
  <c r="X225" i="42"/>
  <c r="U225" i="42"/>
  <c r="T225" i="42"/>
  <c r="AC225" i="42" s="1"/>
  <c r="AB224" i="42"/>
  <c r="AA224" i="42"/>
  <c r="Z224" i="42"/>
  <c r="Y224" i="42"/>
  <c r="X224" i="42"/>
  <c r="U224" i="42"/>
  <c r="T224" i="42"/>
  <c r="AC224" i="42" s="1"/>
  <c r="AB223" i="42"/>
  <c r="AA223" i="42"/>
  <c r="Z223" i="42"/>
  <c r="Y223" i="42"/>
  <c r="X223" i="42"/>
  <c r="U223" i="42"/>
  <c r="T223" i="42"/>
  <c r="AC223" i="42" s="1"/>
  <c r="AB222" i="42"/>
  <c r="AA222" i="42"/>
  <c r="Z222" i="42"/>
  <c r="Y222" i="42"/>
  <c r="X222" i="42"/>
  <c r="U222" i="42"/>
  <c r="T222" i="42"/>
  <c r="AC222" i="42" s="1"/>
  <c r="AB221" i="42"/>
  <c r="AA221" i="42"/>
  <c r="Z221" i="42"/>
  <c r="Y221" i="42"/>
  <c r="X221" i="42"/>
  <c r="U221" i="42"/>
  <c r="T221" i="42"/>
  <c r="AC221" i="42" s="1"/>
  <c r="AB220" i="42"/>
  <c r="AA220" i="42"/>
  <c r="Z220" i="42"/>
  <c r="Y220" i="42"/>
  <c r="X220" i="42"/>
  <c r="U220" i="42"/>
  <c r="T220" i="42"/>
  <c r="AC220" i="42" s="1"/>
  <c r="AB219" i="42"/>
  <c r="AA219" i="42"/>
  <c r="Z219" i="42"/>
  <c r="Y219" i="42"/>
  <c r="X219" i="42"/>
  <c r="U219" i="42"/>
  <c r="T219" i="42"/>
  <c r="AC219" i="42" s="1"/>
  <c r="AB218" i="42"/>
  <c r="AA218" i="42"/>
  <c r="Z218" i="42"/>
  <c r="Y218" i="42"/>
  <c r="X218" i="42"/>
  <c r="U218" i="42"/>
  <c r="T218" i="42"/>
  <c r="AC218" i="42" s="1"/>
  <c r="AB217" i="42"/>
  <c r="AA217" i="42"/>
  <c r="Z217" i="42"/>
  <c r="Y217" i="42"/>
  <c r="X217" i="42"/>
  <c r="U217" i="42"/>
  <c r="T217" i="42"/>
  <c r="AC217" i="42" s="1"/>
  <c r="AB216" i="42"/>
  <c r="AA216" i="42"/>
  <c r="Z216" i="42"/>
  <c r="Y216" i="42"/>
  <c r="X216" i="42"/>
  <c r="U216" i="42"/>
  <c r="T216" i="42"/>
  <c r="AC216" i="42" s="1"/>
  <c r="AA171" i="42"/>
  <c r="Q224" i="41"/>
  <c r="Q223" i="41"/>
  <c r="Q222" i="41"/>
  <c r="Q221" i="41"/>
  <c r="Q220" i="41"/>
  <c r="Q219" i="41"/>
  <c r="Q218" i="41"/>
  <c r="Q217" i="41"/>
  <c r="Q216" i="41"/>
  <c r="Q215" i="41"/>
  <c r="Q214" i="41"/>
  <c r="Q213" i="41"/>
  <c r="Q212" i="41"/>
  <c r="Q211" i="41"/>
  <c r="Q210" i="41"/>
  <c r="Q209" i="41"/>
  <c r="Q208" i="41"/>
  <c r="Q207" i="41"/>
  <c r="Q206" i="41"/>
  <c r="Q205" i="41"/>
  <c r="Q204" i="41"/>
  <c r="Q203" i="41"/>
  <c r="Q202" i="41"/>
  <c r="Q201" i="41"/>
  <c r="Q200" i="41"/>
  <c r="Q199" i="41"/>
  <c r="Q198" i="41"/>
  <c r="Q197" i="41"/>
  <c r="Q196" i="41"/>
  <c r="Q195" i="41"/>
  <c r="Q194" i="41"/>
  <c r="Q193" i="41"/>
  <c r="Q192" i="41"/>
  <c r="Q191" i="41"/>
  <c r="Q190" i="41"/>
  <c r="Q189" i="41"/>
  <c r="Q188" i="41"/>
  <c r="Q187" i="41"/>
  <c r="Q186" i="41"/>
  <c r="Q185" i="41"/>
  <c r="Q184" i="41"/>
  <c r="Q183" i="41"/>
  <c r="Q182" i="41"/>
  <c r="Q181" i="41"/>
  <c r="Q180" i="41"/>
  <c r="Q179" i="41"/>
  <c r="Q178" i="41"/>
  <c r="Q177" i="41"/>
  <c r="Q176" i="41"/>
  <c r="Q175" i="41"/>
  <c r="Q174" i="41"/>
  <c r="Q173" i="41"/>
  <c r="Q172" i="41"/>
  <c r="Q171" i="41"/>
  <c r="Q170" i="41"/>
  <c r="Q169" i="41"/>
  <c r="Q168" i="41"/>
  <c r="Q167" i="41"/>
  <c r="Q166" i="41"/>
  <c r="Q165" i="41"/>
  <c r="Q164" i="41"/>
  <c r="Q163" i="41"/>
  <c r="Q162" i="41"/>
  <c r="Q161" i="41"/>
  <c r="Q160" i="41"/>
  <c r="Q159" i="41"/>
  <c r="Q158" i="41"/>
  <c r="Q157" i="41"/>
  <c r="Q156" i="41"/>
  <c r="Q155" i="41"/>
  <c r="Q154" i="41"/>
  <c r="Q153" i="41"/>
  <c r="Q152" i="41"/>
  <c r="Q151" i="41"/>
  <c r="Q150" i="41"/>
  <c r="Q149" i="41"/>
  <c r="Q148" i="41"/>
  <c r="Q147" i="41"/>
  <c r="Q146" i="41"/>
  <c r="Q145" i="41"/>
  <c r="Q144" i="41"/>
  <c r="Q143" i="41"/>
  <c r="Q142" i="41"/>
  <c r="Q141" i="41"/>
  <c r="Q140" i="41"/>
  <c r="Q139" i="41"/>
  <c r="Q138" i="41"/>
  <c r="Q137" i="41"/>
  <c r="Q136" i="41"/>
  <c r="Q135" i="41"/>
  <c r="Q134" i="41"/>
  <c r="Q133" i="41"/>
  <c r="Q132" i="41"/>
  <c r="Q131" i="41"/>
  <c r="Q130" i="41"/>
  <c r="Q129" i="41"/>
  <c r="Q128" i="41"/>
  <c r="Q127" i="41"/>
  <c r="Q126" i="41"/>
  <c r="Q125" i="41"/>
  <c r="Q124" i="41"/>
  <c r="Q123" i="41"/>
  <c r="Q122" i="41"/>
  <c r="Q121" i="41"/>
  <c r="Q120" i="41"/>
  <c r="Q119" i="41"/>
  <c r="Q118" i="41"/>
  <c r="Q117" i="41"/>
  <c r="Q116" i="41"/>
  <c r="Q115" i="41"/>
  <c r="Q114" i="41"/>
  <c r="Q113" i="41"/>
  <c r="Q112" i="41"/>
  <c r="Q111" i="41"/>
  <c r="Q110" i="41"/>
  <c r="Q109" i="41"/>
  <c r="Q108" i="41"/>
  <c r="Q107" i="41"/>
  <c r="Q106" i="41"/>
  <c r="Q105" i="41"/>
  <c r="Q104" i="41"/>
  <c r="Q103" i="41"/>
  <c r="Q102" i="41"/>
  <c r="Q101" i="41"/>
  <c r="Q100" i="41"/>
  <c r="Q99" i="41"/>
  <c r="Q98" i="41"/>
  <c r="Q97" i="41"/>
  <c r="Q96" i="41"/>
  <c r="Q95" i="41"/>
  <c r="Q94" i="41"/>
  <c r="Q93" i="41"/>
  <c r="Q92" i="41"/>
  <c r="Q91" i="41"/>
  <c r="Q90" i="41"/>
  <c r="Q89" i="41"/>
  <c r="Q88" i="41"/>
  <c r="Q87" i="41"/>
  <c r="Q86" i="41"/>
  <c r="Q85" i="41"/>
  <c r="Q84" i="41"/>
  <c r="Q83" i="41"/>
  <c r="Q82" i="41"/>
  <c r="Q81" i="41"/>
  <c r="Q80" i="41"/>
  <c r="Q79" i="41"/>
  <c r="Q78" i="41"/>
  <c r="Q77" i="41"/>
  <c r="Q76" i="41"/>
  <c r="Q75" i="41"/>
  <c r="Q74" i="41"/>
  <c r="Q73" i="41"/>
  <c r="Q72" i="41"/>
  <c r="Q71" i="41"/>
  <c r="Q70" i="41"/>
  <c r="Q69" i="41"/>
  <c r="Q68" i="41"/>
  <c r="Q67" i="41"/>
  <c r="Q66" i="41"/>
  <c r="Q65" i="41"/>
  <c r="Q64" i="41"/>
  <c r="Q63" i="41"/>
  <c r="Q62" i="41"/>
  <c r="Q61" i="41"/>
  <c r="Q60" i="41"/>
  <c r="Q59" i="41"/>
  <c r="Q58" i="41"/>
  <c r="Q57" i="41"/>
  <c r="Q56" i="41"/>
  <c r="Q55" i="41"/>
  <c r="Q54" i="41"/>
  <c r="Q53" i="41"/>
  <c r="Q52" i="41"/>
  <c r="Q51" i="41"/>
  <c r="Q50" i="41"/>
  <c r="Q49" i="41"/>
  <c r="Q48" i="41"/>
  <c r="Q47" i="41"/>
  <c r="Q46" i="41"/>
  <c r="Q45" i="41"/>
  <c r="Q44" i="41"/>
  <c r="Q43" i="41"/>
  <c r="Q42" i="41"/>
  <c r="Q41" i="41"/>
  <c r="Q40" i="41"/>
  <c r="Q39" i="41"/>
  <c r="Q38" i="41"/>
  <c r="Q37" i="41"/>
  <c r="Q36" i="41"/>
  <c r="Q35" i="41"/>
  <c r="Q34" i="41"/>
  <c r="Q33" i="41"/>
  <c r="Q32" i="41"/>
  <c r="Q31" i="41"/>
  <c r="Q30" i="41"/>
  <c r="Q29" i="41"/>
  <c r="Q28" i="41"/>
  <c r="Q27" i="41"/>
  <c r="Q26" i="41"/>
  <c r="Q25" i="41"/>
  <c r="Q24" i="41"/>
  <c r="Q23" i="41"/>
  <c r="Q22" i="41"/>
  <c r="Q21" i="41"/>
  <c r="Q20" i="41"/>
  <c r="Q19" i="41"/>
  <c r="Q18" i="41"/>
  <c r="Q17" i="41"/>
  <c r="Q16" i="41"/>
  <c r="Q15" i="41"/>
  <c r="Q14" i="41"/>
  <c r="Q13" i="41"/>
  <c r="Q12" i="41"/>
  <c r="Q11" i="41"/>
  <c r="Q10" i="41"/>
  <c r="Q9" i="41"/>
  <c r="N224" i="41"/>
  <c r="N223" i="41"/>
  <c r="N222" i="41"/>
  <c r="N221" i="41"/>
  <c r="N220" i="41"/>
  <c r="N219" i="41"/>
  <c r="N218" i="41"/>
  <c r="N217" i="41"/>
  <c r="N216" i="41"/>
  <c r="N215" i="41"/>
  <c r="N214" i="41"/>
  <c r="N213" i="41"/>
  <c r="N212" i="41"/>
  <c r="N211" i="41"/>
  <c r="N210" i="41"/>
  <c r="N209" i="41"/>
  <c r="N208" i="41"/>
  <c r="N207" i="41"/>
  <c r="N206" i="41"/>
  <c r="N205" i="41"/>
  <c r="N204" i="41"/>
  <c r="N203" i="41"/>
  <c r="N202" i="41"/>
  <c r="N201" i="41"/>
  <c r="N200" i="41"/>
  <c r="N199" i="41"/>
  <c r="N198" i="41"/>
  <c r="N197" i="41"/>
  <c r="N196" i="41"/>
  <c r="N195" i="41"/>
  <c r="N194" i="41"/>
  <c r="N193" i="41"/>
  <c r="N192" i="41"/>
  <c r="N191" i="41"/>
  <c r="N190" i="41"/>
  <c r="N189" i="41"/>
  <c r="N188" i="41"/>
  <c r="N187" i="41"/>
  <c r="N186" i="41"/>
  <c r="N185" i="41"/>
  <c r="N184" i="41"/>
  <c r="N183" i="41"/>
  <c r="N182" i="41"/>
  <c r="N181" i="41"/>
  <c r="N180" i="41"/>
  <c r="N179" i="41"/>
  <c r="N178" i="41"/>
  <c r="N177" i="41"/>
  <c r="N176" i="41"/>
  <c r="N175" i="41"/>
  <c r="N174" i="41"/>
  <c r="N173" i="41"/>
  <c r="N172" i="41"/>
  <c r="N171" i="41"/>
  <c r="N170" i="41"/>
  <c r="N169" i="41"/>
  <c r="N168" i="41"/>
  <c r="N167" i="41"/>
  <c r="N166" i="41"/>
  <c r="N165" i="41"/>
  <c r="N164" i="41"/>
  <c r="N163" i="41"/>
  <c r="N162" i="41"/>
  <c r="N161" i="41"/>
  <c r="N160" i="41"/>
  <c r="N159" i="41"/>
  <c r="N158" i="41"/>
  <c r="N157" i="41"/>
  <c r="N156" i="41"/>
  <c r="N155" i="41"/>
  <c r="N154" i="41"/>
  <c r="N153" i="41"/>
  <c r="N152" i="41"/>
  <c r="N151" i="41"/>
  <c r="N150" i="41"/>
  <c r="N149" i="41"/>
  <c r="N148" i="41"/>
  <c r="N147" i="41"/>
  <c r="N146" i="41"/>
  <c r="N145" i="41"/>
  <c r="N144" i="41"/>
  <c r="N143" i="41"/>
  <c r="N142" i="41"/>
  <c r="N141" i="41"/>
  <c r="N140" i="41"/>
  <c r="N139" i="41"/>
  <c r="N138" i="41"/>
  <c r="N137" i="41"/>
  <c r="N136" i="41"/>
  <c r="N135" i="41"/>
  <c r="N134" i="41"/>
  <c r="N133" i="41"/>
  <c r="N132" i="41"/>
  <c r="N131" i="41"/>
  <c r="N130" i="41"/>
  <c r="N129" i="41"/>
  <c r="N128" i="41"/>
  <c r="N127" i="41"/>
  <c r="N126" i="41"/>
  <c r="N125" i="41"/>
  <c r="N124" i="41"/>
  <c r="N123" i="41"/>
  <c r="N122" i="41"/>
  <c r="N121" i="41"/>
  <c r="N120" i="41"/>
  <c r="N119" i="41"/>
  <c r="N118" i="41"/>
  <c r="N117" i="41"/>
  <c r="N116" i="41"/>
  <c r="N115" i="41"/>
  <c r="N114" i="41"/>
  <c r="N113" i="41"/>
  <c r="N112" i="41"/>
  <c r="N111" i="41"/>
  <c r="N110" i="41"/>
  <c r="N109" i="41"/>
  <c r="N108" i="41"/>
  <c r="N107" i="41"/>
  <c r="N106" i="41"/>
  <c r="N105" i="41"/>
  <c r="N104" i="41"/>
  <c r="N103" i="41"/>
  <c r="N102" i="41"/>
  <c r="N101" i="41"/>
  <c r="N100" i="41"/>
  <c r="N99" i="41"/>
  <c r="N98" i="41"/>
  <c r="N97" i="41"/>
  <c r="N96" i="41"/>
  <c r="N95" i="41"/>
  <c r="N94" i="41"/>
  <c r="N93" i="41"/>
  <c r="N92" i="41"/>
  <c r="N91" i="41"/>
  <c r="N90" i="41"/>
  <c r="N89" i="41"/>
  <c r="N88" i="41"/>
  <c r="N87" i="41"/>
  <c r="N86" i="41"/>
  <c r="N85" i="41"/>
  <c r="N84" i="41"/>
  <c r="N83" i="41"/>
  <c r="N82" i="41"/>
  <c r="N81" i="41"/>
  <c r="N80" i="41"/>
  <c r="N79" i="41"/>
  <c r="N78" i="41"/>
  <c r="N77" i="41"/>
  <c r="N76" i="41"/>
  <c r="N75" i="41"/>
  <c r="N74" i="41"/>
  <c r="N73" i="41"/>
  <c r="N72" i="41"/>
  <c r="N71" i="41"/>
  <c r="N70" i="41"/>
  <c r="N69" i="41"/>
  <c r="N68" i="41"/>
  <c r="N67" i="41"/>
  <c r="N66" i="41"/>
  <c r="N65" i="41"/>
  <c r="N64" i="41"/>
  <c r="N63" i="41"/>
  <c r="N62" i="41"/>
  <c r="N61" i="41"/>
  <c r="N60" i="41"/>
  <c r="N59" i="41"/>
  <c r="N58" i="41"/>
  <c r="N57" i="41"/>
  <c r="N56" i="41"/>
  <c r="N55" i="41"/>
  <c r="N54" i="41"/>
  <c r="N53" i="41"/>
  <c r="N52" i="41"/>
  <c r="N51" i="41"/>
  <c r="N50" i="41"/>
  <c r="N49" i="41"/>
  <c r="N48" i="41"/>
  <c r="N47" i="41"/>
  <c r="N46" i="41"/>
  <c r="N45" i="41"/>
  <c r="N44" i="41"/>
  <c r="N43" i="41"/>
  <c r="N42" i="41"/>
  <c r="N41" i="41"/>
  <c r="N40" i="41"/>
  <c r="N39" i="41"/>
  <c r="N38" i="41"/>
  <c r="N37" i="41"/>
  <c r="N36" i="41"/>
  <c r="N35" i="41"/>
  <c r="N34" i="41"/>
  <c r="N33" i="41"/>
  <c r="N32" i="41"/>
  <c r="N31" i="41"/>
  <c r="N30" i="41"/>
  <c r="N29" i="41"/>
  <c r="N28" i="41"/>
  <c r="N27" i="41"/>
  <c r="N26" i="41"/>
  <c r="N25" i="41"/>
  <c r="N24" i="41"/>
  <c r="N23" i="41"/>
  <c r="N22" i="41"/>
  <c r="N21" i="41"/>
  <c r="N20" i="41"/>
  <c r="N19" i="41"/>
  <c r="N18" i="41"/>
  <c r="N17" i="41"/>
  <c r="N16" i="41"/>
  <c r="N15" i="41"/>
  <c r="N14" i="41"/>
  <c r="N13" i="41"/>
  <c r="N12" i="41"/>
  <c r="N11" i="41"/>
  <c r="N10" i="41"/>
  <c r="N9" i="41"/>
  <c r="K224" i="41"/>
  <c r="K223" i="41"/>
  <c r="K222" i="41"/>
  <c r="K221" i="41"/>
  <c r="K220" i="41"/>
  <c r="K219" i="41"/>
  <c r="K218" i="41"/>
  <c r="K217" i="41"/>
  <c r="K216" i="41"/>
  <c r="K215" i="41"/>
  <c r="K214" i="41"/>
  <c r="K213" i="41"/>
  <c r="K212" i="41"/>
  <c r="K211" i="41"/>
  <c r="K210" i="41"/>
  <c r="K209" i="41"/>
  <c r="K208" i="41"/>
  <c r="K207" i="41"/>
  <c r="K206" i="41"/>
  <c r="K205" i="41"/>
  <c r="K204" i="41"/>
  <c r="K203" i="41"/>
  <c r="K202" i="41"/>
  <c r="K201" i="41"/>
  <c r="K200" i="41"/>
  <c r="K199" i="41"/>
  <c r="K198" i="41"/>
  <c r="K197" i="41"/>
  <c r="K196" i="41"/>
  <c r="K195" i="41"/>
  <c r="K194" i="41"/>
  <c r="K193" i="41"/>
  <c r="K192" i="41"/>
  <c r="K191" i="41"/>
  <c r="K190" i="41"/>
  <c r="K189" i="41"/>
  <c r="K188" i="41"/>
  <c r="K187" i="41"/>
  <c r="K186" i="41"/>
  <c r="K185" i="41"/>
  <c r="K184" i="41"/>
  <c r="K183" i="41"/>
  <c r="K182" i="41"/>
  <c r="K181" i="41"/>
  <c r="K180" i="41"/>
  <c r="K179" i="41"/>
  <c r="K178" i="41"/>
  <c r="K177" i="41"/>
  <c r="K176" i="41"/>
  <c r="K175" i="41"/>
  <c r="K174" i="41"/>
  <c r="K173" i="41"/>
  <c r="K172" i="41"/>
  <c r="K171" i="41"/>
  <c r="K170" i="41"/>
  <c r="K169" i="41"/>
  <c r="K168" i="41"/>
  <c r="K167" i="41"/>
  <c r="K166" i="41"/>
  <c r="K165" i="41"/>
  <c r="K164" i="41"/>
  <c r="K163" i="41"/>
  <c r="K162" i="41"/>
  <c r="K161" i="41"/>
  <c r="K160" i="41"/>
  <c r="K159" i="41"/>
  <c r="K158" i="41"/>
  <c r="K157" i="41"/>
  <c r="K156" i="41"/>
  <c r="K155" i="41"/>
  <c r="K154" i="41"/>
  <c r="K153" i="41"/>
  <c r="K152" i="41"/>
  <c r="K151" i="41"/>
  <c r="K150" i="41"/>
  <c r="K149" i="41"/>
  <c r="K148" i="41"/>
  <c r="K147" i="41"/>
  <c r="K146" i="41"/>
  <c r="K145" i="41"/>
  <c r="K144" i="41"/>
  <c r="K143" i="41"/>
  <c r="K142" i="41"/>
  <c r="K141" i="41"/>
  <c r="K140" i="41"/>
  <c r="K139" i="41"/>
  <c r="K138" i="41"/>
  <c r="K137" i="41"/>
  <c r="K136" i="41"/>
  <c r="K135" i="41"/>
  <c r="K134" i="41"/>
  <c r="K133" i="41"/>
  <c r="K132" i="41"/>
  <c r="K131" i="41"/>
  <c r="K130" i="41"/>
  <c r="K129" i="41"/>
  <c r="K128" i="41"/>
  <c r="K127" i="41"/>
  <c r="K126" i="41"/>
  <c r="K125" i="41"/>
  <c r="K124" i="41"/>
  <c r="K123" i="41"/>
  <c r="K122" i="41"/>
  <c r="K121" i="41"/>
  <c r="K120" i="41"/>
  <c r="K119" i="41"/>
  <c r="K118" i="41"/>
  <c r="K117" i="41"/>
  <c r="K116" i="41"/>
  <c r="K115" i="41"/>
  <c r="K114" i="41"/>
  <c r="K113" i="41"/>
  <c r="K112" i="41"/>
  <c r="K111" i="41"/>
  <c r="K110" i="41"/>
  <c r="K109" i="41"/>
  <c r="K108" i="41"/>
  <c r="K107" i="41"/>
  <c r="K106" i="41"/>
  <c r="K105" i="41"/>
  <c r="K104" i="41"/>
  <c r="K103" i="41"/>
  <c r="K102" i="41"/>
  <c r="K101" i="41"/>
  <c r="K100" i="41"/>
  <c r="K99" i="41"/>
  <c r="K98" i="41"/>
  <c r="K97" i="41"/>
  <c r="K96" i="41"/>
  <c r="K95" i="41"/>
  <c r="K94" i="41"/>
  <c r="K93" i="41"/>
  <c r="K92" i="41"/>
  <c r="K91" i="41"/>
  <c r="K90" i="41"/>
  <c r="K89" i="41"/>
  <c r="K88" i="41"/>
  <c r="K87" i="41"/>
  <c r="K86" i="41"/>
  <c r="K85" i="41"/>
  <c r="K84" i="41"/>
  <c r="K83" i="41"/>
  <c r="K82" i="41"/>
  <c r="K81" i="41"/>
  <c r="K80" i="41"/>
  <c r="K79" i="41"/>
  <c r="K78" i="41"/>
  <c r="K77" i="41"/>
  <c r="K76" i="41"/>
  <c r="K75" i="41"/>
  <c r="K74" i="41"/>
  <c r="K73" i="41"/>
  <c r="K72" i="41"/>
  <c r="K71" i="41"/>
  <c r="K70" i="41"/>
  <c r="K69" i="41"/>
  <c r="K68" i="41"/>
  <c r="K67" i="41"/>
  <c r="K66" i="41"/>
  <c r="K65" i="41"/>
  <c r="K64" i="41"/>
  <c r="K63" i="41"/>
  <c r="K62" i="41"/>
  <c r="K61" i="41"/>
  <c r="K60" i="41"/>
  <c r="K59" i="41"/>
  <c r="K58" i="41"/>
  <c r="K57" i="41"/>
  <c r="K56" i="41"/>
  <c r="K55" i="41"/>
  <c r="K54" i="41"/>
  <c r="K53" i="41"/>
  <c r="K52" i="41"/>
  <c r="K51" i="41"/>
  <c r="K50" i="41"/>
  <c r="K49" i="41"/>
  <c r="K48" i="41"/>
  <c r="K47" i="41"/>
  <c r="K46" i="41"/>
  <c r="K45" i="41"/>
  <c r="K44" i="41"/>
  <c r="K43" i="41"/>
  <c r="K42" i="41"/>
  <c r="K41" i="41"/>
  <c r="K40" i="41"/>
  <c r="K39" i="41"/>
  <c r="K38" i="41"/>
  <c r="K37" i="41"/>
  <c r="K36" i="41"/>
  <c r="K35" i="41"/>
  <c r="K34" i="41"/>
  <c r="K33" i="41"/>
  <c r="K32" i="41"/>
  <c r="K31" i="41"/>
  <c r="K30" i="41"/>
  <c r="K29" i="41"/>
  <c r="K28" i="41"/>
  <c r="K27" i="41"/>
  <c r="K26" i="41"/>
  <c r="K25" i="41"/>
  <c r="K24" i="41"/>
  <c r="K23" i="41"/>
  <c r="K22" i="41"/>
  <c r="K21" i="41"/>
  <c r="K20" i="41"/>
  <c r="K19" i="41"/>
  <c r="K18" i="41"/>
  <c r="K17" i="41"/>
  <c r="K16" i="41"/>
  <c r="K15" i="41"/>
  <c r="K14" i="41"/>
  <c r="K13" i="41"/>
  <c r="K12" i="41"/>
  <c r="K11" i="41"/>
  <c r="K10" i="41"/>
  <c r="K9" i="41"/>
  <c r="H224" i="41"/>
  <c r="H223" i="41"/>
  <c r="H222" i="41"/>
  <c r="H221" i="41"/>
  <c r="H220" i="41"/>
  <c r="H219" i="41"/>
  <c r="H218" i="41"/>
  <c r="H217" i="41"/>
  <c r="H216" i="41"/>
  <c r="H215" i="41"/>
  <c r="H214" i="41"/>
  <c r="H213" i="41"/>
  <c r="H212" i="41"/>
  <c r="H211" i="41"/>
  <c r="H210" i="41"/>
  <c r="H209" i="41"/>
  <c r="H208" i="41"/>
  <c r="H207" i="41"/>
  <c r="H206" i="41"/>
  <c r="H205" i="41"/>
  <c r="H204" i="41"/>
  <c r="H203" i="41"/>
  <c r="H202" i="41"/>
  <c r="H201" i="41"/>
  <c r="H200" i="41"/>
  <c r="H199" i="41"/>
  <c r="H198" i="41"/>
  <c r="H197" i="41"/>
  <c r="H196" i="41"/>
  <c r="H195" i="41"/>
  <c r="H194" i="41"/>
  <c r="H193" i="41"/>
  <c r="H192" i="41"/>
  <c r="H191" i="41"/>
  <c r="H190" i="41"/>
  <c r="H189" i="41"/>
  <c r="H188" i="41"/>
  <c r="H187" i="41"/>
  <c r="H186" i="41"/>
  <c r="H185" i="41"/>
  <c r="H184" i="41"/>
  <c r="H183" i="41"/>
  <c r="H182" i="41"/>
  <c r="H181" i="41"/>
  <c r="H180" i="41"/>
  <c r="H179" i="41"/>
  <c r="H178" i="41"/>
  <c r="H177" i="41"/>
  <c r="H176" i="41"/>
  <c r="H175" i="41"/>
  <c r="H174" i="41"/>
  <c r="H173" i="41"/>
  <c r="H172" i="41"/>
  <c r="H171" i="41"/>
  <c r="H170" i="41"/>
  <c r="H169" i="41"/>
  <c r="H168" i="41"/>
  <c r="H167" i="41"/>
  <c r="H166" i="41"/>
  <c r="H165" i="41"/>
  <c r="H164" i="41"/>
  <c r="H163" i="41"/>
  <c r="H162" i="41"/>
  <c r="H161" i="41"/>
  <c r="H160" i="41"/>
  <c r="H159" i="41"/>
  <c r="H158" i="41"/>
  <c r="H157" i="41"/>
  <c r="H156" i="41"/>
  <c r="H155" i="41"/>
  <c r="H154" i="41"/>
  <c r="H153" i="41"/>
  <c r="H152" i="41"/>
  <c r="H151" i="41"/>
  <c r="H150" i="41"/>
  <c r="H149" i="41"/>
  <c r="H148" i="41"/>
  <c r="H147" i="41"/>
  <c r="H146" i="41"/>
  <c r="H145" i="41"/>
  <c r="H144" i="41"/>
  <c r="H143" i="41"/>
  <c r="H142" i="41"/>
  <c r="H141" i="41"/>
  <c r="H140" i="41"/>
  <c r="H139" i="41"/>
  <c r="H138" i="41"/>
  <c r="H137" i="41"/>
  <c r="H136" i="41"/>
  <c r="H135" i="41"/>
  <c r="H134" i="41"/>
  <c r="H133" i="41"/>
  <c r="H132" i="41"/>
  <c r="H131" i="41"/>
  <c r="H130" i="41"/>
  <c r="H129" i="41"/>
  <c r="H128" i="41"/>
  <c r="H127" i="41"/>
  <c r="H126" i="41"/>
  <c r="H125" i="41"/>
  <c r="H124" i="41"/>
  <c r="H123" i="41"/>
  <c r="H122" i="41"/>
  <c r="H121" i="41"/>
  <c r="H120" i="41"/>
  <c r="H119" i="41"/>
  <c r="H118" i="41"/>
  <c r="H117" i="41"/>
  <c r="H116" i="41"/>
  <c r="H115" i="41"/>
  <c r="H114" i="41"/>
  <c r="H113" i="41"/>
  <c r="H112" i="41"/>
  <c r="H111" i="41"/>
  <c r="H110" i="41"/>
  <c r="H109" i="41"/>
  <c r="H108" i="41"/>
  <c r="H107" i="41"/>
  <c r="H106" i="41"/>
  <c r="H105" i="41"/>
  <c r="H104" i="41"/>
  <c r="H103" i="41"/>
  <c r="H102" i="41"/>
  <c r="H101" i="41"/>
  <c r="H100" i="41"/>
  <c r="H99" i="41"/>
  <c r="H98" i="41"/>
  <c r="H97" i="41"/>
  <c r="H96" i="41"/>
  <c r="H95" i="41"/>
  <c r="H94" i="41"/>
  <c r="H93" i="41"/>
  <c r="H92" i="41"/>
  <c r="H91" i="41"/>
  <c r="H90" i="41"/>
  <c r="H89" i="41"/>
  <c r="H88" i="41"/>
  <c r="H87" i="41"/>
  <c r="H86" i="41"/>
  <c r="H85" i="41"/>
  <c r="H84" i="41"/>
  <c r="H83" i="41"/>
  <c r="H82" i="41"/>
  <c r="H81" i="41"/>
  <c r="H80" i="41"/>
  <c r="H79" i="41"/>
  <c r="H78" i="41"/>
  <c r="H77" i="41"/>
  <c r="H76" i="41"/>
  <c r="H75" i="41"/>
  <c r="H74" i="41"/>
  <c r="H73" i="41"/>
  <c r="H72" i="41"/>
  <c r="H71" i="41"/>
  <c r="H70" i="41"/>
  <c r="H69" i="41"/>
  <c r="H68" i="41"/>
  <c r="H67" i="41"/>
  <c r="H66" i="41"/>
  <c r="H65" i="41"/>
  <c r="H64" i="41"/>
  <c r="H63" i="41"/>
  <c r="H62" i="41"/>
  <c r="H61" i="41"/>
  <c r="H60" i="41"/>
  <c r="H59" i="41"/>
  <c r="H58" i="41"/>
  <c r="H57" i="41"/>
  <c r="H56" i="41"/>
  <c r="H55" i="41"/>
  <c r="H54" i="41"/>
  <c r="H53" i="41"/>
  <c r="H52" i="41"/>
  <c r="H51" i="41"/>
  <c r="H50" i="41"/>
  <c r="H49" i="41"/>
  <c r="H48" i="41"/>
  <c r="H47" i="41"/>
  <c r="H46" i="41"/>
  <c r="H45" i="41"/>
  <c r="H44" i="41"/>
  <c r="H43" i="41"/>
  <c r="H42" i="41"/>
  <c r="H41" i="41"/>
  <c r="H40" i="41"/>
  <c r="H39" i="41"/>
  <c r="H38" i="41"/>
  <c r="H37" i="41"/>
  <c r="H36" i="41"/>
  <c r="H35" i="41"/>
  <c r="H34" i="41"/>
  <c r="H33" i="41"/>
  <c r="H32" i="41"/>
  <c r="H31" i="41"/>
  <c r="H30" i="41"/>
  <c r="H29" i="41"/>
  <c r="H28" i="41"/>
  <c r="H27" i="41"/>
  <c r="H26" i="41"/>
  <c r="H25" i="41"/>
  <c r="H24" i="41"/>
  <c r="H23" i="41"/>
  <c r="H22" i="41"/>
  <c r="H21" i="41"/>
  <c r="H20" i="41"/>
  <c r="H19" i="41"/>
  <c r="H18" i="41"/>
  <c r="H17" i="41"/>
  <c r="H16" i="41"/>
  <c r="H15" i="41"/>
  <c r="H14" i="41"/>
  <c r="H13" i="41"/>
  <c r="H12" i="41"/>
  <c r="H11" i="41"/>
  <c r="H10" i="41"/>
  <c r="H9" i="41"/>
  <c r="E224" i="41"/>
  <c r="E223" i="41"/>
  <c r="E222" i="41"/>
  <c r="E221" i="41"/>
  <c r="E220" i="41"/>
  <c r="E219" i="41"/>
  <c r="E218" i="41"/>
  <c r="E217" i="41"/>
  <c r="E216" i="41"/>
  <c r="E215" i="41"/>
  <c r="E214" i="41"/>
  <c r="E213" i="41"/>
  <c r="E212" i="41"/>
  <c r="E211" i="41"/>
  <c r="E210" i="41"/>
  <c r="E209" i="41"/>
  <c r="E208" i="41"/>
  <c r="E207" i="41"/>
  <c r="E206" i="41"/>
  <c r="E205" i="41"/>
  <c r="E204" i="41"/>
  <c r="E203" i="41"/>
  <c r="E202" i="41"/>
  <c r="E201" i="41"/>
  <c r="E200" i="41"/>
  <c r="E199" i="41"/>
  <c r="E198" i="41"/>
  <c r="E197" i="41"/>
  <c r="E196" i="41"/>
  <c r="E195" i="41"/>
  <c r="E194" i="41"/>
  <c r="E193" i="41"/>
  <c r="E192" i="41"/>
  <c r="E191" i="41"/>
  <c r="E190" i="41"/>
  <c r="E189" i="41"/>
  <c r="E188" i="41"/>
  <c r="E187" i="41"/>
  <c r="E186" i="41"/>
  <c r="E185" i="41"/>
  <c r="E184" i="41"/>
  <c r="E183" i="41"/>
  <c r="E182" i="41"/>
  <c r="E181" i="41"/>
  <c r="E180" i="41"/>
  <c r="E179" i="41"/>
  <c r="E178" i="41"/>
  <c r="E177" i="41"/>
  <c r="E176" i="41"/>
  <c r="E175" i="41"/>
  <c r="E174" i="41"/>
  <c r="E173" i="41"/>
  <c r="E172" i="41"/>
  <c r="E171" i="41"/>
  <c r="E170" i="41"/>
  <c r="E169" i="41"/>
  <c r="E168" i="41"/>
  <c r="E167" i="41"/>
  <c r="E166" i="41"/>
  <c r="E165" i="41"/>
  <c r="E164" i="41"/>
  <c r="E163" i="41"/>
  <c r="E162" i="41"/>
  <c r="E161" i="41"/>
  <c r="E160" i="41"/>
  <c r="E159" i="41"/>
  <c r="E158" i="41"/>
  <c r="E157" i="41"/>
  <c r="E156" i="41"/>
  <c r="E155" i="41"/>
  <c r="E154" i="41"/>
  <c r="E153" i="41"/>
  <c r="E152" i="41"/>
  <c r="E151" i="41"/>
  <c r="E150" i="41"/>
  <c r="E149" i="41"/>
  <c r="E148" i="41"/>
  <c r="E147" i="41"/>
  <c r="E146" i="41"/>
  <c r="E145" i="41"/>
  <c r="E144" i="41"/>
  <c r="E143" i="41"/>
  <c r="E142" i="41"/>
  <c r="E141" i="41"/>
  <c r="E140" i="41"/>
  <c r="E139" i="41"/>
  <c r="E138" i="41"/>
  <c r="E137" i="41"/>
  <c r="E136" i="41"/>
  <c r="E135" i="41"/>
  <c r="E134" i="41"/>
  <c r="E133" i="41"/>
  <c r="E132" i="41"/>
  <c r="E131" i="41"/>
  <c r="E130" i="41"/>
  <c r="E129" i="41"/>
  <c r="E128" i="41"/>
  <c r="E127" i="41"/>
  <c r="E126" i="41"/>
  <c r="E125" i="41"/>
  <c r="E124" i="41"/>
  <c r="E123" i="41"/>
  <c r="E122" i="41"/>
  <c r="E121" i="41"/>
  <c r="E120" i="41"/>
  <c r="E119" i="41"/>
  <c r="E118" i="41"/>
  <c r="E117" i="41"/>
  <c r="E116" i="41"/>
  <c r="E115" i="41"/>
  <c r="E114" i="41"/>
  <c r="E113" i="41"/>
  <c r="E112" i="41"/>
  <c r="E111" i="41"/>
  <c r="E110" i="41"/>
  <c r="E109" i="41"/>
  <c r="E108" i="41"/>
  <c r="E107" i="41"/>
  <c r="E106" i="41"/>
  <c r="E105" i="41"/>
  <c r="E104" i="41"/>
  <c r="E103" i="41"/>
  <c r="E102" i="41"/>
  <c r="E101" i="41"/>
  <c r="E100" i="41"/>
  <c r="E99" i="41"/>
  <c r="E98" i="41"/>
  <c r="E97" i="41"/>
  <c r="E96" i="41"/>
  <c r="E95" i="41"/>
  <c r="E94" i="41"/>
  <c r="E93" i="41"/>
  <c r="E92" i="41"/>
  <c r="E91" i="41"/>
  <c r="E90" i="41"/>
  <c r="E89" i="41"/>
  <c r="E88" i="41"/>
  <c r="E87" i="41"/>
  <c r="E86" i="41"/>
  <c r="E85" i="41"/>
  <c r="E84" i="41"/>
  <c r="E83" i="41"/>
  <c r="E82" i="41"/>
  <c r="E81" i="41"/>
  <c r="E80" i="41"/>
  <c r="E79" i="41"/>
  <c r="E78" i="41"/>
  <c r="E77" i="41"/>
  <c r="E76" i="41"/>
  <c r="E75" i="41"/>
  <c r="E74" i="41"/>
  <c r="E73" i="41"/>
  <c r="E72" i="41"/>
  <c r="E71" i="41"/>
  <c r="E70" i="41"/>
  <c r="E69" i="41"/>
  <c r="E68" i="41"/>
  <c r="E67" i="41"/>
  <c r="E66" i="41"/>
  <c r="E65" i="41"/>
  <c r="E64" i="41"/>
  <c r="E63" i="41"/>
  <c r="E62" i="41"/>
  <c r="E61" i="41"/>
  <c r="E60" i="41"/>
  <c r="E59" i="41"/>
  <c r="E58" i="41"/>
  <c r="E57" i="41"/>
  <c r="E56" i="41"/>
  <c r="E55" i="41"/>
  <c r="E54" i="41"/>
  <c r="E53" i="41"/>
  <c r="E52" i="41"/>
  <c r="E51" i="41"/>
  <c r="E50" i="41"/>
  <c r="E49" i="41"/>
  <c r="E48" i="41"/>
  <c r="E47" i="41"/>
  <c r="E46" i="41"/>
  <c r="E45" i="41"/>
  <c r="E44" i="41"/>
  <c r="E43" i="41"/>
  <c r="E42" i="41"/>
  <c r="E41" i="41"/>
  <c r="E40" i="41"/>
  <c r="E39" i="41"/>
  <c r="E38" i="41"/>
  <c r="E37" i="41"/>
  <c r="E36" i="41"/>
  <c r="E35" i="41"/>
  <c r="E34" i="41"/>
  <c r="E33" i="41"/>
  <c r="E32" i="41"/>
  <c r="E31" i="41"/>
  <c r="E30" i="41"/>
  <c r="E29" i="41"/>
  <c r="E28" i="41"/>
  <c r="E27" i="41"/>
  <c r="E26" i="41"/>
  <c r="E25" i="41"/>
  <c r="E24" i="41"/>
  <c r="E23" i="41"/>
  <c r="E22" i="41"/>
  <c r="E21" i="41"/>
  <c r="E20" i="41"/>
  <c r="E19" i="41"/>
  <c r="E18" i="41"/>
  <c r="E17" i="41"/>
  <c r="E16" i="41"/>
  <c r="E15" i="41"/>
  <c r="E14" i="41"/>
  <c r="E13" i="41"/>
  <c r="E12" i="41"/>
  <c r="E10" i="41"/>
  <c r="E9" i="41"/>
  <c r="AB224" i="41"/>
  <c r="AA224" i="41"/>
  <c r="Z224" i="41"/>
  <c r="Y224" i="41"/>
  <c r="X224" i="41"/>
  <c r="U224" i="41"/>
  <c r="T224" i="41"/>
  <c r="AC224" i="41" s="1"/>
  <c r="AB223" i="41"/>
  <c r="AA223" i="41"/>
  <c r="Z223" i="41"/>
  <c r="Y223" i="41"/>
  <c r="X223" i="41"/>
  <c r="U223" i="41"/>
  <c r="T223" i="41"/>
  <c r="AC223" i="41" s="1"/>
  <c r="AB222" i="41"/>
  <c r="AA222" i="41"/>
  <c r="Z222" i="41"/>
  <c r="Y222" i="41"/>
  <c r="X222" i="41"/>
  <c r="U222" i="41"/>
  <c r="T222" i="41"/>
  <c r="AC222" i="41" s="1"/>
  <c r="AB221" i="41"/>
  <c r="AA221" i="41"/>
  <c r="Z221" i="41"/>
  <c r="Y221" i="41"/>
  <c r="X221" i="41"/>
  <c r="U221" i="41"/>
  <c r="T221" i="41"/>
  <c r="AC221" i="41" s="1"/>
  <c r="AB220" i="41"/>
  <c r="AA220" i="41"/>
  <c r="Z220" i="41"/>
  <c r="Y220" i="41"/>
  <c r="X220" i="41"/>
  <c r="U220" i="41"/>
  <c r="T220" i="41"/>
  <c r="AC220" i="41" s="1"/>
  <c r="AB219" i="41"/>
  <c r="AA219" i="41"/>
  <c r="Z219" i="41"/>
  <c r="Y219" i="41"/>
  <c r="X219" i="41"/>
  <c r="U219" i="41"/>
  <c r="T219" i="41"/>
  <c r="AC219" i="41" s="1"/>
  <c r="AB218" i="41"/>
  <c r="AA218" i="41"/>
  <c r="Z218" i="41"/>
  <c r="Y218" i="41"/>
  <c r="X218" i="41"/>
  <c r="U218" i="41"/>
  <c r="T218" i="41"/>
  <c r="AC218" i="41" s="1"/>
  <c r="AB217" i="41"/>
  <c r="AA217" i="41"/>
  <c r="Z217" i="41"/>
  <c r="Y217" i="41"/>
  <c r="X217" i="41"/>
  <c r="U217" i="41"/>
  <c r="T217" i="41"/>
  <c r="AC217" i="41" s="1"/>
  <c r="AB216" i="41"/>
  <c r="AA216" i="41"/>
  <c r="Z216" i="41"/>
  <c r="Y216" i="41"/>
  <c r="X216" i="41"/>
  <c r="U216" i="41"/>
  <c r="T216" i="41"/>
  <c r="AC216" i="41" s="1"/>
  <c r="U215" i="43"/>
  <c r="T215" i="43"/>
  <c r="AC215" i="43" s="1"/>
  <c r="Q215" i="43"/>
  <c r="AB215" i="43" s="1"/>
  <c r="N215" i="43"/>
  <c r="AA215" i="43" s="1"/>
  <c r="K215" i="43"/>
  <c r="Z215" i="43" s="1"/>
  <c r="H215" i="43"/>
  <c r="Y215" i="43" s="1"/>
  <c r="E215" i="43"/>
  <c r="X215" i="43" s="1"/>
  <c r="X214" i="43"/>
  <c r="U214" i="43"/>
  <c r="T214" i="43"/>
  <c r="AC214" i="43" s="1"/>
  <c r="Q214" i="43"/>
  <c r="AB214" i="43" s="1"/>
  <c r="N214" i="43"/>
  <c r="AA214" i="43" s="1"/>
  <c r="K214" i="43"/>
  <c r="Z214" i="43" s="1"/>
  <c r="H214" i="43"/>
  <c r="Y214" i="43" s="1"/>
  <c r="E214" i="43"/>
  <c r="Y213" i="43"/>
  <c r="U213" i="43"/>
  <c r="T213" i="43"/>
  <c r="AC213" i="43" s="1"/>
  <c r="Q213" i="43"/>
  <c r="AB213" i="43" s="1"/>
  <c r="N213" i="43"/>
  <c r="AA213" i="43" s="1"/>
  <c r="K213" i="43"/>
  <c r="Z213" i="43" s="1"/>
  <c r="H213" i="43"/>
  <c r="E213" i="43"/>
  <c r="X213" i="43" s="1"/>
  <c r="Z212" i="43"/>
  <c r="U212" i="43"/>
  <c r="T212" i="43"/>
  <c r="AC212" i="43" s="1"/>
  <c r="Q212" i="43"/>
  <c r="AB212" i="43" s="1"/>
  <c r="N212" i="43"/>
  <c r="AA212" i="43" s="1"/>
  <c r="K212" i="43"/>
  <c r="H212" i="43"/>
  <c r="Y212" i="43" s="1"/>
  <c r="E212" i="43"/>
  <c r="X212" i="43" s="1"/>
  <c r="U211" i="43"/>
  <c r="T211" i="43"/>
  <c r="AC211" i="43" s="1"/>
  <c r="Q211" i="43"/>
  <c r="AB211" i="43" s="1"/>
  <c r="N211" i="43"/>
  <c r="AA211" i="43" s="1"/>
  <c r="K211" i="43"/>
  <c r="Z211" i="43" s="1"/>
  <c r="H211" i="43"/>
  <c r="Y211" i="43" s="1"/>
  <c r="E211" i="43"/>
  <c r="X211" i="43" s="1"/>
  <c r="AB210" i="43"/>
  <c r="U210" i="43"/>
  <c r="T210" i="43"/>
  <c r="AC210" i="43" s="1"/>
  <c r="Q210" i="43"/>
  <c r="N210" i="43"/>
  <c r="AA210" i="43" s="1"/>
  <c r="K210" i="43"/>
  <c r="Z210" i="43" s="1"/>
  <c r="H210" i="43"/>
  <c r="Y210" i="43" s="1"/>
  <c r="E210" i="43"/>
  <c r="X210" i="43" s="1"/>
  <c r="U209" i="43"/>
  <c r="T209" i="43"/>
  <c r="AC209" i="43" s="1"/>
  <c r="Q209" i="43"/>
  <c r="AB209" i="43" s="1"/>
  <c r="N209" i="43"/>
  <c r="AA209" i="43" s="1"/>
  <c r="K209" i="43"/>
  <c r="Z209" i="43" s="1"/>
  <c r="H209" i="43"/>
  <c r="Y209" i="43" s="1"/>
  <c r="E209" i="43"/>
  <c r="X209" i="43" s="1"/>
  <c r="Z208" i="43"/>
  <c r="U208" i="43"/>
  <c r="T208" i="43"/>
  <c r="AC208" i="43" s="1"/>
  <c r="Q208" i="43"/>
  <c r="AB208" i="43" s="1"/>
  <c r="N208" i="43"/>
  <c r="AA208" i="43" s="1"/>
  <c r="K208" i="43"/>
  <c r="H208" i="43"/>
  <c r="Y208" i="43" s="1"/>
  <c r="E208" i="43"/>
  <c r="X208" i="43" s="1"/>
  <c r="U207" i="43"/>
  <c r="T207" i="43"/>
  <c r="AC207" i="43" s="1"/>
  <c r="Q207" i="43"/>
  <c r="AB207" i="43" s="1"/>
  <c r="N207" i="43"/>
  <c r="AA207" i="43" s="1"/>
  <c r="K207" i="43"/>
  <c r="Z207" i="43" s="1"/>
  <c r="H207" i="43"/>
  <c r="Y207" i="43" s="1"/>
  <c r="E207" i="43"/>
  <c r="X207" i="43" s="1"/>
  <c r="X206" i="43"/>
  <c r="U206" i="43"/>
  <c r="T206" i="43"/>
  <c r="AC206" i="43" s="1"/>
  <c r="Q206" i="43"/>
  <c r="AB206" i="43" s="1"/>
  <c r="N206" i="43"/>
  <c r="AA206" i="43" s="1"/>
  <c r="K206" i="43"/>
  <c r="Z206" i="43" s="1"/>
  <c r="H206" i="43"/>
  <c r="Y206" i="43" s="1"/>
  <c r="E206" i="43"/>
  <c r="Y205" i="43"/>
  <c r="U205" i="43"/>
  <c r="T205" i="43"/>
  <c r="AC205" i="43" s="1"/>
  <c r="Q205" i="43"/>
  <c r="AB205" i="43" s="1"/>
  <c r="N205" i="43"/>
  <c r="AA205" i="43" s="1"/>
  <c r="K205" i="43"/>
  <c r="Z205" i="43" s="1"/>
  <c r="H205" i="43"/>
  <c r="E205" i="43"/>
  <c r="X205" i="43" s="1"/>
  <c r="U204" i="43"/>
  <c r="T204" i="43"/>
  <c r="AC204" i="43" s="1"/>
  <c r="Q204" i="43"/>
  <c r="AB204" i="43" s="1"/>
  <c r="N204" i="43"/>
  <c r="AA204" i="43" s="1"/>
  <c r="K204" i="43"/>
  <c r="Z204" i="43" s="1"/>
  <c r="H204" i="43"/>
  <c r="Y204" i="43" s="1"/>
  <c r="E204" i="43"/>
  <c r="X204" i="43" s="1"/>
  <c r="U203" i="43"/>
  <c r="T203" i="43"/>
  <c r="AC203" i="43" s="1"/>
  <c r="Q203" i="43"/>
  <c r="AB203" i="43" s="1"/>
  <c r="N203" i="43"/>
  <c r="AA203" i="43" s="1"/>
  <c r="K203" i="43"/>
  <c r="Z203" i="43" s="1"/>
  <c r="H203" i="43"/>
  <c r="Y203" i="43" s="1"/>
  <c r="E203" i="43"/>
  <c r="X203" i="43" s="1"/>
  <c r="U202" i="43"/>
  <c r="T202" i="43"/>
  <c r="AC202" i="43" s="1"/>
  <c r="Q202" i="43"/>
  <c r="AB202" i="43" s="1"/>
  <c r="N202" i="43"/>
  <c r="AA202" i="43" s="1"/>
  <c r="K202" i="43"/>
  <c r="Z202" i="43" s="1"/>
  <c r="H202" i="43"/>
  <c r="Y202" i="43" s="1"/>
  <c r="E202" i="43"/>
  <c r="X202" i="43" s="1"/>
  <c r="AC201" i="43"/>
  <c r="Y201" i="43"/>
  <c r="U201" i="43"/>
  <c r="T201" i="43"/>
  <c r="Q201" i="43"/>
  <c r="AB201" i="43" s="1"/>
  <c r="N201" i="43"/>
  <c r="AA201" i="43" s="1"/>
  <c r="K201" i="43"/>
  <c r="Z201" i="43" s="1"/>
  <c r="H201" i="43"/>
  <c r="E201" i="43"/>
  <c r="X201" i="43" s="1"/>
  <c r="Z200" i="43"/>
  <c r="U200" i="43"/>
  <c r="T200" i="43"/>
  <c r="AC200" i="43" s="1"/>
  <c r="Q200" i="43"/>
  <c r="AB200" i="43" s="1"/>
  <c r="N200" i="43"/>
  <c r="AA200" i="43" s="1"/>
  <c r="K200" i="43"/>
  <c r="H200" i="43"/>
  <c r="Y200" i="43" s="1"/>
  <c r="E200" i="43"/>
  <c r="X200" i="43" s="1"/>
  <c r="U199" i="43"/>
  <c r="T199" i="43"/>
  <c r="AC199" i="43" s="1"/>
  <c r="Q199" i="43"/>
  <c r="AB199" i="43" s="1"/>
  <c r="N199" i="43"/>
  <c r="AA199" i="43" s="1"/>
  <c r="K199" i="43"/>
  <c r="Z199" i="43" s="1"/>
  <c r="H199" i="43"/>
  <c r="Y199" i="43" s="1"/>
  <c r="E199" i="43"/>
  <c r="X199" i="43" s="1"/>
  <c r="X198" i="43"/>
  <c r="U198" i="43"/>
  <c r="T198" i="43"/>
  <c r="AC198" i="43" s="1"/>
  <c r="Q198" i="43"/>
  <c r="AB198" i="43" s="1"/>
  <c r="N198" i="43"/>
  <c r="AA198" i="43" s="1"/>
  <c r="K198" i="43"/>
  <c r="Z198" i="43" s="1"/>
  <c r="H198" i="43"/>
  <c r="Y198" i="43" s="1"/>
  <c r="E198" i="43"/>
  <c r="U197" i="43"/>
  <c r="T197" i="43"/>
  <c r="AC197" i="43" s="1"/>
  <c r="Q197" i="43"/>
  <c r="AB197" i="43" s="1"/>
  <c r="N197" i="43"/>
  <c r="AA197" i="43" s="1"/>
  <c r="K197" i="43"/>
  <c r="Z197" i="43" s="1"/>
  <c r="H197" i="43"/>
  <c r="Y197" i="43" s="1"/>
  <c r="E197" i="43"/>
  <c r="X197" i="43" s="1"/>
  <c r="Z196" i="43"/>
  <c r="U196" i="43"/>
  <c r="T196" i="43"/>
  <c r="AC196" i="43" s="1"/>
  <c r="Q196" i="43"/>
  <c r="AB196" i="43" s="1"/>
  <c r="N196" i="43"/>
  <c r="AA196" i="43" s="1"/>
  <c r="K196" i="43"/>
  <c r="H196" i="43"/>
  <c r="Y196" i="43" s="1"/>
  <c r="E196" i="43"/>
  <c r="X196" i="43" s="1"/>
  <c r="U195" i="43"/>
  <c r="T195" i="43"/>
  <c r="AC195" i="43" s="1"/>
  <c r="Q195" i="43"/>
  <c r="AB195" i="43" s="1"/>
  <c r="N195" i="43"/>
  <c r="AA195" i="43" s="1"/>
  <c r="K195" i="43"/>
  <c r="Z195" i="43" s="1"/>
  <c r="H195" i="43"/>
  <c r="Y195" i="43" s="1"/>
  <c r="E195" i="43"/>
  <c r="X195" i="43" s="1"/>
  <c r="U194" i="43"/>
  <c r="T194" i="43"/>
  <c r="AC194" i="43" s="1"/>
  <c r="Q194" i="43"/>
  <c r="AB194" i="43" s="1"/>
  <c r="N194" i="43"/>
  <c r="AA194" i="43" s="1"/>
  <c r="K194" i="43"/>
  <c r="Z194" i="43" s="1"/>
  <c r="H194" i="43"/>
  <c r="Y194" i="43" s="1"/>
  <c r="E194" i="43"/>
  <c r="X194" i="43" s="1"/>
  <c r="AC193" i="43"/>
  <c r="Y193" i="43"/>
  <c r="U193" i="43"/>
  <c r="T193" i="43"/>
  <c r="Q193" i="43"/>
  <c r="AB193" i="43" s="1"/>
  <c r="N193" i="43"/>
  <c r="AA193" i="43" s="1"/>
  <c r="K193" i="43"/>
  <c r="Z193" i="43" s="1"/>
  <c r="H193" i="43"/>
  <c r="E193" i="43"/>
  <c r="X193" i="43" s="1"/>
  <c r="U192" i="43"/>
  <c r="T192" i="43"/>
  <c r="AC192" i="43" s="1"/>
  <c r="Q192" i="43"/>
  <c r="AB192" i="43" s="1"/>
  <c r="N192" i="43"/>
  <c r="AA192" i="43" s="1"/>
  <c r="K192" i="43"/>
  <c r="Z192" i="43" s="1"/>
  <c r="H192" i="43"/>
  <c r="Y192" i="43" s="1"/>
  <c r="E192" i="43"/>
  <c r="X192" i="43" s="1"/>
  <c r="U191" i="43"/>
  <c r="T191" i="43"/>
  <c r="AC191" i="43" s="1"/>
  <c r="Q191" i="43"/>
  <c r="AB191" i="43" s="1"/>
  <c r="N191" i="43"/>
  <c r="AA191" i="43" s="1"/>
  <c r="K191" i="43"/>
  <c r="Z191" i="43" s="1"/>
  <c r="H191" i="43"/>
  <c r="Y191" i="43" s="1"/>
  <c r="E191" i="43"/>
  <c r="X191" i="43" s="1"/>
  <c r="X190" i="43"/>
  <c r="U190" i="43"/>
  <c r="T190" i="43"/>
  <c r="AC190" i="43" s="1"/>
  <c r="Q190" i="43"/>
  <c r="AB190" i="43" s="1"/>
  <c r="N190" i="43"/>
  <c r="AA190" i="43" s="1"/>
  <c r="K190" i="43"/>
  <c r="Z190" i="43" s="1"/>
  <c r="H190" i="43"/>
  <c r="Y190" i="43" s="1"/>
  <c r="E190" i="43"/>
  <c r="AC189" i="43"/>
  <c r="U189" i="43"/>
  <c r="T189" i="43"/>
  <c r="Q189" i="43"/>
  <c r="AB189" i="43" s="1"/>
  <c r="N189" i="43"/>
  <c r="AA189" i="43" s="1"/>
  <c r="K189" i="43"/>
  <c r="Z189" i="43" s="1"/>
  <c r="H189" i="43"/>
  <c r="Y189" i="43" s="1"/>
  <c r="E189" i="43"/>
  <c r="X189" i="43" s="1"/>
  <c r="U188" i="43"/>
  <c r="T188" i="43"/>
  <c r="AC188" i="43" s="1"/>
  <c r="Q188" i="43"/>
  <c r="AB188" i="43" s="1"/>
  <c r="N188" i="43"/>
  <c r="AA188" i="43" s="1"/>
  <c r="K188" i="43"/>
  <c r="Z188" i="43" s="1"/>
  <c r="H188" i="43"/>
  <c r="Y188" i="43" s="1"/>
  <c r="E188" i="43"/>
  <c r="X188" i="43" s="1"/>
  <c r="U187" i="43"/>
  <c r="T187" i="43"/>
  <c r="AC187" i="43" s="1"/>
  <c r="Q187" i="43"/>
  <c r="AB187" i="43" s="1"/>
  <c r="N187" i="43"/>
  <c r="AA187" i="43" s="1"/>
  <c r="K187" i="43"/>
  <c r="Z187" i="43" s="1"/>
  <c r="H187" i="43"/>
  <c r="Y187" i="43" s="1"/>
  <c r="E187" i="43"/>
  <c r="X187" i="43" s="1"/>
  <c r="AB186" i="43"/>
  <c r="U186" i="43"/>
  <c r="T186" i="43"/>
  <c r="AC186" i="43" s="1"/>
  <c r="Q186" i="43"/>
  <c r="N186" i="43"/>
  <c r="AA186" i="43" s="1"/>
  <c r="K186" i="43"/>
  <c r="Z186" i="43" s="1"/>
  <c r="H186" i="43"/>
  <c r="Y186" i="43" s="1"/>
  <c r="E186" i="43"/>
  <c r="X186" i="43" s="1"/>
  <c r="U185" i="43"/>
  <c r="T185" i="43"/>
  <c r="AC185" i="43" s="1"/>
  <c r="Q185" i="43"/>
  <c r="AB185" i="43" s="1"/>
  <c r="N185" i="43"/>
  <c r="AA185" i="43" s="1"/>
  <c r="K185" i="43"/>
  <c r="Z185" i="43" s="1"/>
  <c r="H185" i="43"/>
  <c r="Y185" i="43" s="1"/>
  <c r="E185" i="43"/>
  <c r="X185" i="43" s="1"/>
  <c r="U184" i="43"/>
  <c r="T184" i="43"/>
  <c r="AC184" i="43" s="1"/>
  <c r="Q184" i="43"/>
  <c r="AB184" i="43" s="1"/>
  <c r="N184" i="43"/>
  <c r="AA184" i="43" s="1"/>
  <c r="K184" i="43"/>
  <c r="Z184" i="43" s="1"/>
  <c r="H184" i="43"/>
  <c r="Y184" i="43" s="1"/>
  <c r="E184" i="43"/>
  <c r="X184" i="43" s="1"/>
  <c r="U183" i="43"/>
  <c r="T183" i="43"/>
  <c r="AC183" i="43" s="1"/>
  <c r="Q183" i="43"/>
  <c r="AB183" i="43" s="1"/>
  <c r="N183" i="43"/>
  <c r="AA183" i="43" s="1"/>
  <c r="K183" i="43"/>
  <c r="Z183" i="43" s="1"/>
  <c r="H183" i="43"/>
  <c r="Y183" i="43" s="1"/>
  <c r="E183" i="43"/>
  <c r="X183" i="43" s="1"/>
  <c r="X182" i="43"/>
  <c r="U182" i="43"/>
  <c r="T182" i="43"/>
  <c r="AC182" i="43" s="1"/>
  <c r="Q182" i="43"/>
  <c r="AB182" i="43" s="1"/>
  <c r="N182" i="43"/>
  <c r="AA182" i="43" s="1"/>
  <c r="K182" i="43"/>
  <c r="Z182" i="43" s="1"/>
  <c r="H182" i="43"/>
  <c r="Y182" i="43" s="1"/>
  <c r="E182" i="43"/>
  <c r="AC181" i="43"/>
  <c r="Y181" i="43"/>
  <c r="U181" i="43"/>
  <c r="T181" i="43"/>
  <c r="Q181" i="43"/>
  <c r="AB181" i="43" s="1"/>
  <c r="N181" i="43"/>
  <c r="AA181" i="43" s="1"/>
  <c r="K181" i="43"/>
  <c r="Z181" i="43" s="1"/>
  <c r="H181" i="43"/>
  <c r="E181" i="43"/>
  <c r="X181" i="43" s="1"/>
  <c r="Z180" i="43"/>
  <c r="U180" i="43"/>
  <c r="T180" i="43"/>
  <c r="AC180" i="43" s="1"/>
  <c r="Q180" i="43"/>
  <c r="AB180" i="43" s="1"/>
  <c r="N180" i="43"/>
  <c r="AA180" i="43" s="1"/>
  <c r="K180" i="43"/>
  <c r="H180" i="43"/>
  <c r="Y180" i="43" s="1"/>
  <c r="E180" i="43"/>
  <c r="X180" i="43" s="1"/>
  <c r="U179" i="43"/>
  <c r="T179" i="43"/>
  <c r="AC179" i="43" s="1"/>
  <c r="Q179" i="43"/>
  <c r="AB179" i="43" s="1"/>
  <c r="N179" i="43"/>
  <c r="AA179" i="43" s="1"/>
  <c r="K179" i="43"/>
  <c r="Z179" i="43" s="1"/>
  <c r="H179" i="43"/>
  <c r="Y179" i="43" s="1"/>
  <c r="E179" i="43"/>
  <c r="X179" i="43" s="1"/>
  <c r="U178" i="43"/>
  <c r="T178" i="43"/>
  <c r="AC178" i="43" s="1"/>
  <c r="Q178" i="43"/>
  <c r="AB178" i="43" s="1"/>
  <c r="N178" i="43"/>
  <c r="AA178" i="43" s="1"/>
  <c r="K178" i="43"/>
  <c r="Z178" i="43" s="1"/>
  <c r="H178" i="43"/>
  <c r="Y178" i="43" s="1"/>
  <c r="E178" i="43"/>
  <c r="X178" i="43" s="1"/>
  <c r="U177" i="43"/>
  <c r="T177" i="43"/>
  <c r="AC177" i="43" s="1"/>
  <c r="Q177" i="43"/>
  <c r="AB177" i="43" s="1"/>
  <c r="N177" i="43"/>
  <c r="AA177" i="43" s="1"/>
  <c r="K177" i="43"/>
  <c r="Z177" i="43" s="1"/>
  <c r="H177" i="43"/>
  <c r="Y177" i="43" s="1"/>
  <c r="E177" i="43"/>
  <c r="X177" i="43" s="1"/>
  <c r="Z176" i="43"/>
  <c r="U176" i="43"/>
  <c r="T176" i="43"/>
  <c r="AC176" i="43" s="1"/>
  <c r="Q176" i="43"/>
  <c r="AB176" i="43" s="1"/>
  <c r="N176" i="43"/>
  <c r="AA176" i="43" s="1"/>
  <c r="K176" i="43"/>
  <c r="H176" i="43"/>
  <c r="Y176" i="43" s="1"/>
  <c r="E176" i="43"/>
  <c r="X176" i="43" s="1"/>
  <c r="U175" i="43"/>
  <c r="T175" i="43"/>
  <c r="AC175" i="43" s="1"/>
  <c r="Q175" i="43"/>
  <c r="AB175" i="43" s="1"/>
  <c r="N175" i="43"/>
  <c r="AA175" i="43" s="1"/>
  <c r="K175" i="43"/>
  <c r="Z175" i="43" s="1"/>
  <c r="H175" i="43"/>
  <c r="Y175" i="43" s="1"/>
  <c r="E175" i="43"/>
  <c r="X175" i="43" s="1"/>
  <c r="X174" i="43"/>
  <c r="U174" i="43"/>
  <c r="T174" i="43"/>
  <c r="AC174" i="43" s="1"/>
  <c r="Q174" i="43"/>
  <c r="AB174" i="43" s="1"/>
  <c r="N174" i="43"/>
  <c r="AA174" i="43" s="1"/>
  <c r="K174" i="43"/>
  <c r="Z174" i="43" s="1"/>
  <c r="H174" i="43"/>
  <c r="Y174" i="43" s="1"/>
  <c r="E174" i="43"/>
  <c r="Y173" i="43"/>
  <c r="U173" i="43"/>
  <c r="T173" i="43"/>
  <c r="AC173" i="43" s="1"/>
  <c r="Q173" i="43"/>
  <c r="AB173" i="43" s="1"/>
  <c r="N173" i="43"/>
  <c r="AA173" i="43" s="1"/>
  <c r="K173" i="43"/>
  <c r="Z173" i="43" s="1"/>
  <c r="H173" i="43"/>
  <c r="E173" i="43"/>
  <c r="X173" i="43" s="1"/>
  <c r="U172" i="43"/>
  <c r="T172" i="43"/>
  <c r="AC172" i="43" s="1"/>
  <c r="Q172" i="43"/>
  <c r="AB172" i="43" s="1"/>
  <c r="N172" i="43"/>
  <c r="AA172" i="43" s="1"/>
  <c r="K172" i="43"/>
  <c r="Z172" i="43" s="1"/>
  <c r="H172" i="43"/>
  <c r="Y172" i="43" s="1"/>
  <c r="E172" i="43"/>
  <c r="X172" i="43" s="1"/>
  <c r="U171" i="43"/>
  <c r="T171" i="43"/>
  <c r="AC171" i="43" s="1"/>
  <c r="Q171" i="43"/>
  <c r="AB171" i="43" s="1"/>
  <c r="N171" i="43"/>
  <c r="AA171" i="43" s="1"/>
  <c r="K171" i="43"/>
  <c r="Z171" i="43" s="1"/>
  <c r="H171" i="43"/>
  <c r="Y171" i="43" s="1"/>
  <c r="E171" i="43"/>
  <c r="X171" i="43" s="1"/>
  <c r="Y170" i="43"/>
  <c r="U170" i="43"/>
  <c r="T170" i="43"/>
  <c r="AC170" i="43" s="1"/>
  <c r="Q170" i="43"/>
  <c r="AB170" i="43" s="1"/>
  <c r="N170" i="43"/>
  <c r="AA170" i="43" s="1"/>
  <c r="K170" i="43"/>
  <c r="Z170" i="43" s="1"/>
  <c r="H170" i="43"/>
  <c r="E170" i="43"/>
  <c r="X170" i="43" s="1"/>
  <c r="AB169" i="43"/>
  <c r="Z169" i="43"/>
  <c r="X169" i="43"/>
  <c r="U169" i="43"/>
  <c r="T169" i="43"/>
  <c r="AC169" i="43" s="1"/>
  <c r="Q169" i="43"/>
  <c r="N169" i="43"/>
  <c r="AA169" i="43" s="1"/>
  <c r="K169" i="43"/>
  <c r="H169" i="43"/>
  <c r="Y169" i="43" s="1"/>
  <c r="E169" i="43"/>
  <c r="AC168" i="43"/>
  <c r="Y168" i="43"/>
  <c r="U168" i="43"/>
  <c r="T168" i="43"/>
  <c r="Q168" i="43"/>
  <c r="AB168" i="43" s="1"/>
  <c r="N168" i="43"/>
  <c r="AA168" i="43" s="1"/>
  <c r="K168" i="43"/>
  <c r="Z168" i="43" s="1"/>
  <c r="H168" i="43"/>
  <c r="E168" i="43"/>
  <c r="X168" i="43" s="1"/>
  <c r="AB167" i="43"/>
  <c r="Z167" i="43"/>
  <c r="X167" i="43"/>
  <c r="U167" i="43"/>
  <c r="T167" i="43"/>
  <c r="AC167" i="43" s="1"/>
  <c r="Q167" i="43"/>
  <c r="N167" i="43"/>
  <c r="AA167" i="43" s="1"/>
  <c r="K167" i="43"/>
  <c r="H167" i="43"/>
  <c r="Y167" i="43" s="1"/>
  <c r="E167" i="43"/>
  <c r="Y166" i="43"/>
  <c r="U166" i="43"/>
  <c r="T166" i="43"/>
  <c r="AC166" i="43" s="1"/>
  <c r="Q166" i="43"/>
  <c r="AB166" i="43" s="1"/>
  <c r="N166" i="43"/>
  <c r="AA166" i="43" s="1"/>
  <c r="K166" i="43"/>
  <c r="Z166" i="43" s="1"/>
  <c r="H166" i="43"/>
  <c r="E166" i="43"/>
  <c r="X166" i="43" s="1"/>
  <c r="Z165" i="43"/>
  <c r="X165" i="43"/>
  <c r="U165" i="43"/>
  <c r="T165" i="43"/>
  <c r="AC165" i="43" s="1"/>
  <c r="Q165" i="43"/>
  <c r="AB165" i="43" s="1"/>
  <c r="N165" i="43"/>
  <c r="AA165" i="43" s="1"/>
  <c r="K165" i="43"/>
  <c r="H165" i="43"/>
  <c r="Y165" i="43" s="1"/>
  <c r="E165" i="43"/>
  <c r="AC164" i="43"/>
  <c r="Y164" i="43"/>
  <c r="U164" i="43"/>
  <c r="T164" i="43"/>
  <c r="Q164" i="43"/>
  <c r="AB164" i="43" s="1"/>
  <c r="N164" i="43"/>
  <c r="AA164" i="43" s="1"/>
  <c r="K164" i="43"/>
  <c r="Z164" i="43" s="1"/>
  <c r="H164" i="43"/>
  <c r="E164" i="43"/>
  <c r="X164" i="43" s="1"/>
  <c r="Z163" i="43"/>
  <c r="X163" i="43"/>
  <c r="U163" i="43"/>
  <c r="T163" i="43"/>
  <c r="AC163" i="43" s="1"/>
  <c r="Q163" i="43"/>
  <c r="AB163" i="43" s="1"/>
  <c r="N163" i="43"/>
  <c r="AA163" i="43" s="1"/>
  <c r="K163" i="43"/>
  <c r="H163" i="43"/>
  <c r="Y163" i="43" s="1"/>
  <c r="E163" i="43"/>
  <c r="Y162" i="43"/>
  <c r="U162" i="43"/>
  <c r="T162" i="43"/>
  <c r="AC162" i="43" s="1"/>
  <c r="Q162" i="43"/>
  <c r="AB162" i="43" s="1"/>
  <c r="N162" i="43"/>
  <c r="AA162" i="43" s="1"/>
  <c r="K162" i="43"/>
  <c r="Z162" i="43" s="1"/>
  <c r="H162" i="43"/>
  <c r="E162" i="43"/>
  <c r="X162" i="43" s="1"/>
  <c r="AB161" i="43"/>
  <c r="Z161" i="43"/>
  <c r="X161" i="43"/>
  <c r="U161" i="43"/>
  <c r="T161" i="43"/>
  <c r="AC161" i="43" s="1"/>
  <c r="Q161" i="43"/>
  <c r="N161" i="43"/>
  <c r="AA161" i="43" s="1"/>
  <c r="K161" i="43"/>
  <c r="H161" i="43"/>
  <c r="Y161" i="43" s="1"/>
  <c r="E161" i="43"/>
  <c r="Y160" i="43"/>
  <c r="U160" i="43"/>
  <c r="T160" i="43"/>
  <c r="AC160" i="43" s="1"/>
  <c r="Q160" i="43"/>
  <c r="AB160" i="43" s="1"/>
  <c r="N160" i="43"/>
  <c r="AA160" i="43" s="1"/>
  <c r="K160" i="43"/>
  <c r="Z160" i="43" s="1"/>
  <c r="H160" i="43"/>
  <c r="E160" i="43"/>
  <c r="X160" i="43" s="1"/>
  <c r="AB159" i="43"/>
  <c r="Z159" i="43"/>
  <c r="X159" i="43"/>
  <c r="U159" i="43"/>
  <c r="T159" i="43"/>
  <c r="AC159" i="43" s="1"/>
  <c r="Q159" i="43"/>
  <c r="N159" i="43"/>
  <c r="AA159" i="43" s="1"/>
  <c r="K159" i="43"/>
  <c r="H159" i="43"/>
  <c r="Y159" i="43" s="1"/>
  <c r="E159" i="43"/>
  <c r="AC158" i="43"/>
  <c r="Y158" i="43"/>
  <c r="U158" i="43"/>
  <c r="T158" i="43"/>
  <c r="Q158" i="43"/>
  <c r="AB158" i="43" s="1"/>
  <c r="N158" i="43"/>
  <c r="AA158" i="43" s="1"/>
  <c r="K158" i="43"/>
  <c r="Z158" i="43" s="1"/>
  <c r="H158" i="43"/>
  <c r="E158" i="43"/>
  <c r="X158" i="43" s="1"/>
  <c r="Z157" i="43"/>
  <c r="X157" i="43"/>
  <c r="U157" i="43"/>
  <c r="T157" i="43"/>
  <c r="AC157" i="43" s="1"/>
  <c r="Q157" i="43"/>
  <c r="AB157" i="43" s="1"/>
  <c r="N157" i="43"/>
  <c r="AA157" i="43" s="1"/>
  <c r="K157" i="43"/>
  <c r="H157" i="43"/>
  <c r="Y157" i="43" s="1"/>
  <c r="E157" i="43"/>
  <c r="Y156" i="43"/>
  <c r="U156" i="43"/>
  <c r="T156" i="43"/>
  <c r="AC156" i="43" s="1"/>
  <c r="Q156" i="43"/>
  <c r="AB156" i="43" s="1"/>
  <c r="N156" i="43"/>
  <c r="AA156" i="43" s="1"/>
  <c r="K156" i="43"/>
  <c r="Z156" i="43" s="1"/>
  <c r="H156" i="43"/>
  <c r="E156" i="43"/>
  <c r="X156" i="43" s="1"/>
  <c r="Z155" i="43"/>
  <c r="X155" i="43"/>
  <c r="U155" i="43"/>
  <c r="T155" i="43"/>
  <c r="AC155" i="43" s="1"/>
  <c r="Q155" i="43"/>
  <c r="AB155" i="43" s="1"/>
  <c r="N155" i="43"/>
  <c r="AA155" i="43" s="1"/>
  <c r="K155" i="43"/>
  <c r="H155" i="43"/>
  <c r="Y155" i="43" s="1"/>
  <c r="E155" i="43"/>
  <c r="AC154" i="43"/>
  <c r="Y154" i="43"/>
  <c r="U154" i="43"/>
  <c r="T154" i="43"/>
  <c r="Q154" i="43"/>
  <c r="AB154" i="43" s="1"/>
  <c r="N154" i="43"/>
  <c r="AA154" i="43" s="1"/>
  <c r="K154" i="43"/>
  <c r="Z154" i="43" s="1"/>
  <c r="H154" i="43"/>
  <c r="E154" i="43"/>
  <c r="X154" i="43" s="1"/>
  <c r="AB153" i="43"/>
  <c r="Z153" i="43"/>
  <c r="X153" i="43"/>
  <c r="U153" i="43"/>
  <c r="T153" i="43"/>
  <c r="AC153" i="43" s="1"/>
  <c r="Q153" i="43"/>
  <c r="N153" i="43"/>
  <c r="AA153" i="43" s="1"/>
  <c r="K153" i="43"/>
  <c r="H153" i="43"/>
  <c r="Y153" i="43" s="1"/>
  <c r="E153" i="43"/>
  <c r="AC152" i="43"/>
  <c r="Y152" i="43"/>
  <c r="U152" i="43"/>
  <c r="T152" i="43"/>
  <c r="Q152" i="43"/>
  <c r="AB152" i="43" s="1"/>
  <c r="N152" i="43"/>
  <c r="AA152" i="43" s="1"/>
  <c r="K152" i="43"/>
  <c r="Z152" i="43" s="1"/>
  <c r="H152" i="43"/>
  <c r="E152" i="43"/>
  <c r="X152" i="43" s="1"/>
  <c r="AB151" i="43"/>
  <c r="Z151" i="43"/>
  <c r="X151" i="43"/>
  <c r="U151" i="43"/>
  <c r="T151" i="43"/>
  <c r="AC151" i="43" s="1"/>
  <c r="Q151" i="43"/>
  <c r="N151" i="43"/>
  <c r="AA151" i="43" s="1"/>
  <c r="K151" i="43"/>
  <c r="H151" i="43"/>
  <c r="Y151" i="43" s="1"/>
  <c r="E151" i="43"/>
  <c r="Y150" i="43"/>
  <c r="U150" i="43"/>
  <c r="T150" i="43"/>
  <c r="AC150" i="43" s="1"/>
  <c r="Q150" i="43"/>
  <c r="AB150" i="43" s="1"/>
  <c r="N150" i="43"/>
  <c r="AA150" i="43" s="1"/>
  <c r="K150" i="43"/>
  <c r="Z150" i="43" s="1"/>
  <c r="H150" i="43"/>
  <c r="E150" i="43"/>
  <c r="X150" i="43" s="1"/>
  <c r="Z149" i="43"/>
  <c r="X149" i="43"/>
  <c r="U149" i="43"/>
  <c r="T149" i="43"/>
  <c r="AC149" i="43" s="1"/>
  <c r="Q149" i="43"/>
  <c r="AB149" i="43" s="1"/>
  <c r="N149" i="43"/>
  <c r="AA149" i="43" s="1"/>
  <c r="K149" i="43"/>
  <c r="H149" i="43"/>
  <c r="Y149" i="43" s="1"/>
  <c r="E149" i="43"/>
  <c r="AC148" i="43"/>
  <c r="Y148" i="43"/>
  <c r="U148" i="43"/>
  <c r="T148" i="43"/>
  <c r="Q148" i="43"/>
  <c r="AB148" i="43" s="1"/>
  <c r="N148" i="43"/>
  <c r="AA148" i="43" s="1"/>
  <c r="K148" i="43"/>
  <c r="Z148" i="43" s="1"/>
  <c r="H148" i="43"/>
  <c r="E148" i="43"/>
  <c r="X148" i="43" s="1"/>
  <c r="Z147" i="43"/>
  <c r="X147" i="43"/>
  <c r="U147" i="43"/>
  <c r="T147" i="43"/>
  <c r="AC147" i="43" s="1"/>
  <c r="Q147" i="43"/>
  <c r="AB147" i="43" s="1"/>
  <c r="N147" i="43"/>
  <c r="AA147" i="43" s="1"/>
  <c r="K147" i="43"/>
  <c r="H147" i="43"/>
  <c r="Y147" i="43" s="1"/>
  <c r="E147" i="43"/>
  <c r="Y146" i="43"/>
  <c r="U146" i="43"/>
  <c r="T146" i="43"/>
  <c r="AC146" i="43" s="1"/>
  <c r="Q146" i="43"/>
  <c r="AB146" i="43" s="1"/>
  <c r="N146" i="43"/>
  <c r="AA146" i="43" s="1"/>
  <c r="K146" i="43"/>
  <c r="Z146" i="43" s="1"/>
  <c r="H146" i="43"/>
  <c r="E146" i="43"/>
  <c r="X146" i="43" s="1"/>
  <c r="AB145" i="43"/>
  <c r="Z145" i="43"/>
  <c r="X145" i="43"/>
  <c r="U145" i="43"/>
  <c r="T145" i="43"/>
  <c r="AC145" i="43" s="1"/>
  <c r="Q145" i="43"/>
  <c r="N145" i="43"/>
  <c r="AA145" i="43" s="1"/>
  <c r="K145" i="43"/>
  <c r="H145" i="43"/>
  <c r="Y145" i="43" s="1"/>
  <c r="E145" i="43"/>
  <c r="Y144" i="43"/>
  <c r="U144" i="43"/>
  <c r="T144" i="43"/>
  <c r="AC144" i="43" s="1"/>
  <c r="Q144" i="43"/>
  <c r="AB144" i="43" s="1"/>
  <c r="N144" i="43"/>
  <c r="AA144" i="43" s="1"/>
  <c r="K144" i="43"/>
  <c r="Z144" i="43" s="1"/>
  <c r="H144" i="43"/>
  <c r="E144" i="43"/>
  <c r="X144" i="43" s="1"/>
  <c r="AB143" i="43"/>
  <c r="Z143" i="43"/>
  <c r="X143" i="43"/>
  <c r="U143" i="43"/>
  <c r="T143" i="43"/>
  <c r="AC143" i="43" s="1"/>
  <c r="Q143" i="43"/>
  <c r="N143" i="43"/>
  <c r="AA143" i="43" s="1"/>
  <c r="K143" i="43"/>
  <c r="H143" i="43"/>
  <c r="Y143" i="43" s="1"/>
  <c r="E143" i="43"/>
  <c r="AC142" i="43"/>
  <c r="Y142" i="43"/>
  <c r="U142" i="43"/>
  <c r="T142" i="43"/>
  <c r="Q142" i="43"/>
  <c r="AB142" i="43" s="1"/>
  <c r="N142" i="43"/>
  <c r="AA142" i="43" s="1"/>
  <c r="K142" i="43"/>
  <c r="Z142" i="43" s="1"/>
  <c r="H142" i="43"/>
  <c r="E142" i="43"/>
  <c r="X142" i="43" s="1"/>
  <c r="Z141" i="43"/>
  <c r="X141" i="43"/>
  <c r="U141" i="43"/>
  <c r="T141" i="43"/>
  <c r="AC141" i="43" s="1"/>
  <c r="Q141" i="43"/>
  <c r="AB141" i="43" s="1"/>
  <c r="N141" i="43"/>
  <c r="AA141" i="43" s="1"/>
  <c r="K141" i="43"/>
  <c r="H141" i="43"/>
  <c r="Y141" i="43" s="1"/>
  <c r="E141" i="43"/>
  <c r="Y140" i="43"/>
  <c r="U140" i="43"/>
  <c r="T140" i="43"/>
  <c r="AC140" i="43" s="1"/>
  <c r="Q140" i="43"/>
  <c r="AB140" i="43" s="1"/>
  <c r="N140" i="43"/>
  <c r="AA140" i="43" s="1"/>
  <c r="K140" i="43"/>
  <c r="Z140" i="43" s="1"/>
  <c r="H140" i="43"/>
  <c r="E140" i="43"/>
  <c r="X140" i="43" s="1"/>
  <c r="Z139" i="43"/>
  <c r="X139" i="43"/>
  <c r="U139" i="43"/>
  <c r="T139" i="43"/>
  <c r="AC139" i="43" s="1"/>
  <c r="Q139" i="43"/>
  <c r="AB139" i="43" s="1"/>
  <c r="N139" i="43"/>
  <c r="AA139" i="43" s="1"/>
  <c r="K139" i="43"/>
  <c r="H139" i="43"/>
  <c r="Y139" i="43" s="1"/>
  <c r="E139" i="43"/>
  <c r="AC138" i="43"/>
  <c r="Y138" i="43"/>
  <c r="U138" i="43"/>
  <c r="T138" i="43"/>
  <c r="Q138" i="43"/>
  <c r="AB138" i="43" s="1"/>
  <c r="N138" i="43"/>
  <c r="AA138" i="43" s="1"/>
  <c r="K138" i="43"/>
  <c r="Z138" i="43" s="1"/>
  <c r="H138" i="43"/>
  <c r="E138" i="43"/>
  <c r="X138" i="43" s="1"/>
  <c r="AB137" i="43"/>
  <c r="Z137" i="43"/>
  <c r="X137" i="43"/>
  <c r="U137" i="43"/>
  <c r="T137" i="43"/>
  <c r="AC137" i="43" s="1"/>
  <c r="Q137" i="43"/>
  <c r="N137" i="43"/>
  <c r="AA137" i="43" s="1"/>
  <c r="K137" i="43"/>
  <c r="H137" i="43"/>
  <c r="Y137" i="43" s="1"/>
  <c r="E137" i="43"/>
  <c r="AC136" i="43"/>
  <c r="Y136" i="43"/>
  <c r="U136" i="43"/>
  <c r="T136" i="43"/>
  <c r="Q136" i="43"/>
  <c r="AB136" i="43" s="1"/>
  <c r="N136" i="43"/>
  <c r="AA136" i="43" s="1"/>
  <c r="K136" i="43"/>
  <c r="Z136" i="43" s="1"/>
  <c r="H136" i="43"/>
  <c r="E136" i="43"/>
  <c r="X136" i="43" s="1"/>
  <c r="AB135" i="43"/>
  <c r="Z135" i="43"/>
  <c r="X135" i="43"/>
  <c r="U135" i="43"/>
  <c r="T135" i="43"/>
  <c r="AC135" i="43" s="1"/>
  <c r="Q135" i="43"/>
  <c r="N135" i="43"/>
  <c r="AA135" i="43" s="1"/>
  <c r="K135" i="43"/>
  <c r="H135" i="43"/>
  <c r="Y135" i="43" s="1"/>
  <c r="E135" i="43"/>
  <c r="Y134" i="43"/>
  <c r="U134" i="43"/>
  <c r="T134" i="43"/>
  <c r="AC134" i="43" s="1"/>
  <c r="Q134" i="43"/>
  <c r="AB134" i="43" s="1"/>
  <c r="N134" i="43"/>
  <c r="AA134" i="43" s="1"/>
  <c r="K134" i="43"/>
  <c r="Z134" i="43" s="1"/>
  <c r="H134" i="43"/>
  <c r="E134" i="43"/>
  <c r="X134" i="43" s="1"/>
  <c r="Z133" i="43"/>
  <c r="X133" i="43"/>
  <c r="U133" i="43"/>
  <c r="T133" i="43"/>
  <c r="AC133" i="43" s="1"/>
  <c r="Q133" i="43"/>
  <c r="AB133" i="43" s="1"/>
  <c r="N133" i="43"/>
  <c r="AA133" i="43" s="1"/>
  <c r="K133" i="43"/>
  <c r="H133" i="43"/>
  <c r="Y133" i="43" s="1"/>
  <c r="E133" i="43"/>
  <c r="AC132" i="43"/>
  <c r="Y132" i="43"/>
  <c r="U132" i="43"/>
  <c r="T132" i="43"/>
  <c r="Q132" i="43"/>
  <c r="AB132" i="43" s="1"/>
  <c r="N132" i="43"/>
  <c r="AA132" i="43" s="1"/>
  <c r="K132" i="43"/>
  <c r="Z132" i="43" s="1"/>
  <c r="H132" i="43"/>
  <c r="E132" i="43"/>
  <c r="X132" i="43" s="1"/>
  <c r="Z131" i="43"/>
  <c r="X131" i="43"/>
  <c r="U131" i="43"/>
  <c r="T131" i="43"/>
  <c r="AC131" i="43" s="1"/>
  <c r="Q131" i="43"/>
  <c r="AB131" i="43" s="1"/>
  <c r="N131" i="43"/>
  <c r="AA131" i="43" s="1"/>
  <c r="K131" i="43"/>
  <c r="H131" i="43"/>
  <c r="Y131" i="43" s="1"/>
  <c r="E131" i="43"/>
  <c r="Y130" i="43"/>
  <c r="U130" i="43"/>
  <c r="T130" i="43"/>
  <c r="AC130" i="43" s="1"/>
  <c r="Q130" i="43"/>
  <c r="AB130" i="43" s="1"/>
  <c r="N130" i="43"/>
  <c r="AA130" i="43" s="1"/>
  <c r="K130" i="43"/>
  <c r="Z130" i="43" s="1"/>
  <c r="H130" i="43"/>
  <c r="E130" i="43"/>
  <c r="X130" i="43" s="1"/>
  <c r="AB129" i="43"/>
  <c r="Z129" i="43"/>
  <c r="X129" i="43"/>
  <c r="U129" i="43"/>
  <c r="T129" i="43"/>
  <c r="AC129" i="43" s="1"/>
  <c r="Q129" i="43"/>
  <c r="N129" i="43"/>
  <c r="AA129" i="43" s="1"/>
  <c r="K129" i="43"/>
  <c r="H129" i="43"/>
  <c r="Y129" i="43" s="1"/>
  <c r="E129" i="43"/>
  <c r="Y128" i="43"/>
  <c r="U128" i="43"/>
  <c r="T128" i="43"/>
  <c r="AC128" i="43" s="1"/>
  <c r="Q128" i="43"/>
  <c r="AB128" i="43" s="1"/>
  <c r="N128" i="43"/>
  <c r="AA128" i="43" s="1"/>
  <c r="K128" i="43"/>
  <c r="Z128" i="43" s="1"/>
  <c r="H128" i="43"/>
  <c r="E128" i="43"/>
  <c r="X128" i="43" s="1"/>
  <c r="AB127" i="43"/>
  <c r="Z127" i="43"/>
  <c r="X127" i="43"/>
  <c r="U127" i="43"/>
  <c r="T127" i="43"/>
  <c r="AC127" i="43" s="1"/>
  <c r="Q127" i="43"/>
  <c r="N127" i="43"/>
  <c r="AA127" i="43" s="1"/>
  <c r="K127" i="43"/>
  <c r="H127" i="43"/>
  <c r="Y127" i="43" s="1"/>
  <c r="E127" i="43"/>
  <c r="AC126" i="43"/>
  <c r="Y126" i="43"/>
  <c r="U126" i="43"/>
  <c r="T126" i="43"/>
  <c r="Q126" i="43"/>
  <c r="AB126" i="43" s="1"/>
  <c r="N126" i="43"/>
  <c r="AA126" i="43" s="1"/>
  <c r="K126" i="43"/>
  <c r="Z126" i="43" s="1"/>
  <c r="H126" i="43"/>
  <c r="E126" i="43"/>
  <c r="X126" i="43" s="1"/>
  <c r="U125" i="43"/>
  <c r="T125" i="43"/>
  <c r="AC125" i="43" s="1"/>
  <c r="Q125" i="43"/>
  <c r="AB125" i="43" s="1"/>
  <c r="N125" i="43"/>
  <c r="AA125" i="43" s="1"/>
  <c r="K125" i="43"/>
  <c r="Z125" i="43" s="1"/>
  <c r="H125" i="43"/>
  <c r="Y125" i="43" s="1"/>
  <c r="E125" i="43"/>
  <c r="X125" i="43" s="1"/>
  <c r="Y124" i="43"/>
  <c r="U124" i="43"/>
  <c r="T124" i="43"/>
  <c r="AC124" i="43" s="1"/>
  <c r="Q124" i="43"/>
  <c r="AB124" i="43" s="1"/>
  <c r="N124" i="43"/>
  <c r="AA124" i="43" s="1"/>
  <c r="K124" i="43"/>
  <c r="Z124" i="43" s="1"/>
  <c r="H124" i="43"/>
  <c r="E124" i="43"/>
  <c r="X124" i="43" s="1"/>
  <c r="Z123" i="43"/>
  <c r="X123" i="43"/>
  <c r="U123" i="43"/>
  <c r="T123" i="43"/>
  <c r="AC123" i="43" s="1"/>
  <c r="Q123" i="43"/>
  <c r="AB123" i="43" s="1"/>
  <c r="N123" i="43"/>
  <c r="AA123" i="43" s="1"/>
  <c r="K123" i="43"/>
  <c r="H123" i="43"/>
  <c r="Y123" i="43" s="1"/>
  <c r="E123" i="43"/>
  <c r="AC122" i="43"/>
  <c r="Y122" i="43"/>
  <c r="U122" i="43"/>
  <c r="T122" i="43"/>
  <c r="Q122" i="43"/>
  <c r="AB122" i="43" s="1"/>
  <c r="N122" i="43"/>
  <c r="AA122" i="43" s="1"/>
  <c r="K122" i="43"/>
  <c r="Z122" i="43" s="1"/>
  <c r="H122" i="43"/>
  <c r="E122" i="43"/>
  <c r="X122" i="43" s="1"/>
  <c r="AB121" i="43"/>
  <c r="Z121" i="43"/>
  <c r="X121" i="43"/>
  <c r="U121" i="43"/>
  <c r="T121" i="43"/>
  <c r="AC121" i="43" s="1"/>
  <c r="AA121" i="43"/>
  <c r="Y121" i="43"/>
  <c r="Y120" i="43"/>
  <c r="U120" i="43"/>
  <c r="T120" i="43"/>
  <c r="AC120" i="43" s="1"/>
  <c r="AB120" i="43"/>
  <c r="AA120" i="43"/>
  <c r="Z120" i="43"/>
  <c r="X120" i="43"/>
  <c r="AB119" i="43"/>
  <c r="Z119" i="43"/>
  <c r="X119" i="43"/>
  <c r="U119" i="43"/>
  <c r="T119" i="43"/>
  <c r="AC119" i="43" s="1"/>
  <c r="AA119" i="43"/>
  <c r="Y119" i="43"/>
  <c r="Y118" i="43"/>
  <c r="U118" i="43"/>
  <c r="T118" i="43"/>
  <c r="AC118" i="43" s="1"/>
  <c r="AB118" i="43"/>
  <c r="AA118" i="43"/>
  <c r="Z118" i="43"/>
  <c r="X118" i="43"/>
  <c r="Z117" i="43"/>
  <c r="X117" i="43"/>
  <c r="U117" i="43"/>
  <c r="T117" i="43"/>
  <c r="AC117" i="43" s="1"/>
  <c r="AB117" i="43"/>
  <c r="AA117" i="43"/>
  <c r="Y117" i="43"/>
  <c r="AC116" i="43"/>
  <c r="Y116" i="43"/>
  <c r="U116" i="43"/>
  <c r="T116" i="43"/>
  <c r="AB116" i="43"/>
  <c r="AA116" i="43"/>
  <c r="Z116" i="43"/>
  <c r="X116" i="43"/>
  <c r="Z115" i="43"/>
  <c r="X115" i="43"/>
  <c r="U115" i="43"/>
  <c r="T115" i="43"/>
  <c r="AC115" i="43" s="1"/>
  <c r="AB115" i="43"/>
  <c r="AA115" i="43"/>
  <c r="Y115" i="43"/>
  <c r="U114" i="43"/>
  <c r="T114" i="43"/>
  <c r="AC114" i="43" s="1"/>
  <c r="AB114" i="43"/>
  <c r="AA114" i="43"/>
  <c r="Z114" i="43"/>
  <c r="Y114" i="43"/>
  <c r="X114" i="43"/>
  <c r="AB113" i="43"/>
  <c r="U113" i="43"/>
  <c r="T113" i="43"/>
  <c r="AC113" i="43" s="1"/>
  <c r="AA113" i="43"/>
  <c r="Z113" i="43"/>
  <c r="Y113" i="43"/>
  <c r="X113" i="43"/>
  <c r="U112" i="43"/>
  <c r="T112" i="43"/>
  <c r="AC112" i="43" s="1"/>
  <c r="AB112" i="43"/>
  <c r="AA112" i="43"/>
  <c r="Z112" i="43"/>
  <c r="Y112" i="43"/>
  <c r="X112" i="43"/>
  <c r="AA111" i="43"/>
  <c r="Z111" i="43"/>
  <c r="Y111" i="43"/>
  <c r="U111" i="43"/>
  <c r="T111" i="43"/>
  <c r="AC111" i="43" s="1"/>
  <c r="AB111" i="43"/>
  <c r="X111" i="43"/>
  <c r="AB110" i="43"/>
  <c r="AA110" i="43"/>
  <c r="Z110" i="43"/>
  <c r="X110" i="43"/>
  <c r="U110" i="43"/>
  <c r="T110" i="43"/>
  <c r="AC110" i="43" s="1"/>
  <c r="Y110" i="43"/>
  <c r="AB109" i="43"/>
  <c r="AA109" i="43"/>
  <c r="Y109" i="43"/>
  <c r="X109" i="43"/>
  <c r="U109" i="43"/>
  <c r="T109" i="43"/>
  <c r="AC109" i="43" s="1"/>
  <c r="Z109" i="43"/>
  <c r="AB108" i="43"/>
  <c r="Z108" i="43"/>
  <c r="Y108" i="43"/>
  <c r="X108" i="43"/>
  <c r="U108" i="43"/>
  <c r="T108" i="43"/>
  <c r="AC108" i="43" s="1"/>
  <c r="AA108" i="43"/>
  <c r="AC107" i="43"/>
  <c r="U107" i="43"/>
  <c r="T107" i="43"/>
  <c r="Q107" i="43"/>
  <c r="AB107" i="43" s="1"/>
  <c r="N107" i="43"/>
  <c r="AA107" i="43" s="1"/>
  <c r="K107" i="43"/>
  <c r="Z107" i="43" s="1"/>
  <c r="H107" i="43"/>
  <c r="Y107" i="43" s="1"/>
  <c r="E107" i="43"/>
  <c r="X107" i="43" s="1"/>
  <c r="Z106" i="43"/>
  <c r="U106" i="43"/>
  <c r="T106" i="43"/>
  <c r="AC106" i="43" s="1"/>
  <c r="Q106" i="43"/>
  <c r="AB106" i="43" s="1"/>
  <c r="N106" i="43"/>
  <c r="AA106" i="43" s="1"/>
  <c r="K106" i="43"/>
  <c r="H106" i="43"/>
  <c r="Y106" i="43" s="1"/>
  <c r="E106" i="43"/>
  <c r="X106" i="43" s="1"/>
  <c r="Y105" i="43"/>
  <c r="U105" i="43"/>
  <c r="T105" i="43"/>
  <c r="AC105" i="43" s="1"/>
  <c r="AB105" i="43"/>
  <c r="AA105" i="43"/>
  <c r="Z105" i="43"/>
  <c r="X105" i="43"/>
  <c r="AB104" i="43"/>
  <c r="U104" i="43"/>
  <c r="T104" i="43"/>
  <c r="AC104" i="43" s="1"/>
  <c r="AA104" i="43"/>
  <c r="Z104" i="43"/>
  <c r="Y104" i="43"/>
  <c r="X104" i="43"/>
  <c r="U103" i="43"/>
  <c r="T103" i="43"/>
  <c r="AC103" i="43" s="1"/>
  <c r="Q103" i="43"/>
  <c r="AB103" i="43" s="1"/>
  <c r="N103" i="43"/>
  <c r="AA103" i="43" s="1"/>
  <c r="K103" i="43"/>
  <c r="Z103" i="43" s="1"/>
  <c r="H103" i="43"/>
  <c r="Y103" i="43" s="1"/>
  <c r="E103" i="43"/>
  <c r="X103" i="43" s="1"/>
  <c r="X102" i="43"/>
  <c r="U102" i="43"/>
  <c r="T102" i="43"/>
  <c r="AC102" i="43" s="1"/>
  <c r="Q102" i="43"/>
  <c r="AB102" i="43" s="1"/>
  <c r="N102" i="43"/>
  <c r="AA102" i="43" s="1"/>
  <c r="K102" i="43"/>
  <c r="Z102" i="43" s="1"/>
  <c r="H102" i="43"/>
  <c r="Y102" i="43" s="1"/>
  <c r="E102" i="43"/>
  <c r="U101" i="43"/>
  <c r="T101" i="43"/>
  <c r="AC101" i="43" s="1"/>
  <c r="Q101" i="43"/>
  <c r="AB101" i="43" s="1"/>
  <c r="N101" i="43"/>
  <c r="AA101" i="43" s="1"/>
  <c r="K101" i="43"/>
  <c r="Z101" i="43" s="1"/>
  <c r="H101" i="43"/>
  <c r="Y101" i="43" s="1"/>
  <c r="E101" i="43"/>
  <c r="X101" i="43" s="1"/>
  <c r="AB100" i="43"/>
  <c r="Z100" i="43"/>
  <c r="X100" i="43"/>
  <c r="U100" i="43"/>
  <c r="T100" i="43"/>
  <c r="AC100" i="43" s="1"/>
  <c r="Q100" i="43"/>
  <c r="N100" i="43"/>
  <c r="AA100" i="43" s="1"/>
  <c r="K100" i="43"/>
  <c r="H100" i="43"/>
  <c r="Y100" i="43" s="1"/>
  <c r="E100" i="43"/>
  <c r="AC99" i="43"/>
  <c r="U99" i="43"/>
  <c r="T99" i="43"/>
  <c r="Q99" i="43"/>
  <c r="AB99" i="43" s="1"/>
  <c r="N99" i="43"/>
  <c r="AA99" i="43" s="1"/>
  <c r="K99" i="43"/>
  <c r="Z99" i="43" s="1"/>
  <c r="H99" i="43"/>
  <c r="Y99" i="43" s="1"/>
  <c r="E99" i="43"/>
  <c r="X99" i="43" s="1"/>
  <c r="Z98" i="43"/>
  <c r="X98" i="43"/>
  <c r="U98" i="43"/>
  <c r="T98" i="43"/>
  <c r="AC98" i="43" s="1"/>
  <c r="AB98" i="43"/>
  <c r="AA98" i="43"/>
  <c r="Y98" i="43"/>
  <c r="AC97" i="43"/>
  <c r="U97" i="43"/>
  <c r="T97" i="43"/>
  <c r="Q97" i="43"/>
  <c r="AB97" i="43" s="1"/>
  <c r="N97" i="43"/>
  <c r="AA97" i="43" s="1"/>
  <c r="K97" i="43"/>
  <c r="Z97" i="43" s="1"/>
  <c r="H97" i="43"/>
  <c r="Y97" i="43" s="1"/>
  <c r="E97" i="43"/>
  <c r="X97" i="43" s="1"/>
  <c r="X96" i="43"/>
  <c r="U96" i="43"/>
  <c r="T96" i="43"/>
  <c r="AC96" i="43" s="1"/>
  <c r="AB96" i="43"/>
  <c r="AA96" i="43"/>
  <c r="Z96" i="43"/>
  <c r="Y96" i="43"/>
  <c r="U95" i="43"/>
  <c r="T95" i="43"/>
  <c r="AC95" i="43" s="1"/>
  <c r="AB95" i="43"/>
  <c r="AA95" i="43"/>
  <c r="Z95" i="43"/>
  <c r="Y95" i="43"/>
  <c r="X95" i="43"/>
  <c r="X94" i="43"/>
  <c r="U94" i="43"/>
  <c r="T94" i="43"/>
  <c r="AC94" i="43" s="1"/>
  <c r="AB94" i="43"/>
  <c r="AA94" i="43"/>
  <c r="Z94" i="43"/>
  <c r="Y94" i="43"/>
  <c r="U93" i="43"/>
  <c r="T93" i="43"/>
  <c r="AC93" i="43" s="1"/>
  <c r="AB93" i="43"/>
  <c r="AA93" i="43"/>
  <c r="Z93" i="43"/>
  <c r="Y93" i="43"/>
  <c r="X93" i="43"/>
  <c r="Z92" i="43"/>
  <c r="X92" i="43"/>
  <c r="U92" i="43"/>
  <c r="T92" i="43"/>
  <c r="AC92" i="43" s="1"/>
  <c r="AB92" i="43"/>
  <c r="AA92" i="43"/>
  <c r="Y92" i="43"/>
  <c r="U91" i="43"/>
  <c r="T91" i="43"/>
  <c r="AC91" i="43" s="1"/>
  <c r="AB91" i="43"/>
  <c r="AA91" i="43"/>
  <c r="Z91" i="43"/>
  <c r="Y91" i="43"/>
  <c r="X91" i="43"/>
  <c r="AB90" i="43"/>
  <c r="Z90" i="43"/>
  <c r="X90" i="43"/>
  <c r="U90" i="43"/>
  <c r="T90" i="43"/>
  <c r="AC90" i="43" s="1"/>
  <c r="AA90" i="43"/>
  <c r="Y90" i="43"/>
  <c r="U89" i="43"/>
  <c r="T89" i="43"/>
  <c r="AC89" i="43" s="1"/>
  <c r="AB89" i="43"/>
  <c r="AA89" i="43"/>
  <c r="Z89" i="43"/>
  <c r="Y89" i="43"/>
  <c r="X89" i="43"/>
  <c r="X88" i="43"/>
  <c r="U88" i="43"/>
  <c r="T88" i="43"/>
  <c r="AC88" i="43" s="1"/>
  <c r="AB88" i="43"/>
  <c r="AA88" i="43"/>
  <c r="Z88" i="43"/>
  <c r="Y88" i="43"/>
  <c r="AC87" i="43"/>
  <c r="U87" i="43"/>
  <c r="T87" i="43"/>
  <c r="AB87" i="43"/>
  <c r="AA87" i="43"/>
  <c r="Z87" i="43"/>
  <c r="Y87" i="43"/>
  <c r="X87" i="43"/>
  <c r="X86" i="43"/>
  <c r="U86" i="43"/>
  <c r="T86" i="43"/>
  <c r="AC86" i="43" s="1"/>
  <c r="AB86" i="43"/>
  <c r="AA86" i="43"/>
  <c r="Z86" i="43"/>
  <c r="Y86" i="43"/>
  <c r="U85" i="43"/>
  <c r="T85" i="43"/>
  <c r="AC85" i="43" s="1"/>
  <c r="AB85" i="43"/>
  <c r="AA85" i="43"/>
  <c r="Z85" i="43"/>
  <c r="Y85" i="43"/>
  <c r="X85" i="43"/>
  <c r="AB84" i="43"/>
  <c r="Z84" i="43"/>
  <c r="X84" i="43"/>
  <c r="U84" i="43"/>
  <c r="T84" i="43"/>
  <c r="AC84" i="43" s="1"/>
  <c r="AA84" i="43"/>
  <c r="Y84" i="43"/>
  <c r="U83" i="43"/>
  <c r="T83" i="43"/>
  <c r="AC83" i="43" s="1"/>
  <c r="AB83" i="43"/>
  <c r="AA83" i="43"/>
  <c r="Z83" i="43"/>
  <c r="Y83" i="43"/>
  <c r="X83" i="43"/>
  <c r="Z82" i="43"/>
  <c r="X82" i="43"/>
  <c r="U82" i="43"/>
  <c r="T82" i="43"/>
  <c r="AC82" i="43" s="1"/>
  <c r="AB82" i="43"/>
  <c r="AA82" i="43"/>
  <c r="Y82" i="43"/>
  <c r="U81" i="43"/>
  <c r="T81" i="43"/>
  <c r="AC81" i="43" s="1"/>
  <c r="AB81" i="43"/>
  <c r="AA81" i="43"/>
  <c r="Z81" i="43"/>
  <c r="Y81" i="43"/>
  <c r="X81" i="43"/>
  <c r="X80" i="43"/>
  <c r="U80" i="43"/>
  <c r="T80" i="43"/>
  <c r="AC80" i="43" s="1"/>
  <c r="AB80" i="43"/>
  <c r="AA80" i="43"/>
  <c r="Z80" i="43"/>
  <c r="Y80" i="43"/>
  <c r="U79" i="43"/>
  <c r="T79" i="43"/>
  <c r="AC79" i="43" s="1"/>
  <c r="AB79" i="43"/>
  <c r="AA79" i="43"/>
  <c r="Z79" i="43"/>
  <c r="Y79" i="43"/>
  <c r="X79" i="43"/>
  <c r="X78" i="43"/>
  <c r="U78" i="43"/>
  <c r="T78" i="43"/>
  <c r="AC78" i="43" s="1"/>
  <c r="AB78" i="43"/>
  <c r="AA78" i="43"/>
  <c r="Z78" i="43"/>
  <c r="Y78" i="43"/>
  <c r="U77" i="43"/>
  <c r="T77" i="43"/>
  <c r="AC77" i="43" s="1"/>
  <c r="Q77" i="43"/>
  <c r="AB77" i="43" s="1"/>
  <c r="N77" i="43"/>
  <c r="AA77" i="43" s="1"/>
  <c r="K77" i="43"/>
  <c r="Z77" i="43" s="1"/>
  <c r="H77" i="43"/>
  <c r="Y77" i="43" s="1"/>
  <c r="E77" i="43"/>
  <c r="X77" i="43" s="1"/>
  <c r="Z76" i="43"/>
  <c r="X76" i="43"/>
  <c r="U76" i="43"/>
  <c r="T76" i="43"/>
  <c r="AC76" i="43" s="1"/>
  <c r="Q76" i="43"/>
  <c r="AB76" i="43" s="1"/>
  <c r="N76" i="43"/>
  <c r="AA76" i="43" s="1"/>
  <c r="K76" i="43"/>
  <c r="H76" i="43"/>
  <c r="Y76" i="43" s="1"/>
  <c r="E76" i="43"/>
  <c r="AC75" i="43"/>
  <c r="U75" i="43"/>
  <c r="T75" i="43"/>
  <c r="Q75" i="43"/>
  <c r="AB75" i="43" s="1"/>
  <c r="N75" i="43"/>
  <c r="AA75" i="43" s="1"/>
  <c r="K75" i="43"/>
  <c r="Z75" i="43" s="1"/>
  <c r="H75" i="43"/>
  <c r="Y75" i="43" s="1"/>
  <c r="E75" i="43"/>
  <c r="X75" i="43" s="1"/>
  <c r="AB74" i="43"/>
  <c r="Z74" i="43"/>
  <c r="X74" i="43"/>
  <c r="U74" i="43"/>
  <c r="T74" i="43"/>
  <c r="AC74" i="43" s="1"/>
  <c r="Q74" i="43"/>
  <c r="N74" i="43"/>
  <c r="AA74" i="43" s="1"/>
  <c r="K74" i="43"/>
  <c r="H74" i="43"/>
  <c r="Y74" i="43" s="1"/>
  <c r="E74" i="43"/>
  <c r="U73" i="43"/>
  <c r="T73" i="43"/>
  <c r="AC73" i="43" s="1"/>
  <c r="Q73" i="43"/>
  <c r="AB73" i="43" s="1"/>
  <c r="N73" i="43"/>
  <c r="AA73" i="43" s="1"/>
  <c r="K73" i="43"/>
  <c r="Z73" i="43" s="1"/>
  <c r="H73" i="43"/>
  <c r="Y73" i="43" s="1"/>
  <c r="E73" i="43"/>
  <c r="X73" i="43" s="1"/>
  <c r="X72" i="43"/>
  <c r="U72" i="43"/>
  <c r="T72" i="43"/>
  <c r="AC72" i="43" s="1"/>
  <c r="Q72" i="43"/>
  <c r="AB72" i="43" s="1"/>
  <c r="N72" i="43"/>
  <c r="AA72" i="43" s="1"/>
  <c r="K72" i="43"/>
  <c r="Z72" i="43" s="1"/>
  <c r="H72" i="43"/>
  <c r="Y72" i="43" s="1"/>
  <c r="E72" i="43"/>
  <c r="U71" i="43"/>
  <c r="T71" i="43"/>
  <c r="AC71" i="43" s="1"/>
  <c r="AB71" i="43"/>
  <c r="AA71" i="43"/>
  <c r="Z71" i="43"/>
  <c r="Y71" i="43"/>
  <c r="X71" i="43"/>
  <c r="X70" i="43"/>
  <c r="U70" i="43"/>
  <c r="T70" i="43"/>
  <c r="AC70" i="43" s="1"/>
  <c r="AB70" i="43"/>
  <c r="AA70" i="43"/>
  <c r="Z70" i="43"/>
  <c r="Y70" i="43"/>
  <c r="U69" i="43"/>
  <c r="T69" i="43"/>
  <c r="AC69" i="43" s="1"/>
  <c r="AB69" i="43"/>
  <c r="AA69" i="43"/>
  <c r="Z69" i="43"/>
  <c r="Y69" i="43"/>
  <c r="X69" i="43"/>
  <c r="AB68" i="43"/>
  <c r="Z68" i="43"/>
  <c r="X68" i="43"/>
  <c r="U68" i="43"/>
  <c r="T68" i="43"/>
  <c r="AC68" i="43" s="1"/>
  <c r="AA68" i="43"/>
  <c r="Y68" i="43"/>
  <c r="U67" i="43"/>
  <c r="T67" i="43"/>
  <c r="AC67" i="43" s="1"/>
  <c r="AB67" i="43"/>
  <c r="AA67" i="43"/>
  <c r="Z67" i="43"/>
  <c r="Y67" i="43"/>
  <c r="X67" i="43"/>
  <c r="Z66" i="43"/>
  <c r="X66" i="43"/>
  <c r="U66" i="43"/>
  <c r="T66" i="43"/>
  <c r="AC66" i="43" s="1"/>
  <c r="AB66" i="43"/>
  <c r="AA66" i="43"/>
  <c r="Y66" i="43"/>
  <c r="U65" i="43"/>
  <c r="T65" i="43"/>
  <c r="AC65" i="43" s="1"/>
  <c r="AB65" i="43"/>
  <c r="AA65" i="43"/>
  <c r="Z65" i="43"/>
  <c r="Y65" i="43"/>
  <c r="X65" i="43"/>
  <c r="X64" i="43"/>
  <c r="U64" i="43"/>
  <c r="T64" i="43"/>
  <c r="AC64" i="43" s="1"/>
  <c r="AB64" i="43"/>
  <c r="AA64" i="43"/>
  <c r="Z64" i="43"/>
  <c r="Y64" i="43"/>
  <c r="U63" i="43"/>
  <c r="T63" i="43"/>
  <c r="AC63" i="43" s="1"/>
  <c r="AB63" i="43"/>
  <c r="AA63" i="43"/>
  <c r="Z63" i="43"/>
  <c r="Y63" i="43"/>
  <c r="X63" i="43"/>
  <c r="X62" i="43"/>
  <c r="U62" i="43"/>
  <c r="T62" i="43"/>
  <c r="AC62" i="43" s="1"/>
  <c r="AB62" i="43"/>
  <c r="AA62" i="43"/>
  <c r="Z62" i="43"/>
  <c r="Y62" i="43"/>
  <c r="AC61" i="43"/>
  <c r="U61" i="43"/>
  <c r="T61" i="43"/>
  <c r="AB61" i="43"/>
  <c r="AA61" i="43"/>
  <c r="Z61" i="43"/>
  <c r="Y61" i="43"/>
  <c r="X61" i="43"/>
  <c r="Z60" i="43"/>
  <c r="X60" i="43"/>
  <c r="U60" i="43"/>
  <c r="T60" i="43"/>
  <c r="AC60" i="43" s="1"/>
  <c r="AB60" i="43"/>
  <c r="AA60" i="43"/>
  <c r="Y60" i="43"/>
  <c r="U59" i="43"/>
  <c r="T59" i="43"/>
  <c r="AC59" i="43" s="1"/>
  <c r="AB59" i="43"/>
  <c r="AA59" i="43"/>
  <c r="Z59" i="43"/>
  <c r="Y59" i="43"/>
  <c r="X59" i="43"/>
  <c r="AB58" i="43"/>
  <c r="Z58" i="43"/>
  <c r="X58" i="43"/>
  <c r="U58" i="43"/>
  <c r="T58" i="43"/>
  <c r="AC58" i="43" s="1"/>
  <c r="AA58" i="43"/>
  <c r="Y58" i="43"/>
  <c r="U57" i="43"/>
  <c r="T57" i="43"/>
  <c r="AC57" i="43" s="1"/>
  <c r="AB57" i="43"/>
  <c r="AA57" i="43"/>
  <c r="Z57" i="43"/>
  <c r="Y57" i="43"/>
  <c r="X57" i="43"/>
  <c r="X56" i="43"/>
  <c r="U56" i="43"/>
  <c r="T56" i="43"/>
  <c r="AC56" i="43" s="1"/>
  <c r="AB56" i="43"/>
  <c r="AA56" i="43"/>
  <c r="Z56" i="43"/>
  <c r="Y56" i="43"/>
  <c r="AC55" i="43"/>
  <c r="U55" i="43"/>
  <c r="T55" i="43"/>
  <c r="AB55" i="43"/>
  <c r="AA55" i="43"/>
  <c r="Z55" i="43"/>
  <c r="Y55" i="43"/>
  <c r="X55" i="43"/>
  <c r="X54" i="43"/>
  <c r="U54" i="43"/>
  <c r="T54" i="43"/>
  <c r="AC54" i="43" s="1"/>
  <c r="AB54" i="43"/>
  <c r="AA54" i="43"/>
  <c r="Z54" i="43"/>
  <c r="Y54" i="43"/>
  <c r="U53" i="43"/>
  <c r="T53" i="43"/>
  <c r="AC53" i="43" s="1"/>
  <c r="Q53" i="43"/>
  <c r="AB53" i="43" s="1"/>
  <c r="N53" i="43"/>
  <c r="AA53" i="43" s="1"/>
  <c r="K53" i="43"/>
  <c r="Z53" i="43" s="1"/>
  <c r="H53" i="43"/>
  <c r="Y53" i="43" s="1"/>
  <c r="E53" i="43"/>
  <c r="X53" i="43" s="1"/>
  <c r="AB52" i="43"/>
  <c r="Z52" i="43"/>
  <c r="X52" i="43"/>
  <c r="U52" i="43"/>
  <c r="T52" i="43"/>
  <c r="AC52" i="43" s="1"/>
  <c r="Q52" i="43"/>
  <c r="N52" i="43"/>
  <c r="AA52" i="43" s="1"/>
  <c r="K52" i="43"/>
  <c r="H52" i="43"/>
  <c r="Y52" i="43" s="1"/>
  <c r="E52" i="43"/>
  <c r="U51" i="43"/>
  <c r="T51" i="43"/>
  <c r="AC51" i="43" s="1"/>
  <c r="AB51" i="43"/>
  <c r="AA51" i="43"/>
  <c r="Z51" i="43"/>
  <c r="Y51" i="43"/>
  <c r="X51" i="43"/>
  <c r="Z50" i="43"/>
  <c r="X50" i="43"/>
  <c r="U50" i="43"/>
  <c r="T50" i="43"/>
  <c r="AC50" i="43" s="1"/>
  <c r="AB50" i="43"/>
  <c r="AA50" i="43"/>
  <c r="Y50" i="43"/>
  <c r="U49" i="43"/>
  <c r="T49" i="43"/>
  <c r="AC49" i="43" s="1"/>
  <c r="AB49" i="43"/>
  <c r="AA49" i="43"/>
  <c r="Z49" i="43"/>
  <c r="Y49" i="43"/>
  <c r="X49" i="43"/>
  <c r="X48" i="43"/>
  <c r="U48" i="43"/>
  <c r="T48" i="43"/>
  <c r="AC48" i="43" s="1"/>
  <c r="AB48" i="43"/>
  <c r="AA48" i="43"/>
  <c r="Z48" i="43"/>
  <c r="Y48" i="43"/>
  <c r="U47" i="43"/>
  <c r="T47" i="43"/>
  <c r="AC47" i="43" s="1"/>
  <c r="AB47" i="43"/>
  <c r="AA47" i="43"/>
  <c r="Z47" i="43"/>
  <c r="Y47" i="43"/>
  <c r="X47" i="43"/>
  <c r="X46" i="43"/>
  <c r="U46" i="43"/>
  <c r="T46" i="43"/>
  <c r="AC46" i="43" s="1"/>
  <c r="AB46" i="43"/>
  <c r="AA46" i="43"/>
  <c r="Z46" i="43"/>
  <c r="Y46" i="43"/>
  <c r="U45" i="43"/>
  <c r="T45" i="43"/>
  <c r="AC45" i="43" s="1"/>
  <c r="AB45" i="43"/>
  <c r="AA45" i="43"/>
  <c r="Z45" i="43"/>
  <c r="Y45" i="43"/>
  <c r="X45" i="43"/>
  <c r="Z44" i="43"/>
  <c r="X44" i="43"/>
  <c r="U44" i="43"/>
  <c r="T44" i="43"/>
  <c r="AC44" i="43" s="1"/>
  <c r="AB44" i="43"/>
  <c r="AA44" i="43"/>
  <c r="Y44" i="43"/>
  <c r="U43" i="43"/>
  <c r="T43" i="43"/>
  <c r="AC43" i="43" s="1"/>
  <c r="AB43" i="43"/>
  <c r="AA43" i="43"/>
  <c r="Z43" i="43"/>
  <c r="Y43" i="43"/>
  <c r="X43" i="43"/>
  <c r="AB42" i="43"/>
  <c r="Z42" i="43"/>
  <c r="X42" i="43"/>
  <c r="U42" i="43"/>
  <c r="T42" i="43"/>
  <c r="AC42" i="43" s="1"/>
  <c r="AA42" i="43"/>
  <c r="Y42" i="43"/>
  <c r="U41" i="43"/>
  <c r="T41" i="43"/>
  <c r="AC41" i="43" s="1"/>
  <c r="AB41" i="43"/>
  <c r="AA41" i="43"/>
  <c r="Z41" i="43"/>
  <c r="Y41" i="43"/>
  <c r="X41" i="43"/>
  <c r="X40" i="43"/>
  <c r="U40" i="43"/>
  <c r="T40" i="43"/>
  <c r="AC40" i="43" s="1"/>
  <c r="AB40" i="43"/>
  <c r="AA40" i="43"/>
  <c r="Z40" i="43"/>
  <c r="Y40" i="43"/>
  <c r="U39" i="43"/>
  <c r="T39" i="43"/>
  <c r="AC39" i="43" s="1"/>
  <c r="AB39" i="43"/>
  <c r="AA39" i="43"/>
  <c r="Z39" i="43"/>
  <c r="Y39" i="43"/>
  <c r="X39" i="43"/>
  <c r="X38" i="43"/>
  <c r="U38" i="43"/>
  <c r="T38" i="43"/>
  <c r="AC38" i="43" s="1"/>
  <c r="AB38" i="43"/>
  <c r="AA38" i="43"/>
  <c r="Z38" i="43"/>
  <c r="Y38" i="43"/>
  <c r="U37" i="43"/>
  <c r="T37" i="43"/>
  <c r="AC37" i="43" s="1"/>
  <c r="AB37" i="43"/>
  <c r="AA37" i="43"/>
  <c r="Z37" i="43"/>
  <c r="Y37" i="43"/>
  <c r="X37" i="43"/>
  <c r="AB36" i="43"/>
  <c r="Z36" i="43"/>
  <c r="X36" i="43"/>
  <c r="U36" i="43"/>
  <c r="T36" i="43"/>
  <c r="AC36" i="43" s="1"/>
  <c r="AA36" i="43"/>
  <c r="Y36" i="43"/>
  <c r="U35" i="43"/>
  <c r="T35" i="43"/>
  <c r="AC35" i="43" s="1"/>
  <c r="AB35" i="43"/>
  <c r="AA35" i="43"/>
  <c r="Z35" i="43"/>
  <c r="Y35" i="43"/>
  <c r="X35" i="43"/>
  <c r="Z34" i="43"/>
  <c r="X34" i="43"/>
  <c r="U34" i="43"/>
  <c r="T34" i="43"/>
  <c r="AC34" i="43" s="1"/>
  <c r="AB34" i="43"/>
  <c r="AA34" i="43"/>
  <c r="Y34" i="43"/>
  <c r="AC33" i="43"/>
  <c r="U33" i="43"/>
  <c r="T33" i="43"/>
  <c r="AB33" i="43"/>
  <c r="AA33" i="43"/>
  <c r="Z33" i="43"/>
  <c r="Y33" i="43"/>
  <c r="X33" i="43"/>
  <c r="X32" i="43"/>
  <c r="U32" i="43"/>
  <c r="T32" i="43"/>
  <c r="AC32" i="43" s="1"/>
  <c r="AB32" i="43"/>
  <c r="AA32" i="43"/>
  <c r="Z32" i="43"/>
  <c r="Y32" i="43"/>
  <c r="AA31" i="43"/>
  <c r="Y31" i="43"/>
  <c r="U31" i="43"/>
  <c r="T31" i="43"/>
  <c r="AC31" i="43" s="1"/>
  <c r="AB31" i="43"/>
  <c r="Z31" i="43"/>
  <c r="X31" i="43"/>
  <c r="X30" i="43"/>
  <c r="U30" i="43"/>
  <c r="T30" i="43"/>
  <c r="AC30" i="43" s="1"/>
  <c r="AB30" i="43"/>
  <c r="AA30" i="43"/>
  <c r="Z30" i="43"/>
  <c r="Y30" i="43"/>
  <c r="U29" i="43"/>
  <c r="T29" i="43"/>
  <c r="AC29" i="43" s="1"/>
  <c r="AB29" i="43"/>
  <c r="AA29" i="43"/>
  <c r="Z29" i="43"/>
  <c r="Y29" i="43"/>
  <c r="X29" i="43"/>
  <c r="X28" i="43"/>
  <c r="U28" i="43"/>
  <c r="T28" i="43"/>
  <c r="AC28" i="43" s="1"/>
  <c r="AB28" i="43"/>
  <c r="AA28" i="43"/>
  <c r="Z28" i="43"/>
  <c r="Y28" i="43"/>
  <c r="U27" i="43"/>
  <c r="T27" i="43"/>
  <c r="AC27" i="43" s="1"/>
  <c r="AB27" i="43"/>
  <c r="AA27" i="43"/>
  <c r="Z27" i="43"/>
  <c r="Y27" i="43"/>
  <c r="X27" i="43"/>
  <c r="AB26" i="43"/>
  <c r="Z26" i="43"/>
  <c r="X26" i="43"/>
  <c r="U26" i="43"/>
  <c r="T26" i="43"/>
  <c r="AC26" i="43" s="1"/>
  <c r="Q26" i="43"/>
  <c r="N26" i="43"/>
  <c r="AA26" i="43" s="1"/>
  <c r="K26" i="43"/>
  <c r="H26" i="43"/>
  <c r="Y26" i="43" s="1"/>
  <c r="E26" i="43"/>
  <c r="U25" i="43"/>
  <c r="T25" i="43"/>
  <c r="AC25" i="43" s="1"/>
  <c r="Q25" i="43"/>
  <c r="AB25" i="43" s="1"/>
  <c r="N25" i="43"/>
  <c r="AA25" i="43" s="1"/>
  <c r="K25" i="43"/>
  <c r="Z25" i="43" s="1"/>
  <c r="H25" i="43"/>
  <c r="Y25" i="43" s="1"/>
  <c r="E25" i="43"/>
  <c r="X25" i="43" s="1"/>
  <c r="AB24" i="43"/>
  <c r="Z24" i="43"/>
  <c r="X24" i="43"/>
  <c r="U24" i="43"/>
  <c r="T24" i="43"/>
  <c r="AC24" i="43" s="1"/>
  <c r="Q24" i="43"/>
  <c r="N24" i="43"/>
  <c r="AA24" i="43" s="1"/>
  <c r="K24" i="43"/>
  <c r="H24" i="43"/>
  <c r="Y24" i="43" s="1"/>
  <c r="E24" i="43"/>
  <c r="AA23" i="43"/>
  <c r="Y23" i="43"/>
  <c r="U23" i="43"/>
  <c r="T23" i="43"/>
  <c r="AC23" i="43" s="1"/>
  <c r="Q23" i="43"/>
  <c r="AB23" i="43" s="1"/>
  <c r="N23" i="43"/>
  <c r="K23" i="43"/>
  <c r="Z23" i="43" s="1"/>
  <c r="H23" i="43"/>
  <c r="E23" i="43"/>
  <c r="X23" i="43" s="1"/>
  <c r="AB22" i="43"/>
  <c r="Z22" i="43"/>
  <c r="X22" i="43"/>
  <c r="U22" i="43"/>
  <c r="T22" i="43"/>
  <c r="AC22" i="43" s="1"/>
  <c r="Q22" i="43"/>
  <c r="N22" i="43"/>
  <c r="AA22" i="43" s="1"/>
  <c r="K22" i="43"/>
  <c r="H22" i="43"/>
  <c r="Y22" i="43" s="1"/>
  <c r="E22" i="43"/>
  <c r="AA21" i="43"/>
  <c r="Y21" i="43"/>
  <c r="U21" i="43"/>
  <c r="T21" i="43"/>
  <c r="AC21" i="43" s="1"/>
  <c r="AB21" i="43"/>
  <c r="Z21" i="43"/>
  <c r="X21" i="43"/>
  <c r="AB20" i="43"/>
  <c r="Z20" i="43"/>
  <c r="X20" i="43"/>
  <c r="U20" i="43"/>
  <c r="T20" i="43"/>
  <c r="AC20" i="43" s="1"/>
  <c r="Q20" i="43"/>
  <c r="N20" i="43"/>
  <c r="AA20" i="43" s="1"/>
  <c r="K20" i="43"/>
  <c r="H20" i="43"/>
  <c r="Y20" i="43" s="1"/>
  <c r="E20" i="43"/>
  <c r="U19" i="43"/>
  <c r="T19" i="43"/>
  <c r="AC19" i="43" s="1"/>
  <c r="Q19" i="43"/>
  <c r="AB19" i="43" s="1"/>
  <c r="N19" i="43"/>
  <c r="AA19" i="43" s="1"/>
  <c r="K19" i="43"/>
  <c r="Z19" i="43" s="1"/>
  <c r="H19" i="43"/>
  <c r="Y19" i="43" s="1"/>
  <c r="E19" i="43"/>
  <c r="X19" i="43" s="1"/>
  <c r="AB18" i="43"/>
  <c r="Z18" i="43"/>
  <c r="X18" i="43"/>
  <c r="U18" i="43"/>
  <c r="T18" i="43"/>
  <c r="AC18" i="43" s="1"/>
  <c r="Q18" i="43"/>
  <c r="N18" i="43"/>
  <c r="AA18" i="43" s="1"/>
  <c r="K18" i="43"/>
  <c r="H18" i="43"/>
  <c r="Y18" i="43" s="1"/>
  <c r="E18" i="43"/>
  <c r="AA17" i="43"/>
  <c r="Y17" i="43"/>
  <c r="U17" i="43"/>
  <c r="T17" i="43"/>
  <c r="AC17" i="43" s="1"/>
  <c r="AB17" i="43"/>
  <c r="Z17" i="43"/>
  <c r="X17" i="43"/>
  <c r="AB16" i="43"/>
  <c r="Z16" i="43"/>
  <c r="X16" i="43"/>
  <c r="U16" i="43"/>
  <c r="T16" i="43"/>
  <c r="AC16" i="43" s="1"/>
  <c r="AA16" i="43"/>
  <c r="Y16" i="43"/>
  <c r="AA15" i="43"/>
  <c r="Y15" i="43"/>
  <c r="U15" i="43"/>
  <c r="T15" i="43"/>
  <c r="AC15" i="43" s="1"/>
  <c r="AB15" i="43"/>
  <c r="Z15" i="43"/>
  <c r="X15" i="43"/>
  <c r="AB14" i="43"/>
  <c r="Z14" i="43"/>
  <c r="X14" i="43"/>
  <c r="U14" i="43"/>
  <c r="T14" i="43"/>
  <c r="AC14" i="43" s="1"/>
  <c r="AA14" i="43"/>
  <c r="Y14" i="43"/>
  <c r="AA13" i="43"/>
  <c r="Y13" i="43"/>
  <c r="U13" i="43"/>
  <c r="T13" i="43"/>
  <c r="AC13" i="43" s="1"/>
  <c r="AB13" i="43"/>
  <c r="Z13" i="43"/>
  <c r="X13" i="43"/>
  <c r="AB12" i="43"/>
  <c r="Z12" i="43"/>
  <c r="X12" i="43"/>
  <c r="U12" i="43"/>
  <c r="T12" i="43"/>
  <c r="AC12" i="43" s="1"/>
  <c r="AA12" i="43"/>
  <c r="Y12" i="43"/>
  <c r="AA11" i="43"/>
  <c r="Y11" i="43"/>
  <c r="U11" i="43"/>
  <c r="T11" i="43"/>
  <c r="AC11" i="43" s="1"/>
  <c r="AB11" i="43"/>
  <c r="Z11" i="43"/>
  <c r="X11" i="43"/>
  <c r="X219" i="43" s="1"/>
  <c r="AB10" i="43"/>
  <c r="Z10" i="43"/>
  <c r="X10" i="43"/>
  <c r="U10" i="43"/>
  <c r="T10" i="43"/>
  <c r="AC10" i="43" s="1"/>
  <c r="AA10" i="43"/>
  <c r="Y10" i="43"/>
  <c r="AA9" i="43"/>
  <c r="Y9" i="43"/>
  <c r="U9" i="43"/>
  <c r="T9" i="43"/>
  <c r="AC9" i="43" s="1"/>
  <c r="AB9" i="43"/>
  <c r="Z9" i="43"/>
  <c r="X9" i="43"/>
  <c r="X217" i="43" s="1"/>
  <c r="U215" i="42"/>
  <c r="T215" i="42"/>
  <c r="AC215" i="42" s="1"/>
  <c r="AB215" i="42"/>
  <c r="AA215" i="42"/>
  <c r="Z215" i="42"/>
  <c r="Y215" i="42"/>
  <c r="X215" i="42"/>
  <c r="X214" i="42"/>
  <c r="U214" i="42"/>
  <c r="T214" i="42"/>
  <c r="AC214" i="42" s="1"/>
  <c r="AB214" i="42"/>
  <c r="AA214" i="42"/>
  <c r="Z214" i="42"/>
  <c r="Y214" i="42"/>
  <c r="Y213" i="42"/>
  <c r="U213" i="42"/>
  <c r="T213" i="42"/>
  <c r="AC213" i="42" s="1"/>
  <c r="AB213" i="42"/>
  <c r="AA213" i="42"/>
  <c r="Z213" i="42"/>
  <c r="X213" i="42"/>
  <c r="Z212" i="42"/>
  <c r="U212" i="42"/>
  <c r="T212" i="42"/>
  <c r="AC212" i="42" s="1"/>
  <c r="AB212" i="42"/>
  <c r="AA212" i="42"/>
  <c r="Y212" i="42"/>
  <c r="X212" i="42"/>
  <c r="U211" i="42"/>
  <c r="T211" i="42"/>
  <c r="AC211" i="42" s="1"/>
  <c r="AB211" i="42"/>
  <c r="AA211" i="42"/>
  <c r="Z211" i="42"/>
  <c r="Y211" i="42"/>
  <c r="X211" i="42"/>
  <c r="U210" i="42"/>
  <c r="T210" i="42"/>
  <c r="AC210" i="42" s="1"/>
  <c r="AB210" i="42"/>
  <c r="AA210" i="42"/>
  <c r="Z210" i="42"/>
  <c r="Y210" i="42"/>
  <c r="X210" i="42"/>
  <c r="U209" i="42"/>
  <c r="T209" i="42"/>
  <c r="AC209" i="42" s="1"/>
  <c r="AB209" i="42"/>
  <c r="AA209" i="42"/>
  <c r="Z209" i="42"/>
  <c r="Y209" i="42"/>
  <c r="X209" i="42"/>
  <c r="Z208" i="42"/>
  <c r="U208" i="42"/>
  <c r="T208" i="42"/>
  <c r="AC208" i="42" s="1"/>
  <c r="AB208" i="42"/>
  <c r="AA208" i="42"/>
  <c r="Y208" i="42"/>
  <c r="X208" i="42"/>
  <c r="U207" i="42"/>
  <c r="T207" i="42"/>
  <c r="AC207" i="42" s="1"/>
  <c r="AB207" i="42"/>
  <c r="AA207" i="42"/>
  <c r="Z207" i="42"/>
  <c r="Y207" i="42"/>
  <c r="X207" i="42"/>
  <c r="X206" i="42"/>
  <c r="U206" i="42"/>
  <c r="T206" i="42"/>
  <c r="AC206" i="42" s="1"/>
  <c r="AB206" i="42"/>
  <c r="AA206" i="42"/>
  <c r="Z206" i="42"/>
  <c r="Y206" i="42"/>
  <c r="Y205" i="42"/>
  <c r="U205" i="42"/>
  <c r="T205" i="42"/>
  <c r="AC205" i="42" s="1"/>
  <c r="AB205" i="42"/>
  <c r="AA205" i="42"/>
  <c r="Z205" i="42"/>
  <c r="X205" i="42"/>
  <c r="U204" i="42"/>
  <c r="T204" i="42"/>
  <c r="AC204" i="42" s="1"/>
  <c r="AB204" i="42"/>
  <c r="AA204" i="42"/>
  <c r="Z204" i="42"/>
  <c r="Y204" i="42"/>
  <c r="X204" i="42"/>
  <c r="U203" i="42"/>
  <c r="T203" i="42"/>
  <c r="AC203" i="42" s="1"/>
  <c r="AB203" i="42"/>
  <c r="AA203" i="42"/>
  <c r="Z203" i="42"/>
  <c r="Y203" i="42"/>
  <c r="X203" i="42"/>
  <c r="X202" i="42"/>
  <c r="U202" i="42"/>
  <c r="T202" i="42"/>
  <c r="AC202" i="42" s="1"/>
  <c r="AB202" i="42"/>
  <c r="AA202" i="42"/>
  <c r="Z202" i="42"/>
  <c r="Y202" i="42"/>
  <c r="Y201" i="42"/>
  <c r="U201" i="42"/>
  <c r="T201" i="42"/>
  <c r="AC201" i="42" s="1"/>
  <c r="AB201" i="42"/>
  <c r="AA201" i="42"/>
  <c r="Z201" i="42"/>
  <c r="X201" i="42"/>
  <c r="Z200" i="42"/>
  <c r="U200" i="42"/>
  <c r="T200" i="42"/>
  <c r="AC200" i="42" s="1"/>
  <c r="AB200" i="42"/>
  <c r="AA200" i="42"/>
  <c r="Y200" i="42"/>
  <c r="X200" i="42"/>
  <c r="U199" i="42"/>
  <c r="T199" i="42"/>
  <c r="AC199" i="42" s="1"/>
  <c r="AB199" i="42"/>
  <c r="AA199" i="42"/>
  <c r="Z199" i="42"/>
  <c r="Y199" i="42"/>
  <c r="X199" i="42"/>
  <c r="X198" i="42"/>
  <c r="U198" i="42"/>
  <c r="T198" i="42"/>
  <c r="AC198" i="42" s="1"/>
  <c r="AB198" i="42"/>
  <c r="AA198" i="42"/>
  <c r="Z198" i="42"/>
  <c r="Y198" i="42"/>
  <c r="U197" i="42"/>
  <c r="T197" i="42"/>
  <c r="AC197" i="42" s="1"/>
  <c r="AB197" i="42"/>
  <c r="AA197" i="42"/>
  <c r="Z197" i="42"/>
  <c r="Y197" i="42"/>
  <c r="X197" i="42"/>
  <c r="U196" i="42"/>
  <c r="T196" i="42"/>
  <c r="AC196" i="42" s="1"/>
  <c r="AB196" i="42"/>
  <c r="AA196" i="42"/>
  <c r="Z196" i="42"/>
  <c r="Y196" i="42"/>
  <c r="X196" i="42"/>
  <c r="U195" i="42"/>
  <c r="T195" i="42"/>
  <c r="AC195" i="42" s="1"/>
  <c r="AB195" i="42"/>
  <c r="AA195" i="42"/>
  <c r="Z195" i="42"/>
  <c r="Y195" i="42"/>
  <c r="X195" i="42"/>
  <c r="U194" i="42"/>
  <c r="T194" i="42"/>
  <c r="AC194" i="42" s="1"/>
  <c r="AB194" i="42"/>
  <c r="AA194" i="42"/>
  <c r="Z194" i="42"/>
  <c r="Y194" i="42"/>
  <c r="X194" i="42"/>
  <c r="U193" i="42"/>
  <c r="T193" i="42"/>
  <c r="AC193" i="42" s="1"/>
  <c r="AB193" i="42"/>
  <c r="AA193" i="42"/>
  <c r="Z193" i="42"/>
  <c r="Y193" i="42"/>
  <c r="X193" i="42"/>
  <c r="U192" i="42"/>
  <c r="T192" i="42"/>
  <c r="AC192" i="42" s="1"/>
  <c r="AB192" i="42"/>
  <c r="AA192" i="42"/>
  <c r="Z192" i="42"/>
  <c r="Y192" i="42"/>
  <c r="X192" i="42"/>
  <c r="U191" i="42"/>
  <c r="T191" i="42"/>
  <c r="AC191" i="42" s="1"/>
  <c r="AB191" i="42"/>
  <c r="AA191" i="42"/>
  <c r="Z191" i="42"/>
  <c r="Y191" i="42"/>
  <c r="X191" i="42"/>
  <c r="U190" i="42"/>
  <c r="T190" i="42"/>
  <c r="AC190" i="42" s="1"/>
  <c r="AB190" i="42"/>
  <c r="AA190" i="42"/>
  <c r="Z190" i="42"/>
  <c r="Y190" i="42"/>
  <c r="X190" i="42"/>
  <c r="U189" i="42"/>
  <c r="T189" i="42"/>
  <c r="AC189" i="42" s="1"/>
  <c r="AB189" i="42"/>
  <c r="AA189" i="42"/>
  <c r="Z189" i="42"/>
  <c r="Y189" i="42"/>
  <c r="X189" i="42"/>
  <c r="U188" i="42"/>
  <c r="T188" i="42"/>
  <c r="AC188" i="42" s="1"/>
  <c r="AB188" i="42"/>
  <c r="AA188" i="42"/>
  <c r="Z188" i="42"/>
  <c r="Y188" i="42"/>
  <c r="X188" i="42"/>
  <c r="U187" i="42"/>
  <c r="T187" i="42"/>
  <c r="AC187" i="42" s="1"/>
  <c r="AB187" i="42"/>
  <c r="AA187" i="42"/>
  <c r="Z187" i="42"/>
  <c r="Y187" i="42"/>
  <c r="X187" i="42"/>
  <c r="X186" i="42"/>
  <c r="U186" i="42"/>
  <c r="T186" i="42"/>
  <c r="AC186" i="42" s="1"/>
  <c r="AB186" i="42"/>
  <c r="AA186" i="42"/>
  <c r="Z186" i="42"/>
  <c r="Y186" i="42"/>
  <c r="Y185" i="42"/>
  <c r="U185" i="42"/>
  <c r="T185" i="42"/>
  <c r="AC185" i="42" s="1"/>
  <c r="AB185" i="42"/>
  <c r="AA185" i="42"/>
  <c r="Z185" i="42"/>
  <c r="X185" i="42"/>
  <c r="U184" i="42"/>
  <c r="T184" i="42"/>
  <c r="AC184" i="42" s="1"/>
  <c r="AB184" i="42"/>
  <c r="AA184" i="42"/>
  <c r="Z184" i="42"/>
  <c r="Y184" i="42"/>
  <c r="X184" i="42"/>
  <c r="U183" i="42"/>
  <c r="T183" i="42"/>
  <c r="AC183" i="42" s="1"/>
  <c r="AB183" i="42"/>
  <c r="AA183" i="42"/>
  <c r="Z183" i="42"/>
  <c r="Y183" i="42"/>
  <c r="X183" i="42"/>
  <c r="X182" i="42"/>
  <c r="U182" i="42"/>
  <c r="T182" i="42"/>
  <c r="AC182" i="42" s="1"/>
  <c r="AB182" i="42"/>
  <c r="AA182" i="42"/>
  <c r="Z182" i="42"/>
  <c r="Y182" i="42"/>
  <c r="Y181" i="42"/>
  <c r="U181" i="42"/>
  <c r="T181" i="42"/>
  <c r="AC181" i="42" s="1"/>
  <c r="AB181" i="42"/>
  <c r="AA181" i="42"/>
  <c r="Z181" i="42"/>
  <c r="X181" i="42"/>
  <c r="U180" i="42"/>
  <c r="T180" i="42"/>
  <c r="AC180" i="42" s="1"/>
  <c r="AB180" i="42"/>
  <c r="AA180" i="42"/>
  <c r="Z180" i="42"/>
  <c r="Y180" i="42"/>
  <c r="X180" i="42"/>
  <c r="U179" i="42"/>
  <c r="T179" i="42"/>
  <c r="AC179" i="42" s="1"/>
  <c r="AB179" i="42"/>
  <c r="AA179" i="42"/>
  <c r="Z179" i="42"/>
  <c r="Y179" i="42"/>
  <c r="X179" i="42"/>
  <c r="X178" i="42"/>
  <c r="U178" i="42"/>
  <c r="T178" i="42"/>
  <c r="AC178" i="42" s="1"/>
  <c r="AB178" i="42"/>
  <c r="AA178" i="42"/>
  <c r="Z178" i="42"/>
  <c r="Y178" i="42"/>
  <c r="U177" i="42"/>
  <c r="T177" i="42"/>
  <c r="AC177" i="42" s="1"/>
  <c r="AB177" i="42"/>
  <c r="AA177" i="42"/>
  <c r="Z177" i="42"/>
  <c r="Y177" i="42"/>
  <c r="X177" i="42"/>
  <c r="X176" i="42"/>
  <c r="U176" i="42"/>
  <c r="T176" i="42"/>
  <c r="AC176" i="42" s="1"/>
  <c r="AB176" i="42"/>
  <c r="AA176" i="42"/>
  <c r="Z176" i="42"/>
  <c r="Y176" i="42"/>
  <c r="AA175" i="42"/>
  <c r="Y175" i="42"/>
  <c r="U175" i="42"/>
  <c r="T175" i="42"/>
  <c r="AC175" i="42" s="1"/>
  <c r="AB175" i="42"/>
  <c r="Z175" i="42"/>
  <c r="X175" i="42"/>
  <c r="AB174" i="42"/>
  <c r="Z174" i="42"/>
  <c r="X174" i="42"/>
  <c r="U174" i="42"/>
  <c r="T174" i="42"/>
  <c r="AC174" i="42" s="1"/>
  <c r="AA174" i="42"/>
  <c r="Y174" i="42"/>
  <c r="AA173" i="42"/>
  <c r="Y173" i="42"/>
  <c r="U173" i="42"/>
  <c r="T173" i="42"/>
  <c r="AC173" i="42" s="1"/>
  <c r="AB173" i="42"/>
  <c r="Z173" i="42"/>
  <c r="X173" i="42"/>
  <c r="U172" i="42"/>
  <c r="T172" i="42"/>
  <c r="AC172" i="42" s="1"/>
  <c r="AB172" i="42"/>
  <c r="AA172" i="42"/>
  <c r="Z172" i="42"/>
  <c r="Y172" i="42"/>
  <c r="X172" i="42"/>
  <c r="Y171" i="42"/>
  <c r="U171" i="42"/>
  <c r="T171" i="42"/>
  <c r="AC171" i="42" s="1"/>
  <c r="AB171" i="42"/>
  <c r="Z171" i="42"/>
  <c r="X171" i="42"/>
  <c r="AB170" i="42"/>
  <c r="U170" i="42"/>
  <c r="T170" i="42"/>
  <c r="AC170" i="42" s="1"/>
  <c r="AA170" i="42"/>
  <c r="Z170" i="42"/>
  <c r="Y170" i="42"/>
  <c r="X170" i="42"/>
  <c r="Z169" i="42"/>
  <c r="U169" i="42"/>
  <c r="T169" i="42"/>
  <c r="AC169" i="42" s="1"/>
  <c r="AB169" i="42"/>
  <c r="AA169" i="42"/>
  <c r="Y169" i="42"/>
  <c r="X169" i="42"/>
  <c r="AA168" i="42"/>
  <c r="Y168" i="42"/>
  <c r="U168" i="42"/>
  <c r="T168" i="42"/>
  <c r="AC168" i="42" s="1"/>
  <c r="AB168" i="42"/>
  <c r="Z168" i="42"/>
  <c r="X168" i="42"/>
  <c r="AB167" i="42"/>
  <c r="U167" i="42"/>
  <c r="T167" i="42"/>
  <c r="AC167" i="42" s="1"/>
  <c r="AA167" i="42"/>
  <c r="Z167" i="42"/>
  <c r="Y167" i="42"/>
  <c r="X167" i="42"/>
  <c r="Y166" i="42"/>
  <c r="U166" i="42"/>
  <c r="T166" i="42"/>
  <c r="AC166" i="42" s="1"/>
  <c r="AB166" i="42"/>
  <c r="AA166" i="42"/>
  <c r="Z166" i="42"/>
  <c r="X166" i="42"/>
  <c r="Z165" i="42"/>
  <c r="U165" i="42"/>
  <c r="T165" i="42"/>
  <c r="AC165" i="42" s="1"/>
  <c r="AB165" i="42"/>
  <c r="AA165" i="42"/>
  <c r="Y165" i="42"/>
  <c r="X165" i="42"/>
  <c r="U164" i="42"/>
  <c r="T164" i="42"/>
  <c r="AC164" i="42" s="1"/>
  <c r="AB164" i="42"/>
  <c r="AA164" i="42"/>
  <c r="Z164" i="42"/>
  <c r="Y164" i="42"/>
  <c r="X164" i="42"/>
  <c r="Z163" i="42"/>
  <c r="U163" i="42"/>
  <c r="T163" i="42"/>
  <c r="AC163" i="42" s="1"/>
  <c r="AB163" i="42"/>
  <c r="AA163" i="42"/>
  <c r="Y163" i="42"/>
  <c r="X163" i="42"/>
  <c r="U162" i="42"/>
  <c r="T162" i="42"/>
  <c r="AC162" i="42" s="1"/>
  <c r="AB162" i="42"/>
  <c r="AA162" i="42"/>
  <c r="Z162" i="42"/>
  <c r="Y162" i="42"/>
  <c r="X162" i="42"/>
  <c r="Z161" i="42"/>
  <c r="U161" i="42"/>
  <c r="T161" i="42"/>
  <c r="AC161" i="42" s="1"/>
  <c r="AB161" i="42"/>
  <c r="AA161" i="42"/>
  <c r="Y161" i="42"/>
  <c r="X161" i="42"/>
  <c r="AA160" i="42"/>
  <c r="Y160" i="42"/>
  <c r="U160" i="42"/>
  <c r="T160" i="42"/>
  <c r="AC160" i="42" s="1"/>
  <c r="AB160" i="42"/>
  <c r="Z160" i="42"/>
  <c r="X160" i="42"/>
  <c r="U159" i="42"/>
  <c r="T159" i="42"/>
  <c r="AC159" i="42" s="1"/>
  <c r="AB159" i="42"/>
  <c r="AA159" i="42"/>
  <c r="Z159" i="42"/>
  <c r="Y159" i="42"/>
  <c r="X159" i="42"/>
  <c r="Y158" i="42"/>
  <c r="U158" i="42"/>
  <c r="T158" i="42"/>
  <c r="AC158" i="42" s="1"/>
  <c r="AB158" i="42"/>
  <c r="AA158" i="42"/>
  <c r="Z158" i="42"/>
  <c r="X158" i="42"/>
  <c r="Z157" i="42"/>
  <c r="U157" i="42"/>
  <c r="T157" i="42"/>
  <c r="AC157" i="42" s="1"/>
  <c r="AB157" i="42"/>
  <c r="AA157" i="42"/>
  <c r="Y157" i="42"/>
  <c r="X157" i="42"/>
  <c r="AC156" i="42"/>
  <c r="U156" i="42"/>
  <c r="T156" i="42"/>
  <c r="AB156" i="42"/>
  <c r="AA156" i="42"/>
  <c r="Z156" i="42"/>
  <c r="Y156" i="42"/>
  <c r="X156" i="42"/>
  <c r="Z155" i="42"/>
  <c r="U155" i="42"/>
  <c r="T155" i="42"/>
  <c r="AC155" i="42" s="1"/>
  <c r="AB155" i="42"/>
  <c r="AA155" i="42"/>
  <c r="Y155" i="42"/>
  <c r="X155" i="42"/>
  <c r="U154" i="42"/>
  <c r="T154" i="42"/>
  <c r="AC154" i="42" s="1"/>
  <c r="AB154" i="42"/>
  <c r="AA154" i="42"/>
  <c r="Z154" i="42"/>
  <c r="Y154" i="42"/>
  <c r="X154" i="42"/>
  <c r="Z153" i="42"/>
  <c r="U153" i="42"/>
  <c r="T153" i="42"/>
  <c r="AC153" i="42" s="1"/>
  <c r="AB153" i="42"/>
  <c r="AA153" i="42"/>
  <c r="Y153" i="42"/>
  <c r="X153" i="42"/>
  <c r="AA152" i="42"/>
  <c r="Y152" i="42"/>
  <c r="U152" i="42"/>
  <c r="T152" i="42"/>
  <c r="AC152" i="42" s="1"/>
  <c r="AB152" i="42"/>
  <c r="Z152" i="42"/>
  <c r="X152" i="42"/>
  <c r="AB151" i="42"/>
  <c r="U151" i="42"/>
  <c r="T151" i="42"/>
  <c r="AC151" i="42" s="1"/>
  <c r="AA151" i="42"/>
  <c r="Z151" i="42"/>
  <c r="Y151" i="42"/>
  <c r="X151" i="42"/>
  <c r="Y150" i="42"/>
  <c r="U150" i="42"/>
  <c r="T150" i="42"/>
  <c r="AC150" i="42" s="1"/>
  <c r="AB150" i="42"/>
  <c r="AA150" i="42"/>
  <c r="Z150" i="42"/>
  <c r="X150" i="42"/>
  <c r="Z149" i="42"/>
  <c r="U149" i="42"/>
  <c r="T149" i="42"/>
  <c r="AC149" i="42" s="1"/>
  <c r="AB149" i="42"/>
  <c r="AA149" i="42"/>
  <c r="Y149" i="42"/>
  <c r="X149" i="42"/>
  <c r="U148" i="42"/>
  <c r="T148" i="42"/>
  <c r="AC148" i="42" s="1"/>
  <c r="AB148" i="42"/>
  <c r="AA148" i="42"/>
  <c r="Z148" i="42"/>
  <c r="Y148" i="42"/>
  <c r="X148" i="42"/>
  <c r="Z147" i="42"/>
  <c r="U147" i="42"/>
  <c r="T147" i="42"/>
  <c r="AC147" i="42" s="1"/>
  <c r="AB147" i="42"/>
  <c r="AA147" i="42"/>
  <c r="Y147" i="42"/>
  <c r="X147" i="42"/>
  <c r="U146" i="42"/>
  <c r="T146" i="42"/>
  <c r="AC146" i="42" s="1"/>
  <c r="AB146" i="42"/>
  <c r="AA146" i="42"/>
  <c r="Z146" i="42"/>
  <c r="Y146" i="42"/>
  <c r="X146" i="42"/>
  <c r="Z145" i="42"/>
  <c r="U145" i="42"/>
  <c r="T145" i="42"/>
  <c r="AC145" i="42" s="1"/>
  <c r="AB145" i="42"/>
  <c r="AA145" i="42"/>
  <c r="Y145" i="42"/>
  <c r="X145" i="42"/>
  <c r="Y144" i="42"/>
  <c r="U144" i="42"/>
  <c r="T144" i="42"/>
  <c r="AC144" i="42" s="1"/>
  <c r="AB144" i="42"/>
  <c r="AA144" i="42"/>
  <c r="Z144" i="42"/>
  <c r="X144" i="42"/>
  <c r="U143" i="42"/>
  <c r="T143" i="42"/>
  <c r="AC143" i="42" s="1"/>
  <c r="AB143" i="42"/>
  <c r="AA143" i="42"/>
  <c r="Z143" i="42"/>
  <c r="Y143" i="42"/>
  <c r="X143" i="42"/>
  <c r="U142" i="42"/>
  <c r="T142" i="42"/>
  <c r="AC142" i="42" s="1"/>
  <c r="AB142" i="42"/>
  <c r="AA142" i="42"/>
  <c r="Z142" i="42"/>
  <c r="Y142" i="42"/>
  <c r="X142" i="42"/>
  <c r="U141" i="42"/>
  <c r="T141" i="42"/>
  <c r="AC141" i="42" s="1"/>
  <c r="AB141" i="42"/>
  <c r="AA141" i="42"/>
  <c r="Z141" i="42"/>
  <c r="Y141" i="42"/>
  <c r="X141" i="42"/>
  <c r="U140" i="42"/>
  <c r="T140" i="42"/>
  <c r="AC140" i="42" s="1"/>
  <c r="AB140" i="42"/>
  <c r="AA140" i="42"/>
  <c r="Z140" i="42"/>
  <c r="Y140" i="42"/>
  <c r="X140" i="42"/>
  <c r="Z139" i="42"/>
  <c r="U139" i="42"/>
  <c r="T139" i="42"/>
  <c r="AC139" i="42" s="1"/>
  <c r="AB139" i="42"/>
  <c r="AA139" i="42"/>
  <c r="Y139" i="42"/>
  <c r="X139" i="42"/>
  <c r="U138" i="42"/>
  <c r="T138" i="42"/>
  <c r="AC138" i="42" s="1"/>
  <c r="AB138" i="42"/>
  <c r="AA138" i="42"/>
  <c r="Z138" i="42"/>
  <c r="Y138" i="42"/>
  <c r="X138" i="42"/>
  <c r="U137" i="42"/>
  <c r="T137" i="42"/>
  <c r="AC137" i="42" s="1"/>
  <c r="AB137" i="42"/>
  <c r="AA137" i="42"/>
  <c r="Z137" i="42"/>
  <c r="Y137" i="42"/>
  <c r="X137" i="42"/>
  <c r="U136" i="42"/>
  <c r="T136" i="42"/>
  <c r="AC136" i="42" s="1"/>
  <c r="AB136" i="42"/>
  <c r="AA136" i="42"/>
  <c r="Z136" i="42"/>
  <c r="Y136" i="42"/>
  <c r="X136" i="42"/>
  <c r="U135" i="42"/>
  <c r="T135" i="42"/>
  <c r="AC135" i="42" s="1"/>
  <c r="AB135" i="42"/>
  <c r="AA135" i="42"/>
  <c r="Z135" i="42"/>
  <c r="Y135" i="42"/>
  <c r="X135" i="42"/>
  <c r="Y134" i="42"/>
  <c r="U134" i="42"/>
  <c r="T134" i="42"/>
  <c r="AC134" i="42" s="1"/>
  <c r="AB134" i="42"/>
  <c r="AA134" i="42"/>
  <c r="Z134" i="42"/>
  <c r="X134" i="42"/>
  <c r="Z133" i="42"/>
  <c r="U133" i="42"/>
  <c r="T133" i="42"/>
  <c r="AC133" i="42" s="1"/>
  <c r="AB133" i="42"/>
  <c r="AA133" i="42"/>
  <c r="Y133" i="42"/>
  <c r="X133" i="42"/>
  <c r="U132" i="42"/>
  <c r="T132" i="42"/>
  <c r="AC132" i="42" s="1"/>
  <c r="AB132" i="42"/>
  <c r="AA132" i="42"/>
  <c r="Z132" i="42"/>
  <c r="Y132" i="42"/>
  <c r="X132" i="42"/>
  <c r="Z131" i="42"/>
  <c r="U131" i="42"/>
  <c r="T131" i="42"/>
  <c r="AC131" i="42" s="1"/>
  <c r="AB131" i="42"/>
  <c r="AA131" i="42"/>
  <c r="Y131" i="42"/>
  <c r="X131" i="42"/>
  <c r="U130" i="42"/>
  <c r="T130" i="42"/>
  <c r="AC130" i="42" s="1"/>
  <c r="AB130" i="42"/>
  <c r="AA130" i="42"/>
  <c r="Z130" i="42"/>
  <c r="Y130" i="42"/>
  <c r="X130" i="42"/>
  <c r="Z129" i="42"/>
  <c r="U129" i="42"/>
  <c r="T129" i="42"/>
  <c r="AC129" i="42" s="1"/>
  <c r="AB129" i="42"/>
  <c r="AA129" i="42"/>
  <c r="Y129" i="42"/>
  <c r="X129" i="42"/>
  <c r="Y128" i="42"/>
  <c r="U128" i="42"/>
  <c r="T128" i="42"/>
  <c r="AC128" i="42" s="1"/>
  <c r="AB128" i="42"/>
  <c r="AA128" i="42"/>
  <c r="Z128" i="42"/>
  <c r="X128" i="42"/>
  <c r="AB127" i="42"/>
  <c r="U127" i="42"/>
  <c r="T127" i="42"/>
  <c r="AC127" i="42" s="1"/>
  <c r="AA127" i="42"/>
  <c r="Z127" i="42"/>
  <c r="Y127" i="42"/>
  <c r="X127" i="42"/>
  <c r="Y126" i="42"/>
  <c r="U126" i="42"/>
  <c r="T126" i="42"/>
  <c r="AC126" i="42" s="1"/>
  <c r="AB126" i="42"/>
  <c r="AA126" i="42"/>
  <c r="Z126" i="42"/>
  <c r="X126" i="42"/>
  <c r="U125" i="42"/>
  <c r="T125" i="42"/>
  <c r="AC125" i="42" s="1"/>
  <c r="AB125" i="42"/>
  <c r="AA125" i="42"/>
  <c r="Z125" i="42"/>
  <c r="Y125" i="42"/>
  <c r="X125" i="42"/>
  <c r="U124" i="42"/>
  <c r="T124" i="42"/>
  <c r="AC124" i="42" s="1"/>
  <c r="AB124" i="42"/>
  <c r="AA124" i="42"/>
  <c r="Z124" i="42"/>
  <c r="Y124" i="42"/>
  <c r="X124" i="42"/>
  <c r="Z123" i="42"/>
  <c r="U123" i="42"/>
  <c r="T123" i="42"/>
  <c r="AC123" i="42" s="1"/>
  <c r="AB123" i="42"/>
  <c r="AA123" i="42"/>
  <c r="Y123" i="42"/>
  <c r="X123" i="42"/>
  <c r="U122" i="42"/>
  <c r="T122" i="42"/>
  <c r="AC122" i="42" s="1"/>
  <c r="AB122" i="42"/>
  <c r="AA122" i="42"/>
  <c r="Z122" i="42"/>
  <c r="Y122" i="42"/>
  <c r="X122" i="42"/>
  <c r="Z121" i="42"/>
  <c r="U121" i="42"/>
  <c r="T121" i="42"/>
  <c r="AC121" i="42" s="1"/>
  <c r="AB121" i="42"/>
  <c r="AA121" i="42"/>
  <c r="Y121" i="42"/>
  <c r="X121" i="42"/>
  <c r="Y120" i="42"/>
  <c r="U120" i="42"/>
  <c r="T120" i="42"/>
  <c r="AC120" i="42" s="1"/>
  <c r="AB120" i="42"/>
  <c r="AA120" i="42"/>
  <c r="Z120" i="42"/>
  <c r="X120" i="42"/>
  <c r="AB119" i="42"/>
  <c r="U119" i="42"/>
  <c r="T119" i="42"/>
  <c r="AC119" i="42" s="1"/>
  <c r="AA119" i="42"/>
  <c r="Z119" i="42"/>
  <c r="Y119" i="42"/>
  <c r="X119" i="42"/>
  <c r="Y118" i="42"/>
  <c r="U118" i="42"/>
  <c r="T118" i="42"/>
  <c r="AC118" i="42" s="1"/>
  <c r="AB118" i="42"/>
  <c r="AA118" i="42"/>
  <c r="Z118" i="42"/>
  <c r="X118" i="42"/>
  <c r="Z117" i="42"/>
  <c r="U117" i="42"/>
  <c r="T117" i="42"/>
  <c r="AC117" i="42" s="1"/>
  <c r="AB117" i="42"/>
  <c r="AA117" i="42"/>
  <c r="Y117" i="42"/>
  <c r="X117" i="42"/>
  <c r="U116" i="42"/>
  <c r="T116" i="42"/>
  <c r="AC116" i="42" s="1"/>
  <c r="AB116" i="42"/>
  <c r="AA116" i="42"/>
  <c r="Z116" i="42"/>
  <c r="Y116" i="42"/>
  <c r="X116" i="42"/>
  <c r="Z115" i="42"/>
  <c r="U115" i="42"/>
  <c r="T115" i="42"/>
  <c r="AC115" i="42" s="1"/>
  <c r="AB115" i="42"/>
  <c r="AA115" i="42"/>
  <c r="Y115" i="42"/>
  <c r="X115" i="42"/>
  <c r="U114" i="42"/>
  <c r="T114" i="42"/>
  <c r="AC114" i="42" s="1"/>
  <c r="AB114" i="42"/>
  <c r="AA114" i="42"/>
  <c r="Z114" i="42"/>
  <c r="Y114" i="42"/>
  <c r="X114" i="42"/>
  <c r="U113" i="42"/>
  <c r="T113" i="42"/>
  <c r="AC113" i="42" s="1"/>
  <c r="AB113" i="42"/>
  <c r="AA113" i="42"/>
  <c r="Z113" i="42"/>
  <c r="Y113" i="42"/>
  <c r="X113" i="42"/>
  <c r="AB112" i="42"/>
  <c r="U112" i="42"/>
  <c r="T112" i="42"/>
  <c r="AC112" i="42" s="1"/>
  <c r="AA112" i="42"/>
  <c r="Z112" i="42"/>
  <c r="Y112" i="42"/>
  <c r="X112" i="42"/>
  <c r="AB111" i="42"/>
  <c r="Z111" i="42"/>
  <c r="Y111" i="42"/>
  <c r="U111" i="42"/>
  <c r="T111" i="42"/>
  <c r="AC111" i="42" s="1"/>
  <c r="AA111" i="42"/>
  <c r="X111" i="42"/>
  <c r="Y110" i="42"/>
  <c r="U110" i="42"/>
  <c r="T110" i="42"/>
  <c r="AC110" i="42" s="1"/>
  <c r="AB110" i="42"/>
  <c r="AA110" i="42"/>
  <c r="Z110" i="42"/>
  <c r="X110" i="42"/>
  <c r="AB109" i="42"/>
  <c r="U109" i="42"/>
  <c r="T109" i="42"/>
  <c r="AC109" i="42" s="1"/>
  <c r="AA109" i="42"/>
  <c r="Z109" i="42"/>
  <c r="Y109" i="42"/>
  <c r="X109" i="42"/>
  <c r="Y108" i="42"/>
  <c r="U108" i="42"/>
  <c r="T108" i="42"/>
  <c r="AC108" i="42" s="1"/>
  <c r="AB108" i="42"/>
  <c r="AA108" i="42"/>
  <c r="Z108" i="42"/>
  <c r="X108" i="42"/>
  <c r="Y107" i="42"/>
  <c r="U107" i="42"/>
  <c r="T107" i="42"/>
  <c r="AC107" i="42" s="1"/>
  <c r="AB107" i="42"/>
  <c r="AA107" i="42"/>
  <c r="Z107" i="42"/>
  <c r="X107" i="42"/>
  <c r="U106" i="42"/>
  <c r="T106" i="42"/>
  <c r="AC106" i="42" s="1"/>
  <c r="AB106" i="42"/>
  <c r="AA106" i="42"/>
  <c r="Z106" i="42"/>
  <c r="Y106" i="42"/>
  <c r="X106" i="42"/>
  <c r="AB105" i="42"/>
  <c r="U105" i="42"/>
  <c r="T105" i="42"/>
  <c r="AC105" i="42" s="1"/>
  <c r="AA105" i="42"/>
  <c r="Z105" i="42"/>
  <c r="Y105" i="42"/>
  <c r="X105" i="42"/>
  <c r="Y104" i="42"/>
  <c r="U104" i="42"/>
  <c r="T104" i="42"/>
  <c r="AC104" i="42" s="1"/>
  <c r="AB104" i="42"/>
  <c r="AA104" i="42"/>
  <c r="Z104" i="42"/>
  <c r="X104" i="42"/>
  <c r="Z103" i="42"/>
  <c r="U103" i="42"/>
  <c r="T103" i="42"/>
  <c r="AC103" i="42" s="1"/>
  <c r="AB103" i="42"/>
  <c r="AA103" i="42"/>
  <c r="Y103" i="42"/>
  <c r="X103" i="42"/>
  <c r="AA102" i="42"/>
  <c r="Z102" i="42"/>
  <c r="U102" i="42"/>
  <c r="T102" i="42"/>
  <c r="AC102" i="42" s="1"/>
  <c r="AB102" i="42"/>
  <c r="Y102" i="42"/>
  <c r="X102" i="42"/>
  <c r="Z101" i="42"/>
  <c r="U101" i="42"/>
  <c r="T101" i="42"/>
  <c r="AC101" i="42" s="1"/>
  <c r="AB101" i="42"/>
  <c r="AA101" i="42"/>
  <c r="Y101" i="42"/>
  <c r="X101" i="42"/>
  <c r="AB100" i="42"/>
  <c r="U100" i="42"/>
  <c r="T100" i="42"/>
  <c r="AC100" i="42" s="1"/>
  <c r="AA100" i="42"/>
  <c r="Z100" i="42"/>
  <c r="Y100" i="42"/>
  <c r="X100" i="42"/>
  <c r="Z99" i="42"/>
  <c r="U99" i="42"/>
  <c r="T99" i="42"/>
  <c r="AC99" i="42" s="1"/>
  <c r="AB99" i="42"/>
  <c r="AA99" i="42"/>
  <c r="Y99" i="42"/>
  <c r="X99" i="42"/>
  <c r="Y98" i="42"/>
  <c r="U98" i="42"/>
  <c r="T98" i="42"/>
  <c r="AC98" i="42" s="1"/>
  <c r="AB98" i="42"/>
  <c r="AA98" i="42"/>
  <c r="Z98" i="42"/>
  <c r="X98" i="42"/>
  <c r="U97" i="42"/>
  <c r="T97" i="42"/>
  <c r="AC97" i="42" s="1"/>
  <c r="AB97" i="42"/>
  <c r="AA97" i="42"/>
  <c r="Z97" i="42"/>
  <c r="Y97" i="42"/>
  <c r="X97" i="42"/>
  <c r="AB96" i="42"/>
  <c r="U96" i="42"/>
  <c r="T96" i="42"/>
  <c r="AC96" i="42" s="1"/>
  <c r="AA96" i="42"/>
  <c r="Z96" i="42"/>
  <c r="Y96" i="42"/>
  <c r="X96" i="42"/>
  <c r="Y95" i="42"/>
  <c r="U95" i="42"/>
  <c r="T95" i="42"/>
  <c r="AC95" i="42" s="1"/>
  <c r="AB95" i="42"/>
  <c r="AA95" i="42"/>
  <c r="Z95" i="42"/>
  <c r="X95" i="42"/>
  <c r="AA94" i="42"/>
  <c r="Z94" i="42"/>
  <c r="Y94" i="42"/>
  <c r="U94" i="42"/>
  <c r="T94" i="42"/>
  <c r="AC94" i="42" s="1"/>
  <c r="AB94" i="42"/>
  <c r="X94" i="42"/>
  <c r="AB93" i="42"/>
  <c r="U93" i="42"/>
  <c r="T93" i="42"/>
  <c r="AC93" i="42" s="1"/>
  <c r="AA93" i="42"/>
  <c r="Z93" i="42"/>
  <c r="Y93" i="42"/>
  <c r="X93" i="42"/>
  <c r="AB92" i="42"/>
  <c r="AA92" i="42"/>
  <c r="Y92" i="42"/>
  <c r="U92" i="42"/>
  <c r="T92" i="42"/>
  <c r="AC92" i="42" s="1"/>
  <c r="Z92" i="42"/>
  <c r="X92" i="42"/>
  <c r="AB91" i="42"/>
  <c r="Z91" i="42"/>
  <c r="Y91" i="42"/>
  <c r="U91" i="42"/>
  <c r="T91" i="42"/>
  <c r="AC91" i="42" s="1"/>
  <c r="AA91" i="42"/>
  <c r="X91" i="42"/>
  <c r="U90" i="42"/>
  <c r="T90" i="42"/>
  <c r="AC90" i="42" s="1"/>
  <c r="AB90" i="42"/>
  <c r="AA90" i="42"/>
  <c r="Z90" i="42"/>
  <c r="Y90" i="42"/>
  <c r="X90" i="42"/>
  <c r="U89" i="42"/>
  <c r="T89" i="42"/>
  <c r="AC89" i="42" s="1"/>
  <c r="AB89" i="42"/>
  <c r="AA89" i="42"/>
  <c r="Z89" i="42"/>
  <c r="Y89" i="42"/>
  <c r="X89" i="42"/>
  <c r="X88" i="42"/>
  <c r="U88" i="42"/>
  <c r="T88" i="42"/>
  <c r="AC88" i="42" s="1"/>
  <c r="AB88" i="42"/>
  <c r="AA88" i="42"/>
  <c r="Z88" i="42"/>
  <c r="Y88" i="42"/>
  <c r="AC87" i="42"/>
  <c r="U87" i="42"/>
  <c r="T87" i="42"/>
  <c r="AB87" i="42"/>
  <c r="AA87" i="42"/>
  <c r="Z87" i="42"/>
  <c r="Y87" i="42"/>
  <c r="X87" i="42"/>
  <c r="U86" i="42"/>
  <c r="T86" i="42"/>
  <c r="AC86" i="42" s="1"/>
  <c r="AB86" i="42"/>
  <c r="AA86" i="42"/>
  <c r="Z86" i="42"/>
  <c r="Y86" i="42"/>
  <c r="X86" i="42"/>
  <c r="U85" i="42"/>
  <c r="T85" i="42"/>
  <c r="AC85" i="42" s="1"/>
  <c r="AB85" i="42"/>
  <c r="AA85" i="42"/>
  <c r="Z85" i="42"/>
  <c r="Y85" i="42"/>
  <c r="X85" i="42"/>
  <c r="X84" i="42"/>
  <c r="U84" i="42"/>
  <c r="T84" i="42"/>
  <c r="AC84" i="42" s="1"/>
  <c r="AB84" i="42"/>
  <c r="AA84" i="42"/>
  <c r="Z84" i="42"/>
  <c r="Y84" i="42"/>
  <c r="Z83" i="42"/>
  <c r="X83" i="42"/>
  <c r="U83" i="42"/>
  <c r="T83" i="42"/>
  <c r="AC83" i="42" s="1"/>
  <c r="AB83" i="42"/>
  <c r="AA83" i="42"/>
  <c r="Y83" i="42"/>
  <c r="U82" i="42"/>
  <c r="T82" i="42"/>
  <c r="AC82" i="42" s="1"/>
  <c r="AB82" i="42"/>
  <c r="AA82" i="42"/>
  <c r="Z82" i="42"/>
  <c r="Y82" i="42"/>
  <c r="X82" i="42"/>
  <c r="U81" i="42"/>
  <c r="T81" i="42"/>
  <c r="AC81" i="42" s="1"/>
  <c r="AB81" i="42"/>
  <c r="AA81" i="42"/>
  <c r="Z81" i="42"/>
  <c r="Y81" i="42"/>
  <c r="X81" i="42"/>
  <c r="X80" i="42"/>
  <c r="U80" i="42"/>
  <c r="T80" i="42"/>
  <c r="AC80" i="42" s="1"/>
  <c r="AB80" i="42"/>
  <c r="AA80" i="42"/>
  <c r="Z80" i="42"/>
  <c r="Y80" i="42"/>
  <c r="Z79" i="42"/>
  <c r="X79" i="42"/>
  <c r="U79" i="42"/>
  <c r="T79" i="42"/>
  <c r="AC79" i="42" s="1"/>
  <c r="AB79" i="42"/>
  <c r="AA79" i="42"/>
  <c r="Y79" i="42"/>
  <c r="U78" i="42"/>
  <c r="T78" i="42"/>
  <c r="AC78" i="42" s="1"/>
  <c r="AB78" i="42"/>
  <c r="AA78" i="42"/>
  <c r="Z78" i="42"/>
  <c r="Y78" i="42"/>
  <c r="X78" i="42"/>
  <c r="X77" i="42"/>
  <c r="U77" i="42"/>
  <c r="T77" i="42"/>
  <c r="AC77" i="42" s="1"/>
  <c r="AB77" i="42"/>
  <c r="AA77" i="42"/>
  <c r="Z77" i="42"/>
  <c r="Y77" i="42"/>
  <c r="AB76" i="42"/>
  <c r="AA76" i="42"/>
  <c r="Y76" i="42"/>
  <c r="X76" i="42"/>
  <c r="U76" i="42"/>
  <c r="T76" i="42"/>
  <c r="AC76" i="42" s="1"/>
  <c r="Z76" i="42"/>
  <c r="AB75" i="42"/>
  <c r="Z75" i="42"/>
  <c r="X75" i="42"/>
  <c r="U75" i="42"/>
  <c r="T75" i="42"/>
  <c r="AC75" i="42" s="1"/>
  <c r="AA75" i="42"/>
  <c r="Y75" i="42"/>
  <c r="Z74" i="42"/>
  <c r="U74" i="42"/>
  <c r="T74" i="42"/>
  <c r="AC74" i="42" s="1"/>
  <c r="AB74" i="42"/>
  <c r="AA74" i="42"/>
  <c r="Y74" i="42"/>
  <c r="X74" i="42"/>
  <c r="Z73" i="42"/>
  <c r="X73" i="42"/>
  <c r="U73" i="42"/>
  <c r="T73" i="42"/>
  <c r="AC73" i="42" s="1"/>
  <c r="AB73" i="42"/>
  <c r="AA73" i="42"/>
  <c r="Y73" i="42"/>
  <c r="Y72" i="42"/>
  <c r="X72" i="42"/>
  <c r="U72" i="42"/>
  <c r="T72" i="42"/>
  <c r="AC72" i="42" s="1"/>
  <c r="AB72" i="42"/>
  <c r="AA72" i="42"/>
  <c r="Z72" i="42"/>
  <c r="Z71" i="42"/>
  <c r="X71" i="42"/>
  <c r="U71" i="42"/>
  <c r="T71" i="42"/>
  <c r="AC71" i="42" s="1"/>
  <c r="AB71" i="42"/>
  <c r="AA71" i="42"/>
  <c r="Y71" i="42"/>
  <c r="Y70" i="42"/>
  <c r="U70" i="42"/>
  <c r="T70" i="42"/>
  <c r="AC70" i="42" s="1"/>
  <c r="AB70" i="42"/>
  <c r="AA70" i="42"/>
  <c r="Z70" i="42"/>
  <c r="X70" i="42"/>
  <c r="X69" i="42"/>
  <c r="U69" i="42"/>
  <c r="T69" i="42"/>
  <c r="AC69" i="42" s="1"/>
  <c r="AB69" i="42"/>
  <c r="AA69" i="42"/>
  <c r="Z69" i="42"/>
  <c r="Y69" i="42"/>
  <c r="AB68" i="42"/>
  <c r="AA68" i="42"/>
  <c r="X68" i="42"/>
  <c r="U68" i="42"/>
  <c r="T68" i="42"/>
  <c r="AC68" i="42" s="1"/>
  <c r="Z68" i="42"/>
  <c r="Y68" i="42"/>
  <c r="X67" i="42"/>
  <c r="U67" i="42"/>
  <c r="T67" i="42"/>
  <c r="AC67" i="42" s="1"/>
  <c r="AB67" i="42"/>
  <c r="AA67" i="42"/>
  <c r="Z67" i="42"/>
  <c r="Y67" i="42"/>
  <c r="Z66" i="42"/>
  <c r="U66" i="42"/>
  <c r="T66" i="42"/>
  <c r="AC66" i="42" s="1"/>
  <c r="AB66" i="42"/>
  <c r="AA66" i="42"/>
  <c r="Y66" i="42"/>
  <c r="X66" i="42"/>
  <c r="X65" i="42"/>
  <c r="U65" i="42"/>
  <c r="T65" i="42"/>
  <c r="AC65" i="42" s="1"/>
  <c r="AB65" i="42"/>
  <c r="AA65" i="42"/>
  <c r="Z65" i="42"/>
  <c r="Y65" i="42"/>
  <c r="X64" i="42"/>
  <c r="U64" i="42"/>
  <c r="T64" i="42"/>
  <c r="AC64" i="42" s="1"/>
  <c r="AB64" i="42"/>
  <c r="AA64" i="42"/>
  <c r="Z64" i="42"/>
  <c r="Y64" i="42"/>
  <c r="Z63" i="42"/>
  <c r="X63" i="42"/>
  <c r="U63" i="42"/>
  <c r="T63" i="42"/>
  <c r="AC63" i="42" s="1"/>
  <c r="AB63" i="42"/>
  <c r="AA63" i="42"/>
  <c r="Y63" i="42"/>
  <c r="U62" i="42"/>
  <c r="T62" i="42"/>
  <c r="AC62" i="42" s="1"/>
  <c r="AB62" i="42"/>
  <c r="AA62" i="42"/>
  <c r="Z62" i="42"/>
  <c r="Y62" i="42"/>
  <c r="X62" i="42"/>
  <c r="U61" i="42"/>
  <c r="T61" i="42"/>
  <c r="AC61" i="42" s="1"/>
  <c r="AB61" i="42"/>
  <c r="AA61" i="42"/>
  <c r="Z61" i="42"/>
  <c r="Y61" i="42"/>
  <c r="X61" i="42"/>
  <c r="X60" i="42"/>
  <c r="U60" i="42"/>
  <c r="T60" i="42"/>
  <c r="AC60" i="42" s="1"/>
  <c r="AB60" i="42"/>
  <c r="AA60" i="42"/>
  <c r="Z60" i="42"/>
  <c r="Y60" i="42"/>
  <c r="AB59" i="42"/>
  <c r="Z59" i="42"/>
  <c r="X59" i="42"/>
  <c r="U59" i="42"/>
  <c r="T59" i="42"/>
  <c r="AC59" i="42" s="1"/>
  <c r="AA59" i="42"/>
  <c r="Y59" i="42"/>
  <c r="AC58" i="42"/>
  <c r="Z58" i="42"/>
  <c r="U58" i="42"/>
  <c r="T58" i="42"/>
  <c r="AB58" i="42"/>
  <c r="AA58" i="42"/>
  <c r="Y58" i="42"/>
  <c r="X58" i="42"/>
  <c r="Z57" i="42"/>
  <c r="X57" i="42"/>
  <c r="U57" i="42"/>
  <c r="T57" i="42"/>
  <c r="AC57" i="42" s="1"/>
  <c r="AB57" i="42"/>
  <c r="AA57" i="42"/>
  <c r="Y57" i="42"/>
  <c r="Y56" i="42"/>
  <c r="U56" i="42"/>
  <c r="T56" i="42"/>
  <c r="AC56" i="42" s="1"/>
  <c r="AB56" i="42"/>
  <c r="AA56" i="42"/>
  <c r="Z56" i="42"/>
  <c r="X56" i="42"/>
  <c r="Z55" i="42"/>
  <c r="X55" i="42"/>
  <c r="U55" i="42"/>
  <c r="T55" i="42"/>
  <c r="AC55" i="42" s="1"/>
  <c r="AB55" i="42"/>
  <c r="AA55" i="42"/>
  <c r="Y55" i="42"/>
  <c r="Y54" i="42"/>
  <c r="U54" i="42"/>
  <c r="T54" i="42"/>
  <c r="AC54" i="42" s="1"/>
  <c r="AB54" i="42"/>
  <c r="AA54" i="42"/>
  <c r="Z54" i="42"/>
  <c r="X54" i="42"/>
  <c r="AB53" i="42"/>
  <c r="Z53" i="42"/>
  <c r="X53" i="42"/>
  <c r="U53" i="42"/>
  <c r="T53" i="42"/>
  <c r="AC53" i="42" s="1"/>
  <c r="AA53" i="42"/>
  <c r="Y53" i="42"/>
  <c r="Y52" i="42"/>
  <c r="U52" i="42"/>
  <c r="T52" i="42"/>
  <c r="AC52" i="42" s="1"/>
  <c r="AB52" i="42"/>
  <c r="AA52" i="42"/>
  <c r="Z52" i="42"/>
  <c r="X52" i="42"/>
  <c r="AB51" i="42"/>
  <c r="Z51" i="42"/>
  <c r="X51" i="42"/>
  <c r="U51" i="42"/>
  <c r="T51" i="42"/>
  <c r="AC51" i="42" s="1"/>
  <c r="AA51" i="42"/>
  <c r="Y51" i="42"/>
  <c r="Y50" i="42"/>
  <c r="U50" i="42"/>
  <c r="T50" i="42"/>
  <c r="AC50" i="42" s="1"/>
  <c r="AB50" i="42"/>
  <c r="AA50" i="42"/>
  <c r="Z50" i="42"/>
  <c r="X50" i="42"/>
  <c r="Z49" i="42"/>
  <c r="X49" i="42"/>
  <c r="U49" i="42"/>
  <c r="T49" i="42"/>
  <c r="AC49" i="42" s="1"/>
  <c r="AB49" i="42"/>
  <c r="AA49" i="42"/>
  <c r="Y49" i="42"/>
  <c r="Y48" i="42"/>
  <c r="U48" i="42"/>
  <c r="T48" i="42"/>
  <c r="AC48" i="42" s="1"/>
  <c r="AB48" i="42"/>
  <c r="AA48" i="42"/>
  <c r="Z48" i="42"/>
  <c r="X48" i="42"/>
  <c r="Z47" i="42"/>
  <c r="X47" i="42"/>
  <c r="U47" i="42"/>
  <c r="T47" i="42"/>
  <c r="AC47" i="42" s="1"/>
  <c r="AB47" i="42"/>
  <c r="AA47" i="42"/>
  <c r="Y47" i="42"/>
  <c r="Y46" i="42"/>
  <c r="U46" i="42"/>
  <c r="T46" i="42"/>
  <c r="AC46" i="42" s="1"/>
  <c r="AB46" i="42"/>
  <c r="AA46" i="42"/>
  <c r="Z46" i="42"/>
  <c r="X46" i="42"/>
  <c r="AB45" i="42"/>
  <c r="Z45" i="42"/>
  <c r="X45" i="42"/>
  <c r="U45" i="42"/>
  <c r="T45" i="42"/>
  <c r="AC45" i="42" s="1"/>
  <c r="AA45" i="42"/>
  <c r="Y45" i="42"/>
  <c r="Y44" i="42"/>
  <c r="U44" i="42"/>
  <c r="T44" i="42"/>
  <c r="AC44" i="42" s="1"/>
  <c r="AB44" i="42"/>
  <c r="AA44" i="42"/>
  <c r="Z44" i="42"/>
  <c r="X44" i="42"/>
  <c r="AB43" i="42"/>
  <c r="Z43" i="42"/>
  <c r="X43" i="42"/>
  <c r="U43" i="42"/>
  <c r="T43" i="42"/>
  <c r="AC43" i="42" s="1"/>
  <c r="AA43" i="42"/>
  <c r="Y43" i="42"/>
  <c r="Y42" i="42"/>
  <c r="U42" i="42"/>
  <c r="T42" i="42"/>
  <c r="AC42" i="42" s="1"/>
  <c r="AB42" i="42"/>
  <c r="AA42" i="42"/>
  <c r="Z42" i="42"/>
  <c r="X42" i="42"/>
  <c r="Z41" i="42"/>
  <c r="X41" i="42"/>
  <c r="U41" i="42"/>
  <c r="T41" i="42"/>
  <c r="AC41" i="42" s="1"/>
  <c r="AB41" i="42"/>
  <c r="AA41" i="42"/>
  <c r="Y41" i="42"/>
  <c r="U40" i="42"/>
  <c r="T40" i="42"/>
  <c r="AC40" i="42" s="1"/>
  <c r="AB40" i="42"/>
  <c r="AA40" i="42"/>
  <c r="Z40" i="42"/>
  <c r="Y40" i="42"/>
  <c r="X40" i="42"/>
  <c r="Z39" i="42"/>
  <c r="X39" i="42"/>
  <c r="U39" i="42"/>
  <c r="T39" i="42"/>
  <c r="AC39" i="42" s="1"/>
  <c r="AB39" i="42"/>
  <c r="AA39" i="42"/>
  <c r="Y39" i="42"/>
  <c r="Y38" i="42"/>
  <c r="U38" i="42"/>
  <c r="T38" i="42"/>
  <c r="AC38" i="42" s="1"/>
  <c r="AB38" i="42"/>
  <c r="AA38" i="42"/>
  <c r="Z38" i="42"/>
  <c r="X38" i="42"/>
  <c r="AB37" i="42"/>
  <c r="Z37" i="42"/>
  <c r="X37" i="42"/>
  <c r="U37" i="42"/>
  <c r="T37" i="42"/>
  <c r="AC37" i="42" s="1"/>
  <c r="AA37" i="42"/>
  <c r="Y37" i="42"/>
  <c r="Y36" i="42"/>
  <c r="U36" i="42"/>
  <c r="T36" i="42"/>
  <c r="AC36" i="42" s="1"/>
  <c r="AB36" i="42"/>
  <c r="AA36" i="42"/>
  <c r="Z36" i="42"/>
  <c r="X36" i="42"/>
  <c r="AB35" i="42"/>
  <c r="Z35" i="42"/>
  <c r="X35" i="42"/>
  <c r="U35" i="42"/>
  <c r="T35" i="42"/>
  <c r="AC35" i="42" s="1"/>
  <c r="AA35" i="42"/>
  <c r="Y35" i="42"/>
  <c r="Y34" i="42"/>
  <c r="U34" i="42"/>
  <c r="T34" i="42"/>
  <c r="AC34" i="42" s="1"/>
  <c r="AB34" i="42"/>
  <c r="AA34" i="42"/>
  <c r="Z34" i="42"/>
  <c r="X34" i="42"/>
  <c r="U33" i="42"/>
  <c r="T33" i="42"/>
  <c r="AC33" i="42" s="1"/>
  <c r="AB33" i="42"/>
  <c r="AA33" i="42"/>
  <c r="Z33" i="42"/>
  <c r="Y33" i="42"/>
  <c r="X33" i="42"/>
  <c r="AC32" i="42"/>
  <c r="U32" i="42"/>
  <c r="T32" i="42"/>
  <c r="AB32" i="42"/>
  <c r="AA32" i="42"/>
  <c r="Z32" i="42"/>
  <c r="Y32" i="42"/>
  <c r="X32" i="42"/>
  <c r="U31" i="42"/>
  <c r="T31" i="42"/>
  <c r="AC31" i="42" s="1"/>
  <c r="AB31" i="42"/>
  <c r="AA31" i="42"/>
  <c r="Z31" i="42"/>
  <c r="Y31" i="42"/>
  <c r="X31" i="42"/>
  <c r="Y30" i="42"/>
  <c r="U30" i="42"/>
  <c r="T30" i="42"/>
  <c r="AC30" i="42" s="1"/>
  <c r="AB30" i="42"/>
  <c r="AA30" i="42"/>
  <c r="Z30" i="42"/>
  <c r="X30" i="42"/>
  <c r="AB29" i="42"/>
  <c r="Z29" i="42"/>
  <c r="X29" i="42"/>
  <c r="U29" i="42"/>
  <c r="T29" i="42"/>
  <c r="AC29" i="42" s="1"/>
  <c r="AA29" i="42"/>
  <c r="Y29" i="42"/>
  <c r="U28" i="42"/>
  <c r="T28" i="42"/>
  <c r="AC28" i="42" s="1"/>
  <c r="AB28" i="42"/>
  <c r="AA28" i="42"/>
  <c r="Z28" i="42"/>
  <c r="Y28" i="42"/>
  <c r="X28" i="42"/>
  <c r="U27" i="42"/>
  <c r="T27" i="42"/>
  <c r="AC27" i="42" s="1"/>
  <c r="AB27" i="42"/>
  <c r="AA27" i="42"/>
  <c r="Z27" i="42"/>
  <c r="Y27" i="42"/>
  <c r="X27" i="42"/>
  <c r="U26" i="42"/>
  <c r="T26" i="42"/>
  <c r="AC26" i="42" s="1"/>
  <c r="AB26" i="42"/>
  <c r="AA26" i="42"/>
  <c r="Z26" i="42"/>
  <c r="Y26" i="42"/>
  <c r="X26" i="42"/>
  <c r="U25" i="42"/>
  <c r="T25" i="42"/>
  <c r="AC25" i="42" s="1"/>
  <c r="AB25" i="42"/>
  <c r="AA25" i="42"/>
  <c r="Z25" i="42"/>
  <c r="Y25" i="42"/>
  <c r="X25" i="42"/>
  <c r="Y24" i="42"/>
  <c r="U24" i="42"/>
  <c r="T24" i="42"/>
  <c r="AC24" i="42" s="1"/>
  <c r="AB24" i="42"/>
  <c r="AA24" i="42"/>
  <c r="Z24" i="42"/>
  <c r="X24" i="42"/>
  <c r="Z23" i="42"/>
  <c r="X23" i="42"/>
  <c r="U23" i="42"/>
  <c r="T23" i="42"/>
  <c r="AC23" i="42" s="1"/>
  <c r="AB23" i="42"/>
  <c r="AA23" i="42"/>
  <c r="Y23" i="42"/>
  <c r="Y22" i="42"/>
  <c r="U22" i="42"/>
  <c r="T22" i="42"/>
  <c r="AC22" i="42" s="1"/>
  <c r="AB22" i="42"/>
  <c r="AA22" i="42"/>
  <c r="Z22" i="42"/>
  <c r="X22" i="42"/>
  <c r="AB21" i="42"/>
  <c r="Z21" i="42"/>
  <c r="X21" i="42"/>
  <c r="U21" i="42"/>
  <c r="T21" i="42"/>
  <c r="AC21" i="42" s="1"/>
  <c r="AA21" i="42"/>
  <c r="Y21" i="42"/>
  <c r="Y20" i="42"/>
  <c r="U20" i="42"/>
  <c r="T20" i="42"/>
  <c r="AC20" i="42" s="1"/>
  <c r="AB20" i="42"/>
  <c r="AA20" i="42"/>
  <c r="Z20" i="42"/>
  <c r="X20" i="42"/>
  <c r="AB19" i="42"/>
  <c r="Z19" i="42"/>
  <c r="X19" i="42"/>
  <c r="U19" i="42"/>
  <c r="T19" i="42"/>
  <c r="AC19" i="42" s="1"/>
  <c r="AA19" i="42"/>
  <c r="Y19" i="42"/>
  <c r="Y18" i="42"/>
  <c r="U18" i="42"/>
  <c r="T18" i="42"/>
  <c r="AC18" i="42" s="1"/>
  <c r="AB18" i="42"/>
  <c r="AA18" i="42"/>
  <c r="Z18" i="42"/>
  <c r="X18" i="42"/>
  <c r="U17" i="42"/>
  <c r="T17" i="42"/>
  <c r="AC17" i="42" s="1"/>
  <c r="AB17" i="42"/>
  <c r="AA17" i="42"/>
  <c r="Z17" i="42"/>
  <c r="Y17" i="42"/>
  <c r="X17" i="42"/>
  <c r="AC16" i="42"/>
  <c r="U16" i="42"/>
  <c r="T16" i="42"/>
  <c r="AB16" i="42"/>
  <c r="AA16" i="42"/>
  <c r="Z16" i="42"/>
  <c r="Y16" i="42"/>
  <c r="E16" i="42"/>
  <c r="X16" i="42" s="1"/>
  <c r="Z15" i="42"/>
  <c r="X15" i="42"/>
  <c r="U15" i="42"/>
  <c r="T15" i="42"/>
  <c r="AC15" i="42" s="1"/>
  <c r="AB15" i="42"/>
  <c r="AA15" i="42"/>
  <c r="Y15" i="42"/>
  <c r="Y14" i="42"/>
  <c r="U14" i="42"/>
  <c r="T14" i="42"/>
  <c r="AC14" i="42" s="1"/>
  <c r="AB14" i="42"/>
  <c r="AA14" i="42"/>
  <c r="Z14" i="42"/>
  <c r="X14" i="42"/>
  <c r="AB13" i="42"/>
  <c r="Z13" i="42"/>
  <c r="X13" i="42"/>
  <c r="U13" i="42"/>
  <c r="T13" i="42"/>
  <c r="AC13" i="42" s="1"/>
  <c r="AA13" i="42"/>
  <c r="Y13" i="42"/>
  <c r="Y12" i="42"/>
  <c r="U12" i="42"/>
  <c r="T12" i="42"/>
  <c r="AC12" i="42" s="1"/>
  <c r="AB12" i="42"/>
  <c r="AA12" i="42"/>
  <c r="Z12" i="42"/>
  <c r="X12" i="42"/>
  <c r="AB11" i="42"/>
  <c r="Z11" i="42"/>
  <c r="X11" i="42"/>
  <c r="U11" i="42"/>
  <c r="T11" i="42"/>
  <c r="AC11" i="42" s="1"/>
  <c r="AA11" i="42"/>
  <c r="Y11" i="42"/>
  <c r="Y10" i="42"/>
  <c r="U10" i="42"/>
  <c r="T10" i="42"/>
  <c r="AC10" i="42" s="1"/>
  <c r="AB10" i="42"/>
  <c r="AA10" i="42"/>
  <c r="Z10" i="42"/>
  <c r="X10" i="42"/>
  <c r="Z9" i="42"/>
  <c r="X9" i="42"/>
  <c r="U9" i="42"/>
  <c r="T9" i="42"/>
  <c r="AC9" i="42" s="1"/>
  <c r="AB9" i="42"/>
  <c r="AA9" i="42"/>
  <c r="Y9" i="42"/>
  <c r="U215" i="41"/>
  <c r="T215" i="41"/>
  <c r="AC215" i="41" s="1"/>
  <c r="AB215" i="41"/>
  <c r="AA215" i="41"/>
  <c r="Z215" i="41"/>
  <c r="Y215" i="41"/>
  <c r="X215" i="41"/>
  <c r="X214" i="41"/>
  <c r="U214" i="41"/>
  <c r="T214" i="41"/>
  <c r="AC214" i="41" s="1"/>
  <c r="AB214" i="41"/>
  <c r="AA214" i="41"/>
  <c r="Z214" i="41"/>
  <c r="Y214" i="41"/>
  <c r="Y213" i="41"/>
  <c r="U213" i="41"/>
  <c r="T213" i="41"/>
  <c r="AC213" i="41" s="1"/>
  <c r="AB213" i="41"/>
  <c r="AA213" i="41"/>
  <c r="Z213" i="41"/>
  <c r="X213" i="41"/>
  <c r="U212" i="41"/>
  <c r="T212" i="41"/>
  <c r="AC212" i="41" s="1"/>
  <c r="AB212" i="41"/>
  <c r="AA212" i="41"/>
  <c r="Z212" i="41"/>
  <c r="Y212" i="41"/>
  <c r="X212" i="41"/>
  <c r="U211" i="41"/>
  <c r="T211" i="41"/>
  <c r="AC211" i="41" s="1"/>
  <c r="AB211" i="41"/>
  <c r="AA211" i="41"/>
  <c r="Z211" i="41"/>
  <c r="Y211" i="41"/>
  <c r="X211" i="41"/>
  <c r="X210" i="41"/>
  <c r="U210" i="41"/>
  <c r="T210" i="41"/>
  <c r="AC210" i="41" s="1"/>
  <c r="AB210" i="41"/>
  <c r="AA210" i="41"/>
  <c r="Z210" i="41"/>
  <c r="Y210" i="41"/>
  <c r="U209" i="41"/>
  <c r="T209" i="41"/>
  <c r="AC209" i="41" s="1"/>
  <c r="AB209" i="41"/>
  <c r="AA209" i="41"/>
  <c r="Z209" i="41"/>
  <c r="Y209" i="41"/>
  <c r="X209" i="41"/>
  <c r="Z208" i="41"/>
  <c r="U208" i="41"/>
  <c r="T208" i="41"/>
  <c r="AC208" i="41" s="1"/>
  <c r="AB208" i="41"/>
  <c r="AA208" i="41"/>
  <c r="Y208" i="41"/>
  <c r="X208" i="41"/>
  <c r="U207" i="41"/>
  <c r="T207" i="41"/>
  <c r="AC207" i="41" s="1"/>
  <c r="AB207" i="41"/>
  <c r="AA207" i="41"/>
  <c r="Z207" i="41"/>
  <c r="Y207" i="41"/>
  <c r="X207" i="41"/>
  <c r="X206" i="41"/>
  <c r="U206" i="41"/>
  <c r="T206" i="41"/>
  <c r="AC206" i="41" s="1"/>
  <c r="AB206" i="41"/>
  <c r="AA206" i="41"/>
  <c r="Z206" i="41"/>
  <c r="Y206" i="41"/>
  <c r="Y205" i="41"/>
  <c r="U205" i="41"/>
  <c r="T205" i="41"/>
  <c r="AC205" i="41" s="1"/>
  <c r="AB205" i="41"/>
  <c r="AA205" i="41"/>
  <c r="Z205" i="41"/>
  <c r="X205" i="41"/>
  <c r="U204" i="41"/>
  <c r="T204" i="41"/>
  <c r="AC204" i="41" s="1"/>
  <c r="AB204" i="41"/>
  <c r="AA204" i="41"/>
  <c r="Z204" i="41"/>
  <c r="Y204" i="41"/>
  <c r="X204" i="41"/>
  <c r="U203" i="41"/>
  <c r="T203" i="41"/>
  <c r="AC203" i="41" s="1"/>
  <c r="AB203" i="41"/>
  <c r="AA203" i="41"/>
  <c r="Z203" i="41"/>
  <c r="Y203" i="41"/>
  <c r="X203" i="41"/>
  <c r="U202" i="41"/>
  <c r="T202" i="41"/>
  <c r="AC202" i="41" s="1"/>
  <c r="AB202" i="41"/>
  <c r="AA202" i="41"/>
  <c r="Z202" i="41"/>
  <c r="Y202" i="41"/>
  <c r="X202" i="41"/>
  <c r="U201" i="41"/>
  <c r="T201" i="41"/>
  <c r="AC201" i="41" s="1"/>
  <c r="AB201" i="41"/>
  <c r="AA201" i="41"/>
  <c r="Z201" i="41"/>
  <c r="Y201" i="41"/>
  <c r="X201" i="41"/>
  <c r="U200" i="41"/>
  <c r="T200" i="41"/>
  <c r="AC200" i="41" s="1"/>
  <c r="AB200" i="41"/>
  <c r="AA200" i="41"/>
  <c r="Z200" i="41"/>
  <c r="Y200" i="41"/>
  <c r="X200" i="41"/>
  <c r="U199" i="41"/>
  <c r="T199" i="41"/>
  <c r="AC199" i="41" s="1"/>
  <c r="AB199" i="41"/>
  <c r="AA199" i="41"/>
  <c r="Z199" i="41"/>
  <c r="Y199" i="41"/>
  <c r="X199" i="41"/>
  <c r="U198" i="41"/>
  <c r="T198" i="41"/>
  <c r="AC198" i="41" s="1"/>
  <c r="AB198" i="41"/>
  <c r="AA198" i="41"/>
  <c r="Z198" i="41"/>
  <c r="Y198" i="41"/>
  <c r="X198" i="41"/>
  <c r="Y197" i="41"/>
  <c r="U197" i="41"/>
  <c r="T197" i="41"/>
  <c r="AC197" i="41" s="1"/>
  <c r="AB197" i="41"/>
  <c r="AA197" i="41"/>
  <c r="Z197" i="41"/>
  <c r="X197" i="41"/>
  <c r="U196" i="41"/>
  <c r="T196" i="41"/>
  <c r="AC196" i="41" s="1"/>
  <c r="AB196" i="41"/>
  <c r="AA196" i="41"/>
  <c r="Z196" i="41"/>
  <c r="Y196" i="41"/>
  <c r="X196" i="41"/>
  <c r="U195" i="41"/>
  <c r="T195" i="41"/>
  <c r="AC195" i="41" s="1"/>
  <c r="AB195" i="41"/>
  <c r="AA195" i="41"/>
  <c r="Z195" i="41"/>
  <c r="Y195" i="41"/>
  <c r="X195" i="41"/>
  <c r="X194" i="41"/>
  <c r="U194" i="41"/>
  <c r="T194" i="41"/>
  <c r="AC194" i="41" s="1"/>
  <c r="AB194" i="41"/>
  <c r="AA194" i="41"/>
  <c r="Z194" i="41"/>
  <c r="Y194" i="41"/>
  <c r="U193" i="41"/>
  <c r="T193" i="41"/>
  <c r="AC193" i="41" s="1"/>
  <c r="AB193" i="41"/>
  <c r="AA193" i="41"/>
  <c r="Z193" i="41"/>
  <c r="Y193" i="41"/>
  <c r="X193" i="41"/>
  <c r="U192" i="41"/>
  <c r="T192" i="41"/>
  <c r="AC192" i="41" s="1"/>
  <c r="AB192" i="41"/>
  <c r="AA192" i="41"/>
  <c r="Z192" i="41"/>
  <c r="Y192" i="41"/>
  <c r="X192" i="41"/>
  <c r="U191" i="41"/>
  <c r="T191" i="41"/>
  <c r="AC191" i="41" s="1"/>
  <c r="AB191" i="41"/>
  <c r="AA191" i="41"/>
  <c r="Z191" i="41"/>
  <c r="Y191" i="41"/>
  <c r="X191" i="41"/>
  <c r="X190" i="41"/>
  <c r="U190" i="41"/>
  <c r="T190" i="41"/>
  <c r="AC190" i="41" s="1"/>
  <c r="AB190" i="41"/>
  <c r="AA190" i="41"/>
  <c r="Z190" i="41"/>
  <c r="Y190" i="41"/>
  <c r="Y189" i="41"/>
  <c r="U189" i="41"/>
  <c r="T189" i="41"/>
  <c r="AC189" i="41" s="1"/>
  <c r="AB189" i="41"/>
  <c r="AA189" i="41"/>
  <c r="Z189" i="41"/>
  <c r="X189" i="41"/>
  <c r="U188" i="41"/>
  <c r="T188" i="41"/>
  <c r="AC188" i="41" s="1"/>
  <c r="AB188" i="41"/>
  <c r="AA188" i="41"/>
  <c r="Z188" i="41"/>
  <c r="Y188" i="41"/>
  <c r="X188" i="41"/>
  <c r="U187" i="41"/>
  <c r="T187" i="41"/>
  <c r="AC187" i="41" s="1"/>
  <c r="AB187" i="41"/>
  <c r="AA187" i="41"/>
  <c r="Z187" i="41"/>
  <c r="Y187" i="41"/>
  <c r="X187" i="41"/>
  <c r="X186" i="41"/>
  <c r="U186" i="41"/>
  <c r="T186" i="41"/>
  <c r="AC186" i="41" s="1"/>
  <c r="AB186" i="41"/>
  <c r="AA186" i="41"/>
  <c r="Z186" i="41"/>
  <c r="Y186" i="41"/>
  <c r="Y185" i="41"/>
  <c r="U185" i="41"/>
  <c r="T185" i="41"/>
  <c r="AC185" i="41" s="1"/>
  <c r="AB185" i="41"/>
  <c r="AA185" i="41"/>
  <c r="Z185" i="41"/>
  <c r="X185" i="41"/>
  <c r="U184" i="41"/>
  <c r="T184" i="41"/>
  <c r="AC184" i="41" s="1"/>
  <c r="AB184" i="41"/>
  <c r="AA184" i="41"/>
  <c r="Z184" i="41"/>
  <c r="Y184" i="41"/>
  <c r="X184" i="41"/>
  <c r="U183" i="41"/>
  <c r="T183" i="41"/>
  <c r="AC183" i="41" s="1"/>
  <c r="AB183" i="41"/>
  <c r="AA183" i="41"/>
  <c r="Z183" i="41"/>
  <c r="Y183" i="41"/>
  <c r="X183" i="41"/>
  <c r="X182" i="41"/>
  <c r="U182" i="41"/>
  <c r="T182" i="41"/>
  <c r="AC182" i="41" s="1"/>
  <c r="AB182" i="41"/>
  <c r="AA182" i="41"/>
  <c r="Z182" i="41"/>
  <c r="Y182" i="41"/>
  <c r="U181" i="41"/>
  <c r="T181" i="41"/>
  <c r="AC181" i="41" s="1"/>
  <c r="AB181" i="41"/>
  <c r="AA181" i="41"/>
  <c r="Z181" i="41"/>
  <c r="Y181" i="41"/>
  <c r="X181" i="41"/>
  <c r="Z180" i="41"/>
  <c r="U180" i="41"/>
  <c r="T180" i="41"/>
  <c r="AC180" i="41" s="1"/>
  <c r="AB180" i="41"/>
  <c r="AA180" i="41"/>
  <c r="Y180" i="41"/>
  <c r="X180" i="41"/>
  <c r="U179" i="41"/>
  <c r="T179" i="41"/>
  <c r="AC179" i="41" s="1"/>
  <c r="AB179" i="41"/>
  <c r="AA179" i="41"/>
  <c r="Z179" i="41"/>
  <c r="Y179" i="41"/>
  <c r="X179" i="41"/>
  <c r="X178" i="41"/>
  <c r="U178" i="41"/>
  <c r="T178" i="41"/>
  <c r="AC178" i="41" s="1"/>
  <c r="AB178" i="41"/>
  <c r="AA178" i="41"/>
  <c r="Z178" i="41"/>
  <c r="Y178" i="41"/>
  <c r="Y177" i="41"/>
  <c r="U177" i="41"/>
  <c r="T177" i="41"/>
  <c r="AC177" i="41" s="1"/>
  <c r="AB177" i="41"/>
  <c r="AA177" i="41"/>
  <c r="Z177" i="41"/>
  <c r="X177" i="41"/>
  <c r="Z176" i="41"/>
  <c r="U176" i="41"/>
  <c r="T176" i="41"/>
  <c r="AC176" i="41" s="1"/>
  <c r="AB176" i="41"/>
  <c r="AA176" i="41"/>
  <c r="Y176" i="41"/>
  <c r="X176" i="41"/>
  <c r="U175" i="41"/>
  <c r="T175" i="41"/>
  <c r="AC175" i="41" s="1"/>
  <c r="AB175" i="41"/>
  <c r="AA175" i="41"/>
  <c r="Z175" i="41"/>
  <c r="Y175" i="41"/>
  <c r="X175" i="41"/>
  <c r="X174" i="41"/>
  <c r="U174" i="41"/>
  <c r="T174" i="41"/>
  <c r="AC174" i="41" s="1"/>
  <c r="AB174" i="41"/>
  <c r="AA174" i="41"/>
  <c r="Z174" i="41"/>
  <c r="Y174" i="41"/>
  <c r="Y173" i="41"/>
  <c r="U173" i="41"/>
  <c r="T173" i="41"/>
  <c r="AC173" i="41" s="1"/>
  <c r="AB173" i="41"/>
  <c r="AA173" i="41"/>
  <c r="Z173" i="41"/>
  <c r="X173" i="41"/>
  <c r="Z172" i="41"/>
  <c r="U172" i="41"/>
  <c r="T172" i="41"/>
  <c r="AC172" i="41" s="1"/>
  <c r="AB172" i="41"/>
  <c r="AA172" i="41"/>
  <c r="Y172" i="41"/>
  <c r="X172" i="41"/>
  <c r="U171" i="41"/>
  <c r="T171" i="41"/>
  <c r="AC171" i="41" s="1"/>
  <c r="AB171" i="41"/>
  <c r="AA171" i="41"/>
  <c r="Z171" i="41"/>
  <c r="Y171" i="41"/>
  <c r="X171" i="41"/>
  <c r="U170" i="41"/>
  <c r="T170" i="41"/>
  <c r="AC170" i="41" s="1"/>
  <c r="AB170" i="41"/>
  <c r="AA170" i="41"/>
  <c r="Z170" i="41"/>
  <c r="Y170" i="41"/>
  <c r="X170" i="41"/>
  <c r="U169" i="41"/>
  <c r="T169" i="41"/>
  <c r="AC169" i="41" s="1"/>
  <c r="AB169" i="41"/>
  <c r="AA169" i="41"/>
  <c r="Z169" i="41"/>
  <c r="Y169" i="41"/>
  <c r="X169" i="41"/>
  <c r="U168" i="41"/>
  <c r="T168" i="41"/>
  <c r="AC168" i="41" s="1"/>
  <c r="AB168" i="41"/>
  <c r="AA168" i="41"/>
  <c r="Z168" i="41"/>
  <c r="Y168" i="41"/>
  <c r="X168" i="41"/>
  <c r="U167" i="41"/>
  <c r="T167" i="41"/>
  <c r="AC167" i="41" s="1"/>
  <c r="AB167" i="41"/>
  <c r="AA167" i="41"/>
  <c r="Z167" i="41"/>
  <c r="Y167" i="41"/>
  <c r="X167" i="41"/>
  <c r="U166" i="41"/>
  <c r="T166" i="41"/>
  <c r="AC166" i="41" s="1"/>
  <c r="AB166" i="41"/>
  <c r="AA166" i="41"/>
  <c r="Z166" i="41"/>
  <c r="Y166" i="41"/>
  <c r="X166" i="41"/>
  <c r="AB165" i="41"/>
  <c r="U165" i="41"/>
  <c r="T165" i="41"/>
  <c r="AC165" i="41" s="1"/>
  <c r="AA165" i="41"/>
  <c r="Z165" i="41"/>
  <c r="Y165" i="41"/>
  <c r="X165" i="41"/>
  <c r="Y164" i="41"/>
  <c r="U164" i="41"/>
  <c r="T164" i="41"/>
  <c r="AC164" i="41" s="1"/>
  <c r="AB164" i="41"/>
  <c r="AA164" i="41"/>
  <c r="Z164" i="41"/>
  <c r="X164" i="41"/>
  <c r="Z163" i="41"/>
  <c r="U163" i="41"/>
  <c r="T163" i="41"/>
  <c r="AC163" i="41" s="1"/>
  <c r="AB163" i="41"/>
  <c r="AA163" i="41"/>
  <c r="Y163" i="41"/>
  <c r="X163" i="41"/>
  <c r="U162" i="41"/>
  <c r="T162" i="41"/>
  <c r="AC162" i="41" s="1"/>
  <c r="AB162" i="41"/>
  <c r="AA162" i="41"/>
  <c r="Z162" i="41"/>
  <c r="Y162" i="41"/>
  <c r="X162" i="41"/>
  <c r="U161" i="41"/>
  <c r="T161" i="41"/>
  <c r="AC161" i="41" s="1"/>
  <c r="AB161" i="41"/>
  <c r="AA161" i="41"/>
  <c r="Z161" i="41"/>
  <c r="Y161" i="41"/>
  <c r="X161" i="41"/>
  <c r="U160" i="41"/>
  <c r="T160" i="41"/>
  <c r="AC160" i="41" s="1"/>
  <c r="AB160" i="41"/>
  <c r="AA160" i="41"/>
  <c r="Z160" i="41"/>
  <c r="Y160" i="41"/>
  <c r="X160" i="41"/>
  <c r="Z159" i="41"/>
  <c r="U159" i="41"/>
  <c r="T159" i="41"/>
  <c r="AC159" i="41" s="1"/>
  <c r="AB159" i="41"/>
  <c r="AA159" i="41"/>
  <c r="Y159" i="41"/>
  <c r="X159" i="41"/>
  <c r="U158" i="41"/>
  <c r="T158" i="41"/>
  <c r="AC158" i="41" s="1"/>
  <c r="AB158" i="41"/>
  <c r="AA158" i="41"/>
  <c r="Z158" i="41"/>
  <c r="Y158" i="41"/>
  <c r="X158" i="41"/>
  <c r="AB157" i="41"/>
  <c r="U157" i="41"/>
  <c r="T157" i="41"/>
  <c r="AC157" i="41" s="1"/>
  <c r="AA157" i="41"/>
  <c r="Z157" i="41"/>
  <c r="Y157" i="41"/>
  <c r="X157" i="41"/>
  <c r="Y156" i="41"/>
  <c r="U156" i="41"/>
  <c r="T156" i="41"/>
  <c r="AC156" i="41" s="1"/>
  <c r="AB156" i="41"/>
  <c r="AA156" i="41"/>
  <c r="Z156" i="41"/>
  <c r="X156" i="41"/>
  <c r="Z155" i="41"/>
  <c r="U155" i="41"/>
  <c r="T155" i="41"/>
  <c r="AC155" i="41" s="1"/>
  <c r="AB155" i="41"/>
  <c r="AA155" i="41"/>
  <c r="Y155" i="41"/>
  <c r="X155" i="41"/>
  <c r="U154" i="41"/>
  <c r="T154" i="41"/>
  <c r="AC154" i="41" s="1"/>
  <c r="AB154" i="41"/>
  <c r="AA154" i="41"/>
  <c r="Z154" i="41"/>
  <c r="Y154" i="41"/>
  <c r="X154" i="41"/>
  <c r="AB153" i="41"/>
  <c r="U153" i="41"/>
  <c r="T153" i="41"/>
  <c r="AC153" i="41" s="1"/>
  <c r="AA153" i="41"/>
  <c r="Z153" i="41"/>
  <c r="Y153" i="41"/>
  <c r="X153" i="41"/>
  <c r="U152" i="41"/>
  <c r="T152" i="41"/>
  <c r="AC152" i="41" s="1"/>
  <c r="AB152" i="41"/>
  <c r="AA152" i="41"/>
  <c r="Z152" i="41"/>
  <c r="Y152" i="41"/>
  <c r="X152" i="41"/>
  <c r="Z151" i="41"/>
  <c r="U151" i="41"/>
  <c r="T151" i="41"/>
  <c r="AC151" i="41" s="1"/>
  <c r="AB151" i="41"/>
  <c r="AA151" i="41"/>
  <c r="Y151" i="41"/>
  <c r="X151" i="41"/>
  <c r="U150" i="41"/>
  <c r="T150" i="41"/>
  <c r="AC150" i="41" s="1"/>
  <c r="AB150" i="41"/>
  <c r="AA150" i="41"/>
  <c r="Z150" i="41"/>
  <c r="Y150" i="41"/>
  <c r="X150" i="41"/>
  <c r="U149" i="41"/>
  <c r="T149" i="41"/>
  <c r="AC149" i="41" s="1"/>
  <c r="AB149" i="41"/>
  <c r="AA149" i="41"/>
  <c r="Z149" i="41"/>
  <c r="Y149" i="41"/>
  <c r="X149" i="41"/>
  <c r="U148" i="41"/>
  <c r="T148" i="41"/>
  <c r="AC148" i="41" s="1"/>
  <c r="AB148" i="41"/>
  <c r="AA148" i="41"/>
  <c r="Z148" i="41"/>
  <c r="Y148" i="41"/>
  <c r="X148" i="41"/>
  <c r="U147" i="41"/>
  <c r="T147" i="41"/>
  <c r="AC147" i="41" s="1"/>
  <c r="AB147" i="41"/>
  <c r="AA147" i="41"/>
  <c r="Z147" i="41"/>
  <c r="Y147" i="41"/>
  <c r="X147" i="41"/>
  <c r="U146" i="41"/>
  <c r="T146" i="41"/>
  <c r="AC146" i="41" s="1"/>
  <c r="AB146" i="41"/>
  <c r="AA146" i="41"/>
  <c r="Z146" i="41"/>
  <c r="Y146" i="41"/>
  <c r="X146" i="41"/>
  <c r="U145" i="41"/>
  <c r="T145" i="41"/>
  <c r="AC145" i="41" s="1"/>
  <c r="AB145" i="41"/>
  <c r="AA145" i="41"/>
  <c r="Z145" i="41"/>
  <c r="Y145" i="41"/>
  <c r="X145" i="41"/>
  <c r="U144" i="41"/>
  <c r="T144" i="41"/>
  <c r="AC144" i="41" s="1"/>
  <c r="AB144" i="41"/>
  <c r="AA144" i="41"/>
  <c r="Z144" i="41"/>
  <c r="Y144" i="41"/>
  <c r="X144" i="41"/>
  <c r="U143" i="41"/>
  <c r="T143" i="41"/>
  <c r="AC143" i="41" s="1"/>
  <c r="AB143" i="41"/>
  <c r="AA143" i="41"/>
  <c r="Z143" i="41"/>
  <c r="Y143" i="41"/>
  <c r="X143" i="41"/>
  <c r="U142" i="41"/>
  <c r="T142" i="41"/>
  <c r="AC142" i="41" s="1"/>
  <c r="AB142" i="41"/>
  <c r="AA142" i="41"/>
  <c r="Z142" i="41"/>
  <c r="Y142" i="41"/>
  <c r="X142" i="41"/>
  <c r="U141" i="41"/>
  <c r="T141" i="41"/>
  <c r="AC141" i="41" s="1"/>
  <c r="AB141" i="41"/>
  <c r="AA141" i="41"/>
  <c r="Z141" i="41"/>
  <c r="Y141" i="41"/>
  <c r="X141" i="41"/>
  <c r="Y140" i="41"/>
  <c r="U140" i="41"/>
  <c r="T140" i="41"/>
  <c r="AC140" i="41" s="1"/>
  <c r="AB140" i="41"/>
  <c r="AA140" i="41"/>
  <c r="Z140" i="41"/>
  <c r="X140" i="41"/>
  <c r="Z139" i="41"/>
  <c r="U139" i="41"/>
  <c r="T139" i="41"/>
  <c r="AC139" i="41" s="1"/>
  <c r="AB139" i="41"/>
  <c r="AA139" i="41"/>
  <c r="Y139" i="41"/>
  <c r="X139" i="41"/>
  <c r="U138" i="41"/>
  <c r="T138" i="41"/>
  <c r="AC138" i="41" s="1"/>
  <c r="AB138" i="41"/>
  <c r="AA138" i="41"/>
  <c r="Z138" i="41"/>
  <c r="Y138" i="41"/>
  <c r="X138" i="41"/>
  <c r="U137" i="41"/>
  <c r="T137" i="41"/>
  <c r="AC137" i="41" s="1"/>
  <c r="AB137" i="41"/>
  <c r="AA137" i="41"/>
  <c r="Z137" i="41"/>
  <c r="Y137" i="41"/>
  <c r="X137" i="41"/>
  <c r="U136" i="41"/>
  <c r="T136" i="41"/>
  <c r="AC136" i="41" s="1"/>
  <c r="AB136" i="41"/>
  <c r="AA136" i="41"/>
  <c r="Z136" i="41"/>
  <c r="Y136" i="41"/>
  <c r="X136" i="41"/>
  <c r="U135" i="41"/>
  <c r="T135" i="41"/>
  <c r="AC135" i="41" s="1"/>
  <c r="AB135" i="41"/>
  <c r="AA135" i="41"/>
  <c r="Z135" i="41"/>
  <c r="Y135" i="41"/>
  <c r="X135" i="41"/>
  <c r="U134" i="41"/>
  <c r="T134" i="41"/>
  <c r="AC134" i="41" s="1"/>
  <c r="AB134" i="41"/>
  <c r="AA134" i="41"/>
  <c r="Z134" i="41"/>
  <c r="Y134" i="41"/>
  <c r="X134" i="41"/>
  <c r="AB133" i="41"/>
  <c r="U133" i="41"/>
  <c r="T133" i="41"/>
  <c r="AC133" i="41" s="1"/>
  <c r="AA133" i="41"/>
  <c r="Z133" i="41"/>
  <c r="Y133" i="41"/>
  <c r="X133" i="41"/>
  <c r="Y132" i="41"/>
  <c r="U132" i="41"/>
  <c r="T132" i="41"/>
  <c r="AC132" i="41" s="1"/>
  <c r="AB132" i="41"/>
  <c r="AA132" i="41"/>
  <c r="Z132" i="41"/>
  <c r="X132" i="41"/>
  <c r="Z131" i="41"/>
  <c r="U131" i="41"/>
  <c r="T131" i="41"/>
  <c r="AC131" i="41" s="1"/>
  <c r="AB131" i="41"/>
  <c r="AA131" i="41"/>
  <c r="Y131" i="41"/>
  <c r="X131" i="41"/>
  <c r="U130" i="41"/>
  <c r="T130" i="41"/>
  <c r="AC130" i="41" s="1"/>
  <c r="AB130" i="41"/>
  <c r="AA130" i="41"/>
  <c r="Z130" i="41"/>
  <c r="Y130" i="41"/>
  <c r="X130" i="41"/>
  <c r="AB129" i="41"/>
  <c r="U129" i="41"/>
  <c r="T129" i="41"/>
  <c r="AC129" i="41" s="1"/>
  <c r="AA129" i="41"/>
  <c r="Z129" i="41"/>
  <c r="Y129" i="41"/>
  <c r="X129" i="41"/>
  <c r="Y128" i="41"/>
  <c r="X128" i="41"/>
  <c r="U128" i="41"/>
  <c r="T128" i="41"/>
  <c r="AC128" i="41" s="1"/>
  <c r="AB128" i="41"/>
  <c r="AA128" i="41"/>
  <c r="Z128" i="41"/>
  <c r="AC127" i="41"/>
  <c r="U127" i="41"/>
  <c r="T127" i="41"/>
  <c r="AB127" i="41"/>
  <c r="AA127" i="41"/>
  <c r="Z127" i="41"/>
  <c r="Y127" i="41"/>
  <c r="X127" i="41"/>
  <c r="AC126" i="41"/>
  <c r="U126" i="41"/>
  <c r="T126" i="41"/>
  <c r="AB126" i="41"/>
  <c r="AA126" i="41"/>
  <c r="Z126" i="41"/>
  <c r="Y126" i="41"/>
  <c r="X126" i="41"/>
  <c r="U125" i="41"/>
  <c r="T125" i="41"/>
  <c r="AC125" i="41" s="1"/>
  <c r="AB125" i="41"/>
  <c r="AA125" i="41"/>
  <c r="Z125" i="41"/>
  <c r="Y125" i="41"/>
  <c r="X125" i="41"/>
  <c r="U124" i="41"/>
  <c r="T124" i="41"/>
  <c r="AC124" i="41" s="1"/>
  <c r="AB124" i="41"/>
  <c r="AA124" i="41"/>
  <c r="Z124" i="41"/>
  <c r="Y124" i="41"/>
  <c r="X124" i="41"/>
  <c r="Z123" i="41"/>
  <c r="U123" i="41"/>
  <c r="T123" i="41"/>
  <c r="AC123" i="41" s="1"/>
  <c r="AB123" i="41"/>
  <c r="AA123" i="41"/>
  <c r="Y123" i="41"/>
  <c r="X123" i="41"/>
  <c r="Z122" i="41"/>
  <c r="U122" i="41"/>
  <c r="T122" i="41"/>
  <c r="AC122" i="41" s="1"/>
  <c r="AB122" i="41"/>
  <c r="AA122" i="41"/>
  <c r="Y122" i="41"/>
  <c r="X122" i="41"/>
  <c r="U121" i="41"/>
  <c r="T121" i="41"/>
  <c r="AC121" i="41" s="1"/>
  <c r="AB121" i="41"/>
  <c r="AA121" i="41"/>
  <c r="Z121" i="41"/>
  <c r="Y121" i="41"/>
  <c r="X121" i="41"/>
  <c r="Y120" i="41"/>
  <c r="X120" i="41"/>
  <c r="U120" i="41"/>
  <c r="T120" i="41"/>
  <c r="AC120" i="41" s="1"/>
  <c r="AB120" i="41"/>
  <c r="AA120" i="41"/>
  <c r="Z120" i="41"/>
  <c r="Z119" i="41"/>
  <c r="U119" i="41"/>
  <c r="T119" i="41"/>
  <c r="AC119" i="41" s="1"/>
  <c r="AB119" i="41"/>
  <c r="AA119" i="41"/>
  <c r="Y119" i="41"/>
  <c r="X119" i="41"/>
  <c r="U118" i="41"/>
  <c r="T118" i="41"/>
  <c r="AC118" i="41" s="1"/>
  <c r="AB118" i="41"/>
  <c r="AA118" i="41"/>
  <c r="Z118" i="41"/>
  <c r="Y118" i="41"/>
  <c r="X118" i="41"/>
  <c r="U117" i="41"/>
  <c r="T117" i="41"/>
  <c r="AC117" i="41" s="1"/>
  <c r="AB117" i="41"/>
  <c r="AA117" i="41"/>
  <c r="Z117" i="41"/>
  <c r="Y117" i="41"/>
  <c r="X117" i="41"/>
  <c r="U116" i="41"/>
  <c r="T116" i="41"/>
  <c r="AC116" i="41" s="1"/>
  <c r="AB116" i="41"/>
  <c r="AA116" i="41"/>
  <c r="Z116" i="41"/>
  <c r="Y116" i="41"/>
  <c r="X116" i="41"/>
  <c r="U115" i="41"/>
  <c r="T115" i="41"/>
  <c r="AC115" i="41" s="1"/>
  <c r="AB115" i="41"/>
  <c r="AA115" i="41"/>
  <c r="Z115" i="41"/>
  <c r="Y115" i="41"/>
  <c r="X115" i="41"/>
  <c r="U114" i="41"/>
  <c r="T114" i="41"/>
  <c r="AC114" i="41" s="1"/>
  <c r="AB114" i="41"/>
  <c r="AA114" i="41"/>
  <c r="Z114" i="41"/>
  <c r="Y114" i="41"/>
  <c r="X114" i="41"/>
  <c r="X113" i="41"/>
  <c r="U113" i="41"/>
  <c r="T113" i="41"/>
  <c r="AC113" i="41" s="1"/>
  <c r="AB113" i="41"/>
  <c r="AA113" i="41"/>
  <c r="Z113" i="41"/>
  <c r="Y113" i="41"/>
  <c r="Y112" i="41"/>
  <c r="U112" i="41"/>
  <c r="T112" i="41"/>
  <c r="AC112" i="41" s="1"/>
  <c r="AB112" i="41"/>
  <c r="AA112" i="41"/>
  <c r="Z112" i="41"/>
  <c r="X112" i="41"/>
  <c r="AB111" i="41"/>
  <c r="Z111" i="41"/>
  <c r="X111" i="41"/>
  <c r="U111" i="41"/>
  <c r="T111" i="41"/>
  <c r="AC111" i="41" s="1"/>
  <c r="AA111" i="41"/>
  <c r="Y111" i="41"/>
  <c r="Y110" i="41"/>
  <c r="U110" i="41"/>
  <c r="T110" i="41"/>
  <c r="AC110" i="41" s="1"/>
  <c r="AB110" i="41"/>
  <c r="AA110" i="41"/>
  <c r="Z110" i="41"/>
  <c r="X110" i="41"/>
  <c r="Z109" i="41"/>
  <c r="X109" i="41"/>
  <c r="U109" i="41"/>
  <c r="T109" i="41"/>
  <c r="AC109" i="41" s="1"/>
  <c r="AB109" i="41"/>
  <c r="AA109" i="41"/>
  <c r="Y109" i="41"/>
  <c r="Y108" i="41"/>
  <c r="U108" i="41"/>
  <c r="T108" i="41"/>
  <c r="AC108" i="41" s="1"/>
  <c r="AB108" i="41"/>
  <c r="AA108" i="41"/>
  <c r="Z108" i="41"/>
  <c r="X108" i="41"/>
  <c r="U107" i="41"/>
  <c r="T107" i="41"/>
  <c r="AC107" i="41" s="1"/>
  <c r="AB107" i="41"/>
  <c r="AA107" i="41"/>
  <c r="Z107" i="41"/>
  <c r="Y107" i="41"/>
  <c r="X107" i="41"/>
  <c r="U106" i="41"/>
  <c r="T106" i="41"/>
  <c r="AC106" i="41" s="1"/>
  <c r="AB106" i="41"/>
  <c r="AA106" i="41"/>
  <c r="Z106" i="41"/>
  <c r="Y106" i="41"/>
  <c r="X106" i="41"/>
  <c r="AB105" i="41"/>
  <c r="Z105" i="41"/>
  <c r="X105" i="41"/>
  <c r="U105" i="41"/>
  <c r="T105" i="41"/>
  <c r="AC105" i="41" s="1"/>
  <c r="AA105" i="41"/>
  <c r="Y105" i="41"/>
  <c r="Y104" i="41"/>
  <c r="U104" i="41"/>
  <c r="T104" i="41"/>
  <c r="AC104" i="41" s="1"/>
  <c r="AB104" i="41"/>
  <c r="AA104" i="41"/>
  <c r="Z104" i="41"/>
  <c r="X104" i="41"/>
  <c r="Z103" i="41"/>
  <c r="X103" i="41"/>
  <c r="U103" i="41"/>
  <c r="T103" i="41"/>
  <c r="AC103" i="41" s="1"/>
  <c r="AB103" i="41"/>
  <c r="AA103" i="41"/>
  <c r="Y103" i="41"/>
  <c r="Y102" i="41"/>
  <c r="U102" i="41"/>
  <c r="T102" i="41"/>
  <c r="AC102" i="41" s="1"/>
  <c r="AB102" i="41"/>
  <c r="AA102" i="41"/>
  <c r="Z102" i="41"/>
  <c r="X102" i="41"/>
  <c r="Z101" i="41"/>
  <c r="X101" i="41"/>
  <c r="U101" i="41"/>
  <c r="T101" i="41"/>
  <c r="AC101" i="41" s="1"/>
  <c r="AB101" i="41"/>
  <c r="AA101" i="41"/>
  <c r="Y101" i="41"/>
  <c r="Y100" i="41"/>
  <c r="U100" i="41"/>
  <c r="T100" i="41"/>
  <c r="AC100" i="41" s="1"/>
  <c r="AB100" i="41"/>
  <c r="AA100" i="41"/>
  <c r="Z100" i="41"/>
  <c r="X100" i="41"/>
  <c r="Z99" i="41"/>
  <c r="X99" i="41"/>
  <c r="U99" i="41"/>
  <c r="T99" i="41"/>
  <c r="AC99" i="41" s="1"/>
  <c r="AB99" i="41"/>
  <c r="AA99" i="41"/>
  <c r="Y99" i="41"/>
  <c r="U98" i="41"/>
  <c r="T98" i="41"/>
  <c r="AC98" i="41" s="1"/>
  <c r="AB98" i="41"/>
  <c r="AA98" i="41"/>
  <c r="Z98" i="41"/>
  <c r="Y98" i="41"/>
  <c r="X98" i="41"/>
  <c r="U97" i="41"/>
  <c r="T97" i="41"/>
  <c r="AC97" i="41" s="1"/>
  <c r="AB97" i="41"/>
  <c r="AA97" i="41"/>
  <c r="Z97" i="41"/>
  <c r="Y97" i="41"/>
  <c r="X97" i="41"/>
  <c r="U96" i="41"/>
  <c r="T96" i="41"/>
  <c r="AC96" i="41" s="1"/>
  <c r="AB96" i="41"/>
  <c r="AA96" i="41"/>
  <c r="Z96" i="41"/>
  <c r="Y96" i="41"/>
  <c r="X96" i="41"/>
  <c r="U95" i="41"/>
  <c r="T95" i="41"/>
  <c r="AC95" i="41" s="1"/>
  <c r="AB95" i="41"/>
  <c r="AA95" i="41"/>
  <c r="Z95" i="41"/>
  <c r="Y95" i="41"/>
  <c r="X95" i="41"/>
  <c r="U94" i="41"/>
  <c r="T94" i="41"/>
  <c r="AC94" i="41" s="1"/>
  <c r="AB94" i="41"/>
  <c r="AA94" i="41"/>
  <c r="Z94" i="41"/>
  <c r="Y94" i="41"/>
  <c r="X94" i="41"/>
  <c r="U93" i="41"/>
  <c r="T93" i="41"/>
  <c r="AC93" i="41" s="1"/>
  <c r="AB93" i="41"/>
  <c r="AA93" i="41"/>
  <c r="Z93" i="41"/>
  <c r="Y93" i="41"/>
  <c r="X93" i="41"/>
  <c r="U92" i="41"/>
  <c r="T92" i="41"/>
  <c r="AC92" i="41" s="1"/>
  <c r="AB92" i="41"/>
  <c r="AA92" i="41"/>
  <c r="Z92" i="41"/>
  <c r="Y92" i="41"/>
  <c r="X92" i="41"/>
  <c r="U91" i="41"/>
  <c r="T91" i="41"/>
  <c r="AC91" i="41" s="1"/>
  <c r="AB91" i="41"/>
  <c r="AA91" i="41"/>
  <c r="Z91" i="41"/>
  <c r="Y91" i="41"/>
  <c r="X91" i="41"/>
  <c r="U90" i="41"/>
  <c r="T90" i="41"/>
  <c r="AC90" i="41" s="1"/>
  <c r="AB90" i="41"/>
  <c r="AA90" i="41"/>
  <c r="Z90" i="41"/>
  <c r="Y90" i="41"/>
  <c r="X90" i="41"/>
  <c r="AB89" i="41"/>
  <c r="Z89" i="41"/>
  <c r="X89" i="41"/>
  <c r="U89" i="41"/>
  <c r="T89" i="41"/>
  <c r="AC89" i="41" s="1"/>
  <c r="AA89" i="41"/>
  <c r="Y89" i="41"/>
  <c r="AA88" i="41"/>
  <c r="Y88" i="41"/>
  <c r="U88" i="41"/>
  <c r="T88" i="41"/>
  <c r="AC88" i="41" s="1"/>
  <c r="AB88" i="41"/>
  <c r="Z88" i="41"/>
  <c r="X88" i="41"/>
  <c r="AB87" i="41"/>
  <c r="Z87" i="41"/>
  <c r="X87" i="41"/>
  <c r="U87" i="41"/>
  <c r="T87" i="41"/>
  <c r="AC87" i="41" s="1"/>
  <c r="AA87" i="41"/>
  <c r="Y87" i="41"/>
  <c r="AA86" i="41"/>
  <c r="Y86" i="41"/>
  <c r="U86" i="41"/>
  <c r="T86" i="41"/>
  <c r="AC86" i="41" s="1"/>
  <c r="AB86" i="41"/>
  <c r="Z86" i="41"/>
  <c r="X86" i="41"/>
  <c r="AB85" i="41"/>
  <c r="Z85" i="41"/>
  <c r="X85" i="41"/>
  <c r="U85" i="41"/>
  <c r="T85" i="41"/>
  <c r="AC85" i="41" s="1"/>
  <c r="AA85" i="41"/>
  <c r="Y85" i="41"/>
  <c r="AA84" i="41"/>
  <c r="Y84" i="41"/>
  <c r="U84" i="41"/>
  <c r="T84" i="41"/>
  <c r="AC84" i="41" s="1"/>
  <c r="AB84" i="41"/>
  <c r="Z84" i="41"/>
  <c r="X84" i="41"/>
  <c r="AB83" i="41"/>
  <c r="Z83" i="41"/>
  <c r="X83" i="41"/>
  <c r="U83" i="41"/>
  <c r="T83" i="41"/>
  <c r="AC83" i="41" s="1"/>
  <c r="AA83" i="41"/>
  <c r="Y83" i="41"/>
  <c r="AA82" i="41"/>
  <c r="Y82" i="41"/>
  <c r="U82" i="41"/>
  <c r="T82" i="41"/>
  <c r="AC82" i="41" s="1"/>
  <c r="AB82" i="41"/>
  <c r="Z82" i="41"/>
  <c r="X82" i="41"/>
  <c r="AB81" i="41"/>
  <c r="Z81" i="41"/>
  <c r="X81" i="41"/>
  <c r="U81" i="41"/>
  <c r="T81" i="41"/>
  <c r="AC81" i="41" s="1"/>
  <c r="AA81" i="41"/>
  <c r="Y81" i="41"/>
  <c r="U80" i="41"/>
  <c r="T80" i="41"/>
  <c r="AC80" i="41" s="1"/>
  <c r="AB80" i="41"/>
  <c r="AA80" i="41"/>
  <c r="Z80" i="41"/>
  <c r="Y80" i="41"/>
  <c r="X80" i="41"/>
  <c r="U79" i="41"/>
  <c r="T79" i="41"/>
  <c r="AC79" i="41" s="1"/>
  <c r="AB79" i="41"/>
  <c r="AA79" i="41"/>
  <c r="Z79" i="41"/>
  <c r="Y79" i="41"/>
  <c r="X79" i="41"/>
  <c r="AA78" i="41"/>
  <c r="Y78" i="41"/>
  <c r="U78" i="41"/>
  <c r="T78" i="41"/>
  <c r="AC78" i="41" s="1"/>
  <c r="AB78" i="41"/>
  <c r="Z78" i="41"/>
  <c r="X78" i="41"/>
  <c r="AB77" i="41"/>
  <c r="Z77" i="41"/>
  <c r="X77" i="41"/>
  <c r="U77" i="41"/>
  <c r="T77" i="41"/>
  <c r="AC77" i="41" s="1"/>
  <c r="AA77" i="41"/>
  <c r="Y77" i="41"/>
  <c r="AA76" i="41"/>
  <c r="Y76" i="41"/>
  <c r="U76" i="41"/>
  <c r="T76" i="41"/>
  <c r="AC76" i="41" s="1"/>
  <c r="AB76" i="41"/>
  <c r="Z76" i="41"/>
  <c r="X76" i="41"/>
  <c r="AB75" i="41"/>
  <c r="Z75" i="41"/>
  <c r="X75" i="41"/>
  <c r="U75" i="41"/>
  <c r="T75" i="41"/>
  <c r="AC75" i="41" s="1"/>
  <c r="AA75" i="41"/>
  <c r="Y75" i="41"/>
  <c r="AA74" i="41"/>
  <c r="Y74" i="41"/>
  <c r="U74" i="41"/>
  <c r="T74" i="41"/>
  <c r="AC74" i="41" s="1"/>
  <c r="AB74" i="41"/>
  <c r="Z74" i="41"/>
  <c r="X74" i="41"/>
  <c r="AB73" i="41"/>
  <c r="Z73" i="41"/>
  <c r="X73" i="41"/>
  <c r="U73" i="41"/>
  <c r="T73" i="41"/>
  <c r="AC73" i="41" s="1"/>
  <c r="AA73" i="41"/>
  <c r="Y73" i="41"/>
  <c r="AA72" i="41"/>
  <c r="Y72" i="41"/>
  <c r="U72" i="41"/>
  <c r="T72" i="41"/>
  <c r="AC72" i="41" s="1"/>
  <c r="AB72" i="41"/>
  <c r="Z72" i="41"/>
  <c r="X72" i="41"/>
  <c r="U71" i="41"/>
  <c r="T71" i="41"/>
  <c r="AC71" i="41" s="1"/>
  <c r="AB71" i="41"/>
  <c r="AA71" i="41"/>
  <c r="Z71" i="41"/>
  <c r="Y71" i="41"/>
  <c r="X71" i="41"/>
  <c r="U70" i="41"/>
  <c r="T70" i="41"/>
  <c r="AC70" i="41" s="1"/>
  <c r="AB70" i="41"/>
  <c r="AA70" i="41"/>
  <c r="Z70" i="41"/>
  <c r="Y70" i="41"/>
  <c r="X70" i="41"/>
  <c r="AB69" i="41"/>
  <c r="Z69" i="41"/>
  <c r="X69" i="41"/>
  <c r="U69" i="41"/>
  <c r="T69" i="41"/>
  <c r="AC69" i="41" s="1"/>
  <c r="AA69" i="41"/>
  <c r="Y69" i="41"/>
  <c r="AA68" i="41"/>
  <c r="Y68" i="41"/>
  <c r="U68" i="41"/>
  <c r="T68" i="41"/>
  <c r="AC68" i="41" s="1"/>
  <c r="AB68" i="41"/>
  <c r="Z68" i="41"/>
  <c r="X68" i="41"/>
  <c r="U67" i="41"/>
  <c r="T67" i="41"/>
  <c r="AC67" i="41" s="1"/>
  <c r="AB67" i="41"/>
  <c r="AA67" i="41"/>
  <c r="Z67" i="41"/>
  <c r="Y67" i="41"/>
  <c r="X67" i="41"/>
  <c r="AA66" i="41"/>
  <c r="Y66" i="41"/>
  <c r="U66" i="41"/>
  <c r="T66" i="41"/>
  <c r="AC66" i="41" s="1"/>
  <c r="AB66" i="41"/>
  <c r="Z66" i="41"/>
  <c r="X66" i="41"/>
  <c r="X65" i="41"/>
  <c r="U65" i="41"/>
  <c r="T65" i="41"/>
  <c r="AC65" i="41" s="1"/>
  <c r="AB65" i="41"/>
  <c r="AA65" i="41"/>
  <c r="Z65" i="41"/>
  <c r="Y65" i="41"/>
  <c r="Y64" i="41"/>
  <c r="U64" i="41"/>
  <c r="T64" i="41"/>
  <c r="AC64" i="41" s="1"/>
  <c r="AB64" i="41"/>
  <c r="AA64" i="41"/>
  <c r="Z64" i="41"/>
  <c r="X64" i="41"/>
  <c r="U63" i="41"/>
  <c r="T63" i="41"/>
  <c r="AC63" i="41" s="1"/>
  <c r="AB63" i="41"/>
  <c r="AA63" i="41"/>
  <c r="Z63" i="41"/>
  <c r="Y63" i="41"/>
  <c r="X63" i="41"/>
  <c r="U62" i="41"/>
  <c r="T62" i="41"/>
  <c r="AC62" i="41" s="1"/>
  <c r="AB62" i="41"/>
  <c r="AA62" i="41"/>
  <c r="Z62" i="41"/>
  <c r="Y62" i="41"/>
  <c r="X62" i="41"/>
  <c r="U61" i="41"/>
  <c r="T61" i="41"/>
  <c r="AC61" i="41" s="1"/>
  <c r="AB61" i="41"/>
  <c r="AA61" i="41"/>
  <c r="Z61" i="41"/>
  <c r="Y61" i="41"/>
  <c r="X61" i="41"/>
  <c r="U60" i="41"/>
  <c r="T60" i="41"/>
  <c r="AC60" i="41" s="1"/>
  <c r="AB60" i="41"/>
  <c r="AA60" i="41"/>
  <c r="Z60" i="41"/>
  <c r="Y60" i="41"/>
  <c r="X60" i="41"/>
  <c r="Z59" i="41"/>
  <c r="Y59" i="41"/>
  <c r="U59" i="41"/>
  <c r="T59" i="41"/>
  <c r="AC59" i="41" s="1"/>
  <c r="AB59" i="41"/>
  <c r="AA59" i="41"/>
  <c r="X59" i="41"/>
  <c r="Z58" i="41"/>
  <c r="U58" i="41"/>
  <c r="T58" i="41"/>
  <c r="AC58" i="41" s="1"/>
  <c r="AB58" i="41"/>
  <c r="AA58" i="41"/>
  <c r="Y58" i="41"/>
  <c r="X58" i="41"/>
  <c r="AB57" i="41"/>
  <c r="AA57" i="41"/>
  <c r="X57" i="41"/>
  <c r="U57" i="41"/>
  <c r="T57" i="41"/>
  <c r="AC57" i="41" s="1"/>
  <c r="Z57" i="41"/>
  <c r="Y57" i="41"/>
  <c r="U56" i="41"/>
  <c r="T56" i="41"/>
  <c r="AC56" i="41" s="1"/>
  <c r="AB56" i="41"/>
  <c r="AA56" i="41"/>
  <c r="Z56" i="41"/>
  <c r="Y56" i="41"/>
  <c r="X56" i="41"/>
  <c r="Y55" i="41"/>
  <c r="U55" i="41"/>
  <c r="T55" i="41"/>
  <c r="AC55" i="41" s="1"/>
  <c r="AB55" i="41"/>
  <c r="AA55" i="41"/>
  <c r="Z55" i="41"/>
  <c r="X55" i="41"/>
  <c r="AA54" i="41"/>
  <c r="Z54" i="41"/>
  <c r="U54" i="41"/>
  <c r="T54" i="41"/>
  <c r="AC54" i="41" s="1"/>
  <c r="AB54" i="41"/>
  <c r="Y54" i="41"/>
  <c r="X54" i="41"/>
  <c r="U53" i="41"/>
  <c r="T53" i="41"/>
  <c r="AC53" i="41" s="1"/>
  <c r="AB53" i="41"/>
  <c r="AA53" i="41"/>
  <c r="Z53" i="41"/>
  <c r="Y53" i="41"/>
  <c r="X53" i="41"/>
  <c r="U52" i="41"/>
  <c r="T52" i="41"/>
  <c r="AC52" i="41" s="1"/>
  <c r="AB52" i="41"/>
  <c r="AA52" i="41"/>
  <c r="Z52" i="41"/>
  <c r="Y52" i="41"/>
  <c r="X52" i="41"/>
  <c r="U51" i="41"/>
  <c r="T51" i="41"/>
  <c r="AC51" i="41" s="1"/>
  <c r="AB51" i="41"/>
  <c r="AA51" i="41"/>
  <c r="Z51" i="41"/>
  <c r="Y51" i="41"/>
  <c r="X51" i="41"/>
  <c r="AA50" i="41"/>
  <c r="Z50" i="41"/>
  <c r="U50" i="41"/>
  <c r="T50" i="41"/>
  <c r="AC50" i="41" s="1"/>
  <c r="AB50" i="41"/>
  <c r="Y50" i="41"/>
  <c r="X50" i="41"/>
  <c r="X49" i="41"/>
  <c r="U49" i="41"/>
  <c r="T49" i="41"/>
  <c r="AC49" i="41" s="1"/>
  <c r="AB49" i="41"/>
  <c r="AA49" i="41"/>
  <c r="Z49" i="41"/>
  <c r="Y49" i="41"/>
  <c r="Y48" i="41"/>
  <c r="U48" i="41"/>
  <c r="T48" i="41"/>
  <c r="AC48" i="41" s="1"/>
  <c r="AB48" i="41"/>
  <c r="AA48" i="41"/>
  <c r="Z48" i="41"/>
  <c r="X48" i="41"/>
  <c r="U47" i="41"/>
  <c r="T47" i="41"/>
  <c r="AC47" i="41" s="1"/>
  <c r="AB47" i="41"/>
  <c r="AA47" i="41"/>
  <c r="Z47" i="41"/>
  <c r="Y47" i="41"/>
  <c r="X47" i="41"/>
  <c r="AA46" i="41"/>
  <c r="Z46" i="41"/>
  <c r="U46" i="41"/>
  <c r="T46" i="41"/>
  <c r="AC46" i="41" s="1"/>
  <c r="AB46" i="41"/>
  <c r="Y46" i="41"/>
  <c r="X46" i="41"/>
  <c r="AB45" i="41"/>
  <c r="AA45" i="41"/>
  <c r="X45" i="41"/>
  <c r="U45" i="41"/>
  <c r="T45" i="41"/>
  <c r="AC45" i="41" s="1"/>
  <c r="Z45" i="41"/>
  <c r="Y45" i="41"/>
  <c r="U44" i="41"/>
  <c r="T44" i="41"/>
  <c r="AC44" i="41" s="1"/>
  <c r="AB44" i="41"/>
  <c r="AA44" i="41"/>
  <c r="Z44" i="41"/>
  <c r="Y44" i="41"/>
  <c r="X44" i="41"/>
  <c r="Z43" i="41"/>
  <c r="Y43" i="41"/>
  <c r="U43" i="41"/>
  <c r="T43" i="41"/>
  <c r="AC43" i="41" s="1"/>
  <c r="AB43" i="41"/>
  <c r="AA43" i="41"/>
  <c r="X43" i="41"/>
  <c r="AA42" i="41"/>
  <c r="Z42" i="41"/>
  <c r="U42" i="41"/>
  <c r="T42" i="41"/>
  <c r="AC42" i="41" s="1"/>
  <c r="AB42" i="41"/>
  <c r="Y42" i="41"/>
  <c r="X42" i="41"/>
  <c r="AA41" i="41"/>
  <c r="X41" i="41"/>
  <c r="U41" i="41"/>
  <c r="T41" i="41"/>
  <c r="AC41" i="41" s="1"/>
  <c r="AB41" i="41"/>
  <c r="Z41" i="41"/>
  <c r="Y41" i="41"/>
  <c r="U40" i="41"/>
  <c r="T40" i="41"/>
  <c r="AC40" i="41" s="1"/>
  <c r="AB40" i="41"/>
  <c r="AA40" i="41"/>
  <c r="Z40" i="41"/>
  <c r="Y40" i="41"/>
  <c r="X40" i="41"/>
  <c r="Y39" i="41"/>
  <c r="U39" i="41"/>
  <c r="T39" i="41"/>
  <c r="AC39" i="41" s="1"/>
  <c r="AB39" i="41"/>
  <c r="AA39" i="41"/>
  <c r="Z39" i="41"/>
  <c r="X39" i="41"/>
  <c r="AA38" i="41"/>
  <c r="Z38" i="41"/>
  <c r="U38" i="41"/>
  <c r="T38" i="41"/>
  <c r="AC38" i="41" s="1"/>
  <c r="AB38" i="41"/>
  <c r="Y38" i="41"/>
  <c r="X38" i="41"/>
  <c r="X37" i="41"/>
  <c r="U37" i="41"/>
  <c r="T37" i="41"/>
  <c r="AC37" i="41" s="1"/>
  <c r="AB37" i="41"/>
  <c r="AA37" i="41"/>
  <c r="Z37" i="41"/>
  <c r="Y37" i="41"/>
  <c r="Y36" i="41"/>
  <c r="U36" i="41"/>
  <c r="T36" i="41"/>
  <c r="AC36" i="41" s="1"/>
  <c r="AB36" i="41"/>
  <c r="AA36" i="41"/>
  <c r="Z36" i="41"/>
  <c r="X36" i="41"/>
  <c r="U35" i="41"/>
  <c r="T35" i="41"/>
  <c r="AC35" i="41" s="1"/>
  <c r="AB35" i="41"/>
  <c r="AA35" i="41"/>
  <c r="Z35" i="41"/>
  <c r="Y35" i="41"/>
  <c r="X35" i="41"/>
  <c r="AA34" i="41"/>
  <c r="Z34" i="41"/>
  <c r="U34" i="41"/>
  <c r="T34" i="41"/>
  <c r="AC34" i="41" s="1"/>
  <c r="AB34" i="41"/>
  <c r="Y34" i="41"/>
  <c r="X34" i="41"/>
  <c r="AB33" i="41"/>
  <c r="AA33" i="41"/>
  <c r="X33" i="41"/>
  <c r="U33" i="41"/>
  <c r="T33" i="41"/>
  <c r="AC33" i="41" s="1"/>
  <c r="Z33" i="41"/>
  <c r="Y33" i="41"/>
  <c r="Y32" i="41"/>
  <c r="U32" i="41"/>
  <c r="T32" i="41"/>
  <c r="AC32" i="41" s="1"/>
  <c r="AB32" i="41"/>
  <c r="AA32" i="41"/>
  <c r="Z32" i="41"/>
  <c r="X32" i="41"/>
  <c r="U31" i="41"/>
  <c r="T31" i="41"/>
  <c r="AC31" i="41" s="1"/>
  <c r="AB31" i="41"/>
  <c r="AA31" i="41"/>
  <c r="Z31" i="41"/>
  <c r="Y31" i="41"/>
  <c r="X31" i="41"/>
  <c r="Z30" i="41"/>
  <c r="U30" i="41"/>
  <c r="T30" i="41"/>
  <c r="AC30" i="41" s="1"/>
  <c r="AB30" i="41"/>
  <c r="AA30" i="41"/>
  <c r="Y30" i="41"/>
  <c r="X30" i="41"/>
  <c r="AB29" i="41"/>
  <c r="AA29" i="41"/>
  <c r="X29" i="41"/>
  <c r="U29" i="41"/>
  <c r="T29" i="41"/>
  <c r="AC29" i="41" s="1"/>
  <c r="Z29" i="41"/>
  <c r="Y29" i="41"/>
  <c r="AB28" i="41"/>
  <c r="U28" i="41"/>
  <c r="T28" i="41"/>
  <c r="AC28" i="41" s="1"/>
  <c r="AA28" i="41"/>
  <c r="Z28" i="41"/>
  <c r="Y28" i="41"/>
  <c r="X28" i="41"/>
  <c r="U27" i="41"/>
  <c r="T27" i="41"/>
  <c r="AC27" i="41" s="1"/>
  <c r="AB27" i="41"/>
  <c r="AA27" i="41"/>
  <c r="Z27" i="41"/>
  <c r="Y27" i="41"/>
  <c r="X27" i="41"/>
  <c r="U26" i="41"/>
  <c r="T26" i="41"/>
  <c r="AC26" i="41" s="1"/>
  <c r="AB26" i="41"/>
  <c r="AA26" i="41"/>
  <c r="Z26" i="41"/>
  <c r="Y26" i="41"/>
  <c r="X26" i="41"/>
  <c r="U25" i="41"/>
  <c r="T25" i="41"/>
  <c r="AC25" i="41" s="1"/>
  <c r="AB25" i="41"/>
  <c r="AA25" i="41"/>
  <c r="Z25" i="41"/>
  <c r="Y25" i="41"/>
  <c r="X25" i="41"/>
  <c r="U24" i="41"/>
  <c r="T24" i="41"/>
  <c r="AC24" i="41" s="1"/>
  <c r="AB24" i="41"/>
  <c r="AA24" i="41"/>
  <c r="Z24" i="41"/>
  <c r="Y24" i="41"/>
  <c r="X24" i="41"/>
  <c r="U23" i="41"/>
  <c r="T23" i="41"/>
  <c r="AC23" i="41" s="1"/>
  <c r="AB23" i="41"/>
  <c r="AA23" i="41"/>
  <c r="Z23" i="41"/>
  <c r="Y23" i="41"/>
  <c r="X23" i="41"/>
  <c r="Z22" i="41"/>
  <c r="U22" i="41"/>
  <c r="T22" i="41"/>
  <c r="AC22" i="41" s="1"/>
  <c r="AB22" i="41"/>
  <c r="AA22" i="41"/>
  <c r="Y22" i="41"/>
  <c r="X22" i="41"/>
  <c r="U21" i="41"/>
  <c r="T21" i="41"/>
  <c r="AC21" i="41" s="1"/>
  <c r="AB21" i="41"/>
  <c r="AA21" i="41"/>
  <c r="Z21" i="41"/>
  <c r="Y21" i="41"/>
  <c r="X21" i="41"/>
  <c r="U20" i="41"/>
  <c r="T20" i="41"/>
  <c r="AC20" i="41" s="1"/>
  <c r="AB20" i="41"/>
  <c r="AA20" i="41"/>
  <c r="Z20" i="41"/>
  <c r="Y20" i="41"/>
  <c r="X20" i="41"/>
  <c r="U19" i="41"/>
  <c r="T19" i="41"/>
  <c r="AC19" i="41" s="1"/>
  <c r="AB19" i="41"/>
  <c r="AA19" i="41"/>
  <c r="Z19" i="41"/>
  <c r="Y19" i="41"/>
  <c r="X19" i="41"/>
  <c r="U18" i="41"/>
  <c r="T18" i="41"/>
  <c r="AC18" i="41" s="1"/>
  <c r="AB18" i="41"/>
  <c r="AA18" i="41"/>
  <c r="Z18" i="41"/>
  <c r="Y18" i="41"/>
  <c r="X18" i="41"/>
  <c r="U17" i="41"/>
  <c r="U235" i="41" s="1"/>
  <c r="T17" i="41"/>
  <c r="AC17" i="41" s="1"/>
  <c r="AB17" i="41"/>
  <c r="AA17" i="41"/>
  <c r="Z17" i="41"/>
  <c r="Y17" i="41"/>
  <c r="X17" i="41"/>
  <c r="Y16" i="41"/>
  <c r="U16" i="41"/>
  <c r="T16" i="41"/>
  <c r="AC16" i="41" s="1"/>
  <c r="AB16" i="41"/>
  <c r="AA16" i="41"/>
  <c r="Z16" i="41"/>
  <c r="X16" i="41"/>
  <c r="U15" i="41"/>
  <c r="T15" i="41"/>
  <c r="AC15" i="41" s="1"/>
  <c r="AB15" i="41"/>
  <c r="AA15" i="41"/>
  <c r="Z15" i="41"/>
  <c r="Y15" i="41"/>
  <c r="X15" i="41"/>
  <c r="Z14" i="41"/>
  <c r="U14" i="41"/>
  <c r="T14" i="41"/>
  <c r="AC14" i="41" s="1"/>
  <c r="AB14" i="41"/>
  <c r="AA14" i="41"/>
  <c r="Y14" i="41"/>
  <c r="X14" i="41"/>
  <c r="U13" i="41"/>
  <c r="U231" i="41" s="1"/>
  <c r="T13" i="41"/>
  <c r="AC13" i="41" s="1"/>
  <c r="AB13" i="41"/>
  <c r="AA13" i="41"/>
  <c r="Z13" i="41"/>
  <c r="Y13" i="41"/>
  <c r="X13" i="41"/>
  <c r="U12" i="41"/>
  <c r="T12" i="41"/>
  <c r="AC12" i="41" s="1"/>
  <c r="AB12" i="41"/>
  <c r="AA12" i="41"/>
  <c r="Z12" i="41"/>
  <c r="Y12" i="41"/>
  <c r="X12" i="41"/>
  <c r="U11" i="41"/>
  <c r="T11" i="41"/>
  <c r="AC11" i="41" s="1"/>
  <c r="AB11" i="41"/>
  <c r="AA11" i="41"/>
  <c r="Z11" i="41"/>
  <c r="Y11" i="41"/>
  <c r="E11" i="41"/>
  <c r="X11" i="41" s="1"/>
  <c r="U10" i="41"/>
  <c r="T10" i="41"/>
  <c r="AC10" i="41" s="1"/>
  <c r="AB10" i="41"/>
  <c r="AA10" i="41"/>
  <c r="Z10" i="41"/>
  <c r="Y10" i="41"/>
  <c r="X10" i="41"/>
  <c r="X9" i="41"/>
  <c r="U9" i="41"/>
  <c r="T9" i="41"/>
  <c r="AC9" i="41" s="1"/>
  <c r="AB9" i="41"/>
  <c r="AA9" i="41"/>
  <c r="Z9" i="41"/>
  <c r="Y9" i="41"/>
  <c r="X225" i="43" l="1"/>
  <c r="U227" i="41"/>
  <c r="Y232" i="41"/>
  <c r="AC218" i="43"/>
  <c r="AC220" i="43"/>
  <c r="AC222" i="43"/>
  <c r="AC224" i="43"/>
  <c r="AB217" i="43"/>
  <c r="AB219" i="43"/>
  <c r="AB221" i="43"/>
  <c r="AB223" i="43"/>
  <c r="AB225" i="43"/>
  <c r="AA218" i="43"/>
  <c r="AA220" i="43"/>
  <c r="AA222" i="43"/>
  <c r="AA224" i="43"/>
  <c r="Z217" i="43"/>
  <c r="Z219" i="43"/>
  <c r="Z221" i="43"/>
  <c r="Z223" i="43"/>
  <c r="Z225" i="43"/>
  <c r="Y218" i="43"/>
  <c r="Y220" i="43"/>
  <c r="Y222" i="43"/>
  <c r="Y224" i="43"/>
  <c r="X221" i="43"/>
  <c r="X223" i="43"/>
  <c r="U217" i="43"/>
  <c r="U219" i="43"/>
  <c r="U221" i="43"/>
  <c r="U223" i="43"/>
  <c r="U225" i="43"/>
  <c r="AC236" i="42"/>
  <c r="AC242" i="42"/>
  <c r="AC240" i="42"/>
  <c r="AC238" i="42"/>
  <c r="AC244" i="42"/>
  <c r="AB241" i="42"/>
  <c r="AB239" i="42"/>
  <c r="AB237" i="42"/>
  <c r="AB243" i="42"/>
  <c r="AA236" i="42"/>
  <c r="AA238" i="42"/>
  <c r="AA240" i="42"/>
  <c r="AA242" i="42"/>
  <c r="AA244" i="42"/>
  <c r="Z237" i="42"/>
  <c r="Z239" i="42"/>
  <c r="Z241" i="42"/>
  <c r="Z243" i="42"/>
  <c r="Y238" i="42"/>
  <c r="Y242" i="42"/>
  <c r="Y244" i="42"/>
  <c r="Y240" i="42"/>
  <c r="Y236" i="42"/>
  <c r="X237" i="42"/>
  <c r="X239" i="42"/>
  <c r="X241" i="42"/>
  <c r="X243" i="42"/>
  <c r="U237" i="42"/>
  <c r="U239" i="42"/>
  <c r="U241" i="42"/>
  <c r="U243" i="42"/>
  <c r="AC228" i="41"/>
  <c r="AC232" i="41"/>
  <c r="AB228" i="41"/>
  <c r="AB232" i="41"/>
  <c r="AB229" i="41"/>
  <c r="AB233" i="41"/>
  <c r="AA229" i="41"/>
  <c r="AA233" i="41"/>
  <c r="Z231" i="41"/>
  <c r="Z227" i="41"/>
  <c r="Z235" i="41"/>
  <c r="Y228" i="41"/>
  <c r="X233" i="41"/>
  <c r="U228" i="41"/>
  <c r="U232" i="41"/>
  <c r="X228" i="41"/>
  <c r="X232" i="41"/>
  <c r="X229" i="41"/>
  <c r="AA217" i="43"/>
  <c r="Y219" i="43"/>
  <c r="X220" i="43"/>
  <c r="Z222" i="43"/>
  <c r="Y223" i="43"/>
  <c r="AC223" i="43"/>
  <c r="AB224" i="43"/>
  <c r="AA225" i="43"/>
  <c r="Z218" i="43"/>
  <c r="AC219" i="43"/>
  <c r="AB220" i="43"/>
  <c r="AA221" i="43"/>
  <c r="X224" i="43"/>
  <c r="U218" i="43"/>
  <c r="U222" i="43"/>
  <c r="AC217" i="43"/>
  <c r="X218" i="43"/>
  <c r="AB218" i="43"/>
  <c r="AA219" i="43"/>
  <c r="Z220" i="43"/>
  <c r="Y221" i="43"/>
  <c r="AC221" i="43"/>
  <c r="X222" i="43"/>
  <c r="AB222" i="43"/>
  <c r="AA223" i="43"/>
  <c r="Z224" i="43"/>
  <c r="Y225" i="43"/>
  <c r="AC225" i="43"/>
  <c r="Y217" i="43"/>
  <c r="U220" i="43"/>
  <c r="U224" i="43"/>
  <c r="AC237" i="42"/>
  <c r="Y241" i="42"/>
  <c r="X242" i="42"/>
  <c r="Z244" i="42"/>
  <c r="Z236" i="42"/>
  <c r="Y237" i="42"/>
  <c r="X238" i="42"/>
  <c r="AB238" i="42"/>
  <c r="AA239" i="42"/>
  <c r="Z240" i="42"/>
  <c r="AC241" i="42"/>
  <c r="AB242" i="42"/>
  <c r="AA243" i="42"/>
  <c r="U236" i="42"/>
  <c r="U240" i="42"/>
  <c r="U244" i="42"/>
  <c r="X236" i="42"/>
  <c r="AC239" i="42"/>
  <c r="X240" i="42"/>
  <c r="AA241" i="42"/>
  <c r="Z242" i="42"/>
  <c r="Y243" i="42"/>
  <c r="AC243" i="42"/>
  <c r="X244" i="42"/>
  <c r="AB244" i="42"/>
  <c r="AB236" i="42"/>
  <c r="AA237" i="42"/>
  <c r="Z238" i="42"/>
  <c r="Y239" i="42"/>
  <c r="AB240" i="42"/>
  <c r="U238" i="42"/>
  <c r="U242" i="42"/>
  <c r="Z230" i="41"/>
  <c r="AA234" i="41"/>
  <c r="Z234" i="41"/>
  <c r="AA230" i="41"/>
  <c r="Y227" i="41"/>
  <c r="AC227" i="41"/>
  <c r="Y231" i="41"/>
  <c r="AC231" i="41"/>
  <c r="Y235" i="41"/>
  <c r="AC235" i="41"/>
  <c r="Z229" i="41"/>
  <c r="AC230" i="41"/>
  <c r="X231" i="41"/>
  <c r="AB231" i="41"/>
  <c r="AA232" i="41"/>
  <c r="Y234" i="41"/>
  <c r="AB235" i="41"/>
  <c r="U229" i="41"/>
  <c r="U233" i="41"/>
  <c r="Z228" i="41"/>
  <c r="X230" i="41"/>
  <c r="AA231" i="41"/>
  <c r="Y233" i="41"/>
  <c r="AA235" i="41"/>
  <c r="AB227" i="41"/>
  <c r="U230" i="41"/>
  <c r="U234" i="41"/>
  <c r="AA227" i="41"/>
  <c r="Y229" i="41"/>
  <c r="AB230" i="41"/>
  <c r="Z232" i="41"/>
  <c r="AB234" i="41"/>
  <c r="AC229" i="41"/>
  <c r="AC233" i="41"/>
  <c r="X234" i="41"/>
  <c r="X227" i="41"/>
  <c r="AA228" i="41"/>
  <c r="Y230" i="41"/>
  <c r="Z233" i="41"/>
  <c r="AC234" i="41"/>
  <c r="X235" i="41"/>
  <c r="AO62" i="34"/>
  <c r="AT61" i="34" l="1"/>
  <c r="AS61" i="34"/>
  <c r="AR61" i="34"/>
  <c r="AQ61" i="34"/>
  <c r="AP61" i="34"/>
  <c r="AO61" i="34"/>
  <c r="AN61" i="34"/>
  <c r="AM61" i="34"/>
  <c r="AL61" i="34"/>
  <c r="AK61" i="34"/>
  <c r="AT60" i="34"/>
  <c r="AS60" i="34"/>
  <c r="AR60" i="34"/>
  <c r="AQ60" i="34"/>
  <c r="AP60" i="34"/>
  <c r="AO60" i="34"/>
  <c r="AN60" i="34"/>
  <c r="AM60" i="34"/>
  <c r="AL60" i="34"/>
  <c r="AK60" i="34"/>
  <c r="AT59" i="34"/>
  <c r="AS59" i="34"/>
  <c r="AR59" i="34"/>
  <c r="AQ59" i="34"/>
  <c r="AP59" i="34"/>
  <c r="AO59" i="34"/>
  <c r="AN59" i="34"/>
  <c r="AM59" i="34"/>
  <c r="AL59" i="34"/>
  <c r="AK59" i="34"/>
  <c r="AT58" i="34"/>
  <c r="AS58" i="34"/>
  <c r="AR58" i="34"/>
  <c r="AQ58" i="34"/>
  <c r="AP58" i="34"/>
  <c r="AO58" i="34"/>
  <c r="AN58" i="34"/>
  <c r="AM58" i="34"/>
  <c r="AL58" i="34"/>
  <c r="AK58" i="34"/>
  <c r="AT57" i="34"/>
  <c r="AS57" i="34"/>
  <c r="AR57" i="34"/>
  <c r="AQ57" i="34"/>
  <c r="AP57" i="34"/>
  <c r="AO57" i="34"/>
  <c r="AN57" i="34"/>
  <c r="AM57" i="34"/>
  <c r="AL57" i="34"/>
  <c r="AK57" i="34"/>
  <c r="AT56" i="34"/>
  <c r="AS56" i="34"/>
  <c r="AR56" i="34"/>
  <c r="AQ56" i="34"/>
  <c r="AP56" i="34"/>
  <c r="AO56" i="34"/>
  <c r="AN56" i="34"/>
  <c r="AM56" i="34"/>
  <c r="AL56" i="34"/>
  <c r="AK56" i="34"/>
  <c r="AT55" i="34"/>
  <c r="AS55" i="34"/>
  <c r="AR55" i="34"/>
  <c r="AQ55" i="34"/>
  <c r="AP55" i="34"/>
  <c r="AO55" i="34"/>
  <c r="AN55" i="34"/>
  <c r="AM55" i="34"/>
  <c r="AL55" i="34"/>
  <c r="AK55" i="34"/>
  <c r="AT54" i="34"/>
  <c r="AS54" i="34"/>
  <c r="AR54" i="34"/>
  <c r="AQ54" i="34"/>
  <c r="AP54" i="34"/>
  <c r="AO54" i="34"/>
  <c r="AN54" i="34"/>
  <c r="AM54" i="34"/>
  <c r="AL54" i="34"/>
  <c r="AK54" i="34"/>
  <c r="AT53" i="34"/>
  <c r="AS53" i="34"/>
  <c r="AS62" i="34" s="1"/>
  <c r="AR53" i="34"/>
  <c r="AQ53" i="34"/>
  <c r="AP53" i="34"/>
  <c r="AO53" i="34"/>
  <c r="AN53" i="34"/>
  <c r="AM53" i="34"/>
  <c r="AL53" i="34"/>
  <c r="AK53" i="34"/>
  <c r="AT47" i="34"/>
  <c r="AS47" i="34"/>
  <c r="AQ47" i="34"/>
  <c r="AP47" i="34"/>
  <c r="AO47" i="34"/>
  <c r="AN47" i="34"/>
  <c r="AV46" i="34"/>
  <c r="AV45" i="34"/>
  <c r="AV44" i="34"/>
  <c r="AV43" i="34"/>
  <c r="AV42" i="34"/>
  <c r="AV41" i="34"/>
  <c r="AV40" i="34"/>
  <c r="AV39" i="34"/>
  <c r="AV38" i="34"/>
  <c r="AT32" i="34"/>
  <c r="AS32" i="34"/>
  <c r="AQ32" i="34"/>
  <c r="AP32" i="34"/>
  <c r="AO32" i="34"/>
  <c r="AN32" i="34"/>
  <c r="AV31" i="34"/>
  <c r="AV30" i="34"/>
  <c r="AV29" i="34"/>
  <c r="AV28" i="34"/>
  <c r="AV27" i="34"/>
  <c r="AV26" i="34"/>
  <c r="AV25" i="34"/>
  <c r="AV24" i="34"/>
  <c r="AV23" i="34"/>
  <c r="AT17" i="34"/>
  <c r="AS17" i="34"/>
  <c r="AQ17" i="34"/>
  <c r="AP17" i="34"/>
  <c r="AO17" i="34"/>
  <c r="AN17" i="34"/>
  <c r="AV16" i="34"/>
  <c r="AV15" i="34"/>
  <c r="AV14" i="34"/>
  <c r="AV13" i="34"/>
  <c r="AV12" i="34"/>
  <c r="AV11" i="34"/>
  <c r="AV10" i="34"/>
  <c r="AV9" i="34"/>
  <c r="AV8" i="34"/>
  <c r="T215" i="40"/>
  <c r="T214" i="40"/>
  <c r="T213" i="40"/>
  <c r="T212" i="40"/>
  <c r="T211" i="40"/>
  <c r="T210" i="40"/>
  <c r="T209" i="40"/>
  <c r="T208" i="40"/>
  <c r="T207" i="40"/>
  <c r="T206" i="40"/>
  <c r="T205" i="40"/>
  <c r="T204" i="40"/>
  <c r="T203" i="40"/>
  <c r="T202" i="40"/>
  <c r="T201" i="40"/>
  <c r="T200" i="40"/>
  <c r="T199" i="40"/>
  <c r="T198" i="40"/>
  <c r="T197" i="40"/>
  <c r="T196" i="40"/>
  <c r="T195" i="40"/>
  <c r="T194" i="40"/>
  <c r="T193" i="40"/>
  <c r="T192" i="40"/>
  <c r="T191" i="40"/>
  <c r="T190" i="40"/>
  <c r="T189" i="40"/>
  <c r="T188" i="40"/>
  <c r="T187" i="40"/>
  <c r="T186" i="40"/>
  <c r="T185" i="40"/>
  <c r="T184" i="40"/>
  <c r="T183" i="40"/>
  <c r="T182" i="40"/>
  <c r="T181" i="40"/>
  <c r="T180" i="40"/>
  <c r="T179" i="40"/>
  <c r="T178" i="40"/>
  <c r="T177" i="40"/>
  <c r="T176" i="40"/>
  <c r="T175" i="40"/>
  <c r="T174" i="40"/>
  <c r="T173" i="40"/>
  <c r="T172" i="40"/>
  <c r="T171" i="40"/>
  <c r="T170" i="40"/>
  <c r="T169" i="40"/>
  <c r="T168" i="40"/>
  <c r="T167" i="40"/>
  <c r="T166" i="40"/>
  <c r="T165" i="40"/>
  <c r="T164" i="40"/>
  <c r="T163" i="40"/>
  <c r="T162" i="40"/>
  <c r="T161" i="40"/>
  <c r="T160" i="40"/>
  <c r="T159" i="40"/>
  <c r="T158" i="40"/>
  <c r="T157" i="40"/>
  <c r="T156" i="40"/>
  <c r="T155" i="40"/>
  <c r="T154" i="40"/>
  <c r="T153" i="40"/>
  <c r="T152" i="40"/>
  <c r="T151" i="40"/>
  <c r="T150" i="40"/>
  <c r="T149" i="40"/>
  <c r="T148" i="40"/>
  <c r="T147" i="40"/>
  <c r="T146" i="40"/>
  <c r="T145" i="40"/>
  <c r="T144" i="40"/>
  <c r="T143" i="40"/>
  <c r="T142" i="40"/>
  <c r="T141" i="40"/>
  <c r="T140" i="40"/>
  <c r="T139" i="40"/>
  <c r="T138" i="40"/>
  <c r="T137" i="40"/>
  <c r="T136" i="40"/>
  <c r="T135" i="40"/>
  <c r="T134" i="40"/>
  <c r="T133" i="40"/>
  <c r="T132" i="40"/>
  <c r="T131" i="40"/>
  <c r="T130" i="40"/>
  <c r="T129" i="40"/>
  <c r="T128" i="40"/>
  <c r="T127" i="40"/>
  <c r="T126" i="40"/>
  <c r="T125" i="40"/>
  <c r="T124" i="40"/>
  <c r="T123" i="40"/>
  <c r="T122" i="40"/>
  <c r="T121" i="40"/>
  <c r="T120" i="40"/>
  <c r="T119" i="40"/>
  <c r="T118" i="40"/>
  <c r="T117" i="40"/>
  <c r="T116" i="40"/>
  <c r="T115" i="40"/>
  <c r="T114" i="40"/>
  <c r="T113" i="40"/>
  <c r="T112" i="40"/>
  <c r="T111" i="40"/>
  <c r="T110" i="40"/>
  <c r="T109" i="40"/>
  <c r="T108" i="40"/>
  <c r="T107" i="40"/>
  <c r="T106" i="40"/>
  <c r="T105" i="40"/>
  <c r="T104" i="40"/>
  <c r="T103" i="40"/>
  <c r="T102" i="40"/>
  <c r="T101" i="40"/>
  <c r="T100" i="40"/>
  <c r="T99" i="40"/>
  <c r="T98" i="40"/>
  <c r="T97" i="40"/>
  <c r="T96" i="40"/>
  <c r="T95" i="40"/>
  <c r="T94" i="40"/>
  <c r="T93" i="40"/>
  <c r="T92" i="40"/>
  <c r="T91" i="40"/>
  <c r="T90" i="40"/>
  <c r="T89" i="40"/>
  <c r="T88" i="40"/>
  <c r="T87" i="40"/>
  <c r="T86" i="40"/>
  <c r="T85" i="40"/>
  <c r="T84" i="40"/>
  <c r="T83" i="40"/>
  <c r="T82" i="40"/>
  <c r="T81" i="40"/>
  <c r="T80" i="40"/>
  <c r="T79" i="40"/>
  <c r="T78" i="40"/>
  <c r="T77" i="40"/>
  <c r="T76" i="40"/>
  <c r="T75" i="40"/>
  <c r="T74" i="40"/>
  <c r="T73" i="40"/>
  <c r="T72" i="40"/>
  <c r="T71" i="40"/>
  <c r="T70" i="40"/>
  <c r="T69" i="40"/>
  <c r="T68" i="40"/>
  <c r="T67" i="40"/>
  <c r="T66" i="40"/>
  <c r="T65" i="40"/>
  <c r="T64" i="40"/>
  <c r="T63" i="40"/>
  <c r="T62" i="40"/>
  <c r="T61" i="40"/>
  <c r="T60" i="40"/>
  <c r="T59" i="40"/>
  <c r="T58" i="40"/>
  <c r="T57" i="40"/>
  <c r="T56" i="40"/>
  <c r="T55" i="40"/>
  <c r="T54" i="40"/>
  <c r="T53" i="40"/>
  <c r="T52" i="40"/>
  <c r="T51" i="40"/>
  <c r="T50" i="40"/>
  <c r="T49" i="40"/>
  <c r="T48" i="40"/>
  <c r="T47" i="40"/>
  <c r="T46" i="40"/>
  <c r="T45" i="40"/>
  <c r="T44" i="40"/>
  <c r="T43" i="40"/>
  <c r="T42" i="40"/>
  <c r="T41" i="40"/>
  <c r="T40" i="40"/>
  <c r="T39" i="40"/>
  <c r="T38" i="40"/>
  <c r="T37" i="40"/>
  <c r="T36" i="40"/>
  <c r="T35" i="40"/>
  <c r="T34" i="40"/>
  <c r="T33" i="40"/>
  <c r="T32" i="40"/>
  <c r="T31" i="40"/>
  <c r="T30" i="40"/>
  <c r="T29" i="40"/>
  <c r="T28" i="40"/>
  <c r="T27" i="40"/>
  <c r="T26" i="40"/>
  <c r="T25" i="40"/>
  <c r="T24" i="40"/>
  <c r="T23" i="40"/>
  <c r="T22" i="40"/>
  <c r="T21" i="40"/>
  <c r="T20" i="40"/>
  <c r="T19" i="40"/>
  <c r="T18" i="40"/>
  <c r="T17" i="40"/>
  <c r="T16" i="40"/>
  <c r="T15" i="40"/>
  <c r="T14" i="40"/>
  <c r="T13" i="40"/>
  <c r="T12" i="40"/>
  <c r="T11" i="40"/>
  <c r="T10" i="40"/>
  <c r="T9" i="40"/>
  <c r="Q215" i="40"/>
  <c r="Q214" i="40"/>
  <c r="Q213" i="40"/>
  <c r="Q212" i="40"/>
  <c r="Q211" i="40"/>
  <c r="Q210" i="40"/>
  <c r="Q209" i="40"/>
  <c r="Q208" i="40"/>
  <c r="Q207" i="40"/>
  <c r="Q206" i="40"/>
  <c r="Q205" i="40"/>
  <c r="Q204" i="40"/>
  <c r="Q203" i="40"/>
  <c r="Q202" i="40"/>
  <c r="Q201" i="40"/>
  <c r="Q200" i="40"/>
  <c r="Q199" i="40"/>
  <c r="Q198" i="40"/>
  <c r="Q197" i="40"/>
  <c r="Q196" i="40"/>
  <c r="Q195" i="40"/>
  <c r="Q194" i="40"/>
  <c r="Q193" i="40"/>
  <c r="Q192" i="40"/>
  <c r="Q191" i="40"/>
  <c r="Q190" i="40"/>
  <c r="Q189" i="40"/>
  <c r="Q188" i="40"/>
  <c r="Q187" i="40"/>
  <c r="Q186" i="40"/>
  <c r="Q185" i="40"/>
  <c r="Q184" i="40"/>
  <c r="Q183" i="40"/>
  <c r="Q182" i="40"/>
  <c r="Q181" i="40"/>
  <c r="Q180" i="40"/>
  <c r="Q179" i="40"/>
  <c r="Q178" i="40"/>
  <c r="Q177" i="40"/>
  <c r="Q176" i="40"/>
  <c r="Q175" i="40"/>
  <c r="Q174" i="40"/>
  <c r="Q173" i="40"/>
  <c r="Q172" i="40"/>
  <c r="Q171" i="40"/>
  <c r="Q170" i="40"/>
  <c r="Q169" i="40"/>
  <c r="Q168" i="40"/>
  <c r="Q167" i="40"/>
  <c r="Q166" i="40"/>
  <c r="Q165" i="40"/>
  <c r="Q164" i="40"/>
  <c r="Q163" i="40"/>
  <c r="Q162" i="40"/>
  <c r="Q161" i="40"/>
  <c r="Q160" i="40"/>
  <c r="Q159" i="40"/>
  <c r="Q158" i="40"/>
  <c r="Q157" i="40"/>
  <c r="Q156" i="40"/>
  <c r="Q155" i="40"/>
  <c r="Q154" i="40"/>
  <c r="Q153" i="40"/>
  <c r="Q152" i="40"/>
  <c r="Q151" i="40"/>
  <c r="Q150" i="40"/>
  <c r="Q149" i="40"/>
  <c r="Q148" i="40"/>
  <c r="Q147" i="40"/>
  <c r="Q146" i="40"/>
  <c r="Q145" i="40"/>
  <c r="Q144" i="40"/>
  <c r="Q143" i="40"/>
  <c r="Q142" i="40"/>
  <c r="Q141" i="40"/>
  <c r="Q140" i="40"/>
  <c r="Q139" i="40"/>
  <c r="Q138" i="40"/>
  <c r="Q137" i="40"/>
  <c r="Q136" i="40"/>
  <c r="Q135" i="40"/>
  <c r="Q134" i="40"/>
  <c r="Q133" i="40"/>
  <c r="Q132" i="40"/>
  <c r="Q131" i="40"/>
  <c r="Q130" i="40"/>
  <c r="Q129" i="40"/>
  <c r="Q128" i="40"/>
  <c r="Q127" i="40"/>
  <c r="Q126" i="40"/>
  <c r="Q125" i="40"/>
  <c r="Q124" i="40"/>
  <c r="Q123" i="40"/>
  <c r="Q122" i="40"/>
  <c r="Q121" i="40"/>
  <c r="Q120" i="40"/>
  <c r="Q119" i="40"/>
  <c r="Q118" i="40"/>
  <c r="Q117" i="40"/>
  <c r="Q116" i="40"/>
  <c r="Q115" i="40"/>
  <c r="Q114" i="40"/>
  <c r="Q113" i="40"/>
  <c r="Q112" i="40"/>
  <c r="Q111" i="40"/>
  <c r="Q110" i="40"/>
  <c r="Q109" i="40"/>
  <c r="Q108" i="40"/>
  <c r="Q107" i="40"/>
  <c r="Q106" i="40"/>
  <c r="Q105" i="40"/>
  <c r="Q104" i="40"/>
  <c r="Q103" i="40"/>
  <c r="Q102" i="40"/>
  <c r="Q101" i="40"/>
  <c r="Q100" i="40"/>
  <c r="Q99" i="40"/>
  <c r="Q98" i="40"/>
  <c r="Q97" i="40"/>
  <c r="Q96" i="40"/>
  <c r="Q95" i="40"/>
  <c r="Q94" i="40"/>
  <c r="Q93" i="40"/>
  <c r="Q92" i="40"/>
  <c r="Q91" i="40"/>
  <c r="Q90" i="40"/>
  <c r="Q89" i="40"/>
  <c r="Q88" i="40"/>
  <c r="Q87" i="40"/>
  <c r="Q86" i="40"/>
  <c r="Q85" i="40"/>
  <c r="Q84" i="40"/>
  <c r="Q83" i="40"/>
  <c r="Q82" i="40"/>
  <c r="Q81" i="40"/>
  <c r="Q80" i="40"/>
  <c r="Q79" i="40"/>
  <c r="Q78" i="40"/>
  <c r="Q77" i="40"/>
  <c r="Q76" i="40"/>
  <c r="Q75" i="40"/>
  <c r="Q74" i="40"/>
  <c r="Q73" i="40"/>
  <c r="Q72" i="40"/>
  <c r="Q71" i="40"/>
  <c r="Q70" i="40"/>
  <c r="Q69" i="40"/>
  <c r="Q68" i="40"/>
  <c r="Q67" i="40"/>
  <c r="Q66" i="40"/>
  <c r="Q65" i="40"/>
  <c r="Q64" i="40"/>
  <c r="Q63" i="40"/>
  <c r="Q62" i="40"/>
  <c r="Q61" i="40"/>
  <c r="Q60" i="40"/>
  <c r="Q59" i="40"/>
  <c r="Q58" i="40"/>
  <c r="Q57" i="40"/>
  <c r="Q56" i="40"/>
  <c r="Q55" i="40"/>
  <c r="Q54" i="40"/>
  <c r="Q53" i="40"/>
  <c r="Q52" i="40"/>
  <c r="Q51" i="40"/>
  <c r="Q50" i="40"/>
  <c r="Q49" i="40"/>
  <c r="Q48" i="40"/>
  <c r="Q47" i="40"/>
  <c r="Q46" i="40"/>
  <c r="Q45" i="40"/>
  <c r="Q44" i="40"/>
  <c r="Q43" i="40"/>
  <c r="Q42" i="40"/>
  <c r="Q41" i="40"/>
  <c r="Q40" i="40"/>
  <c r="Q39" i="40"/>
  <c r="Q38" i="40"/>
  <c r="Q37" i="40"/>
  <c r="Q36" i="40"/>
  <c r="Q35" i="40"/>
  <c r="Q34" i="40"/>
  <c r="Q33" i="40"/>
  <c r="Q32" i="40"/>
  <c r="Q31" i="40"/>
  <c r="Q30" i="40"/>
  <c r="Q29" i="40"/>
  <c r="Q28" i="40"/>
  <c r="Q27" i="40"/>
  <c r="Q26" i="40"/>
  <c r="Q25" i="40"/>
  <c r="Q24" i="40"/>
  <c r="Q23" i="40"/>
  <c r="Q22" i="40"/>
  <c r="Q21" i="40"/>
  <c r="Q20" i="40"/>
  <c r="Q19" i="40"/>
  <c r="Q18" i="40"/>
  <c r="Q17" i="40"/>
  <c r="Q16" i="40"/>
  <c r="Q15" i="40"/>
  <c r="Q14" i="40"/>
  <c r="Q13" i="40"/>
  <c r="Q12" i="40"/>
  <c r="Q11" i="40"/>
  <c r="Q10" i="40"/>
  <c r="Q9" i="40"/>
  <c r="N215" i="40"/>
  <c r="N214" i="40"/>
  <c r="N213" i="40"/>
  <c r="N212" i="40"/>
  <c r="N211" i="40"/>
  <c r="N210" i="40"/>
  <c r="N209" i="40"/>
  <c r="N208" i="40"/>
  <c r="N207" i="40"/>
  <c r="N206" i="40"/>
  <c r="N205" i="40"/>
  <c r="N204" i="40"/>
  <c r="N203" i="40"/>
  <c r="N202" i="40"/>
  <c r="N201" i="40"/>
  <c r="N200" i="40"/>
  <c r="N199" i="40"/>
  <c r="N198" i="40"/>
  <c r="N197" i="40"/>
  <c r="N196" i="40"/>
  <c r="N195" i="40"/>
  <c r="N194" i="40"/>
  <c r="N193" i="40"/>
  <c r="N192" i="40"/>
  <c r="N191" i="40"/>
  <c r="N190" i="40"/>
  <c r="N189" i="40"/>
  <c r="N188" i="40"/>
  <c r="N187" i="40"/>
  <c r="N186" i="40"/>
  <c r="N185" i="40"/>
  <c r="N184" i="40"/>
  <c r="N183" i="40"/>
  <c r="N182" i="40"/>
  <c r="N181" i="40"/>
  <c r="N180" i="40"/>
  <c r="N179" i="40"/>
  <c r="N178" i="40"/>
  <c r="N177" i="40"/>
  <c r="N176" i="40"/>
  <c r="N175" i="40"/>
  <c r="N174" i="40"/>
  <c r="N173" i="40"/>
  <c r="N172" i="40"/>
  <c r="N171" i="40"/>
  <c r="N170" i="40"/>
  <c r="N169" i="40"/>
  <c r="N168" i="40"/>
  <c r="N167" i="40"/>
  <c r="N166" i="40"/>
  <c r="N165" i="40"/>
  <c r="N164" i="40"/>
  <c r="N163" i="40"/>
  <c r="N162" i="40"/>
  <c r="N161" i="40"/>
  <c r="N160" i="40"/>
  <c r="N159" i="40"/>
  <c r="N158" i="40"/>
  <c r="N157" i="40"/>
  <c r="N156" i="40"/>
  <c r="N155" i="40"/>
  <c r="N154" i="40"/>
  <c r="N153" i="40"/>
  <c r="N152" i="40"/>
  <c r="N151" i="40"/>
  <c r="N150" i="40"/>
  <c r="N149" i="40"/>
  <c r="N148" i="40"/>
  <c r="N147" i="40"/>
  <c r="N146" i="40"/>
  <c r="N145" i="40"/>
  <c r="N144" i="40"/>
  <c r="N143" i="40"/>
  <c r="N142" i="40"/>
  <c r="N141" i="40"/>
  <c r="N140" i="40"/>
  <c r="N139" i="40"/>
  <c r="N138" i="40"/>
  <c r="N137" i="40"/>
  <c r="N136" i="40"/>
  <c r="N135" i="40"/>
  <c r="N134" i="40"/>
  <c r="N133" i="40"/>
  <c r="N132" i="40"/>
  <c r="N131" i="40"/>
  <c r="N130" i="40"/>
  <c r="N129" i="40"/>
  <c r="N128" i="40"/>
  <c r="N127" i="40"/>
  <c r="N126" i="40"/>
  <c r="N125" i="40"/>
  <c r="N124" i="40"/>
  <c r="N123" i="40"/>
  <c r="N122" i="40"/>
  <c r="N121" i="40"/>
  <c r="N120" i="40"/>
  <c r="N119" i="40"/>
  <c r="N118" i="40"/>
  <c r="N117" i="40"/>
  <c r="N116" i="40"/>
  <c r="N115" i="40"/>
  <c r="N114" i="40"/>
  <c r="N113" i="40"/>
  <c r="N112" i="40"/>
  <c r="N111" i="40"/>
  <c r="N110" i="40"/>
  <c r="N109" i="40"/>
  <c r="N108" i="40"/>
  <c r="N107" i="40"/>
  <c r="N106" i="40"/>
  <c r="N105" i="40"/>
  <c r="N104" i="40"/>
  <c r="N103" i="40"/>
  <c r="N102" i="40"/>
  <c r="N101" i="40"/>
  <c r="N100" i="40"/>
  <c r="N99" i="40"/>
  <c r="N98" i="40"/>
  <c r="N97" i="40"/>
  <c r="N96" i="40"/>
  <c r="N95" i="40"/>
  <c r="N94" i="40"/>
  <c r="N93" i="40"/>
  <c r="N92" i="40"/>
  <c r="N91" i="40"/>
  <c r="N90" i="40"/>
  <c r="N89" i="40"/>
  <c r="N88" i="40"/>
  <c r="N87" i="40"/>
  <c r="N86" i="40"/>
  <c r="N85" i="40"/>
  <c r="N84" i="40"/>
  <c r="N83" i="40"/>
  <c r="N82" i="40"/>
  <c r="N81" i="40"/>
  <c r="N80" i="40"/>
  <c r="N79" i="40"/>
  <c r="N78" i="40"/>
  <c r="N77" i="40"/>
  <c r="N76" i="40"/>
  <c r="N75" i="40"/>
  <c r="N74" i="40"/>
  <c r="N73" i="40"/>
  <c r="N72" i="40"/>
  <c r="N71" i="40"/>
  <c r="N70" i="40"/>
  <c r="N69" i="40"/>
  <c r="N68" i="40"/>
  <c r="N67" i="40"/>
  <c r="N66" i="40"/>
  <c r="N65" i="40"/>
  <c r="N64" i="40"/>
  <c r="N63" i="40"/>
  <c r="N62" i="40"/>
  <c r="N61" i="40"/>
  <c r="N60" i="40"/>
  <c r="N59" i="40"/>
  <c r="N58" i="40"/>
  <c r="N57" i="40"/>
  <c r="N56" i="40"/>
  <c r="N55" i="40"/>
  <c r="N54" i="40"/>
  <c r="N53" i="40"/>
  <c r="N52" i="40"/>
  <c r="N51" i="40"/>
  <c r="N50" i="40"/>
  <c r="N49" i="40"/>
  <c r="N48" i="40"/>
  <c r="N47" i="40"/>
  <c r="N46" i="40"/>
  <c r="N45" i="40"/>
  <c r="N44" i="40"/>
  <c r="N43" i="40"/>
  <c r="N42" i="40"/>
  <c r="N41" i="40"/>
  <c r="N40" i="40"/>
  <c r="N39" i="40"/>
  <c r="N38" i="40"/>
  <c r="N37" i="40"/>
  <c r="N36" i="40"/>
  <c r="N35" i="40"/>
  <c r="N34" i="40"/>
  <c r="N33" i="40"/>
  <c r="N32" i="40"/>
  <c r="N31" i="40"/>
  <c r="N30" i="40"/>
  <c r="N29" i="40"/>
  <c r="N28" i="40"/>
  <c r="N27" i="40"/>
  <c r="N26" i="40"/>
  <c r="N25" i="40"/>
  <c r="N24" i="40"/>
  <c r="N23" i="40"/>
  <c r="N22" i="40"/>
  <c r="N21" i="40"/>
  <c r="N20" i="40"/>
  <c r="N19" i="40"/>
  <c r="N18" i="40"/>
  <c r="N17" i="40"/>
  <c r="N16" i="40"/>
  <c r="N15" i="40"/>
  <c r="N14" i="40"/>
  <c r="N13" i="40"/>
  <c r="N12" i="40"/>
  <c r="N11" i="40"/>
  <c r="N10" i="40"/>
  <c r="N9" i="40"/>
  <c r="K215" i="40"/>
  <c r="K214" i="40"/>
  <c r="K213" i="40"/>
  <c r="K212" i="40"/>
  <c r="K211" i="40"/>
  <c r="K210" i="40"/>
  <c r="K209" i="40"/>
  <c r="K208" i="40"/>
  <c r="K207" i="40"/>
  <c r="K206" i="40"/>
  <c r="K205" i="40"/>
  <c r="K204" i="40"/>
  <c r="K203" i="40"/>
  <c r="K202" i="40"/>
  <c r="K201" i="40"/>
  <c r="K200" i="40"/>
  <c r="K199" i="40"/>
  <c r="K198" i="40"/>
  <c r="K197" i="40"/>
  <c r="K196" i="40"/>
  <c r="K195" i="40"/>
  <c r="K194" i="40"/>
  <c r="K193" i="40"/>
  <c r="K192" i="40"/>
  <c r="K191" i="40"/>
  <c r="K190" i="40"/>
  <c r="K189" i="40"/>
  <c r="K188" i="40"/>
  <c r="K187" i="40"/>
  <c r="K186" i="40"/>
  <c r="K185" i="40"/>
  <c r="K184" i="40"/>
  <c r="K183" i="40"/>
  <c r="K182" i="40"/>
  <c r="K181" i="40"/>
  <c r="K180" i="40"/>
  <c r="K179" i="40"/>
  <c r="K178" i="40"/>
  <c r="K177" i="40"/>
  <c r="K176" i="40"/>
  <c r="K175" i="40"/>
  <c r="K174" i="40"/>
  <c r="K173" i="40"/>
  <c r="K172" i="40"/>
  <c r="K171" i="40"/>
  <c r="K170" i="40"/>
  <c r="K169" i="40"/>
  <c r="K168" i="40"/>
  <c r="K167" i="40"/>
  <c r="K166" i="40"/>
  <c r="K165" i="40"/>
  <c r="K164" i="40"/>
  <c r="K163" i="40"/>
  <c r="K162" i="40"/>
  <c r="K161" i="40"/>
  <c r="K160" i="40"/>
  <c r="K159" i="40"/>
  <c r="K158" i="40"/>
  <c r="K157" i="40"/>
  <c r="K156" i="40"/>
  <c r="K155" i="40"/>
  <c r="K154" i="40"/>
  <c r="K153" i="40"/>
  <c r="K152" i="40"/>
  <c r="K151" i="40"/>
  <c r="K150" i="40"/>
  <c r="K149" i="40"/>
  <c r="K148" i="40"/>
  <c r="K147" i="40"/>
  <c r="K146" i="40"/>
  <c r="K145" i="40"/>
  <c r="K144" i="40"/>
  <c r="K143" i="40"/>
  <c r="K142" i="40"/>
  <c r="K141" i="40"/>
  <c r="K140" i="40"/>
  <c r="K139" i="40"/>
  <c r="K138" i="40"/>
  <c r="K137" i="40"/>
  <c r="K136" i="40"/>
  <c r="K135" i="40"/>
  <c r="K134" i="40"/>
  <c r="K133" i="40"/>
  <c r="K132" i="40"/>
  <c r="K131" i="40"/>
  <c r="K130" i="40"/>
  <c r="K129" i="40"/>
  <c r="K128" i="40"/>
  <c r="K127" i="40"/>
  <c r="K126" i="40"/>
  <c r="K125" i="40"/>
  <c r="K124" i="40"/>
  <c r="K123" i="40"/>
  <c r="K122" i="40"/>
  <c r="K121" i="40"/>
  <c r="K120" i="40"/>
  <c r="K119" i="40"/>
  <c r="K118" i="40"/>
  <c r="K117" i="40"/>
  <c r="K116" i="40"/>
  <c r="K115" i="40"/>
  <c r="K114" i="40"/>
  <c r="K113" i="40"/>
  <c r="K112" i="40"/>
  <c r="K111" i="40"/>
  <c r="K110" i="40"/>
  <c r="K109" i="40"/>
  <c r="K108" i="40"/>
  <c r="K107" i="40"/>
  <c r="K106" i="40"/>
  <c r="K105" i="40"/>
  <c r="K104" i="40"/>
  <c r="K103" i="40"/>
  <c r="K102" i="40"/>
  <c r="K101" i="40"/>
  <c r="K100" i="40"/>
  <c r="K99" i="40"/>
  <c r="K98" i="40"/>
  <c r="K97" i="40"/>
  <c r="K96" i="40"/>
  <c r="K95" i="40"/>
  <c r="K94" i="40"/>
  <c r="K93" i="40"/>
  <c r="K92" i="40"/>
  <c r="K91" i="40"/>
  <c r="K90" i="40"/>
  <c r="K89" i="40"/>
  <c r="K88" i="40"/>
  <c r="K87" i="40"/>
  <c r="K86" i="40"/>
  <c r="K85" i="40"/>
  <c r="K84" i="40"/>
  <c r="K83" i="40"/>
  <c r="K82" i="40"/>
  <c r="K81" i="40"/>
  <c r="K80" i="40"/>
  <c r="K79" i="40"/>
  <c r="K78" i="40"/>
  <c r="K77" i="40"/>
  <c r="K76" i="40"/>
  <c r="K75" i="40"/>
  <c r="K74" i="40"/>
  <c r="K73" i="40"/>
  <c r="K72" i="40"/>
  <c r="K71" i="40"/>
  <c r="K70" i="40"/>
  <c r="K69" i="40"/>
  <c r="K68" i="40"/>
  <c r="K67" i="40"/>
  <c r="K66" i="40"/>
  <c r="K65" i="40"/>
  <c r="K64" i="40"/>
  <c r="K63" i="40"/>
  <c r="K62" i="40"/>
  <c r="K61" i="40"/>
  <c r="K60" i="40"/>
  <c r="K59" i="40"/>
  <c r="K58" i="40"/>
  <c r="K57" i="40"/>
  <c r="K56" i="40"/>
  <c r="K55" i="40"/>
  <c r="K54" i="40"/>
  <c r="K53" i="40"/>
  <c r="K52" i="40"/>
  <c r="K51" i="40"/>
  <c r="K50" i="40"/>
  <c r="K49" i="40"/>
  <c r="K48" i="40"/>
  <c r="K47" i="40"/>
  <c r="K46" i="40"/>
  <c r="K45" i="40"/>
  <c r="K44" i="40"/>
  <c r="K43" i="40"/>
  <c r="K42" i="40"/>
  <c r="K41" i="40"/>
  <c r="K40" i="40"/>
  <c r="K39" i="40"/>
  <c r="K38" i="40"/>
  <c r="K37" i="40"/>
  <c r="K36" i="40"/>
  <c r="K35" i="40"/>
  <c r="K34" i="40"/>
  <c r="K33" i="40"/>
  <c r="K32" i="40"/>
  <c r="K31" i="40"/>
  <c r="K30" i="40"/>
  <c r="K29" i="40"/>
  <c r="K28" i="40"/>
  <c r="K27" i="40"/>
  <c r="K26" i="40"/>
  <c r="K25" i="40"/>
  <c r="K24" i="40"/>
  <c r="K23" i="40"/>
  <c r="K22" i="40"/>
  <c r="K21" i="40"/>
  <c r="K20" i="40"/>
  <c r="K19" i="40"/>
  <c r="K18" i="40"/>
  <c r="K17" i="40"/>
  <c r="K16" i="40"/>
  <c r="K15" i="40"/>
  <c r="K14" i="40"/>
  <c r="K13" i="40"/>
  <c r="K12" i="40"/>
  <c r="K11" i="40"/>
  <c r="K10" i="40"/>
  <c r="K9" i="40"/>
  <c r="H215" i="40"/>
  <c r="H214" i="40"/>
  <c r="H213" i="40"/>
  <c r="H212" i="40"/>
  <c r="H211" i="40"/>
  <c r="H210" i="40"/>
  <c r="H209" i="40"/>
  <c r="H208" i="40"/>
  <c r="H207" i="40"/>
  <c r="H206" i="40"/>
  <c r="H205" i="40"/>
  <c r="H204" i="40"/>
  <c r="H203" i="40"/>
  <c r="H202" i="40"/>
  <c r="H201" i="40"/>
  <c r="H200" i="40"/>
  <c r="H199" i="40"/>
  <c r="H198" i="40"/>
  <c r="H197" i="40"/>
  <c r="H196" i="40"/>
  <c r="H195" i="40"/>
  <c r="H194" i="40"/>
  <c r="H193" i="40"/>
  <c r="H192" i="40"/>
  <c r="H191" i="40"/>
  <c r="H190" i="40"/>
  <c r="H189" i="40"/>
  <c r="H188" i="40"/>
  <c r="H187" i="40"/>
  <c r="H186" i="40"/>
  <c r="H185" i="40"/>
  <c r="H184" i="40"/>
  <c r="H183" i="40"/>
  <c r="H182" i="40"/>
  <c r="H181" i="40"/>
  <c r="H180" i="40"/>
  <c r="H179" i="40"/>
  <c r="H178" i="40"/>
  <c r="H177" i="40"/>
  <c r="H176" i="40"/>
  <c r="H175" i="40"/>
  <c r="H174" i="40"/>
  <c r="H173" i="40"/>
  <c r="H172" i="40"/>
  <c r="H171" i="40"/>
  <c r="H170" i="40"/>
  <c r="H169" i="40"/>
  <c r="H168" i="40"/>
  <c r="H167" i="40"/>
  <c r="H166" i="40"/>
  <c r="H165" i="40"/>
  <c r="H164" i="40"/>
  <c r="H163" i="40"/>
  <c r="H162" i="40"/>
  <c r="H161" i="40"/>
  <c r="H160" i="40"/>
  <c r="H159" i="40"/>
  <c r="H158" i="40"/>
  <c r="H157" i="40"/>
  <c r="H156" i="40"/>
  <c r="H155" i="40"/>
  <c r="H154" i="40"/>
  <c r="H153" i="40"/>
  <c r="H152" i="40"/>
  <c r="H151" i="40"/>
  <c r="H150" i="40"/>
  <c r="H149" i="40"/>
  <c r="H148" i="40"/>
  <c r="H147" i="40"/>
  <c r="H146" i="40"/>
  <c r="H145" i="40"/>
  <c r="H144" i="40"/>
  <c r="H143" i="40"/>
  <c r="H142" i="40"/>
  <c r="H141" i="40"/>
  <c r="H140" i="40"/>
  <c r="H139" i="40"/>
  <c r="H138" i="40"/>
  <c r="H137" i="40"/>
  <c r="H136" i="40"/>
  <c r="H135" i="40"/>
  <c r="H134" i="40"/>
  <c r="H133" i="40"/>
  <c r="H132" i="40"/>
  <c r="H131" i="40"/>
  <c r="H130" i="40"/>
  <c r="H129" i="40"/>
  <c r="H128" i="40"/>
  <c r="H127" i="40"/>
  <c r="H126" i="40"/>
  <c r="H125" i="40"/>
  <c r="H124" i="40"/>
  <c r="H123" i="40"/>
  <c r="H122" i="40"/>
  <c r="H121" i="40"/>
  <c r="H120" i="40"/>
  <c r="H119" i="40"/>
  <c r="H118" i="40"/>
  <c r="H117" i="40"/>
  <c r="H116" i="40"/>
  <c r="H115" i="40"/>
  <c r="H114" i="40"/>
  <c r="H113" i="40"/>
  <c r="H112" i="40"/>
  <c r="H111" i="40"/>
  <c r="H110" i="40"/>
  <c r="H109" i="40"/>
  <c r="H108" i="40"/>
  <c r="H107" i="40"/>
  <c r="H106" i="40"/>
  <c r="H105" i="40"/>
  <c r="H104" i="40"/>
  <c r="H103" i="40"/>
  <c r="H102" i="40"/>
  <c r="H101" i="40"/>
  <c r="H100" i="40"/>
  <c r="H99" i="40"/>
  <c r="H98" i="40"/>
  <c r="H97" i="40"/>
  <c r="H96" i="40"/>
  <c r="H95" i="40"/>
  <c r="H94" i="40"/>
  <c r="H93" i="40"/>
  <c r="H92" i="40"/>
  <c r="H91" i="40"/>
  <c r="H90" i="40"/>
  <c r="H89" i="40"/>
  <c r="H88" i="40"/>
  <c r="H87" i="40"/>
  <c r="H86" i="40"/>
  <c r="H85" i="40"/>
  <c r="H84" i="40"/>
  <c r="H83" i="40"/>
  <c r="H82" i="40"/>
  <c r="H81" i="40"/>
  <c r="H80" i="40"/>
  <c r="H79" i="40"/>
  <c r="H78" i="40"/>
  <c r="H77" i="40"/>
  <c r="H76" i="40"/>
  <c r="H75" i="40"/>
  <c r="H74" i="40"/>
  <c r="H73" i="40"/>
  <c r="H72" i="40"/>
  <c r="H71" i="40"/>
  <c r="H70" i="40"/>
  <c r="H69" i="40"/>
  <c r="H68" i="40"/>
  <c r="H67" i="40"/>
  <c r="H66" i="40"/>
  <c r="H65" i="40"/>
  <c r="H64" i="40"/>
  <c r="H63" i="40"/>
  <c r="H62" i="40"/>
  <c r="H61" i="40"/>
  <c r="H60" i="40"/>
  <c r="H59" i="40"/>
  <c r="H58" i="40"/>
  <c r="H57" i="40"/>
  <c r="H56" i="40"/>
  <c r="H55" i="40"/>
  <c r="H54" i="40"/>
  <c r="H53" i="40"/>
  <c r="H52" i="40"/>
  <c r="H51" i="40"/>
  <c r="H50" i="40"/>
  <c r="H49" i="40"/>
  <c r="H48" i="40"/>
  <c r="H47" i="40"/>
  <c r="H46" i="40"/>
  <c r="H45" i="40"/>
  <c r="H44" i="40"/>
  <c r="H43" i="40"/>
  <c r="H42" i="40"/>
  <c r="H41" i="40"/>
  <c r="H40" i="40"/>
  <c r="H39" i="40"/>
  <c r="H38" i="40"/>
  <c r="H37" i="40"/>
  <c r="H36" i="40"/>
  <c r="H35" i="40"/>
  <c r="H34" i="40"/>
  <c r="H33" i="40"/>
  <c r="H32" i="40"/>
  <c r="H31" i="40"/>
  <c r="H30" i="40"/>
  <c r="H29" i="40"/>
  <c r="H28" i="40"/>
  <c r="H27" i="40"/>
  <c r="H26" i="40"/>
  <c r="H25" i="40"/>
  <c r="H24" i="40"/>
  <c r="H23" i="40"/>
  <c r="H22" i="40"/>
  <c r="H21" i="40"/>
  <c r="H20" i="40"/>
  <c r="H19" i="40"/>
  <c r="H18" i="40"/>
  <c r="H17" i="40"/>
  <c r="H16" i="40"/>
  <c r="H15" i="40"/>
  <c r="H14" i="40"/>
  <c r="H13" i="40"/>
  <c r="H12" i="40"/>
  <c r="H11" i="40"/>
  <c r="H10" i="40"/>
  <c r="H9" i="40"/>
  <c r="E215" i="40"/>
  <c r="E214" i="40"/>
  <c r="E213" i="40"/>
  <c r="E212" i="40"/>
  <c r="E211" i="40"/>
  <c r="E210" i="40"/>
  <c r="E209" i="40"/>
  <c r="E208" i="40"/>
  <c r="E207" i="40"/>
  <c r="E206" i="40"/>
  <c r="E205" i="40"/>
  <c r="E204" i="40"/>
  <c r="E203" i="40"/>
  <c r="E202" i="40"/>
  <c r="E201" i="40"/>
  <c r="E200" i="40"/>
  <c r="E199" i="40"/>
  <c r="E198" i="40"/>
  <c r="E197" i="40"/>
  <c r="E196" i="40"/>
  <c r="E195" i="40"/>
  <c r="E194" i="40"/>
  <c r="E193" i="40"/>
  <c r="E192" i="40"/>
  <c r="E191" i="40"/>
  <c r="E190" i="40"/>
  <c r="E189" i="40"/>
  <c r="E188" i="40"/>
  <c r="E187" i="40"/>
  <c r="E186" i="40"/>
  <c r="E185" i="40"/>
  <c r="E184" i="40"/>
  <c r="E183" i="40"/>
  <c r="E182" i="40"/>
  <c r="E181" i="40"/>
  <c r="E180" i="40"/>
  <c r="E179" i="40"/>
  <c r="E178" i="40"/>
  <c r="E177" i="40"/>
  <c r="E176" i="40"/>
  <c r="E175" i="40"/>
  <c r="E174" i="40"/>
  <c r="E173" i="40"/>
  <c r="E172" i="40"/>
  <c r="E171" i="40"/>
  <c r="E170" i="40"/>
  <c r="E169" i="40"/>
  <c r="E168" i="40"/>
  <c r="E167" i="40"/>
  <c r="E166" i="40"/>
  <c r="E165" i="40"/>
  <c r="E164" i="40"/>
  <c r="E163" i="40"/>
  <c r="E162" i="40"/>
  <c r="E161" i="40"/>
  <c r="E160" i="40"/>
  <c r="E159" i="40"/>
  <c r="E158" i="40"/>
  <c r="E157" i="40"/>
  <c r="E156" i="40"/>
  <c r="E155" i="40"/>
  <c r="E154" i="40"/>
  <c r="E153" i="40"/>
  <c r="E152" i="40"/>
  <c r="E151" i="40"/>
  <c r="E150" i="40"/>
  <c r="E149" i="40"/>
  <c r="E148" i="40"/>
  <c r="E147" i="40"/>
  <c r="E146" i="40"/>
  <c r="E145" i="40"/>
  <c r="E144" i="40"/>
  <c r="E143" i="40"/>
  <c r="E142" i="40"/>
  <c r="E141" i="40"/>
  <c r="E140" i="40"/>
  <c r="E139" i="40"/>
  <c r="E138" i="40"/>
  <c r="E137" i="40"/>
  <c r="E136" i="40"/>
  <c r="E135" i="40"/>
  <c r="E134" i="40"/>
  <c r="E133" i="40"/>
  <c r="E132" i="40"/>
  <c r="E131" i="40"/>
  <c r="E130" i="40"/>
  <c r="E129" i="40"/>
  <c r="E128" i="40"/>
  <c r="E127" i="40"/>
  <c r="E126" i="40"/>
  <c r="E125" i="40"/>
  <c r="E124" i="40"/>
  <c r="E123" i="40"/>
  <c r="E122" i="40"/>
  <c r="E121" i="40"/>
  <c r="E120" i="40"/>
  <c r="E119" i="40"/>
  <c r="E118" i="40"/>
  <c r="E117" i="40"/>
  <c r="E116" i="40"/>
  <c r="E115" i="40"/>
  <c r="E114" i="40"/>
  <c r="E113" i="40"/>
  <c r="E112" i="40"/>
  <c r="E111" i="40"/>
  <c r="E110" i="40"/>
  <c r="E109" i="40"/>
  <c r="E108" i="40"/>
  <c r="E107" i="40"/>
  <c r="E106" i="40"/>
  <c r="E105" i="40"/>
  <c r="E104" i="40"/>
  <c r="E103" i="40"/>
  <c r="E102" i="40"/>
  <c r="E101" i="40"/>
  <c r="E100" i="40"/>
  <c r="E99" i="40"/>
  <c r="E98" i="40"/>
  <c r="E97" i="40"/>
  <c r="E96" i="40"/>
  <c r="E95" i="40"/>
  <c r="E94" i="40"/>
  <c r="E93" i="40"/>
  <c r="E92" i="40"/>
  <c r="E91" i="40"/>
  <c r="E90" i="40"/>
  <c r="E89" i="40"/>
  <c r="E88" i="40"/>
  <c r="E87" i="40"/>
  <c r="E86" i="40"/>
  <c r="E85" i="40"/>
  <c r="E84" i="40"/>
  <c r="E83" i="40"/>
  <c r="E82" i="40"/>
  <c r="E81" i="40"/>
  <c r="E80" i="40"/>
  <c r="E79" i="40"/>
  <c r="E78" i="40"/>
  <c r="E77" i="40"/>
  <c r="E76" i="40"/>
  <c r="E75" i="40"/>
  <c r="E74" i="40"/>
  <c r="E73" i="40"/>
  <c r="E72" i="40"/>
  <c r="E71" i="40"/>
  <c r="E70" i="40"/>
  <c r="E69" i="40"/>
  <c r="E68" i="40"/>
  <c r="E67" i="40"/>
  <c r="E66" i="40"/>
  <c r="E65" i="40"/>
  <c r="E64" i="40"/>
  <c r="E63" i="40"/>
  <c r="E62" i="40"/>
  <c r="E61" i="40"/>
  <c r="E60" i="40"/>
  <c r="E59" i="40"/>
  <c r="E58" i="40"/>
  <c r="E57" i="40"/>
  <c r="E56" i="40"/>
  <c r="E55" i="40"/>
  <c r="E54" i="40"/>
  <c r="E53" i="40"/>
  <c r="E52" i="40"/>
  <c r="E51" i="40"/>
  <c r="E50" i="40"/>
  <c r="E49" i="40"/>
  <c r="E48" i="40"/>
  <c r="E47" i="40"/>
  <c r="E46" i="40"/>
  <c r="E45" i="40"/>
  <c r="E44" i="40"/>
  <c r="E43" i="40"/>
  <c r="E42" i="40"/>
  <c r="E41" i="40"/>
  <c r="E40" i="40"/>
  <c r="E39" i="40"/>
  <c r="E38" i="40"/>
  <c r="E37" i="40"/>
  <c r="E36" i="40"/>
  <c r="E35" i="40"/>
  <c r="E34" i="40"/>
  <c r="E33" i="40"/>
  <c r="E32" i="40"/>
  <c r="E31" i="40"/>
  <c r="E30" i="40"/>
  <c r="E29" i="40"/>
  <c r="E28" i="40"/>
  <c r="E27" i="40"/>
  <c r="E26" i="40"/>
  <c r="E25" i="40"/>
  <c r="E24" i="40"/>
  <c r="E23" i="40"/>
  <c r="E22" i="40"/>
  <c r="E21" i="40"/>
  <c r="E20" i="40"/>
  <c r="E19" i="40"/>
  <c r="E18" i="40"/>
  <c r="E17" i="40"/>
  <c r="E16" i="40"/>
  <c r="E15" i="40"/>
  <c r="E14" i="40"/>
  <c r="E13" i="40"/>
  <c r="E12" i="40"/>
  <c r="E11" i="40"/>
  <c r="E10" i="40"/>
  <c r="T242" i="38"/>
  <c r="T241" i="38"/>
  <c r="T240" i="38"/>
  <c r="T239" i="38"/>
  <c r="T238" i="38"/>
  <c r="T237" i="38"/>
  <c r="T236" i="38"/>
  <c r="T235" i="38"/>
  <c r="T234" i="38"/>
  <c r="T233" i="38"/>
  <c r="T232" i="38"/>
  <c r="T231" i="38"/>
  <c r="T230" i="38"/>
  <c r="T229" i="38"/>
  <c r="T228" i="38"/>
  <c r="T227" i="38"/>
  <c r="T226" i="38"/>
  <c r="T225" i="38"/>
  <c r="T224" i="38"/>
  <c r="T223" i="38"/>
  <c r="T222" i="38"/>
  <c r="T221" i="38"/>
  <c r="T220" i="38"/>
  <c r="T219" i="38"/>
  <c r="T218" i="38"/>
  <c r="T217" i="38"/>
  <c r="T216" i="38"/>
  <c r="T215" i="38"/>
  <c r="T214" i="38"/>
  <c r="T213" i="38"/>
  <c r="T212" i="38"/>
  <c r="T211" i="38"/>
  <c r="T210" i="38"/>
  <c r="T209" i="38"/>
  <c r="T208" i="38"/>
  <c r="T207" i="38"/>
  <c r="T206" i="38"/>
  <c r="T205" i="38"/>
  <c r="T204" i="38"/>
  <c r="T203" i="38"/>
  <c r="T202" i="38"/>
  <c r="T201" i="38"/>
  <c r="T200" i="38"/>
  <c r="T199" i="38"/>
  <c r="T198" i="38"/>
  <c r="T197" i="38"/>
  <c r="T196" i="38"/>
  <c r="T195" i="38"/>
  <c r="T194" i="38"/>
  <c r="T193" i="38"/>
  <c r="T192" i="38"/>
  <c r="T191" i="38"/>
  <c r="T190" i="38"/>
  <c r="T189" i="38"/>
  <c r="T188" i="38"/>
  <c r="T187" i="38"/>
  <c r="T186" i="38"/>
  <c r="T185" i="38"/>
  <c r="T184" i="38"/>
  <c r="T183" i="38"/>
  <c r="T182" i="38"/>
  <c r="T181" i="38"/>
  <c r="T180" i="38"/>
  <c r="T179" i="38"/>
  <c r="T178" i="38"/>
  <c r="T177" i="38"/>
  <c r="T176" i="38"/>
  <c r="T175" i="38"/>
  <c r="T174" i="38"/>
  <c r="T173" i="38"/>
  <c r="T172" i="38"/>
  <c r="T171" i="38"/>
  <c r="T170" i="38"/>
  <c r="T169" i="38"/>
  <c r="T168" i="38"/>
  <c r="T167" i="38"/>
  <c r="T166" i="38"/>
  <c r="T165" i="38"/>
  <c r="T164" i="38"/>
  <c r="T163" i="38"/>
  <c r="T162" i="38"/>
  <c r="T161" i="38"/>
  <c r="T160" i="38"/>
  <c r="T159" i="38"/>
  <c r="T158" i="38"/>
  <c r="T157" i="38"/>
  <c r="T156" i="38"/>
  <c r="T155" i="38"/>
  <c r="T154" i="38"/>
  <c r="T153" i="38"/>
  <c r="T152" i="38"/>
  <c r="T151" i="38"/>
  <c r="T150" i="38"/>
  <c r="T149" i="38"/>
  <c r="T148" i="38"/>
  <c r="T147" i="38"/>
  <c r="T146" i="38"/>
  <c r="T145" i="38"/>
  <c r="T144" i="38"/>
  <c r="T143" i="38"/>
  <c r="T142" i="38"/>
  <c r="T141" i="38"/>
  <c r="T140" i="38"/>
  <c r="T139" i="38"/>
  <c r="T138" i="38"/>
  <c r="T137" i="38"/>
  <c r="T136" i="38"/>
  <c r="T135" i="38"/>
  <c r="T134" i="38"/>
  <c r="T133" i="38"/>
  <c r="T132" i="38"/>
  <c r="T131" i="38"/>
  <c r="T130" i="38"/>
  <c r="T129" i="38"/>
  <c r="T128" i="38"/>
  <c r="T127" i="38"/>
  <c r="T126" i="38"/>
  <c r="T125" i="38"/>
  <c r="T124" i="38"/>
  <c r="T123" i="38"/>
  <c r="T122" i="38"/>
  <c r="T121" i="38"/>
  <c r="T120" i="38"/>
  <c r="T119" i="38"/>
  <c r="T118" i="38"/>
  <c r="T117" i="38"/>
  <c r="T116" i="38"/>
  <c r="T115" i="38"/>
  <c r="T114" i="38"/>
  <c r="T113" i="38"/>
  <c r="T112" i="38"/>
  <c r="T111" i="38"/>
  <c r="T110" i="38"/>
  <c r="T109" i="38"/>
  <c r="T108" i="38"/>
  <c r="T107" i="38"/>
  <c r="T106" i="38"/>
  <c r="T105" i="38"/>
  <c r="T104" i="38"/>
  <c r="T103" i="38"/>
  <c r="T102" i="38"/>
  <c r="T101" i="38"/>
  <c r="T100" i="38"/>
  <c r="T99" i="38"/>
  <c r="T98" i="38"/>
  <c r="T97" i="38"/>
  <c r="T96" i="38"/>
  <c r="T95" i="38"/>
  <c r="T94" i="38"/>
  <c r="T93" i="38"/>
  <c r="T92" i="38"/>
  <c r="T91" i="38"/>
  <c r="T90" i="38"/>
  <c r="T89" i="38"/>
  <c r="T88" i="38"/>
  <c r="T87" i="38"/>
  <c r="T86" i="38"/>
  <c r="T85" i="38"/>
  <c r="T84" i="38"/>
  <c r="T83" i="38"/>
  <c r="T82" i="38"/>
  <c r="T81" i="38"/>
  <c r="T80" i="38"/>
  <c r="T79" i="38"/>
  <c r="T78" i="38"/>
  <c r="T77" i="38"/>
  <c r="T76" i="38"/>
  <c r="T75" i="38"/>
  <c r="T74" i="38"/>
  <c r="T73" i="38"/>
  <c r="T72" i="38"/>
  <c r="T71" i="38"/>
  <c r="T70" i="38"/>
  <c r="T69" i="38"/>
  <c r="T68" i="38"/>
  <c r="T67" i="38"/>
  <c r="T66" i="38"/>
  <c r="T65" i="38"/>
  <c r="T64" i="38"/>
  <c r="T63" i="38"/>
  <c r="T62" i="38"/>
  <c r="T61" i="38"/>
  <c r="T60" i="38"/>
  <c r="T59" i="38"/>
  <c r="T58" i="38"/>
  <c r="T57" i="38"/>
  <c r="T56" i="38"/>
  <c r="T55" i="38"/>
  <c r="T54" i="38"/>
  <c r="T53" i="38"/>
  <c r="T52" i="38"/>
  <c r="T51" i="38"/>
  <c r="T50" i="38"/>
  <c r="T49" i="38"/>
  <c r="T48" i="38"/>
  <c r="T47" i="38"/>
  <c r="T46" i="38"/>
  <c r="T45" i="38"/>
  <c r="T44" i="38"/>
  <c r="T43" i="38"/>
  <c r="T42" i="38"/>
  <c r="T41" i="38"/>
  <c r="T40" i="38"/>
  <c r="T39" i="38"/>
  <c r="T38" i="38"/>
  <c r="T37" i="38"/>
  <c r="T36" i="38"/>
  <c r="T35" i="38"/>
  <c r="T34" i="38"/>
  <c r="T33" i="38"/>
  <c r="T32" i="38"/>
  <c r="T31" i="38"/>
  <c r="T30" i="38"/>
  <c r="T29" i="38"/>
  <c r="T28" i="38"/>
  <c r="T27" i="38"/>
  <c r="T26" i="38"/>
  <c r="T25" i="38"/>
  <c r="T24" i="38"/>
  <c r="T23" i="38"/>
  <c r="T22" i="38"/>
  <c r="T21" i="38"/>
  <c r="T20" i="38"/>
  <c r="T19" i="38"/>
  <c r="T18" i="38"/>
  <c r="T17" i="38"/>
  <c r="T16" i="38"/>
  <c r="T15" i="38"/>
  <c r="T14" i="38"/>
  <c r="T13" i="38"/>
  <c r="T12" i="38"/>
  <c r="T11" i="38"/>
  <c r="T10" i="38"/>
  <c r="T9" i="38"/>
  <c r="Q242" i="38"/>
  <c r="Q241" i="38"/>
  <c r="Q240" i="38"/>
  <c r="Q239" i="38"/>
  <c r="Q238" i="38"/>
  <c r="Q237" i="38"/>
  <c r="Q236" i="38"/>
  <c r="Q235" i="38"/>
  <c r="Q234" i="38"/>
  <c r="Q233" i="38"/>
  <c r="Q232" i="38"/>
  <c r="Q231" i="38"/>
  <c r="Q230" i="38"/>
  <c r="Q229" i="38"/>
  <c r="Q228" i="38"/>
  <c r="Q227" i="38"/>
  <c r="Q226" i="38"/>
  <c r="Q225" i="38"/>
  <c r="Q224" i="38"/>
  <c r="Q223" i="38"/>
  <c r="Q222" i="38"/>
  <c r="Q221" i="38"/>
  <c r="Q220" i="38"/>
  <c r="Q219" i="38"/>
  <c r="Q218" i="38"/>
  <c r="Q217" i="38"/>
  <c r="Q216" i="38"/>
  <c r="Q215" i="38"/>
  <c r="Q214" i="38"/>
  <c r="Q213" i="38"/>
  <c r="Q212" i="38"/>
  <c r="Q211" i="38"/>
  <c r="Q210" i="38"/>
  <c r="Q209" i="38"/>
  <c r="Q208" i="38"/>
  <c r="Q207" i="38"/>
  <c r="Q206" i="38"/>
  <c r="Q205" i="38"/>
  <c r="Q204" i="38"/>
  <c r="Q203" i="38"/>
  <c r="Q202" i="38"/>
  <c r="Q201" i="38"/>
  <c r="Q200" i="38"/>
  <c r="Q199" i="38"/>
  <c r="Q198" i="38"/>
  <c r="Q197" i="38"/>
  <c r="Q196" i="38"/>
  <c r="Q195" i="38"/>
  <c r="Q194" i="38"/>
  <c r="Q193" i="38"/>
  <c r="Q192" i="38"/>
  <c r="Q191" i="38"/>
  <c r="Q190" i="38"/>
  <c r="Q189" i="38"/>
  <c r="Q188" i="38"/>
  <c r="Q187" i="38"/>
  <c r="Q186" i="38"/>
  <c r="Q185" i="38"/>
  <c r="Q184" i="38"/>
  <c r="Q183" i="38"/>
  <c r="Q182" i="38"/>
  <c r="Q181" i="38"/>
  <c r="Q180" i="38"/>
  <c r="Q179" i="38"/>
  <c r="Q178" i="38"/>
  <c r="Q177" i="38"/>
  <c r="Q176" i="38"/>
  <c r="Q175" i="38"/>
  <c r="Q174" i="38"/>
  <c r="Q173" i="38"/>
  <c r="Q172" i="38"/>
  <c r="Q171" i="38"/>
  <c r="Q170" i="38"/>
  <c r="Q169" i="38"/>
  <c r="Q168" i="38"/>
  <c r="Q167" i="38"/>
  <c r="Q166" i="38"/>
  <c r="Q165" i="38"/>
  <c r="Q164" i="38"/>
  <c r="Q163" i="38"/>
  <c r="Q162" i="38"/>
  <c r="Q161" i="38"/>
  <c r="Q160" i="38"/>
  <c r="Q159" i="38"/>
  <c r="Q158" i="38"/>
  <c r="Q157" i="38"/>
  <c r="Q156" i="38"/>
  <c r="Q155" i="38"/>
  <c r="Q154" i="38"/>
  <c r="Q153" i="38"/>
  <c r="Q152" i="38"/>
  <c r="Q151" i="38"/>
  <c r="Q150" i="38"/>
  <c r="Q149" i="38"/>
  <c r="Q148" i="38"/>
  <c r="Q147" i="38"/>
  <c r="Q146" i="38"/>
  <c r="Q145" i="38"/>
  <c r="Q144" i="38"/>
  <c r="Q143" i="38"/>
  <c r="Q142" i="38"/>
  <c r="Q141" i="38"/>
  <c r="Q140" i="38"/>
  <c r="Q139" i="38"/>
  <c r="Q138" i="38"/>
  <c r="Q137" i="38"/>
  <c r="Q136" i="38"/>
  <c r="Q135" i="38"/>
  <c r="Q134" i="38"/>
  <c r="Q133" i="38"/>
  <c r="Q132" i="38"/>
  <c r="Q131" i="38"/>
  <c r="Q130" i="38"/>
  <c r="Q129" i="38"/>
  <c r="Q128" i="38"/>
  <c r="Q127" i="38"/>
  <c r="Q126" i="38"/>
  <c r="Q125" i="38"/>
  <c r="Q124" i="38"/>
  <c r="Q123" i="38"/>
  <c r="Q122" i="38"/>
  <c r="Q121" i="38"/>
  <c r="Q120" i="38"/>
  <c r="Q119" i="38"/>
  <c r="Q118" i="38"/>
  <c r="Q117" i="38"/>
  <c r="Q116" i="38"/>
  <c r="Q115" i="38"/>
  <c r="Q114" i="38"/>
  <c r="Q113" i="38"/>
  <c r="Q112" i="38"/>
  <c r="Q111" i="38"/>
  <c r="Q110" i="38"/>
  <c r="Q109" i="38"/>
  <c r="Q108" i="38"/>
  <c r="Q107" i="38"/>
  <c r="Q106" i="38"/>
  <c r="Q105" i="38"/>
  <c r="Q104" i="38"/>
  <c r="Q103" i="38"/>
  <c r="Q102" i="38"/>
  <c r="Q101" i="38"/>
  <c r="Q100" i="38"/>
  <c r="Q99" i="38"/>
  <c r="Q98" i="38"/>
  <c r="Q97" i="38"/>
  <c r="Q96" i="38"/>
  <c r="Q95" i="38"/>
  <c r="Q94" i="38"/>
  <c r="Q93" i="38"/>
  <c r="Q92" i="38"/>
  <c r="Q91" i="38"/>
  <c r="Q90" i="38"/>
  <c r="Q89" i="38"/>
  <c r="Q88" i="38"/>
  <c r="Q87" i="38"/>
  <c r="Q86" i="38"/>
  <c r="Q85" i="38"/>
  <c r="Q84" i="38"/>
  <c r="Q83" i="38"/>
  <c r="Q82" i="38"/>
  <c r="Q81" i="38"/>
  <c r="Q80" i="38"/>
  <c r="Q79" i="38"/>
  <c r="Q78" i="38"/>
  <c r="Q77" i="38"/>
  <c r="Q76" i="38"/>
  <c r="Q75" i="38"/>
  <c r="Q74" i="38"/>
  <c r="Q73" i="38"/>
  <c r="Q72" i="38"/>
  <c r="Q71" i="38"/>
  <c r="Q70" i="38"/>
  <c r="Q69" i="38"/>
  <c r="Q68" i="38"/>
  <c r="Q67" i="38"/>
  <c r="Q66" i="38"/>
  <c r="Q65" i="38"/>
  <c r="Q64" i="38"/>
  <c r="Q63" i="38"/>
  <c r="Q62" i="38"/>
  <c r="Q61" i="38"/>
  <c r="Q60" i="38"/>
  <c r="Q59" i="38"/>
  <c r="Q58" i="38"/>
  <c r="Q57" i="38"/>
  <c r="Q56" i="38"/>
  <c r="Q55" i="38"/>
  <c r="Q54" i="38"/>
  <c r="Q53" i="38"/>
  <c r="Q52" i="38"/>
  <c r="Q51" i="38"/>
  <c r="Q50" i="38"/>
  <c r="Q49" i="38"/>
  <c r="Q48" i="38"/>
  <c r="Q47" i="38"/>
  <c r="Q46" i="38"/>
  <c r="Q45" i="38"/>
  <c r="Q44" i="38"/>
  <c r="Q43" i="38"/>
  <c r="Q42" i="38"/>
  <c r="Q41" i="38"/>
  <c r="Q40" i="38"/>
  <c r="Q39" i="38"/>
  <c r="Q38" i="38"/>
  <c r="Q37" i="38"/>
  <c r="Q36" i="38"/>
  <c r="Q35" i="38"/>
  <c r="Q34" i="38"/>
  <c r="Q33" i="38"/>
  <c r="Q32" i="38"/>
  <c r="Q31" i="38"/>
  <c r="Q30" i="38"/>
  <c r="Q29" i="38"/>
  <c r="Q28" i="38"/>
  <c r="Q27" i="38"/>
  <c r="Q26" i="38"/>
  <c r="Q25" i="38"/>
  <c r="Q24" i="38"/>
  <c r="Q23" i="38"/>
  <c r="Q22" i="38"/>
  <c r="Q21" i="38"/>
  <c r="Q20" i="38"/>
  <c r="Q19" i="38"/>
  <c r="Q18" i="38"/>
  <c r="Q17" i="38"/>
  <c r="Q16" i="38"/>
  <c r="Q15" i="38"/>
  <c r="Q14" i="38"/>
  <c r="Q13" i="38"/>
  <c r="Q12" i="38"/>
  <c r="Q11" i="38"/>
  <c r="Q10" i="38"/>
  <c r="Q9" i="38"/>
  <c r="N242" i="38"/>
  <c r="N241" i="38"/>
  <c r="N240" i="38"/>
  <c r="N239" i="38"/>
  <c r="N238" i="38"/>
  <c r="N237" i="38"/>
  <c r="N236" i="38"/>
  <c r="N235" i="38"/>
  <c r="N234" i="38"/>
  <c r="N233" i="38"/>
  <c r="N232" i="38"/>
  <c r="N231" i="38"/>
  <c r="N230" i="38"/>
  <c r="N229" i="38"/>
  <c r="N228" i="38"/>
  <c r="N227" i="38"/>
  <c r="N226" i="38"/>
  <c r="N225" i="38"/>
  <c r="N224" i="38"/>
  <c r="N223" i="38"/>
  <c r="N222" i="38"/>
  <c r="N221" i="38"/>
  <c r="N220" i="38"/>
  <c r="N219" i="38"/>
  <c r="N218" i="38"/>
  <c r="N217" i="38"/>
  <c r="N216" i="38"/>
  <c r="N215" i="38"/>
  <c r="N214" i="38"/>
  <c r="N213" i="38"/>
  <c r="N212" i="38"/>
  <c r="N211" i="38"/>
  <c r="N210" i="38"/>
  <c r="N209" i="38"/>
  <c r="N208" i="38"/>
  <c r="N207" i="38"/>
  <c r="N206" i="38"/>
  <c r="N205" i="38"/>
  <c r="N204" i="38"/>
  <c r="N203" i="38"/>
  <c r="N202" i="38"/>
  <c r="N201" i="38"/>
  <c r="N200" i="38"/>
  <c r="N199" i="38"/>
  <c r="N198" i="38"/>
  <c r="N197" i="38"/>
  <c r="N196" i="38"/>
  <c r="N195" i="38"/>
  <c r="N194" i="38"/>
  <c r="N193" i="38"/>
  <c r="N192" i="38"/>
  <c r="N191" i="38"/>
  <c r="N190" i="38"/>
  <c r="N189" i="38"/>
  <c r="N188" i="38"/>
  <c r="N187" i="38"/>
  <c r="N186" i="38"/>
  <c r="N185" i="38"/>
  <c r="N184" i="38"/>
  <c r="N183" i="38"/>
  <c r="N182" i="38"/>
  <c r="N181" i="38"/>
  <c r="N180" i="38"/>
  <c r="N179" i="38"/>
  <c r="N178" i="38"/>
  <c r="N177" i="38"/>
  <c r="N176" i="38"/>
  <c r="N175" i="38"/>
  <c r="N174" i="38"/>
  <c r="N173" i="38"/>
  <c r="N172" i="38"/>
  <c r="N171" i="38"/>
  <c r="N170" i="38"/>
  <c r="N169" i="38"/>
  <c r="N168" i="38"/>
  <c r="N167" i="38"/>
  <c r="N166" i="38"/>
  <c r="N165" i="38"/>
  <c r="N164" i="38"/>
  <c r="N163" i="38"/>
  <c r="N162" i="38"/>
  <c r="N161" i="38"/>
  <c r="N160" i="38"/>
  <c r="N159" i="38"/>
  <c r="N158" i="38"/>
  <c r="N157" i="38"/>
  <c r="N156" i="38"/>
  <c r="N155" i="38"/>
  <c r="N154" i="38"/>
  <c r="N153" i="38"/>
  <c r="N152" i="38"/>
  <c r="N151" i="38"/>
  <c r="N150" i="38"/>
  <c r="N149" i="38"/>
  <c r="N148" i="38"/>
  <c r="N147" i="38"/>
  <c r="N146" i="38"/>
  <c r="N145" i="38"/>
  <c r="N144" i="38"/>
  <c r="N143" i="38"/>
  <c r="N142" i="38"/>
  <c r="N141" i="38"/>
  <c r="N140" i="38"/>
  <c r="N139" i="38"/>
  <c r="N138" i="38"/>
  <c r="N137" i="38"/>
  <c r="N136" i="38"/>
  <c r="N135" i="38"/>
  <c r="N134" i="38"/>
  <c r="N133" i="38"/>
  <c r="N132" i="38"/>
  <c r="N131" i="38"/>
  <c r="N130" i="38"/>
  <c r="N129" i="38"/>
  <c r="N128" i="38"/>
  <c r="N127" i="38"/>
  <c r="N126" i="38"/>
  <c r="N125" i="38"/>
  <c r="N124" i="38"/>
  <c r="N123" i="38"/>
  <c r="N122" i="38"/>
  <c r="N121" i="38"/>
  <c r="N120" i="38"/>
  <c r="N119" i="38"/>
  <c r="N118" i="38"/>
  <c r="N117" i="38"/>
  <c r="N116" i="38"/>
  <c r="N115" i="38"/>
  <c r="N114" i="38"/>
  <c r="N113" i="38"/>
  <c r="N112" i="38"/>
  <c r="N111" i="38"/>
  <c r="N110" i="38"/>
  <c r="N109" i="38"/>
  <c r="N108" i="38"/>
  <c r="N107" i="38"/>
  <c r="N106" i="38"/>
  <c r="N105" i="38"/>
  <c r="N104" i="38"/>
  <c r="N103" i="38"/>
  <c r="N102" i="38"/>
  <c r="N101" i="38"/>
  <c r="N100" i="38"/>
  <c r="N99" i="38"/>
  <c r="N98" i="38"/>
  <c r="N97" i="38"/>
  <c r="N96" i="38"/>
  <c r="N95" i="38"/>
  <c r="N94" i="38"/>
  <c r="N93" i="38"/>
  <c r="N92" i="38"/>
  <c r="N91" i="38"/>
  <c r="N90" i="38"/>
  <c r="N89" i="38"/>
  <c r="N88" i="38"/>
  <c r="N87" i="38"/>
  <c r="N86" i="38"/>
  <c r="N85" i="38"/>
  <c r="N84" i="38"/>
  <c r="N83" i="38"/>
  <c r="N82" i="38"/>
  <c r="N81" i="38"/>
  <c r="N80" i="38"/>
  <c r="N79" i="38"/>
  <c r="N78" i="38"/>
  <c r="N77" i="38"/>
  <c r="N76" i="38"/>
  <c r="N75" i="38"/>
  <c r="N74" i="38"/>
  <c r="N73" i="38"/>
  <c r="N72" i="38"/>
  <c r="N71" i="38"/>
  <c r="N70" i="38"/>
  <c r="N69" i="38"/>
  <c r="N68" i="38"/>
  <c r="N67" i="38"/>
  <c r="N66" i="38"/>
  <c r="N65" i="38"/>
  <c r="N64" i="38"/>
  <c r="N63" i="38"/>
  <c r="N62" i="38"/>
  <c r="N61" i="38"/>
  <c r="N60" i="38"/>
  <c r="N59" i="38"/>
  <c r="N58" i="38"/>
  <c r="N57" i="38"/>
  <c r="N56" i="38"/>
  <c r="N55" i="38"/>
  <c r="N54" i="38"/>
  <c r="N53" i="38"/>
  <c r="N52" i="38"/>
  <c r="N51" i="38"/>
  <c r="N50" i="38"/>
  <c r="N49" i="38"/>
  <c r="N48" i="38"/>
  <c r="N47" i="38"/>
  <c r="N46" i="38"/>
  <c r="N45" i="38"/>
  <c r="N44" i="38"/>
  <c r="N43" i="38"/>
  <c r="N42" i="38"/>
  <c r="N41" i="38"/>
  <c r="N40" i="38"/>
  <c r="N39" i="38"/>
  <c r="N38" i="38"/>
  <c r="N37" i="38"/>
  <c r="N36" i="38"/>
  <c r="N35" i="38"/>
  <c r="N34" i="38"/>
  <c r="N33" i="38"/>
  <c r="N32" i="38"/>
  <c r="N31" i="38"/>
  <c r="N30" i="38"/>
  <c r="N29" i="38"/>
  <c r="N28" i="38"/>
  <c r="N27" i="38"/>
  <c r="N26" i="38"/>
  <c r="N25" i="38"/>
  <c r="N24" i="38"/>
  <c r="N23" i="38"/>
  <c r="N22" i="38"/>
  <c r="N21" i="38"/>
  <c r="N20" i="38"/>
  <c r="N19" i="38"/>
  <c r="N18" i="38"/>
  <c r="N17" i="38"/>
  <c r="N16" i="38"/>
  <c r="N15" i="38"/>
  <c r="N14" i="38"/>
  <c r="N13" i="38"/>
  <c r="N12" i="38"/>
  <c r="N11" i="38"/>
  <c r="N10" i="38"/>
  <c r="N9" i="38"/>
  <c r="K242" i="38"/>
  <c r="K241" i="38"/>
  <c r="K240" i="38"/>
  <c r="K239" i="38"/>
  <c r="K238" i="38"/>
  <c r="K237" i="38"/>
  <c r="K236" i="38"/>
  <c r="K235" i="38"/>
  <c r="K234" i="38"/>
  <c r="K233" i="38"/>
  <c r="K232" i="38"/>
  <c r="K231" i="38"/>
  <c r="K230" i="38"/>
  <c r="K229" i="38"/>
  <c r="K228" i="38"/>
  <c r="K227" i="38"/>
  <c r="K226" i="38"/>
  <c r="K225" i="38"/>
  <c r="K224" i="38"/>
  <c r="K223" i="38"/>
  <c r="K222" i="38"/>
  <c r="K221" i="38"/>
  <c r="K220" i="38"/>
  <c r="K219" i="38"/>
  <c r="K218" i="38"/>
  <c r="K217" i="38"/>
  <c r="K216" i="38"/>
  <c r="K215" i="38"/>
  <c r="K214" i="38"/>
  <c r="K213" i="38"/>
  <c r="K212" i="38"/>
  <c r="K211" i="38"/>
  <c r="K210" i="38"/>
  <c r="K209" i="38"/>
  <c r="K208" i="38"/>
  <c r="K207" i="38"/>
  <c r="K206" i="38"/>
  <c r="K205" i="38"/>
  <c r="K204" i="38"/>
  <c r="K203" i="38"/>
  <c r="K202" i="38"/>
  <c r="K201" i="38"/>
  <c r="K200" i="38"/>
  <c r="K199" i="38"/>
  <c r="K198" i="38"/>
  <c r="K197" i="38"/>
  <c r="K196" i="38"/>
  <c r="K195" i="38"/>
  <c r="K194" i="38"/>
  <c r="K193" i="38"/>
  <c r="K192" i="38"/>
  <c r="K191" i="38"/>
  <c r="K190" i="38"/>
  <c r="K189" i="38"/>
  <c r="K188" i="38"/>
  <c r="K187" i="38"/>
  <c r="K186" i="38"/>
  <c r="K185" i="38"/>
  <c r="K184" i="38"/>
  <c r="K183" i="38"/>
  <c r="K182" i="38"/>
  <c r="K181" i="38"/>
  <c r="K180" i="38"/>
  <c r="K179" i="38"/>
  <c r="K178" i="38"/>
  <c r="K177" i="38"/>
  <c r="K176" i="38"/>
  <c r="K175" i="38"/>
  <c r="K174" i="38"/>
  <c r="K173" i="38"/>
  <c r="K172" i="38"/>
  <c r="K171" i="38"/>
  <c r="K170" i="38"/>
  <c r="K169" i="38"/>
  <c r="K168" i="38"/>
  <c r="K167" i="38"/>
  <c r="K166" i="38"/>
  <c r="K165" i="38"/>
  <c r="K164" i="38"/>
  <c r="K163" i="38"/>
  <c r="K162" i="38"/>
  <c r="K161" i="38"/>
  <c r="K160" i="38"/>
  <c r="K159" i="38"/>
  <c r="K158" i="38"/>
  <c r="K157" i="38"/>
  <c r="K156" i="38"/>
  <c r="K155" i="38"/>
  <c r="K154" i="38"/>
  <c r="K153" i="38"/>
  <c r="K152" i="38"/>
  <c r="K151" i="38"/>
  <c r="K150" i="38"/>
  <c r="K149" i="38"/>
  <c r="K148" i="38"/>
  <c r="K147" i="38"/>
  <c r="K146" i="38"/>
  <c r="K145" i="38"/>
  <c r="K144" i="38"/>
  <c r="K143" i="38"/>
  <c r="K142" i="38"/>
  <c r="K141" i="38"/>
  <c r="K140" i="38"/>
  <c r="K139" i="38"/>
  <c r="K138" i="38"/>
  <c r="K137" i="38"/>
  <c r="K136" i="38"/>
  <c r="K135" i="38"/>
  <c r="K134" i="38"/>
  <c r="K133" i="38"/>
  <c r="K132" i="38"/>
  <c r="K131" i="38"/>
  <c r="K130" i="38"/>
  <c r="K129" i="38"/>
  <c r="K128" i="38"/>
  <c r="K127" i="38"/>
  <c r="K126" i="38"/>
  <c r="K125" i="38"/>
  <c r="K124" i="38"/>
  <c r="K123" i="38"/>
  <c r="K122" i="38"/>
  <c r="K121" i="38"/>
  <c r="K120" i="38"/>
  <c r="K119" i="38"/>
  <c r="K118" i="38"/>
  <c r="K117" i="38"/>
  <c r="K116" i="38"/>
  <c r="K115" i="38"/>
  <c r="K114" i="38"/>
  <c r="K113" i="38"/>
  <c r="K112" i="38"/>
  <c r="K111" i="38"/>
  <c r="K110" i="38"/>
  <c r="K109" i="38"/>
  <c r="K108" i="38"/>
  <c r="K107" i="38"/>
  <c r="K106" i="38"/>
  <c r="K105" i="38"/>
  <c r="K104" i="38"/>
  <c r="K103" i="38"/>
  <c r="K102" i="38"/>
  <c r="K101" i="38"/>
  <c r="K100" i="38"/>
  <c r="K99" i="38"/>
  <c r="K98" i="38"/>
  <c r="K97" i="38"/>
  <c r="K96" i="38"/>
  <c r="K95" i="38"/>
  <c r="K94" i="38"/>
  <c r="K93" i="38"/>
  <c r="K92" i="38"/>
  <c r="K91" i="38"/>
  <c r="K90" i="38"/>
  <c r="K89" i="38"/>
  <c r="K88" i="38"/>
  <c r="K87" i="38"/>
  <c r="K86" i="38"/>
  <c r="K85" i="38"/>
  <c r="K84" i="38"/>
  <c r="K83" i="38"/>
  <c r="K82" i="38"/>
  <c r="K81" i="38"/>
  <c r="K80" i="38"/>
  <c r="K79" i="38"/>
  <c r="K78" i="38"/>
  <c r="K77" i="38"/>
  <c r="K76" i="38"/>
  <c r="K75" i="38"/>
  <c r="K74" i="38"/>
  <c r="K73" i="38"/>
  <c r="K72" i="38"/>
  <c r="K71" i="38"/>
  <c r="K70" i="38"/>
  <c r="K69" i="38"/>
  <c r="K68" i="38"/>
  <c r="K67" i="38"/>
  <c r="K66" i="38"/>
  <c r="K65" i="38"/>
  <c r="K64" i="38"/>
  <c r="K63" i="38"/>
  <c r="K62" i="38"/>
  <c r="K61" i="38"/>
  <c r="K60" i="38"/>
  <c r="K59" i="38"/>
  <c r="K58" i="38"/>
  <c r="K57" i="38"/>
  <c r="K56" i="38"/>
  <c r="K55" i="38"/>
  <c r="K54" i="38"/>
  <c r="K53" i="38"/>
  <c r="K52" i="38"/>
  <c r="K51" i="38"/>
  <c r="K50" i="38"/>
  <c r="K49" i="38"/>
  <c r="K48" i="38"/>
  <c r="K47" i="38"/>
  <c r="K46" i="38"/>
  <c r="K45" i="38"/>
  <c r="K44" i="38"/>
  <c r="K43" i="38"/>
  <c r="K42" i="38"/>
  <c r="K41" i="38"/>
  <c r="K40" i="38"/>
  <c r="K39" i="38"/>
  <c r="K38" i="38"/>
  <c r="K37" i="38"/>
  <c r="K36" i="38"/>
  <c r="K35" i="38"/>
  <c r="K34" i="38"/>
  <c r="K33" i="38"/>
  <c r="K32" i="38"/>
  <c r="K31" i="38"/>
  <c r="K30" i="38"/>
  <c r="K29" i="38"/>
  <c r="K28" i="38"/>
  <c r="K27" i="38"/>
  <c r="K26" i="38"/>
  <c r="K25" i="38"/>
  <c r="K24" i="38"/>
  <c r="K23" i="38"/>
  <c r="K22" i="38"/>
  <c r="K21" i="38"/>
  <c r="K20" i="38"/>
  <c r="K19" i="38"/>
  <c r="K18" i="38"/>
  <c r="K17" i="38"/>
  <c r="K16" i="38"/>
  <c r="K15" i="38"/>
  <c r="K14" i="38"/>
  <c r="K13" i="38"/>
  <c r="K12" i="38"/>
  <c r="K11" i="38"/>
  <c r="K10" i="38"/>
  <c r="K9" i="38"/>
  <c r="H242" i="38"/>
  <c r="H241" i="38"/>
  <c r="H240" i="38"/>
  <c r="H239" i="38"/>
  <c r="H238" i="38"/>
  <c r="H237" i="38"/>
  <c r="H236" i="38"/>
  <c r="H235" i="38"/>
  <c r="H234" i="38"/>
  <c r="H233" i="38"/>
  <c r="H232" i="38"/>
  <c r="H231" i="38"/>
  <c r="H230" i="38"/>
  <c r="H229" i="38"/>
  <c r="H228" i="38"/>
  <c r="H227" i="38"/>
  <c r="H226" i="38"/>
  <c r="H225" i="38"/>
  <c r="H224" i="38"/>
  <c r="H223" i="38"/>
  <c r="H222" i="38"/>
  <c r="H221" i="38"/>
  <c r="H220" i="38"/>
  <c r="H219" i="38"/>
  <c r="H218" i="38"/>
  <c r="H217" i="38"/>
  <c r="H216" i="38"/>
  <c r="H215" i="38"/>
  <c r="H214" i="38"/>
  <c r="H213" i="38"/>
  <c r="H212" i="38"/>
  <c r="H211" i="38"/>
  <c r="H210" i="38"/>
  <c r="H209" i="38"/>
  <c r="H208" i="38"/>
  <c r="H207" i="38"/>
  <c r="H206" i="38"/>
  <c r="H205" i="38"/>
  <c r="H204" i="38"/>
  <c r="H203" i="38"/>
  <c r="H202" i="38"/>
  <c r="H201" i="38"/>
  <c r="H200" i="38"/>
  <c r="H199" i="38"/>
  <c r="H198" i="38"/>
  <c r="H197" i="38"/>
  <c r="H196" i="38"/>
  <c r="H195" i="38"/>
  <c r="H194" i="38"/>
  <c r="H193" i="38"/>
  <c r="H192" i="38"/>
  <c r="H191" i="38"/>
  <c r="H190" i="38"/>
  <c r="H189" i="38"/>
  <c r="H188" i="38"/>
  <c r="H187" i="38"/>
  <c r="H186" i="38"/>
  <c r="H185" i="38"/>
  <c r="H184" i="38"/>
  <c r="H183" i="38"/>
  <c r="H182" i="38"/>
  <c r="H181" i="38"/>
  <c r="H180" i="38"/>
  <c r="H179" i="38"/>
  <c r="H178" i="38"/>
  <c r="H177" i="38"/>
  <c r="H176" i="38"/>
  <c r="H175" i="38"/>
  <c r="H174" i="38"/>
  <c r="H173" i="38"/>
  <c r="H172" i="38"/>
  <c r="H171" i="38"/>
  <c r="H170" i="38"/>
  <c r="H169" i="38"/>
  <c r="H168" i="38"/>
  <c r="H167" i="38"/>
  <c r="H166" i="38"/>
  <c r="H165" i="38"/>
  <c r="H164" i="38"/>
  <c r="H163" i="38"/>
  <c r="H162" i="38"/>
  <c r="H161" i="38"/>
  <c r="H160" i="38"/>
  <c r="H159" i="38"/>
  <c r="H158" i="38"/>
  <c r="H157" i="38"/>
  <c r="H156" i="38"/>
  <c r="H155" i="38"/>
  <c r="H154" i="38"/>
  <c r="H153" i="38"/>
  <c r="H152" i="38"/>
  <c r="H151" i="38"/>
  <c r="H150" i="38"/>
  <c r="H149" i="38"/>
  <c r="H148" i="38"/>
  <c r="H147" i="38"/>
  <c r="H146" i="38"/>
  <c r="H145" i="38"/>
  <c r="H144" i="38"/>
  <c r="H143" i="38"/>
  <c r="H142" i="38"/>
  <c r="H141" i="38"/>
  <c r="H140" i="38"/>
  <c r="H139" i="38"/>
  <c r="H138" i="38"/>
  <c r="H137" i="38"/>
  <c r="H136" i="38"/>
  <c r="H135" i="38"/>
  <c r="H134" i="38"/>
  <c r="H133" i="38"/>
  <c r="H132" i="38"/>
  <c r="H131" i="38"/>
  <c r="H130" i="38"/>
  <c r="H129" i="38"/>
  <c r="H128" i="38"/>
  <c r="H127" i="38"/>
  <c r="H126" i="38"/>
  <c r="H125" i="38"/>
  <c r="H124" i="38"/>
  <c r="H123" i="38"/>
  <c r="H122" i="38"/>
  <c r="H121" i="38"/>
  <c r="H120" i="38"/>
  <c r="H119" i="38"/>
  <c r="H118" i="38"/>
  <c r="H117" i="38"/>
  <c r="H116" i="38"/>
  <c r="H115" i="38"/>
  <c r="H114" i="38"/>
  <c r="H113" i="38"/>
  <c r="H112" i="38"/>
  <c r="H111" i="38"/>
  <c r="H110" i="38"/>
  <c r="H109" i="38"/>
  <c r="H108" i="38"/>
  <c r="H107" i="38"/>
  <c r="H106" i="38"/>
  <c r="H105" i="38"/>
  <c r="H104" i="38"/>
  <c r="H103" i="38"/>
  <c r="H102" i="38"/>
  <c r="H101" i="38"/>
  <c r="H100" i="38"/>
  <c r="H99" i="38"/>
  <c r="H98" i="38"/>
  <c r="H97" i="38"/>
  <c r="H96" i="38"/>
  <c r="H95" i="38"/>
  <c r="H94" i="38"/>
  <c r="H93" i="38"/>
  <c r="H92" i="38"/>
  <c r="H91" i="38"/>
  <c r="H90" i="38"/>
  <c r="H89" i="38"/>
  <c r="H88" i="38"/>
  <c r="H87" i="38"/>
  <c r="H86" i="38"/>
  <c r="H85" i="38"/>
  <c r="H84" i="38"/>
  <c r="H83" i="38"/>
  <c r="H82" i="38"/>
  <c r="H81" i="38"/>
  <c r="H80" i="38"/>
  <c r="H79" i="38"/>
  <c r="H78" i="38"/>
  <c r="H77" i="38"/>
  <c r="H76" i="38"/>
  <c r="H75" i="38"/>
  <c r="H74" i="38"/>
  <c r="H73" i="38"/>
  <c r="H72" i="38"/>
  <c r="H71" i="38"/>
  <c r="H70" i="38"/>
  <c r="H69" i="38"/>
  <c r="H68" i="38"/>
  <c r="H67" i="38"/>
  <c r="H66" i="38"/>
  <c r="H65" i="38"/>
  <c r="H64" i="38"/>
  <c r="H63" i="38"/>
  <c r="H62" i="38"/>
  <c r="H61" i="38"/>
  <c r="H60" i="38"/>
  <c r="H59" i="38"/>
  <c r="H58" i="38"/>
  <c r="H57" i="38"/>
  <c r="H56" i="38"/>
  <c r="H55" i="38"/>
  <c r="H54" i="38"/>
  <c r="H53" i="38"/>
  <c r="H52" i="38"/>
  <c r="H51" i="38"/>
  <c r="H50" i="38"/>
  <c r="H49" i="38"/>
  <c r="H48" i="38"/>
  <c r="H47" i="38"/>
  <c r="H46" i="38"/>
  <c r="H45" i="38"/>
  <c r="H44" i="38"/>
  <c r="H43" i="38"/>
  <c r="H42" i="38"/>
  <c r="H41" i="38"/>
  <c r="H40" i="38"/>
  <c r="H39" i="38"/>
  <c r="H38" i="38"/>
  <c r="H37" i="38"/>
  <c r="H36" i="38"/>
  <c r="H35" i="38"/>
  <c r="H34" i="38"/>
  <c r="H33" i="38"/>
  <c r="H32" i="38"/>
  <c r="H31" i="38"/>
  <c r="H30" i="38"/>
  <c r="H29" i="38"/>
  <c r="H28" i="38"/>
  <c r="H27" i="38"/>
  <c r="H26" i="38"/>
  <c r="H25" i="38"/>
  <c r="H24" i="38"/>
  <c r="H23" i="38"/>
  <c r="H22" i="38"/>
  <c r="H21" i="38"/>
  <c r="H20" i="38"/>
  <c r="H19" i="38"/>
  <c r="H18" i="38"/>
  <c r="H17" i="38"/>
  <c r="H16" i="38"/>
  <c r="H15" i="38"/>
  <c r="H14" i="38"/>
  <c r="H13" i="38"/>
  <c r="H12" i="38"/>
  <c r="H11" i="38"/>
  <c r="H10" i="38"/>
  <c r="H9" i="38"/>
  <c r="E242" i="38"/>
  <c r="E241" i="38"/>
  <c r="E240" i="38"/>
  <c r="E239" i="38"/>
  <c r="E238" i="38"/>
  <c r="E237" i="38"/>
  <c r="E236" i="38"/>
  <c r="E235" i="38"/>
  <c r="E234" i="38"/>
  <c r="E233" i="38"/>
  <c r="E232" i="38"/>
  <c r="E231" i="38"/>
  <c r="E230" i="38"/>
  <c r="E229" i="38"/>
  <c r="E228" i="38"/>
  <c r="E227" i="38"/>
  <c r="E226" i="38"/>
  <c r="E225" i="38"/>
  <c r="E224" i="38"/>
  <c r="E223" i="38"/>
  <c r="E222" i="38"/>
  <c r="E221" i="38"/>
  <c r="E220" i="38"/>
  <c r="E219" i="38"/>
  <c r="E218" i="38"/>
  <c r="E217" i="38"/>
  <c r="E216" i="38"/>
  <c r="E215" i="38"/>
  <c r="E214" i="38"/>
  <c r="E213" i="38"/>
  <c r="E212" i="38"/>
  <c r="E211" i="38"/>
  <c r="E210" i="38"/>
  <c r="E209" i="38"/>
  <c r="E208" i="38"/>
  <c r="E207" i="38"/>
  <c r="E206" i="38"/>
  <c r="E205" i="38"/>
  <c r="E204" i="38"/>
  <c r="E203" i="38"/>
  <c r="E202" i="38"/>
  <c r="E201" i="38"/>
  <c r="E200" i="38"/>
  <c r="E199" i="38"/>
  <c r="E198" i="38"/>
  <c r="E197" i="38"/>
  <c r="E196" i="38"/>
  <c r="E195" i="38"/>
  <c r="E194" i="38"/>
  <c r="E193" i="38"/>
  <c r="E192" i="38"/>
  <c r="E191" i="38"/>
  <c r="E190" i="38"/>
  <c r="E189" i="38"/>
  <c r="E188" i="38"/>
  <c r="E187" i="38"/>
  <c r="E186" i="38"/>
  <c r="E185" i="38"/>
  <c r="E184" i="38"/>
  <c r="E183" i="38"/>
  <c r="E182" i="38"/>
  <c r="E181" i="38"/>
  <c r="E180" i="38"/>
  <c r="E179" i="38"/>
  <c r="E178" i="38"/>
  <c r="E177" i="38"/>
  <c r="E176" i="38"/>
  <c r="E175" i="38"/>
  <c r="E174" i="38"/>
  <c r="E173" i="38"/>
  <c r="E172" i="38"/>
  <c r="E171" i="38"/>
  <c r="E170" i="38"/>
  <c r="E169" i="38"/>
  <c r="E168" i="38"/>
  <c r="E167" i="38"/>
  <c r="E166" i="38"/>
  <c r="E165" i="38"/>
  <c r="E164" i="38"/>
  <c r="E163" i="38"/>
  <c r="E162" i="38"/>
  <c r="E161" i="38"/>
  <c r="E160" i="38"/>
  <c r="E159" i="38"/>
  <c r="E158" i="38"/>
  <c r="E157" i="38"/>
  <c r="E156" i="38"/>
  <c r="E155" i="38"/>
  <c r="E154" i="38"/>
  <c r="E153" i="38"/>
  <c r="E152" i="38"/>
  <c r="E151" i="38"/>
  <c r="E150" i="38"/>
  <c r="E149" i="38"/>
  <c r="E148" i="38"/>
  <c r="E147" i="38"/>
  <c r="E146" i="38"/>
  <c r="E145" i="38"/>
  <c r="E144" i="38"/>
  <c r="E143" i="38"/>
  <c r="E142" i="38"/>
  <c r="E141" i="38"/>
  <c r="E140" i="38"/>
  <c r="E139" i="38"/>
  <c r="E138" i="38"/>
  <c r="E137" i="38"/>
  <c r="E136" i="38"/>
  <c r="E135" i="38"/>
  <c r="E134" i="38"/>
  <c r="E133" i="38"/>
  <c r="E132" i="38"/>
  <c r="E131" i="38"/>
  <c r="E130" i="38"/>
  <c r="E129" i="38"/>
  <c r="E128" i="38"/>
  <c r="E127" i="38"/>
  <c r="E126" i="38"/>
  <c r="E125" i="38"/>
  <c r="E124" i="38"/>
  <c r="E123" i="38"/>
  <c r="E122" i="38"/>
  <c r="E121" i="38"/>
  <c r="E120" i="38"/>
  <c r="E119" i="38"/>
  <c r="E118" i="38"/>
  <c r="E117" i="38"/>
  <c r="E116" i="38"/>
  <c r="E115" i="38"/>
  <c r="E114" i="38"/>
  <c r="E113" i="38"/>
  <c r="E112" i="38"/>
  <c r="E111" i="38"/>
  <c r="E110" i="38"/>
  <c r="E109" i="38"/>
  <c r="E108" i="38"/>
  <c r="E107" i="38"/>
  <c r="E106" i="38"/>
  <c r="E105" i="38"/>
  <c r="E104" i="38"/>
  <c r="E103" i="38"/>
  <c r="E102" i="38"/>
  <c r="E101" i="38"/>
  <c r="E100" i="38"/>
  <c r="E99" i="38"/>
  <c r="E98" i="38"/>
  <c r="E97" i="38"/>
  <c r="E96" i="38"/>
  <c r="E95" i="38"/>
  <c r="E94" i="38"/>
  <c r="E93" i="38"/>
  <c r="E92" i="38"/>
  <c r="E91" i="38"/>
  <c r="E90" i="38"/>
  <c r="E89" i="38"/>
  <c r="E88" i="38"/>
  <c r="E87" i="38"/>
  <c r="E86" i="38"/>
  <c r="E85" i="38"/>
  <c r="E84" i="38"/>
  <c r="E83" i="38"/>
  <c r="E82" i="38"/>
  <c r="E81" i="38"/>
  <c r="E80" i="38"/>
  <c r="E79" i="38"/>
  <c r="E78" i="38"/>
  <c r="E77" i="38"/>
  <c r="E76" i="38"/>
  <c r="E75" i="38"/>
  <c r="E74" i="38"/>
  <c r="E73" i="38"/>
  <c r="E72" i="38"/>
  <c r="E71" i="38"/>
  <c r="E70" i="38"/>
  <c r="E69" i="38"/>
  <c r="E68" i="38"/>
  <c r="E67" i="38"/>
  <c r="E66" i="38"/>
  <c r="E65" i="38"/>
  <c r="E64" i="38"/>
  <c r="E63" i="38"/>
  <c r="E62" i="38"/>
  <c r="E61" i="38"/>
  <c r="E60" i="38"/>
  <c r="E59" i="38"/>
  <c r="E58" i="38"/>
  <c r="E57" i="38"/>
  <c r="E56" i="38"/>
  <c r="E55" i="38"/>
  <c r="E54" i="38"/>
  <c r="E53" i="38"/>
  <c r="E52" i="38"/>
  <c r="E51" i="38"/>
  <c r="E50" i="38"/>
  <c r="E49" i="38"/>
  <c r="E48" i="38"/>
  <c r="E47" i="38"/>
  <c r="E46" i="38"/>
  <c r="E45" i="38"/>
  <c r="E44" i="38"/>
  <c r="E43" i="38"/>
  <c r="E42" i="38"/>
  <c r="E41" i="38"/>
  <c r="E40" i="38"/>
  <c r="E39" i="38"/>
  <c r="E38" i="38"/>
  <c r="E37" i="38"/>
  <c r="E36" i="38"/>
  <c r="E34" i="38"/>
  <c r="E33" i="38"/>
  <c r="E32" i="38"/>
  <c r="E31" i="38"/>
  <c r="E30" i="38"/>
  <c r="E29" i="38"/>
  <c r="E28" i="38"/>
  <c r="E27" i="38"/>
  <c r="E26" i="38"/>
  <c r="E25" i="38"/>
  <c r="E24" i="38"/>
  <c r="E23" i="38"/>
  <c r="E22" i="38"/>
  <c r="E21" i="38"/>
  <c r="E20" i="38"/>
  <c r="E19" i="38"/>
  <c r="E18" i="38"/>
  <c r="E17" i="38"/>
  <c r="E16" i="38"/>
  <c r="E15" i="38"/>
  <c r="E14" i="38"/>
  <c r="E13" i="38"/>
  <c r="E12" i="38"/>
  <c r="E11" i="38"/>
  <c r="E10" i="38"/>
  <c r="E9" i="38"/>
  <c r="T197" i="37"/>
  <c r="T196" i="37"/>
  <c r="T195" i="37"/>
  <c r="T194" i="37"/>
  <c r="T193" i="37"/>
  <c r="T192" i="37"/>
  <c r="T191" i="37"/>
  <c r="T190" i="37"/>
  <c r="T189" i="37"/>
  <c r="T188" i="37"/>
  <c r="T187" i="37"/>
  <c r="T186" i="37"/>
  <c r="T185" i="37"/>
  <c r="T184" i="37"/>
  <c r="T183" i="37"/>
  <c r="T182" i="37"/>
  <c r="T181" i="37"/>
  <c r="T180" i="37"/>
  <c r="T179" i="37"/>
  <c r="T178" i="37"/>
  <c r="T177" i="37"/>
  <c r="T176" i="37"/>
  <c r="T175" i="37"/>
  <c r="T174" i="37"/>
  <c r="T173" i="37"/>
  <c r="T172" i="37"/>
  <c r="T171" i="37"/>
  <c r="T170" i="37"/>
  <c r="T169" i="37"/>
  <c r="T168" i="37"/>
  <c r="T167" i="37"/>
  <c r="T166" i="37"/>
  <c r="T165" i="37"/>
  <c r="T164" i="37"/>
  <c r="T163" i="37"/>
  <c r="T162" i="37"/>
  <c r="T161" i="37"/>
  <c r="T160" i="37"/>
  <c r="T159" i="37"/>
  <c r="T158" i="37"/>
  <c r="T157" i="37"/>
  <c r="T156" i="37"/>
  <c r="T155" i="37"/>
  <c r="T154" i="37"/>
  <c r="T153" i="37"/>
  <c r="T152" i="37"/>
  <c r="T151" i="37"/>
  <c r="T150" i="37"/>
  <c r="T149" i="37"/>
  <c r="T148" i="37"/>
  <c r="T147" i="37"/>
  <c r="T146" i="37"/>
  <c r="T145" i="37"/>
  <c r="T144" i="37"/>
  <c r="T143" i="37"/>
  <c r="T142" i="37"/>
  <c r="T141" i="37"/>
  <c r="T140" i="37"/>
  <c r="T139" i="37"/>
  <c r="T138" i="37"/>
  <c r="T137" i="37"/>
  <c r="T136" i="37"/>
  <c r="T135" i="37"/>
  <c r="T134" i="37"/>
  <c r="T133" i="37"/>
  <c r="T132" i="37"/>
  <c r="T131" i="37"/>
  <c r="T130" i="37"/>
  <c r="T129" i="37"/>
  <c r="T128" i="37"/>
  <c r="T127" i="37"/>
  <c r="T126" i="37"/>
  <c r="T125" i="37"/>
  <c r="T124" i="37"/>
  <c r="T123" i="37"/>
  <c r="T122" i="37"/>
  <c r="T121" i="37"/>
  <c r="T120" i="37"/>
  <c r="T119" i="37"/>
  <c r="T118" i="37"/>
  <c r="T117" i="37"/>
  <c r="T116" i="37"/>
  <c r="T115" i="37"/>
  <c r="T114" i="37"/>
  <c r="T113" i="37"/>
  <c r="T112" i="37"/>
  <c r="T111" i="37"/>
  <c r="T110" i="37"/>
  <c r="T109" i="37"/>
  <c r="T108" i="37"/>
  <c r="T107" i="37"/>
  <c r="T106" i="37"/>
  <c r="T105" i="37"/>
  <c r="T104" i="37"/>
  <c r="T103" i="37"/>
  <c r="T102" i="37"/>
  <c r="T101" i="37"/>
  <c r="T100" i="37"/>
  <c r="T99" i="37"/>
  <c r="T98" i="37"/>
  <c r="T97" i="37"/>
  <c r="T96" i="37"/>
  <c r="T95" i="37"/>
  <c r="T94" i="37"/>
  <c r="T93" i="37"/>
  <c r="T92" i="37"/>
  <c r="T91" i="37"/>
  <c r="T90" i="37"/>
  <c r="T89" i="37"/>
  <c r="T88" i="37"/>
  <c r="T87" i="37"/>
  <c r="T86" i="37"/>
  <c r="T85" i="37"/>
  <c r="T84" i="37"/>
  <c r="T83" i="37"/>
  <c r="T82" i="37"/>
  <c r="T81" i="37"/>
  <c r="T80" i="37"/>
  <c r="T79" i="37"/>
  <c r="T78" i="37"/>
  <c r="T77" i="37"/>
  <c r="T76" i="37"/>
  <c r="T75" i="37"/>
  <c r="T74" i="37"/>
  <c r="T73" i="37"/>
  <c r="T72" i="37"/>
  <c r="T71" i="37"/>
  <c r="T70" i="37"/>
  <c r="T69" i="37"/>
  <c r="T68" i="37"/>
  <c r="T67" i="37"/>
  <c r="T66" i="37"/>
  <c r="T65" i="37"/>
  <c r="T64" i="37"/>
  <c r="T63" i="37"/>
  <c r="T62" i="37"/>
  <c r="T61" i="37"/>
  <c r="T60" i="37"/>
  <c r="T59" i="37"/>
  <c r="T58" i="37"/>
  <c r="T57" i="37"/>
  <c r="T56" i="37"/>
  <c r="T55" i="37"/>
  <c r="T54" i="37"/>
  <c r="T53" i="37"/>
  <c r="T52" i="37"/>
  <c r="T51" i="37"/>
  <c r="T50" i="37"/>
  <c r="T49" i="37"/>
  <c r="T48" i="37"/>
  <c r="T47" i="37"/>
  <c r="T46" i="37"/>
  <c r="T45" i="37"/>
  <c r="T44" i="37"/>
  <c r="T43" i="37"/>
  <c r="T42" i="37"/>
  <c r="T41" i="37"/>
  <c r="T40" i="37"/>
  <c r="T39" i="37"/>
  <c r="T38" i="37"/>
  <c r="T37" i="37"/>
  <c r="T36" i="37"/>
  <c r="T35" i="37"/>
  <c r="T34" i="37"/>
  <c r="T33" i="37"/>
  <c r="T32" i="37"/>
  <c r="T31" i="37"/>
  <c r="T30" i="37"/>
  <c r="T29" i="37"/>
  <c r="T28" i="37"/>
  <c r="T27" i="37"/>
  <c r="T26" i="37"/>
  <c r="T25" i="37"/>
  <c r="T24" i="37"/>
  <c r="T23" i="37"/>
  <c r="T22" i="37"/>
  <c r="T21" i="37"/>
  <c r="T20" i="37"/>
  <c r="T19" i="37"/>
  <c r="T18" i="37"/>
  <c r="T17" i="37"/>
  <c r="T16" i="37"/>
  <c r="T15" i="37"/>
  <c r="T14" i="37"/>
  <c r="T13" i="37"/>
  <c r="T12" i="37"/>
  <c r="T11" i="37"/>
  <c r="T10" i="37"/>
  <c r="T9" i="37"/>
  <c r="Q197" i="37"/>
  <c r="Q196" i="37"/>
  <c r="Q195" i="37"/>
  <c r="Q194" i="37"/>
  <c r="Q193" i="37"/>
  <c r="Q192" i="37"/>
  <c r="Q191" i="37"/>
  <c r="Q190" i="37"/>
  <c r="Q189" i="37"/>
  <c r="Q188" i="37"/>
  <c r="Q187" i="37"/>
  <c r="Q186" i="37"/>
  <c r="Q185" i="37"/>
  <c r="Q184" i="37"/>
  <c r="Q183" i="37"/>
  <c r="Q182" i="37"/>
  <c r="Q181" i="37"/>
  <c r="Q180" i="37"/>
  <c r="Q179" i="37"/>
  <c r="Q178" i="37"/>
  <c r="Q177" i="37"/>
  <c r="Q176" i="37"/>
  <c r="Q175" i="37"/>
  <c r="Q174" i="37"/>
  <c r="Q173" i="37"/>
  <c r="Q172" i="37"/>
  <c r="Q171" i="37"/>
  <c r="Q170" i="37"/>
  <c r="Q169" i="37"/>
  <c r="Q168" i="37"/>
  <c r="Q167" i="37"/>
  <c r="Q166" i="37"/>
  <c r="Q165" i="37"/>
  <c r="Q164" i="37"/>
  <c r="Q163" i="37"/>
  <c r="Q162" i="37"/>
  <c r="Q161" i="37"/>
  <c r="Q160" i="37"/>
  <c r="Q159" i="37"/>
  <c r="Q158" i="37"/>
  <c r="Q157" i="37"/>
  <c r="Q156" i="37"/>
  <c r="Q155" i="37"/>
  <c r="Q154" i="37"/>
  <c r="Q153" i="37"/>
  <c r="Q152" i="37"/>
  <c r="Q151" i="37"/>
  <c r="Q150" i="37"/>
  <c r="Q149" i="37"/>
  <c r="Q148" i="37"/>
  <c r="Q147" i="37"/>
  <c r="Q146" i="37"/>
  <c r="Q145" i="37"/>
  <c r="Q144" i="37"/>
  <c r="Q143" i="37"/>
  <c r="Q142" i="37"/>
  <c r="Q141" i="37"/>
  <c r="Q140" i="37"/>
  <c r="Q139" i="37"/>
  <c r="Q138" i="37"/>
  <c r="Q137" i="37"/>
  <c r="Q136" i="37"/>
  <c r="Q135" i="37"/>
  <c r="Q134" i="37"/>
  <c r="Q133" i="37"/>
  <c r="Q132" i="37"/>
  <c r="Q131" i="37"/>
  <c r="Q130" i="37"/>
  <c r="Q129" i="37"/>
  <c r="Q128" i="37"/>
  <c r="Q127" i="37"/>
  <c r="Q126" i="37"/>
  <c r="Q125" i="37"/>
  <c r="Q124" i="37"/>
  <c r="Q123" i="37"/>
  <c r="Q122" i="37"/>
  <c r="Q121" i="37"/>
  <c r="Q120" i="37"/>
  <c r="Q119" i="37"/>
  <c r="Q118" i="37"/>
  <c r="Q117" i="37"/>
  <c r="Q116" i="37"/>
  <c r="Q115" i="37"/>
  <c r="Q114" i="37"/>
  <c r="Q113" i="37"/>
  <c r="Q112" i="37"/>
  <c r="Q111" i="37"/>
  <c r="Q110" i="37"/>
  <c r="Q109" i="37"/>
  <c r="Q108" i="37"/>
  <c r="Q107" i="37"/>
  <c r="Q106" i="37"/>
  <c r="Q105" i="37"/>
  <c r="Q104" i="37"/>
  <c r="Q103" i="37"/>
  <c r="Q102" i="37"/>
  <c r="Q101" i="37"/>
  <c r="Q100" i="37"/>
  <c r="Q99" i="37"/>
  <c r="Q98" i="37"/>
  <c r="Q97" i="37"/>
  <c r="Q96" i="37"/>
  <c r="Q95" i="37"/>
  <c r="Q94" i="37"/>
  <c r="Q93" i="37"/>
  <c r="Q92" i="37"/>
  <c r="Q91" i="37"/>
  <c r="Q90" i="37"/>
  <c r="Q89" i="37"/>
  <c r="Q88" i="37"/>
  <c r="Q87" i="37"/>
  <c r="Q86" i="37"/>
  <c r="Q85" i="37"/>
  <c r="Q84" i="37"/>
  <c r="Q83" i="37"/>
  <c r="Q82" i="37"/>
  <c r="Q81" i="37"/>
  <c r="Q80" i="37"/>
  <c r="Q79" i="37"/>
  <c r="Q78" i="37"/>
  <c r="Q77" i="37"/>
  <c r="Q76" i="37"/>
  <c r="Q75" i="37"/>
  <c r="Q74" i="37"/>
  <c r="Q73" i="37"/>
  <c r="Q72" i="37"/>
  <c r="Q71" i="37"/>
  <c r="Q70" i="37"/>
  <c r="Q69" i="37"/>
  <c r="Q68" i="37"/>
  <c r="Q67" i="37"/>
  <c r="Q66" i="37"/>
  <c r="Q65" i="37"/>
  <c r="Q64" i="37"/>
  <c r="Q63" i="37"/>
  <c r="Q62" i="37"/>
  <c r="Q61" i="37"/>
  <c r="Q60" i="37"/>
  <c r="Q59" i="37"/>
  <c r="Q58" i="37"/>
  <c r="Q57" i="37"/>
  <c r="Q56" i="37"/>
  <c r="Q55" i="37"/>
  <c r="Q54" i="37"/>
  <c r="Q53" i="37"/>
  <c r="Q52" i="37"/>
  <c r="Q51" i="37"/>
  <c r="Q50" i="37"/>
  <c r="Q49" i="37"/>
  <c r="Q48" i="37"/>
  <c r="Q47" i="37"/>
  <c r="Q46" i="37"/>
  <c r="Q45" i="37"/>
  <c r="Q44" i="37"/>
  <c r="Q43" i="37"/>
  <c r="Q42" i="37"/>
  <c r="Q41" i="37"/>
  <c r="Q40" i="37"/>
  <c r="Q39" i="37"/>
  <c r="Q38" i="37"/>
  <c r="Q37" i="37"/>
  <c r="Q36" i="37"/>
  <c r="Q35" i="37"/>
  <c r="Q34" i="37"/>
  <c r="Q33" i="37"/>
  <c r="Q32" i="37"/>
  <c r="Q31" i="37"/>
  <c r="Q30" i="37"/>
  <c r="Q29" i="37"/>
  <c r="Q28" i="37"/>
  <c r="Q27" i="37"/>
  <c r="Q26" i="37"/>
  <c r="Q25" i="37"/>
  <c r="Q24" i="37"/>
  <c r="Q23" i="37"/>
  <c r="Q22" i="37"/>
  <c r="Q21" i="37"/>
  <c r="Q20" i="37"/>
  <c r="Q19" i="37"/>
  <c r="Q18" i="37"/>
  <c r="Q17" i="37"/>
  <c r="Q16" i="37"/>
  <c r="Q15" i="37"/>
  <c r="Q14" i="37"/>
  <c r="Q13" i="37"/>
  <c r="Q12" i="37"/>
  <c r="Q11" i="37"/>
  <c r="Q10" i="37"/>
  <c r="Q9" i="37"/>
  <c r="N197" i="37"/>
  <c r="N196" i="37"/>
  <c r="N195" i="37"/>
  <c r="N194" i="37"/>
  <c r="N193" i="37"/>
  <c r="N192" i="37"/>
  <c r="N191" i="37"/>
  <c r="N190" i="37"/>
  <c r="N189" i="37"/>
  <c r="N188" i="37"/>
  <c r="N187" i="37"/>
  <c r="N186" i="37"/>
  <c r="N185" i="37"/>
  <c r="N184" i="37"/>
  <c r="N183" i="37"/>
  <c r="N182" i="37"/>
  <c r="N181" i="37"/>
  <c r="N180" i="37"/>
  <c r="N179" i="37"/>
  <c r="N178" i="37"/>
  <c r="N177" i="37"/>
  <c r="N176" i="37"/>
  <c r="N175" i="37"/>
  <c r="N174" i="37"/>
  <c r="N173" i="37"/>
  <c r="N172" i="37"/>
  <c r="N171" i="37"/>
  <c r="N170" i="37"/>
  <c r="N169" i="37"/>
  <c r="N168" i="37"/>
  <c r="N167" i="37"/>
  <c r="N166" i="37"/>
  <c r="N165" i="37"/>
  <c r="N164" i="37"/>
  <c r="N163" i="37"/>
  <c r="N162" i="37"/>
  <c r="N161" i="37"/>
  <c r="N160" i="37"/>
  <c r="N159" i="37"/>
  <c r="N158" i="37"/>
  <c r="N157" i="37"/>
  <c r="N156" i="37"/>
  <c r="N155" i="37"/>
  <c r="N154" i="37"/>
  <c r="N153" i="37"/>
  <c r="N152" i="37"/>
  <c r="N151" i="37"/>
  <c r="N150" i="37"/>
  <c r="N149" i="37"/>
  <c r="N148" i="37"/>
  <c r="N147" i="37"/>
  <c r="N146" i="37"/>
  <c r="N145" i="37"/>
  <c r="N144" i="37"/>
  <c r="N143" i="37"/>
  <c r="N142" i="37"/>
  <c r="N141" i="37"/>
  <c r="N140" i="37"/>
  <c r="N139" i="37"/>
  <c r="N138" i="37"/>
  <c r="N137" i="37"/>
  <c r="N136" i="37"/>
  <c r="N135" i="37"/>
  <c r="N134" i="37"/>
  <c r="N133" i="37"/>
  <c r="N132" i="37"/>
  <c r="N131" i="37"/>
  <c r="N130" i="37"/>
  <c r="N129" i="37"/>
  <c r="N128" i="37"/>
  <c r="N127" i="37"/>
  <c r="N126" i="37"/>
  <c r="N125" i="37"/>
  <c r="N124" i="37"/>
  <c r="N123" i="37"/>
  <c r="N122" i="37"/>
  <c r="N121" i="37"/>
  <c r="N120" i="37"/>
  <c r="N119" i="37"/>
  <c r="N118" i="37"/>
  <c r="N117" i="37"/>
  <c r="N116" i="37"/>
  <c r="N115" i="37"/>
  <c r="N114" i="37"/>
  <c r="N113" i="37"/>
  <c r="N112" i="37"/>
  <c r="N111" i="37"/>
  <c r="N110" i="37"/>
  <c r="N109" i="37"/>
  <c r="N108" i="37"/>
  <c r="N107" i="37"/>
  <c r="N106" i="37"/>
  <c r="N105" i="37"/>
  <c r="N104" i="37"/>
  <c r="N103" i="37"/>
  <c r="N102" i="37"/>
  <c r="N101" i="37"/>
  <c r="N100" i="37"/>
  <c r="N99" i="37"/>
  <c r="N98" i="37"/>
  <c r="N97" i="37"/>
  <c r="N96" i="37"/>
  <c r="N95" i="37"/>
  <c r="N94" i="37"/>
  <c r="N93" i="37"/>
  <c r="N92" i="37"/>
  <c r="N91" i="37"/>
  <c r="N90" i="37"/>
  <c r="N89" i="37"/>
  <c r="N88" i="37"/>
  <c r="N87" i="37"/>
  <c r="N86" i="37"/>
  <c r="N85" i="37"/>
  <c r="N84" i="37"/>
  <c r="N83" i="37"/>
  <c r="N82" i="37"/>
  <c r="N81" i="37"/>
  <c r="N80" i="37"/>
  <c r="N79" i="37"/>
  <c r="N78" i="37"/>
  <c r="N77" i="37"/>
  <c r="N76" i="37"/>
  <c r="N75" i="37"/>
  <c r="N74" i="37"/>
  <c r="N73" i="37"/>
  <c r="N72" i="37"/>
  <c r="N71" i="37"/>
  <c r="N70" i="37"/>
  <c r="N69" i="37"/>
  <c r="N68" i="37"/>
  <c r="N67" i="37"/>
  <c r="N66" i="37"/>
  <c r="N65" i="37"/>
  <c r="N64" i="37"/>
  <c r="N63" i="37"/>
  <c r="N62" i="37"/>
  <c r="N61" i="37"/>
  <c r="N60" i="37"/>
  <c r="N59" i="37"/>
  <c r="N58" i="37"/>
  <c r="N57" i="37"/>
  <c r="N56" i="37"/>
  <c r="N55" i="37"/>
  <c r="N54" i="37"/>
  <c r="N53" i="37"/>
  <c r="N52" i="37"/>
  <c r="N51" i="37"/>
  <c r="N50" i="37"/>
  <c r="N49" i="37"/>
  <c r="N48" i="37"/>
  <c r="N47" i="37"/>
  <c r="N46" i="37"/>
  <c r="N45" i="37"/>
  <c r="N44" i="37"/>
  <c r="N43" i="37"/>
  <c r="N42" i="37"/>
  <c r="N41" i="37"/>
  <c r="N40" i="37"/>
  <c r="N39" i="37"/>
  <c r="N38" i="37"/>
  <c r="N37" i="37"/>
  <c r="N36" i="37"/>
  <c r="N35" i="37"/>
  <c r="N34" i="37"/>
  <c r="N33" i="37"/>
  <c r="N32" i="37"/>
  <c r="N31" i="37"/>
  <c r="N30" i="37"/>
  <c r="N29" i="37"/>
  <c r="N28" i="37"/>
  <c r="N27" i="37"/>
  <c r="N26" i="37"/>
  <c r="N25" i="37"/>
  <c r="N24" i="37"/>
  <c r="N23" i="37"/>
  <c r="N22" i="37"/>
  <c r="N21" i="37"/>
  <c r="N20" i="37"/>
  <c r="N19" i="37"/>
  <c r="N18" i="37"/>
  <c r="N17" i="37"/>
  <c r="N16" i="37"/>
  <c r="N15" i="37"/>
  <c r="N14" i="37"/>
  <c r="N13" i="37"/>
  <c r="N12" i="37"/>
  <c r="N11" i="37"/>
  <c r="N10" i="37"/>
  <c r="N9" i="37"/>
  <c r="K197" i="37"/>
  <c r="K196" i="37"/>
  <c r="K195" i="37"/>
  <c r="K194" i="37"/>
  <c r="K193" i="37"/>
  <c r="K192" i="37"/>
  <c r="K191" i="37"/>
  <c r="K190" i="37"/>
  <c r="K189" i="37"/>
  <c r="K188" i="37"/>
  <c r="K187" i="37"/>
  <c r="K186" i="37"/>
  <c r="K185" i="37"/>
  <c r="K184" i="37"/>
  <c r="K183" i="37"/>
  <c r="K182" i="37"/>
  <c r="K181" i="37"/>
  <c r="K180" i="37"/>
  <c r="K179" i="37"/>
  <c r="K178" i="37"/>
  <c r="K177" i="37"/>
  <c r="K176" i="37"/>
  <c r="K175" i="37"/>
  <c r="K174" i="37"/>
  <c r="K173" i="37"/>
  <c r="K172" i="37"/>
  <c r="K171" i="37"/>
  <c r="K170" i="37"/>
  <c r="K169" i="37"/>
  <c r="K168" i="37"/>
  <c r="K167" i="37"/>
  <c r="K166" i="37"/>
  <c r="K165" i="37"/>
  <c r="K164" i="37"/>
  <c r="K163" i="37"/>
  <c r="K162" i="37"/>
  <c r="K161" i="37"/>
  <c r="K160" i="37"/>
  <c r="K159" i="37"/>
  <c r="K158" i="37"/>
  <c r="K157" i="37"/>
  <c r="K156" i="37"/>
  <c r="K155" i="37"/>
  <c r="K154" i="37"/>
  <c r="K153" i="37"/>
  <c r="K152" i="37"/>
  <c r="K151" i="37"/>
  <c r="K150" i="37"/>
  <c r="K149" i="37"/>
  <c r="K148" i="37"/>
  <c r="K147" i="37"/>
  <c r="K146" i="37"/>
  <c r="K145" i="37"/>
  <c r="K144" i="37"/>
  <c r="K143" i="37"/>
  <c r="K142" i="37"/>
  <c r="K141" i="37"/>
  <c r="K140" i="37"/>
  <c r="K139" i="37"/>
  <c r="K138" i="37"/>
  <c r="K137" i="37"/>
  <c r="K136" i="37"/>
  <c r="K135" i="37"/>
  <c r="K134" i="37"/>
  <c r="K133" i="37"/>
  <c r="K132" i="37"/>
  <c r="K131" i="37"/>
  <c r="K130" i="37"/>
  <c r="K129" i="37"/>
  <c r="K128" i="37"/>
  <c r="K127" i="37"/>
  <c r="K126" i="37"/>
  <c r="K125" i="37"/>
  <c r="K124" i="37"/>
  <c r="K123" i="37"/>
  <c r="K122" i="37"/>
  <c r="K121" i="37"/>
  <c r="K120" i="37"/>
  <c r="K119" i="37"/>
  <c r="K118" i="37"/>
  <c r="K117" i="37"/>
  <c r="K116" i="37"/>
  <c r="K115" i="37"/>
  <c r="K114" i="37"/>
  <c r="K113" i="37"/>
  <c r="K112" i="37"/>
  <c r="K111" i="37"/>
  <c r="K110" i="37"/>
  <c r="K109" i="37"/>
  <c r="K108" i="37"/>
  <c r="K107" i="37"/>
  <c r="K106" i="37"/>
  <c r="K105" i="37"/>
  <c r="K104" i="37"/>
  <c r="K103" i="37"/>
  <c r="K102" i="37"/>
  <c r="K101" i="37"/>
  <c r="K100" i="37"/>
  <c r="K99" i="37"/>
  <c r="K98" i="37"/>
  <c r="K97" i="37"/>
  <c r="K96" i="37"/>
  <c r="K95" i="37"/>
  <c r="K94" i="37"/>
  <c r="K93" i="37"/>
  <c r="K92" i="37"/>
  <c r="K91" i="37"/>
  <c r="K90" i="37"/>
  <c r="K89" i="37"/>
  <c r="K88" i="37"/>
  <c r="K87" i="37"/>
  <c r="K86" i="37"/>
  <c r="K85" i="37"/>
  <c r="K84" i="37"/>
  <c r="K83" i="37"/>
  <c r="K82" i="37"/>
  <c r="K81" i="37"/>
  <c r="K80" i="37"/>
  <c r="K79" i="37"/>
  <c r="K78" i="37"/>
  <c r="K77" i="37"/>
  <c r="K76" i="37"/>
  <c r="K75" i="37"/>
  <c r="K74" i="37"/>
  <c r="K73" i="37"/>
  <c r="K72" i="37"/>
  <c r="K71" i="37"/>
  <c r="K70" i="37"/>
  <c r="K69" i="37"/>
  <c r="K68" i="37"/>
  <c r="K67" i="37"/>
  <c r="K66" i="37"/>
  <c r="K65" i="37"/>
  <c r="K64" i="37"/>
  <c r="K63" i="37"/>
  <c r="K62" i="37"/>
  <c r="K61" i="37"/>
  <c r="K60" i="37"/>
  <c r="K59" i="37"/>
  <c r="K58" i="37"/>
  <c r="K57" i="37"/>
  <c r="K56" i="37"/>
  <c r="K55" i="37"/>
  <c r="K54" i="37"/>
  <c r="K53" i="37"/>
  <c r="K52" i="37"/>
  <c r="K51" i="37"/>
  <c r="K50" i="37"/>
  <c r="K49" i="37"/>
  <c r="K48" i="37"/>
  <c r="K47" i="37"/>
  <c r="K46" i="37"/>
  <c r="K45" i="37"/>
  <c r="K44" i="37"/>
  <c r="K43" i="37"/>
  <c r="K42" i="37"/>
  <c r="K41" i="37"/>
  <c r="K40" i="37"/>
  <c r="K39" i="37"/>
  <c r="K38" i="37"/>
  <c r="K37" i="37"/>
  <c r="K36" i="37"/>
  <c r="K35" i="37"/>
  <c r="K34" i="37"/>
  <c r="K33" i="37"/>
  <c r="K32" i="37"/>
  <c r="K31" i="37"/>
  <c r="K30" i="37"/>
  <c r="K29" i="37"/>
  <c r="K28" i="37"/>
  <c r="K27" i="37"/>
  <c r="K26" i="37"/>
  <c r="K25" i="37"/>
  <c r="K24" i="37"/>
  <c r="K23" i="37"/>
  <c r="K22" i="37"/>
  <c r="K21" i="37"/>
  <c r="K20" i="37"/>
  <c r="K19" i="37"/>
  <c r="K18" i="37"/>
  <c r="K17" i="37"/>
  <c r="K16" i="37"/>
  <c r="K15" i="37"/>
  <c r="K14" i="37"/>
  <c r="K13" i="37"/>
  <c r="K12" i="37"/>
  <c r="K11" i="37"/>
  <c r="K10" i="37"/>
  <c r="K9" i="37"/>
  <c r="H197" i="37"/>
  <c r="H196" i="37"/>
  <c r="H195" i="37"/>
  <c r="H194" i="37"/>
  <c r="H193" i="37"/>
  <c r="H192" i="37"/>
  <c r="H191" i="37"/>
  <c r="H190" i="37"/>
  <c r="H189" i="37"/>
  <c r="H188" i="37"/>
  <c r="H187" i="37"/>
  <c r="H186" i="37"/>
  <c r="H185" i="37"/>
  <c r="H184" i="37"/>
  <c r="H183" i="37"/>
  <c r="H182" i="37"/>
  <c r="H181" i="37"/>
  <c r="H180" i="37"/>
  <c r="H179" i="37"/>
  <c r="H178" i="37"/>
  <c r="H177" i="37"/>
  <c r="H176" i="37"/>
  <c r="H175" i="37"/>
  <c r="H174" i="37"/>
  <c r="H173" i="37"/>
  <c r="H172" i="37"/>
  <c r="H171" i="37"/>
  <c r="H170" i="37"/>
  <c r="H169" i="37"/>
  <c r="H168" i="37"/>
  <c r="H167" i="37"/>
  <c r="H166" i="37"/>
  <c r="H165" i="37"/>
  <c r="H164" i="37"/>
  <c r="H163" i="37"/>
  <c r="H162" i="37"/>
  <c r="H161" i="37"/>
  <c r="H160" i="37"/>
  <c r="H159" i="37"/>
  <c r="H158" i="37"/>
  <c r="H157" i="37"/>
  <c r="H156" i="37"/>
  <c r="H155" i="37"/>
  <c r="H154" i="37"/>
  <c r="H153" i="37"/>
  <c r="H152" i="37"/>
  <c r="H151" i="37"/>
  <c r="H150" i="37"/>
  <c r="H149" i="37"/>
  <c r="H148" i="37"/>
  <c r="H147" i="37"/>
  <c r="H146" i="37"/>
  <c r="H145" i="37"/>
  <c r="H144" i="37"/>
  <c r="H143" i="37"/>
  <c r="H142" i="37"/>
  <c r="H141" i="37"/>
  <c r="H140" i="37"/>
  <c r="H139" i="37"/>
  <c r="H138" i="37"/>
  <c r="H137" i="37"/>
  <c r="H136" i="37"/>
  <c r="H135" i="37"/>
  <c r="H134" i="37"/>
  <c r="H133" i="37"/>
  <c r="H132" i="37"/>
  <c r="H131" i="37"/>
  <c r="H130" i="37"/>
  <c r="H129" i="37"/>
  <c r="H128" i="37"/>
  <c r="H127" i="37"/>
  <c r="H126" i="37"/>
  <c r="H125" i="37"/>
  <c r="H124" i="37"/>
  <c r="H123" i="37"/>
  <c r="H122" i="37"/>
  <c r="H121" i="37"/>
  <c r="H120" i="37"/>
  <c r="H119" i="37"/>
  <c r="H118" i="37"/>
  <c r="H117" i="37"/>
  <c r="H116" i="37"/>
  <c r="H115" i="37"/>
  <c r="H114" i="37"/>
  <c r="H113" i="37"/>
  <c r="H112" i="37"/>
  <c r="H111" i="37"/>
  <c r="H110" i="37"/>
  <c r="H109" i="37"/>
  <c r="H108" i="37"/>
  <c r="H107" i="37"/>
  <c r="H106" i="37"/>
  <c r="H105" i="37"/>
  <c r="H104" i="37"/>
  <c r="H103" i="37"/>
  <c r="H102" i="37"/>
  <c r="H101" i="37"/>
  <c r="H100" i="37"/>
  <c r="H99" i="37"/>
  <c r="H98" i="37"/>
  <c r="H97" i="37"/>
  <c r="H96" i="37"/>
  <c r="H95" i="37"/>
  <c r="H94" i="37"/>
  <c r="H93" i="37"/>
  <c r="H92" i="37"/>
  <c r="H91" i="37"/>
  <c r="H90" i="37"/>
  <c r="H89" i="37"/>
  <c r="H88" i="37"/>
  <c r="H87" i="37"/>
  <c r="H86" i="37"/>
  <c r="H85" i="37"/>
  <c r="H84" i="37"/>
  <c r="H83" i="37"/>
  <c r="H82" i="37"/>
  <c r="H81" i="37"/>
  <c r="H80" i="37"/>
  <c r="H79" i="37"/>
  <c r="H78" i="37"/>
  <c r="H77" i="37"/>
  <c r="H76" i="37"/>
  <c r="H75" i="37"/>
  <c r="H74" i="37"/>
  <c r="H73" i="37"/>
  <c r="H72" i="37"/>
  <c r="H71" i="37"/>
  <c r="H70" i="37"/>
  <c r="H69" i="37"/>
  <c r="H68" i="37"/>
  <c r="H67" i="37"/>
  <c r="H66" i="37"/>
  <c r="H65" i="37"/>
  <c r="H64" i="37"/>
  <c r="H63" i="37"/>
  <c r="H62" i="37"/>
  <c r="H61" i="37"/>
  <c r="H60" i="37"/>
  <c r="H59" i="37"/>
  <c r="H58" i="37"/>
  <c r="H57" i="37"/>
  <c r="H56" i="37"/>
  <c r="H55" i="37"/>
  <c r="H54" i="37"/>
  <c r="H53" i="37"/>
  <c r="H52" i="37"/>
  <c r="H51" i="37"/>
  <c r="H50" i="37"/>
  <c r="H49" i="37"/>
  <c r="H48" i="37"/>
  <c r="H47" i="37"/>
  <c r="H46" i="37"/>
  <c r="H45" i="37"/>
  <c r="H44" i="37"/>
  <c r="H43" i="37"/>
  <c r="H42" i="37"/>
  <c r="H41" i="37"/>
  <c r="H40" i="37"/>
  <c r="H39" i="37"/>
  <c r="H38" i="37"/>
  <c r="H37" i="37"/>
  <c r="H36" i="37"/>
  <c r="H35" i="37"/>
  <c r="H34" i="37"/>
  <c r="H33" i="37"/>
  <c r="H32" i="37"/>
  <c r="H31" i="37"/>
  <c r="H30" i="37"/>
  <c r="H29" i="37"/>
  <c r="H28" i="37"/>
  <c r="H27" i="37"/>
  <c r="H26" i="37"/>
  <c r="H25" i="37"/>
  <c r="H24" i="37"/>
  <c r="H23" i="37"/>
  <c r="H22" i="37"/>
  <c r="H21" i="37"/>
  <c r="H20" i="37"/>
  <c r="H19" i="37"/>
  <c r="H18" i="37"/>
  <c r="H17" i="37"/>
  <c r="H16" i="37"/>
  <c r="H15" i="37"/>
  <c r="H14" i="37"/>
  <c r="H13" i="37"/>
  <c r="H12" i="37"/>
  <c r="H11" i="37"/>
  <c r="H10" i="37"/>
  <c r="H9" i="37"/>
  <c r="E197" i="37"/>
  <c r="E196" i="37"/>
  <c r="E195" i="37"/>
  <c r="E194" i="37"/>
  <c r="E193" i="37"/>
  <c r="E192" i="37"/>
  <c r="E191" i="37"/>
  <c r="E190" i="37"/>
  <c r="E189" i="37"/>
  <c r="E188" i="37"/>
  <c r="E187" i="37"/>
  <c r="E186" i="37"/>
  <c r="E185" i="37"/>
  <c r="E184" i="37"/>
  <c r="E183" i="37"/>
  <c r="E182" i="37"/>
  <c r="E181" i="37"/>
  <c r="E180" i="37"/>
  <c r="E179" i="37"/>
  <c r="E178" i="37"/>
  <c r="E177" i="37"/>
  <c r="E176" i="37"/>
  <c r="E175" i="37"/>
  <c r="E174" i="37"/>
  <c r="E173" i="37"/>
  <c r="E172" i="37"/>
  <c r="E171" i="37"/>
  <c r="E170" i="37"/>
  <c r="E169" i="37"/>
  <c r="E168" i="37"/>
  <c r="E167" i="37"/>
  <c r="E166" i="37"/>
  <c r="E165" i="37"/>
  <c r="E164" i="37"/>
  <c r="E163" i="37"/>
  <c r="E162" i="37"/>
  <c r="E161" i="37"/>
  <c r="E160" i="37"/>
  <c r="E159" i="37"/>
  <c r="E158" i="37"/>
  <c r="E157" i="37"/>
  <c r="E156" i="37"/>
  <c r="E155" i="37"/>
  <c r="E154" i="37"/>
  <c r="E153" i="37"/>
  <c r="E152" i="37"/>
  <c r="E151" i="37"/>
  <c r="E150" i="37"/>
  <c r="E149" i="37"/>
  <c r="E148" i="37"/>
  <c r="E147" i="37"/>
  <c r="E146" i="37"/>
  <c r="E145" i="37"/>
  <c r="E144" i="37"/>
  <c r="E143" i="37"/>
  <c r="E142" i="37"/>
  <c r="E141" i="37"/>
  <c r="E140" i="37"/>
  <c r="E139" i="37"/>
  <c r="E138" i="37"/>
  <c r="E137" i="37"/>
  <c r="E136" i="37"/>
  <c r="E135" i="37"/>
  <c r="E134" i="37"/>
  <c r="E133" i="37"/>
  <c r="E132" i="37"/>
  <c r="E131" i="37"/>
  <c r="E130" i="37"/>
  <c r="E129" i="37"/>
  <c r="E128" i="37"/>
  <c r="E127" i="37"/>
  <c r="E126" i="37"/>
  <c r="E125" i="37"/>
  <c r="E124" i="37"/>
  <c r="E123" i="37"/>
  <c r="E122" i="37"/>
  <c r="E121" i="37"/>
  <c r="E120" i="37"/>
  <c r="E119" i="37"/>
  <c r="E118" i="37"/>
  <c r="E117" i="37"/>
  <c r="E116" i="37"/>
  <c r="E115" i="37"/>
  <c r="E114" i="37"/>
  <c r="E113" i="37"/>
  <c r="E112" i="37"/>
  <c r="E111" i="37"/>
  <c r="E110" i="37"/>
  <c r="E109" i="37"/>
  <c r="E108" i="37"/>
  <c r="E107" i="37"/>
  <c r="E106" i="37"/>
  <c r="E105" i="37"/>
  <c r="E104" i="37"/>
  <c r="E103" i="37"/>
  <c r="E102" i="37"/>
  <c r="E101" i="37"/>
  <c r="E100" i="37"/>
  <c r="E99" i="37"/>
  <c r="E98" i="37"/>
  <c r="E97" i="37"/>
  <c r="E96" i="37"/>
  <c r="E95" i="37"/>
  <c r="E94" i="37"/>
  <c r="E93" i="37"/>
  <c r="E92" i="37"/>
  <c r="E91" i="37"/>
  <c r="E90" i="37"/>
  <c r="E89" i="37"/>
  <c r="E88" i="37"/>
  <c r="E87" i="37"/>
  <c r="E86" i="37"/>
  <c r="E85" i="37"/>
  <c r="E84" i="37"/>
  <c r="E83" i="37"/>
  <c r="E82" i="37"/>
  <c r="E81" i="37"/>
  <c r="E80" i="37"/>
  <c r="E79" i="37"/>
  <c r="E78" i="37"/>
  <c r="E77" i="37"/>
  <c r="E76" i="37"/>
  <c r="E75" i="37"/>
  <c r="E74" i="37"/>
  <c r="E73" i="37"/>
  <c r="E72" i="37"/>
  <c r="E71" i="37"/>
  <c r="E70" i="37"/>
  <c r="E69" i="37"/>
  <c r="E68" i="37"/>
  <c r="E67" i="37"/>
  <c r="E66" i="37"/>
  <c r="E65" i="37"/>
  <c r="E64" i="37"/>
  <c r="E63" i="37"/>
  <c r="E62" i="37"/>
  <c r="E61" i="37"/>
  <c r="E60" i="37"/>
  <c r="E59" i="37"/>
  <c r="E58" i="37"/>
  <c r="E57" i="37"/>
  <c r="E56" i="37"/>
  <c r="E55" i="37"/>
  <c r="E54" i="37"/>
  <c r="E53" i="37"/>
  <c r="E52" i="37"/>
  <c r="E51" i="37"/>
  <c r="E50" i="37"/>
  <c r="E49" i="37"/>
  <c r="E48" i="37"/>
  <c r="E47" i="37"/>
  <c r="E46" i="37"/>
  <c r="E45" i="37"/>
  <c r="E44" i="37"/>
  <c r="E43" i="37"/>
  <c r="E42" i="37"/>
  <c r="E41" i="37"/>
  <c r="E40" i="37"/>
  <c r="E39" i="37"/>
  <c r="E38" i="37"/>
  <c r="E37" i="37"/>
  <c r="E36" i="37"/>
  <c r="E35" i="37"/>
  <c r="E34" i="37"/>
  <c r="E33" i="37"/>
  <c r="E32" i="37"/>
  <c r="E31" i="37"/>
  <c r="E30" i="37"/>
  <c r="E29" i="37"/>
  <c r="E28" i="37"/>
  <c r="E27" i="37"/>
  <c r="E26" i="37"/>
  <c r="E25" i="37"/>
  <c r="E24" i="37"/>
  <c r="E23" i="37"/>
  <c r="E22" i="37"/>
  <c r="E21" i="37"/>
  <c r="E20" i="37"/>
  <c r="E19" i="37"/>
  <c r="E18" i="37"/>
  <c r="E17" i="37"/>
  <c r="E16" i="37"/>
  <c r="E15" i="37"/>
  <c r="E14" i="37"/>
  <c r="E13" i="37"/>
  <c r="E12" i="37"/>
  <c r="E11" i="37"/>
  <c r="E10" i="37"/>
  <c r="E9" i="37"/>
  <c r="AT62" i="34" l="1"/>
  <c r="AV47" i="34"/>
  <c r="AV54" i="34"/>
  <c r="AV55" i="34"/>
  <c r="AV56" i="34"/>
  <c r="AV58" i="34"/>
  <c r="AV32" i="34"/>
  <c r="AQ62" i="34"/>
  <c r="AV59" i="34"/>
  <c r="AV60" i="34"/>
  <c r="AP62" i="34"/>
  <c r="AV17" i="34"/>
  <c r="AN62" i="34"/>
  <c r="AV57" i="34"/>
  <c r="AV61" i="34"/>
  <c r="AV53" i="34"/>
  <c r="AC197" i="37"/>
  <c r="AC196" i="37"/>
  <c r="AC195" i="37"/>
  <c r="AC194" i="37"/>
  <c r="AC193" i="37"/>
  <c r="AC192" i="37"/>
  <c r="AC191" i="37"/>
  <c r="AC190" i="37"/>
  <c r="AC189" i="37"/>
  <c r="AC188" i="37"/>
  <c r="AC187" i="37"/>
  <c r="AC186" i="37"/>
  <c r="AC185" i="37"/>
  <c r="AC184" i="37"/>
  <c r="AC183" i="37"/>
  <c r="AC182" i="37"/>
  <c r="AC181" i="37"/>
  <c r="AC180" i="37"/>
  <c r="AC179" i="37"/>
  <c r="AC178" i="37"/>
  <c r="AC177" i="37"/>
  <c r="AC176" i="37"/>
  <c r="AC175" i="37"/>
  <c r="AC174" i="37"/>
  <c r="AC173" i="37"/>
  <c r="AC172" i="37"/>
  <c r="AC171" i="37"/>
  <c r="AC170" i="37"/>
  <c r="AC169" i="37"/>
  <c r="AC168" i="37"/>
  <c r="AC167" i="37"/>
  <c r="AC166" i="37"/>
  <c r="AC165" i="37"/>
  <c r="AC164" i="37"/>
  <c r="AC163" i="37"/>
  <c r="AC162" i="37"/>
  <c r="AC161" i="37"/>
  <c r="AC160" i="37"/>
  <c r="AC159" i="37"/>
  <c r="AC158" i="37"/>
  <c r="AC157" i="37"/>
  <c r="AC156" i="37"/>
  <c r="AC155" i="37"/>
  <c r="AC154" i="37"/>
  <c r="AC153" i="37"/>
  <c r="AC152" i="37"/>
  <c r="AC151" i="37"/>
  <c r="AC150" i="37"/>
  <c r="AC149" i="37"/>
  <c r="AC148" i="37"/>
  <c r="AC147" i="37"/>
  <c r="AC146" i="37"/>
  <c r="AC145" i="37"/>
  <c r="AC144" i="37"/>
  <c r="AC143" i="37"/>
  <c r="AC142" i="37"/>
  <c r="AC141" i="37"/>
  <c r="AC140" i="37"/>
  <c r="AC139" i="37"/>
  <c r="AC138" i="37"/>
  <c r="AC137" i="37"/>
  <c r="AC136" i="37"/>
  <c r="AC135" i="37"/>
  <c r="AC134" i="37"/>
  <c r="AC133" i="37"/>
  <c r="AC132" i="37"/>
  <c r="AC131" i="37"/>
  <c r="AC130" i="37"/>
  <c r="AC129" i="37"/>
  <c r="AC128" i="37"/>
  <c r="AC127" i="37"/>
  <c r="AC126" i="37"/>
  <c r="AC125" i="37"/>
  <c r="AC124" i="37"/>
  <c r="AC123" i="37"/>
  <c r="AC122" i="37"/>
  <c r="AC121" i="37"/>
  <c r="AC120" i="37"/>
  <c r="AC119" i="37"/>
  <c r="AC118" i="37"/>
  <c r="AC117" i="37"/>
  <c r="AC116" i="37"/>
  <c r="AC115" i="37"/>
  <c r="AC114" i="37"/>
  <c r="AC113" i="37"/>
  <c r="AC112" i="37"/>
  <c r="AC111" i="37"/>
  <c r="AC110" i="37"/>
  <c r="AC109" i="37"/>
  <c r="AC108" i="37"/>
  <c r="AC107" i="37"/>
  <c r="AC106" i="37"/>
  <c r="AC105" i="37"/>
  <c r="AC104" i="37"/>
  <c r="AC103" i="37"/>
  <c r="AC102" i="37"/>
  <c r="AC101" i="37"/>
  <c r="AC100" i="37"/>
  <c r="AC99" i="37"/>
  <c r="AC98" i="37"/>
  <c r="AC97" i="37"/>
  <c r="AC96" i="37"/>
  <c r="AC95" i="37"/>
  <c r="AC94" i="37"/>
  <c r="AC93" i="37"/>
  <c r="AC92" i="37"/>
  <c r="AC91" i="37"/>
  <c r="AC90" i="37"/>
  <c r="AC89" i="37"/>
  <c r="AC88" i="37"/>
  <c r="AC87" i="37"/>
  <c r="AC86" i="37"/>
  <c r="AC85" i="37"/>
  <c r="AC84" i="37"/>
  <c r="AC83" i="37"/>
  <c r="AC82" i="37"/>
  <c r="AC81" i="37"/>
  <c r="AC80" i="37"/>
  <c r="AC79" i="37"/>
  <c r="AC78" i="37"/>
  <c r="AC77" i="37"/>
  <c r="AC76" i="37"/>
  <c r="AC75" i="37"/>
  <c r="AC74" i="37"/>
  <c r="AC73" i="37"/>
  <c r="AC72" i="37"/>
  <c r="AC71" i="37"/>
  <c r="AC70" i="37"/>
  <c r="AC69" i="37"/>
  <c r="AC68" i="37"/>
  <c r="AC67" i="37"/>
  <c r="AC66" i="37"/>
  <c r="AC65" i="37"/>
  <c r="AC64" i="37"/>
  <c r="AC63" i="37"/>
  <c r="AC62" i="37"/>
  <c r="AC61" i="37"/>
  <c r="AC60" i="37"/>
  <c r="AC59" i="37"/>
  <c r="AC58" i="37"/>
  <c r="AC57" i="37"/>
  <c r="AC56" i="37"/>
  <c r="AC55" i="37"/>
  <c r="AC54" i="37"/>
  <c r="AC53" i="37"/>
  <c r="AC52" i="37"/>
  <c r="AC51" i="37"/>
  <c r="AC50" i="37"/>
  <c r="AC49" i="37"/>
  <c r="AC48" i="37"/>
  <c r="AC47" i="37"/>
  <c r="AC46" i="37"/>
  <c r="AC45" i="37"/>
  <c r="AC44" i="37"/>
  <c r="AC43" i="37"/>
  <c r="AC42" i="37"/>
  <c r="AC41" i="37"/>
  <c r="AC40" i="37"/>
  <c r="AC39" i="37"/>
  <c r="AC38" i="37"/>
  <c r="AC37" i="37"/>
  <c r="AC36" i="37"/>
  <c r="AC35" i="37"/>
  <c r="AC34" i="37"/>
  <c r="AC33" i="37"/>
  <c r="AC32" i="37"/>
  <c r="AC31" i="37"/>
  <c r="AC30" i="37"/>
  <c r="AC29" i="37"/>
  <c r="AC28" i="37"/>
  <c r="AC27" i="37"/>
  <c r="AC26" i="37"/>
  <c r="AC25" i="37"/>
  <c r="AC24" i="37"/>
  <c r="AC23" i="37"/>
  <c r="AC205" i="37" s="1"/>
  <c r="AC22" i="37"/>
  <c r="AC21" i="37"/>
  <c r="AC20" i="37"/>
  <c r="AC19" i="37"/>
  <c r="AC201" i="37" s="1"/>
  <c r="AC18" i="37"/>
  <c r="AC17" i="37"/>
  <c r="AC16" i="37"/>
  <c r="AC15" i="37"/>
  <c r="AC14" i="37"/>
  <c r="AC13" i="37"/>
  <c r="AC12" i="37"/>
  <c r="AC203" i="37" s="1"/>
  <c r="AC11" i="37"/>
  <c r="AC10" i="37"/>
  <c r="AB197" i="37"/>
  <c r="AB196" i="37"/>
  <c r="AB195" i="37"/>
  <c r="AB194" i="37"/>
  <c r="AB193" i="37"/>
  <c r="AB192" i="37"/>
  <c r="AB191" i="37"/>
  <c r="AB190" i="37"/>
  <c r="AB189" i="37"/>
  <c r="AB188" i="37"/>
  <c r="AB187" i="37"/>
  <c r="AB186" i="37"/>
  <c r="AB185" i="37"/>
  <c r="AB184" i="37"/>
  <c r="AB183" i="37"/>
  <c r="AB182" i="37"/>
  <c r="AB181" i="37"/>
  <c r="AB180" i="37"/>
  <c r="AB179" i="37"/>
  <c r="AB178" i="37"/>
  <c r="AB177" i="37"/>
  <c r="AB176" i="37"/>
  <c r="AB175" i="37"/>
  <c r="AB174" i="37"/>
  <c r="AB173" i="37"/>
  <c r="AB172" i="37"/>
  <c r="AB171" i="37"/>
  <c r="AB170" i="37"/>
  <c r="AB169" i="37"/>
  <c r="AB168" i="37"/>
  <c r="AB167" i="37"/>
  <c r="AB166" i="37"/>
  <c r="AB165" i="37"/>
  <c r="AB164" i="37"/>
  <c r="AB163" i="37"/>
  <c r="AB162" i="37"/>
  <c r="AB161" i="37"/>
  <c r="AB160" i="37"/>
  <c r="AB159" i="37"/>
  <c r="AB158" i="37"/>
  <c r="AB157" i="37"/>
  <c r="AB156" i="37"/>
  <c r="AB155" i="37"/>
  <c r="AB154" i="37"/>
  <c r="AB153" i="37"/>
  <c r="AB152" i="37"/>
  <c r="AB151" i="37"/>
  <c r="AB150" i="37"/>
  <c r="AB149" i="37"/>
  <c r="AB148" i="37"/>
  <c r="AB147" i="37"/>
  <c r="AB146" i="37"/>
  <c r="AB145" i="37"/>
  <c r="AB144" i="37"/>
  <c r="AB143" i="37"/>
  <c r="AB142" i="37"/>
  <c r="AB141" i="37"/>
  <c r="AB140" i="37"/>
  <c r="AB139" i="37"/>
  <c r="AB138" i="37"/>
  <c r="AB137" i="37"/>
  <c r="AB136" i="37"/>
  <c r="AB135" i="37"/>
  <c r="AB134" i="37"/>
  <c r="AB133" i="37"/>
  <c r="AB132" i="37"/>
  <c r="AB131" i="37"/>
  <c r="AB130" i="37"/>
  <c r="AB129" i="37"/>
  <c r="AB128" i="37"/>
  <c r="AB127" i="37"/>
  <c r="AB126" i="37"/>
  <c r="AB125" i="37"/>
  <c r="AB124" i="37"/>
  <c r="AB123" i="37"/>
  <c r="AB122" i="37"/>
  <c r="AB121" i="37"/>
  <c r="AB120" i="37"/>
  <c r="AB119" i="37"/>
  <c r="AB118" i="37"/>
  <c r="AB117" i="37"/>
  <c r="AB116" i="37"/>
  <c r="AB115" i="37"/>
  <c r="AB114" i="37"/>
  <c r="AB113" i="37"/>
  <c r="AB112" i="37"/>
  <c r="AB111" i="37"/>
  <c r="AB110" i="37"/>
  <c r="AB109" i="37"/>
  <c r="AB108" i="37"/>
  <c r="AB107" i="37"/>
  <c r="AB106" i="37"/>
  <c r="AB105" i="37"/>
  <c r="AB104" i="37"/>
  <c r="AB103" i="37"/>
  <c r="AB102" i="37"/>
  <c r="AB101" i="37"/>
  <c r="AB100" i="37"/>
  <c r="AB99" i="37"/>
  <c r="AB98" i="37"/>
  <c r="AB97" i="37"/>
  <c r="AB96" i="37"/>
  <c r="AB95" i="37"/>
  <c r="AB94" i="37"/>
  <c r="AB93" i="37"/>
  <c r="AB92" i="37"/>
  <c r="AB91" i="37"/>
  <c r="AB90" i="37"/>
  <c r="AB89" i="37"/>
  <c r="AB88" i="37"/>
  <c r="AB87" i="37"/>
  <c r="AB86" i="37"/>
  <c r="AB85" i="37"/>
  <c r="AB84" i="37"/>
  <c r="AB83" i="37"/>
  <c r="AB82" i="37"/>
  <c r="AB81" i="37"/>
  <c r="AB80" i="37"/>
  <c r="AB79" i="37"/>
  <c r="AB78" i="37"/>
  <c r="AB77" i="37"/>
  <c r="AB76" i="37"/>
  <c r="AB75" i="37"/>
  <c r="AB74" i="37"/>
  <c r="AB73" i="37"/>
  <c r="AB72" i="37"/>
  <c r="AB71" i="37"/>
  <c r="AB70" i="37"/>
  <c r="AB69" i="37"/>
  <c r="AB68" i="37"/>
  <c r="AB67" i="37"/>
  <c r="AB66" i="37"/>
  <c r="AB65" i="37"/>
  <c r="AB64" i="37"/>
  <c r="AB63" i="37"/>
  <c r="AB62" i="37"/>
  <c r="AB61" i="37"/>
  <c r="AB60" i="37"/>
  <c r="AB59" i="37"/>
  <c r="AB58" i="37"/>
  <c r="AB57" i="37"/>
  <c r="AB56" i="37"/>
  <c r="AB55" i="37"/>
  <c r="AB54" i="37"/>
  <c r="AB53" i="37"/>
  <c r="AB52" i="37"/>
  <c r="AB51" i="37"/>
  <c r="AB50" i="37"/>
  <c r="AB49" i="37"/>
  <c r="AB48" i="37"/>
  <c r="AB47" i="37"/>
  <c r="AB46" i="37"/>
  <c r="AB45" i="37"/>
  <c r="AB44" i="37"/>
  <c r="AB43" i="37"/>
  <c r="AB42" i="37"/>
  <c r="AB41" i="37"/>
  <c r="AB40" i="37"/>
  <c r="AB39" i="37"/>
  <c r="AB38" i="37"/>
  <c r="AB37" i="37"/>
  <c r="AB36" i="37"/>
  <c r="AB35" i="37"/>
  <c r="AB208" i="37" s="1"/>
  <c r="AB34" i="37"/>
  <c r="AB33" i="37"/>
  <c r="AB32" i="37"/>
  <c r="AB31" i="37"/>
  <c r="AB204" i="37" s="1"/>
  <c r="AB30" i="37"/>
  <c r="AB29" i="37"/>
  <c r="AB28" i="37"/>
  <c r="AB27" i="37"/>
  <c r="AB26" i="37"/>
  <c r="AB25" i="37"/>
  <c r="AB24" i="37"/>
  <c r="AB23" i="37"/>
  <c r="AB205" i="37" s="1"/>
  <c r="AB22" i="37"/>
  <c r="AB21" i="37"/>
  <c r="AB20" i="37"/>
  <c r="AB19" i="37"/>
  <c r="AB201" i="37" s="1"/>
  <c r="AB18" i="37"/>
  <c r="AB17" i="37"/>
  <c r="AB16" i="37"/>
  <c r="AB15" i="37"/>
  <c r="AB206" i="37" s="1"/>
  <c r="AB14" i="37"/>
  <c r="AB13" i="37"/>
  <c r="AB12" i="37"/>
  <c r="AB11" i="37"/>
  <c r="AB202" i="37" s="1"/>
  <c r="AB10" i="37"/>
  <c r="AA197" i="37"/>
  <c r="AA196" i="37"/>
  <c r="AA195" i="37"/>
  <c r="AA194" i="37"/>
  <c r="AA193" i="37"/>
  <c r="AA192" i="37"/>
  <c r="AA191" i="37"/>
  <c r="AA190" i="37"/>
  <c r="AA189" i="37"/>
  <c r="AA188" i="37"/>
  <c r="AA187" i="37"/>
  <c r="AA186" i="37"/>
  <c r="AA185" i="37"/>
  <c r="AA184" i="37"/>
  <c r="AA183" i="37"/>
  <c r="AA182" i="37"/>
  <c r="AA181" i="37"/>
  <c r="AA180" i="37"/>
  <c r="AA179" i="37"/>
  <c r="AA178" i="37"/>
  <c r="AA177" i="37"/>
  <c r="AA176" i="37"/>
  <c r="AA175" i="37"/>
  <c r="AA174" i="37"/>
  <c r="AA173" i="37"/>
  <c r="AA172" i="37"/>
  <c r="AA171" i="37"/>
  <c r="AA170" i="37"/>
  <c r="AA169" i="37"/>
  <c r="AA168" i="37"/>
  <c r="AA167" i="37"/>
  <c r="AA166" i="37"/>
  <c r="AA165" i="37"/>
  <c r="AA164" i="37"/>
  <c r="AA163" i="37"/>
  <c r="AA162" i="37"/>
  <c r="AA161" i="37"/>
  <c r="AA160" i="37"/>
  <c r="AA159" i="37"/>
  <c r="AA158" i="37"/>
  <c r="AA157" i="37"/>
  <c r="AA156" i="37"/>
  <c r="AA155" i="37"/>
  <c r="AA154" i="37"/>
  <c r="AA153" i="37"/>
  <c r="AA152" i="37"/>
  <c r="AA151" i="37"/>
  <c r="AA150" i="37"/>
  <c r="AA149" i="37"/>
  <c r="AA148" i="37"/>
  <c r="AA147" i="37"/>
  <c r="AA146" i="37"/>
  <c r="AA145" i="37"/>
  <c r="AA144" i="37"/>
  <c r="AA143" i="37"/>
  <c r="AA142" i="37"/>
  <c r="AA141" i="37"/>
  <c r="AA140" i="37"/>
  <c r="AA139" i="37"/>
  <c r="AA138" i="37"/>
  <c r="AA137" i="37"/>
  <c r="AA136" i="37"/>
  <c r="AA135" i="37"/>
  <c r="AA134" i="37"/>
  <c r="AA133" i="37"/>
  <c r="AA132" i="37"/>
  <c r="AA131" i="37"/>
  <c r="AA130" i="37"/>
  <c r="AA129" i="37"/>
  <c r="AA128" i="37"/>
  <c r="AA127" i="37"/>
  <c r="AA126" i="37"/>
  <c r="AA125" i="37"/>
  <c r="AA124" i="37"/>
  <c r="AA123" i="37"/>
  <c r="AA122" i="37"/>
  <c r="AA121" i="37"/>
  <c r="AA120" i="37"/>
  <c r="AA119" i="37"/>
  <c r="AA118" i="37"/>
  <c r="AA117" i="37"/>
  <c r="AA116" i="37"/>
  <c r="AA115" i="37"/>
  <c r="AA114" i="37"/>
  <c r="AA113" i="37"/>
  <c r="AA112" i="37"/>
  <c r="AA111" i="37"/>
  <c r="AA110" i="37"/>
  <c r="AA109" i="37"/>
  <c r="AA108" i="37"/>
  <c r="AA107" i="37"/>
  <c r="AA106" i="37"/>
  <c r="AA105" i="37"/>
  <c r="AA104" i="37"/>
  <c r="AA103" i="37"/>
  <c r="AA102" i="37"/>
  <c r="AA101" i="37"/>
  <c r="AA100" i="37"/>
  <c r="AA99" i="37"/>
  <c r="AA98" i="37"/>
  <c r="AA97" i="37"/>
  <c r="AA96" i="37"/>
  <c r="AA95" i="37"/>
  <c r="AA94" i="37"/>
  <c r="AA93" i="37"/>
  <c r="AA92" i="37"/>
  <c r="AA91" i="37"/>
  <c r="AA90" i="37"/>
  <c r="AA89" i="37"/>
  <c r="AA88" i="37"/>
  <c r="AA87" i="37"/>
  <c r="AA86" i="37"/>
  <c r="AA84" i="37"/>
  <c r="AA83" i="37"/>
  <c r="AA81" i="37"/>
  <c r="AA80" i="37"/>
  <c r="AA79" i="37"/>
  <c r="AA78" i="37"/>
  <c r="AA77" i="37"/>
  <c r="AA76" i="37"/>
  <c r="AA75" i="37"/>
  <c r="AA74" i="37"/>
  <c r="AA73" i="37"/>
  <c r="AA72" i="37"/>
  <c r="AA71" i="37"/>
  <c r="AA70" i="37"/>
  <c r="AA69" i="37"/>
  <c r="AA68" i="37"/>
  <c r="AA67" i="37"/>
  <c r="AA66" i="37"/>
  <c r="AA64" i="37"/>
  <c r="AA63" i="37"/>
  <c r="AA62" i="37"/>
  <c r="AA61" i="37"/>
  <c r="AA60" i="37"/>
  <c r="AA59" i="37"/>
  <c r="AA58" i="37"/>
  <c r="AA57" i="37"/>
  <c r="AA56" i="37"/>
  <c r="AA55" i="37"/>
  <c r="AA54" i="37"/>
  <c r="AA53" i="37"/>
  <c r="AA52" i="37"/>
  <c r="AA51" i="37"/>
  <c r="AA50" i="37"/>
  <c r="AA49" i="37"/>
  <c r="AA48" i="37"/>
  <c r="AA46" i="37"/>
  <c r="AA45" i="37"/>
  <c r="AA44" i="37"/>
  <c r="AA43" i="37"/>
  <c r="AA42" i="37"/>
  <c r="AA41" i="37"/>
  <c r="AA40" i="37"/>
  <c r="AA39" i="37"/>
  <c r="AA37" i="37"/>
  <c r="AA36" i="37"/>
  <c r="AA35" i="37"/>
  <c r="AA34" i="37"/>
  <c r="AA33" i="37"/>
  <c r="AA32" i="37"/>
  <c r="AA31" i="37"/>
  <c r="AA30" i="37"/>
  <c r="AA29" i="37"/>
  <c r="AA28" i="37"/>
  <c r="AA27" i="37"/>
  <c r="AA26" i="37"/>
  <c r="AA25" i="37"/>
  <c r="AA24" i="37"/>
  <c r="AA23" i="37"/>
  <c r="AA22" i="37"/>
  <c r="AA21" i="37"/>
  <c r="AA20" i="37"/>
  <c r="AA19" i="37"/>
  <c r="AA18" i="37"/>
  <c r="AA17" i="37"/>
  <c r="AA16" i="37"/>
  <c r="AA15" i="37"/>
  <c r="AA206" i="37" s="1"/>
  <c r="AA14" i="37"/>
  <c r="AA13" i="37"/>
  <c r="AA12" i="37"/>
  <c r="AA11" i="37"/>
  <c r="AA10" i="37"/>
  <c r="Z197" i="37"/>
  <c r="Z196" i="37"/>
  <c r="Z195" i="37"/>
  <c r="Z194" i="37"/>
  <c r="Z193" i="37"/>
  <c r="Z192" i="37"/>
  <c r="Z191" i="37"/>
  <c r="Z190" i="37"/>
  <c r="Z189" i="37"/>
  <c r="Z188" i="37"/>
  <c r="Z187" i="37"/>
  <c r="Z186" i="37"/>
  <c r="Z185" i="37"/>
  <c r="Z184" i="37"/>
  <c r="Z183" i="37"/>
  <c r="Z182" i="37"/>
  <c r="Z181" i="37"/>
  <c r="Z180" i="37"/>
  <c r="Z179" i="37"/>
  <c r="Z178" i="37"/>
  <c r="Z177" i="37"/>
  <c r="Z176" i="37"/>
  <c r="Z175" i="37"/>
  <c r="Z174" i="37"/>
  <c r="Z173" i="37"/>
  <c r="Z172" i="37"/>
  <c r="Z171" i="37"/>
  <c r="Z170" i="37"/>
  <c r="Z169" i="37"/>
  <c r="Z168" i="37"/>
  <c r="Z167" i="37"/>
  <c r="Z166" i="37"/>
  <c r="Z165" i="37"/>
  <c r="Z164" i="37"/>
  <c r="Z163" i="37"/>
  <c r="Z162" i="37"/>
  <c r="Z161" i="37"/>
  <c r="Z160" i="37"/>
  <c r="Z159" i="37"/>
  <c r="Z158" i="37"/>
  <c r="Z157" i="37"/>
  <c r="Z156" i="37"/>
  <c r="Z155" i="37"/>
  <c r="Z154" i="37"/>
  <c r="Z153" i="37"/>
  <c r="Z152" i="37"/>
  <c r="Z151" i="37"/>
  <c r="Z150" i="37"/>
  <c r="Z149" i="37"/>
  <c r="Z148" i="37"/>
  <c r="Z147" i="37"/>
  <c r="Z146" i="37"/>
  <c r="Z145" i="37"/>
  <c r="Z144" i="37"/>
  <c r="Z143" i="37"/>
  <c r="Z142" i="37"/>
  <c r="Z141" i="37"/>
  <c r="Z140" i="37"/>
  <c r="Z139" i="37"/>
  <c r="Z138" i="37"/>
  <c r="Z137" i="37"/>
  <c r="Z136" i="37"/>
  <c r="Z135" i="37"/>
  <c r="Z134" i="37"/>
  <c r="Z133" i="37"/>
  <c r="Z132" i="37"/>
  <c r="Z131" i="37"/>
  <c r="Z130" i="37"/>
  <c r="Z129" i="37"/>
  <c r="Z128" i="37"/>
  <c r="Z127" i="37"/>
  <c r="Z126" i="37"/>
  <c r="Z125" i="37"/>
  <c r="Z124" i="37"/>
  <c r="Z123" i="37"/>
  <c r="Z122" i="37"/>
  <c r="Z121" i="37"/>
  <c r="Z120" i="37"/>
  <c r="Z119" i="37"/>
  <c r="Z118" i="37"/>
  <c r="Z117" i="37"/>
  <c r="Z116" i="37"/>
  <c r="Z115" i="37"/>
  <c r="Z114" i="37"/>
  <c r="Z113" i="37"/>
  <c r="Z112" i="37"/>
  <c r="Z111" i="37"/>
  <c r="Z110" i="37"/>
  <c r="Z109" i="37"/>
  <c r="Z108" i="37"/>
  <c r="Z107" i="37"/>
  <c r="Z106" i="37"/>
  <c r="Z105" i="37"/>
  <c r="Z104" i="37"/>
  <c r="Z103" i="37"/>
  <c r="Z102" i="37"/>
  <c r="Z101" i="37"/>
  <c r="Z100" i="37"/>
  <c r="Z99" i="37"/>
  <c r="Z98" i="37"/>
  <c r="Z97" i="37"/>
  <c r="Z96" i="37"/>
  <c r="Z95" i="37"/>
  <c r="Z94" i="37"/>
  <c r="Z93" i="37"/>
  <c r="Z92" i="37"/>
  <c r="Z91" i="37"/>
  <c r="Z90" i="37"/>
  <c r="Z89" i="37"/>
  <c r="Z88" i="37"/>
  <c r="Z87" i="37"/>
  <c r="Z86" i="37"/>
  <c r="Z85" i="37"/>
  <c r="Z84" i="37"/>
  <c r="Z83" i="37"/>
  <c r="Z81" i="37"/>
  <c r="Z80" i="37"/>
  <c r="Z79" i="37"/>
  <c r="Z78" i="37"/>
  <c r="Z77" i="37"/>
  <c r="Z76" i="37"/>
  <c r="Z75" i="37"/>
  <c r="Z74" i="37"/>
  <c r="Z73" i="37"/>
  <c r="Z72" i="37"/>
  <c r="Z71" i="37"/>
  <c r="Z70" i="37"/>
  <c r="Z69" i="37"/>
  <c r="Z68" i="37"/>
  <c r="Z67" i="37"/>
  <c r="Z66" i="37"/>
  <c r="Z64" i="37"/>
  <c r="Z63" i="37"/>
  <c r="Z62" i="37"/>
  <c r="Z61" i="37"/>
  <c r="Z60" i="37"/>
  <c r="Z59" i="37"/>
  <c r="Z58" i="37"/>
  <c r="Z57" i="37"/>
  <c r="Z56" i="37"/>
  <c r="Z55" i="37"/>
  <c r="Z54" i="37"/>
  <c r="Z53" i="37"/>
  <c r="Z52" i="37"/>
  <c r="Z51" i="37"/>
  <c r="Z50" i="37"/>
  <c r="Z49" i="37"/>
  <c r="Z48" i="37"/>
  <c r="Z46" i="37"/>
  <c r="Z45" i="37"/>
  <c r="Z44" i="37"/>
  <c r="Z43" i="37"/>
  <c r="Z42" i="37"/>
  <c r="Z41" i="37"/>
  <c r="Z40" i="37"/>
  <c r="Z39" i="37"/>
  <c r="Z38" i="37"/>
  <c r="Z37" i="37"/>
  <c r="Z36" i="37"/>
  <c r="Z35" i="37"/>
  <c r="Z34" i="37"/>
  <c r="Z33" i="37"/>
  <c r="Z32" i="37"/>
  <c r="Z31" i="37"/>
  <c r="Z204" i="37" s="1"/>
  <c r="Z30" i="37"/>
  <c r="Z29" i="37"/>
  <c r="Z28" i="37"/>
  <c r="Z27" i="37"/>
  <c r="Z26" i="37"/>
  <c r="Z25" i="37"/>
  <c r="Z24" i="37"/>
  <c r="Z23" i="37"/>
  <c r="Z205" i="37" s="1"/>
  <c r="Z22" i="37"/>
  <c r="Z21" i="37"/>
  <c r="Z20" i="37"/>
  <c r="Z19" i="37"/>
  <c r="Z18" i="37"/>
  <c r="Z17" i="37"/>
  <c r="Z16" i="37"/>
  <c r="Z15" i="37"/>
  <c r="Z14" i="37"/>
  <c r="Z13" i="37"/>
  <c r="Z12" i="37"/>
  <c r="Z11" i="37"/>
  <c r="Z10" i="37"/>
  <c r="Y197" i="37"/>
  <c r="Y196" i="37"/>
  <c r="Y195" i="37"/>
  <c r="Y194" i="37"/>
  <c r="Y193" i="37"/>
  <c r="Y192" i="37"/>
  <c r="Y191" i="37"/>
  <c r="Y190" i="37"/>
  <c r="Y189" i="37"/>
  <c r="Y188" i="37"/>
  <c r="Y187" i="37"/>
  <c r="Y186" i="37"/>
  <c r="Y185" i="37"/>
  <c r="Y184" i="37"/>
  <c r="Y183" i="37"/>
  <c r="Y182" i="37"/>
  <c r="Y181" i="37"/>
  <c r="Y180" i="37"/>
  <c r="Y179" i="37"/>
  <c r="Y178" i="37"/>
  <c r="Y177" i="37"/>
  <c r="Y176" i="37"/>
  <c r="Y175" i="37"/>
  <c r="Y174" i="37"/>
  <c r="Y173" i="37"/>
  <c r="Y172" i="37"/>
  <c r="Y171" i="37"/>
  <c r="Y170" i="37"/>
  <c r="Y169" i="37"/>
  <c r="Y168" i="37"/>
  <c r="Y167" i="37"/>
  <c r="Y166" i="37"/>
  <c r="Y165" i="37"/>
  <c r="Y164" i="37"/>
  <c r="Y163" i="37"/>
  <c r="Y162" i="37"/>
  <c r="Y161" i="37"/>
  <c r="Y160" i="37"/>
  <c r="Y159" i="37"/>
  <c r="Y158" i="37"/>
  <c r="Y157" i="37"/>
  <c r="Y156" i="37"/>
  <c r="Y155" i="37"/>
  <c r="Y154" i="37"/>
  <c r="Y153" i="37"/>
  <c r="Y152" i="37"/>
  <c r="Y151" i="37"/>
  <c r="Y150" i="37"/>
  <c r="Y149" i="37"/>
  <c r="Y148" i="37"/>
  <c r="Y147" i="37"/>
  <c r="Y146" i="37"/>
  <c r="Y145" i="37"/>
  <c r="Y144" i="37"/>
  <c r="Y143" i="37"/>
  <c r="Y142" i="37"/>
  <c r="Y141" i="37"/>
  <c r="Y140" i="37"/>
  <c r="Y139" i="37"/>
  <c r="Y138" i="37"/>
  <c r="Y137" i="37"/>
  <c r="Y136" i="37"/>
  <c r="Y135" i="37"/>
  <c r="Y134" i="37"/>
  <c r="Y133" i="37"/>
  <c r="Y132" i="37"/>
  <c r="Y131" i="37"/>
  <c r="Y130" i="37"/>
  <c r="Y129" i="37"/>
  <c r="Y128" i="37"/>
  <c r="Y127" i="37"/>
  <c r="Y126" i="37"/>
  <c r="Y125" i="37"/>
  <c r="Y124" i="37"/>
  <c r="Y123" i="37"/>
  <c r="Y122" i="37"/>
  <c r="Y121" i="37"/>
  <c r="Y120" i="37"/>
  <c r="Y119" i="37"/>
  <c r="Y118" i="37"/>
  <c r="Y117" i="37"/>
  <c r="Y116" i="37"/>
  <c r="Y115" i="37"/>
  <c r="Y114" i="37"/>
  <c r="Y113" i="37"/>
  <c r="Y112" i="37"/>
  <c r="Y111" i="37"/>
  <c r="Y110" i="37"/>
  <c r="Y109" i="37"/>
  <c r="Y108" i="37"/>
  <c r="Y107" i="37"/>
  <c r="Y106" i="37"/>
  <c r="Y105" i="37"/>
  <c r="Y104" i="37"/>
  <c r="Y103" i="37"/>
  <c r="Y102" i="37"/>
  <c r="Y101" i="37"/>
  <c r="Y100" i="37"/>
  <c r="Y99" i="37"/>
  <c r="Y98" i="37"/>
  <c r="Y97" i="37"/>
  <c r="Y96" i="37"/>
  <c r="Y95" i="37"/>
  <c r="Y94" i="37"/>
  <c r="Y93" i="37"/>
  <c r="Y92" i="37"/>
  <c r="Y91" i="37"/>
  <c r="Y90" i="37"/>
  <c r="Y89" i="37"/>
  <c r="Y88" i="37"/>
  <c r="Y87" i="37"/>
  <c r="Y86" i="37"/>
  <c r="Y85" i="37"/>
  <c r="Y84" i="37"/>
  <c r="Y83" i="37"/>
  <c r="Y82" i="37"/>
  <c r="Y81" i="37"/>
  <c r="Y80" i="37"/>
  <c r="Y79" i="37"/>
  <c r="Y78" i="37"/>
  <c r="Y77" i="37"/>
  <c r="Y76" i="37"/>
  <c r="Y75" i="37"/>
  <c r="Y74" i="37"/>
  <c r="Y73" i="37"/>
  <c r="Y72" i="37"/>
  <c r="Y71" i="37"/>
  <c r="Y70" i="37"/>
  <c r="Y69" i="37"/>
  <c r="Y68" i="37"/>
  <c r="Y67" i="37"/>
  <c r="Y66" i="37"/>
  <c r="Y65" i="37"/>
  <c r="Y64" i="37"/>
  <c r="Y63" i="37"/>
  <c r="Y62" i="37"/>
  <c r="Y61" i="37"/>
  <c r="Y60" i="37"/>
  <c r="Y59" i="37"/>
  <c r="Y58" i="37"/>
  <c r="Y57" i="37"/>
  <c r="Y56" i="37"/>
  <c r="Y55" i="37"/>
  <c r="Y54" i="37"/>
  <c r="Y53" i="37"/>
  <c r="Y52" i="37"/>
  <c r="Y51" i="37"/>
  <c r="Y50" i="37"/>
  <c r="Y49" i="37"/>
  <c r="Y48" i="37"/>
  <c r="Y47" i="37"/>
  <c r="Y46" i="37"/>
  <c r="Y45" i="37"/>
  <c r="Y44" i="37"/>
  <c r="Y43" i="37"/>
  <c r="Y42" i="37"/>
  <c r="Y41" i="37"/>
  <c r="Y40" i="37"/>
  <c r="Y39" i="37"/>
  <c r="Y38" i="37"/>
  <c r="Y37" i="37"/>
  <c r="Y36" i="37"/>
  <c r="Y35" i="37"/>
  <c r="Y208" i="37" s="1"/>
  <c r="Y34" i="37"/>
  <c r="Y33" i="37"/>
  <c r="Y32" i="37"/>
  <c r="Y31" i="37"/>
  <c r="Y204" i="37" s="1"/>
  <c r="Y30" i="37"/>
  <c r="Y29" i="37"/>
  <c r="Y28" i="37"/>
  <c r="Y27" i="37"/>
  <c r="Y26" i="37"/>
  <c r="Y25" i="37"/>
  <c r="Y24" i="37"/>
  <c r="Y23" i="37"/>
  <c r="Y205" i="37" s="1"/>
  <c r="Y22" i="37"/>
  <c r="Y21" i="37"/>
  <c r="Y20" i="37"/>
  <c r="Y19" i="37"/>
  <c r="Y201" i="37" s="1"/>
  <c r="Y18" i="37"/>
  <c r="Y17" i="37"/>
  <c r="Y16" i="37"/>
  <c r="Y15" i="37"/>
  <c r="Y206" i="37" s="1"/>
  <c r="Y14" i="37"/>
  <c r="Y13" i="37"/>
  <c r="Y12" i="37"/>
  <c r="Y11" i="37"/>
  <c r="Y202" i="37" s="1"/>
  <c r="Y10" i="37"/>
  <c r="X197" i="37"/>
  <c r="X196" i="37"/>
  <c r="X195" i="37"/>
  <c r="X194" i="37"/>
  <c r="X193" i="37"/>
  <c r="X192" i="37"/>
  <c r="X191" i="37"/>
  <c r="X190" i="37"/>
  <c r="X189" i="37"/>
  <c r="X188" i="37"/>
  <c r="X187" i="37"/>
  <c r="X186" i="37"/>
  <c r="X185" i="37"/>
  <c r="X184" i="37"/>
  <c r="X183" i="37"/>
  <c r="X182" i="37"/>
  <c r="X181" i="37"/>
  <c r="X180" i="37"/>
  <c r="X179" i="37"/>
  <c r="X178" i="37"/>
  <c r="X177" i="37"/>
  <c r="X176" i="37"/>
  <c r="X175" i="37"/>
  <c r="X174" i="37"/>
  <c r="X173" i="37"/>
  <c r="X172" i="37"/>
  <c r="X171" i="37"/>
  <c r="X170" i="37"/>
  <c r="X169" i="37"/>
  <c r="X168" i="37"/>
  <c r="X167" i="37"/>
  <c r="X166" i="37"/>
  <c r="X165" i="37"/>
  <c r="X164" i="37"/>
  <c r="X163" i="37"/>
  <c r="X162" i="37"/>
  <c r="X161" i="37"/>
  <c r="X160" i="37"/>
  <c r="X159" i="37"/>
  <c r="X158" i="37"/>
  <c r="X157" i="37"/>
  <c r="X156" i="37"/>
  <c r="X155" i="37"/>
  <c r="X154" i="37"/>
  <c r="X153" i="37"/>
  <c r="X152" i="37"/>
  <c r="X151" i="37"/>
  <c r="X150" i="37"/>
  <c r="X149" i="37"/>
  <c r="X148" i="37"/>
  <c r="X147" i="37"/>
  <c r="X146" i="37"/>
  <c r="X145" i="37"/>
  <c r="X144" i="37"/>
  <c r="X143" i="37"/>
  <c r="X142" i="37"/>
  <c r="X141" i="37"/>
  <c r="X140" i="37"/>
  <c r="X139" i="37"/>
  <c r="X138" i="37"/>
  <c r="X137" i="37"/>
  <c r="X136" i="37"/>
  <c r="X135" i="37"/>
  <c r="X134" i="37"/>
  <c r="X133" i="37"/>
  <c r="X132" i="37"/>
  <c r="X131" i="37"/>
  <c r="X130" i="37"/>
  <c r="X129" i="37"/>
  <c r="X128" i="37"/>
  <c r="X127" i="37"/>
  <c r="X126" i="37"/>
  <c r="X125" i="37"/>
  <c r="X124" i="37"/>
  <c r="X123" i="37"/>
  <c r="X122" i="37"/>
  <c r="X121" i="37"/>
  <c r="X120" i="37"/>
  <c r="X119" i="37"/>
  <c r="X118" i="37"/>
  <c r="X117" i="37"/>
  <c r="X116" i="37"/>
  <c r="X115" i="37"/>
  <c r="X114" i="37"/>
  <c r="X113" i="37"/>
  <c r="X112" i="37"/>
  <c r="X111" i="37"/>
  <c r="X110" i="37"/>
  <c r="X109" i="37"/>
  <c r="X108" i="37"/>
  <c r="X107" i="37"/>
  <c r="X106" i="37"/>
  <c r="X105" i="37"/>
  <c r="X104" i="37"/>
  <c r="X103" i="37"/>
  <c r="X102" i="37"/>
  <c r="X101" i="37"/>
  <c r="X100" i="37"/>
  <c r="X99" i="37"/>
  <c r="X98" i="37"/>
  <c r="X97" i="37"/>
  <c r="X96" i="37"/>
  <c r="X95" i="37"/>
  <c r="X94" i="37"/>
  <c r="X93" i="37"/>
  <c r="X92" i="37"/>
  <c r="X91" i="37"/>
  <c r="X90" i="37"/>
  <c r="X89" i="37"/>
  <c r="X88" i="37"/>
  <c r="X87" i="37"/>
  <c r="X86" i="37"/>
  <c r="X85" i="37"/>
  <c r="X84" i="37"/>
  <c r="X83" i="37"/>
  <c r="X82" i="37"/>
  <c r="X81" i="37"/>
  <c r="X80" i="37"/>
  <c r="X79" i="37"/>
  <c r="X78" i="37"/>
  <c r="X77" i="37"/>
  <c r="X76" i="37"/>
  <c r="X75" i="37"/>
  <c r="X74" i="37"/>
  <c r="X73" i="37"/>
  <c r="X72" i="37"/>
  <c r="X71" i="37"/>
  <c r="X70" i="37"/>
  <c r="X69" i="37"/>
  <c r="X68" i="37"/>
  <c r="X67" i="37"/>
  <c r="X66" i="37"/>
  <c r="X65" i="37"/>
  <c r="X64" i="37"/>
  <c r="X63" i="37"/>
  <c r="X62" i="37"/>
  <c r="X61" i="37"/>
  <c r="X60" i="37"/>
  <c r="X59" i="37"/>
  <c r="X58" i="37"/>
  <c r="X57" i="37"/>
  <c r="X56" i="37"/>
  <c r="X55" i="37"/>
  <c r="X54" i="37"/>
  <c r="X53" i="37"/>
  <c r="X52" i="37"/>
  <c r="X51" i="37"/>
  <c r="X50" i="37"/>
  <c r="X49" i="37"/>
  <c r="X48" i="37"/>
  <c r="X47" i="37"/>
  <c r="X46" i="37"/>
  <c r="X45" i="37"/>
  <c r="X44" i="37"/>
  <c r="X43" i="37"/>
  <c r="X42" i="37"/>
  <c r="X41" i="37"/>
  <c r="X40" i="37"/>
  <c r="X39" i="37"/>
  <c r="X38" i="37"/>
  <c r="X37" i="37"/>
  <c r="X36" i="37"/>
  <c r="X35" i="37"/>
  <c r="X34" i="37"/>
  <c r="X33" i="37"/>
  <c r="X32" i="37"/>
  <c r="X31" i="37"/>
  <c r="X30" i="37"/>
  <c r="X29" i="37"/>
  <c r="X28" i="37"/>
  <c r="X27" i="37"/>
  <c r="X26" i="37"/>
  <c r="X25" i="37"/>
  <c r="X24" i="37"/>
  <c r="X23" i="37"/>
  <c r="X22" i="37"/>
  <c r="X21" i="37"/>
  <c r="X20" i="37"/>
  <c r="X19" i="37"/>
  <c r="X18" i="37"/>
  <c r="X17" i="37"/>
  <c r="X16" i="37"/>
  <c r="X15" i="37"/>
  <c r="X206" i="37" s="1"/>
  <c r="X14" i="37"/>
  <c r="X13" i="37"/>
  <c r="X12" i="37"/>
  <c r="X11" i="37"/>
  <c r="X202" i="37" s="1"/>
  <c r="X10" i="37"/>
  <c r="AC208" i="37"/>
  <c r="AC207" i="37"/>
  <c r="AC206" i="37"/>
  <c r="AC204" i="37"/>
  <c r="AC202" i="37"/>
  <c r="AB207" i="37"/>
  <c r="AB203" i="37"/>
  <c r="AA207" i="37"/>
  <c r="AA203" i="37"/>
  <c r="Z206" i="37"/>
  <c r="Y207" i="37"/>
  <c r="Y203" i="37"/>
  <c r="X207" i="37"/>
  <c r="X203" i="37"/>
  <c r="U208" i="37"/>
  <c r="U207" i="37"/>
  <c r="U206" i="37"/>
  <c r="U205" i="37"/>
  <c r="U204" i="37"/>
  <c r="U203" i="37"/>
  <c r="U202" i="37"/>
  <c r="U201" i="37"/>
  <c r="U200" i="37"/>
  <c r="U253" i="38"/>
  <c r="U252" i="38"/>
  <c r="U251" i="38"/>
  <c r="U250" i="38"/>
  <c r="U249" i="38"/>
  <c r="U248" i="38"/>
  <c r="U247" i="38"/>
  <c r="U246" i="38"/>
  <c r="U245" i="38"/>
  <c r="AC215" i="40"/>
  <c r="AC214" i="40"/>
  <c r="AC213" i="40"/>
  <c r="AC212" i="40"/>
  <c r="AC211" i="40"/>
  <c r="AC210" i="40"/>
  <c r="AC209" i="40"/>
  <c r="AC208" i="40"/>
  <c r="AC207" i="40"/>
  <c r="AC206" i="40"/>
  <c r="AC205" i="40"/>
  <c r="AC204" i="40"/>
  <c r="AC203" i="40"/>
  <c r="AC202" i="40"/>
  <c r="AC201" i="40"/>
  <c r="AC200" i="40"/>
  <c r="AC199" i="40"/>
  <c r="AC198" i="40"/>
  <c r="AC197" i="40"/>
  <c r="AC196" i="40"/>
  <c r="AC195" i="40"/>
  <c r="AC194" i="40"/>
  <c r="AC193" i="40"/>
  <c r="AC192" i="40"/>
  <c r="AC191" i="40"/>
  <c r="AC190" i="40"/>
  <c r="AC189" i="40"/>
  <c r="AC188" i="40"/>
  <c r="AC187" i="40"/>
  <c r="AC186" i="40"/>
  <c r="AC185" i="40"/>
  <c r="AC184" i="40"/>
  <c r="AC183" i="40"/>
  <c r="AC182" i="40"/>
  <c r="AC181" i="40"/>
  <c r="AC180" i="40"/>
  <c r="AC179" i="40"/>
  <c r="AC178" i="40"/>
  <c r="AC177" i="40"/>
  <c r="AC176" i="40"/>
  <c r="AC175" i="40"/>
  <c r="AC174" i="40"/>
  <c r="AC173" i="40"/>
  <c r="AC172" i="40"/>
  <c r="AC171" i="40"/>
  <c r="AC170" i="40"/>
  <c r="AC169" i="40"/>
  <c r="AC168" i="40"/>
  <c r="AC167" i="40"/>
  <c r="AC166" i="40"/>
  <c r="AC165" i="40"/>
  <c r="AC164" i="40"/>
  <c r="AC163" i="40"/>
  <c r="AC162" i="40"/>
  <c r="AC161" i="40"/>
  <c r="AC160" i="40"/>
  <c r="AC159" i="40"/>
  <c r="AC158" i="40"/>
  <c r="AC157" i="40"/>
  <c r="AC156" i="40"/>
  <c r="AC155" i="40"/>
  <c r="AC154" i="40"/>
  <c r="AC153" i="40"/>
  <c r="AC152" i="40"/>
  <c r="AC151" i="40"/>
  <c r="AC150" i="40"/>
  <c r="AC149" i="40"/>
  <c r="AC148" i="40"/>
  <c r="AC147" i="40"/>
  <c r="AC146" i="40"/>
  <c r="AC145" i="40"/>
  <c r="AC144" i="40"/>
  <c r="AC143" i="40"/>
  <c r="AC142" i="40"/>
  <c r="AC141" i="40"/>
  <c r="AC140" i="40"/>
  <c r="AC139" i="40"/>
  <c r="AC138" i="40"/>
  <c r="AC137" i="40"/>
  <c r="AC136" i="40"/>
  <c r="AC135" i="40"/>
  <c r="AC134" i="40"/>
  <c r="AC133" i="40"/>
  <c r="AC132" i="40"/>
  <c r="AC131" i="40"/>
  <c r="AC130" i="40"/>
  <c r="AC129" i="40"/>
  <c r="AC128" i="40"/>
  <c r="AC127" i="40"/>
  <c r="AC126" i="40"/>
  <c r="AC125" i="40"/>
  <c r="AC124" i="40"/>
  <c r="AC123" i="40"/>
  <c r="AC122" i="40"/>
  <c r="AC121" i="40"/>
  <c r="AC120" i="40"/>
  <c r="AC119" i="40"/>
  <c r="AC118" i="40"/>
  <c r="AC117" i="40"/>
  <c r="AC116" i="40"/>
  <c r="AC115" i="40"/>
  <c r="AC114" i="40"/>
  <c r="AC113" i="40"/>
  <c r="AC112" i="40"/>
  <c r="AC111" i="40"/>
  <c r="AC110" i="40"/>
  <c r="AC109" i="40"/>
  <c r="AC108" i="40"/>
  <c r="AC107" i="40"/>
  <c r="AC106" i="40"/>
  <c r="AC105" i="40"/>
  <c r="AC104" i="40"/>
  <c r="AC103" i="40"/>
  <c r="AC102" i="40"/>
  <c r="AC101" i="40"/>
  <c r="AC100" i="40"/>
  <c r="AC99" i="40"/>
  <c r="AC98" i="40"/>
  <c r="AC97" i="40"/>
  <c r="AC96" i="40"/>
  <c r="AC95" i="40"/>
  <c r="AC94" i="40"/>
  <c r="AC93" i="40"/>
  <c r="AC92" i="40"/>
  <c r="AC91" i="40"/>
  <c r="AC90" i="40"/>
  <c r="AC89" i="40"/>
  <c r="AC88" i="40"/>
  <c r="AC87" i="40"/>
  <c r="AC86" i="40"/>
  <c r="AC85" i="40"/>
  <c r="AC84" i="40"/>
  <c r="AC83" i="40"/>
  <c r="AC82" i="40"/>
  <c r="AC81" i="40"/>
  <c r="AC80" i="40"/>
  <c r="AC79" i="40"/>
  <c r="AC78" i="40"/>
  <c r="AC77" i="40"/>
  <c r="AC76" i="40"/>
  <c r="AC75" i="40"/>
  <c r="AC74" i="40"/>
  <c r="AC73" i="40"/>
  <c r="AC72" i="40"/>
  <c r="AC71" i="40"/>
  <c r="AC70" i="40"/>
  <c r="AC69" i="40"/>
  <c r="AC68" i="40"/>
  <c r="AC67" i="40"/>
  <c r="AC66" i="40"/>
  <c r="AC65" i="40"/>
  <c r="AC64" i="40"/>
  <c r="AC63" i="40"/>
  <c r="AC62" i="40"/>
  <c r="AC61" i="40"/>
  <c r="AC60" i="40"/>
  <c r="AC59" i="40"/>
  <c r="AC58" i="40"/>
  <c r="AC57" i="40"/>
  <c r="AC56" i="40"/>
  <c r="AC55" i="40"/>
  <c r="AC54" i="40"/>
  <c r="AC53" i="40"/>
  <c r="AC52" i="40"/>
  <c r="AC51" i="40"/>
  <c r="AC50" i="40"/>
  <c r="AC49" i="40"/>
  <c r="AC48" i="40"/>
  <c r="AC47" i="40"/>
  <c r="AC46" i="40"/>
  <c r="AC45" i="40"/>
  <c r="AC44" i="40"/>
  <c r="AC43" i="40"/>
  <c r="AC42" i="40"/>
  <c r="AC41" i="40"/>
  <c r="AC40" i="40"/>
  <c r="AC39" i="40"/>
  <c r="AC38" i="40"/>
  <c r="AC37" i="40"/>
  <c r="AC36" i="40"/>
  <c r="AC35" i="40"/>
  <c r="AC34" i="40"/>
  <c r="AC33" i="40"/>
  <c r="AC32" i="40"/>
  <c r="AC31" i="40"/>
  <c r="AC30" i="40"/>
  <c r="AC29" i="40"/>
  <c r="AC28" i="40"/>
  <c r="AC27" i="40"/>
  <c r="AC26" i="40"/>
  <c r="AC25" i="40"/>
  <c r="AC24" i="40"/>
  <c r="AC23" i="40"/>
  <c r="AC22" i="40"/>
  <c r="AC21" i="40"/>
  <c r="AC20" i="40"/>
  <c r="AC19" i="40"/>
  <c r="AC18" i="40"/>
  <c r="AC17" i="40"/>
  <c r="AC225" i="40" s="1"/>
  <c r="AC16" i="40"/>
  <c r="AC15" i="40"/>
  <c r="AC14" i="40"/>
  <c r="AC222" i="40" s="1"/>
  <c r="AC13" i="40"/>
  <c r="AC221" i="40" s="1"/>
  <c r="AC12" i="40"/>
  <c r="AC11" i="40"/>
  <c r="AC10" i="40"/>
  <c r="AC218" i="40" s="1"/>
  <c r="AB215" i="40"/>
  <c r="AB214" i="40"/>
  <c r="AB213" i="40"/>
  <c r="AB212" i="40"/>
  <c r="AB211" i="40"/>
  <c r="AB210" i="40"/>
  <c r="AB209" i="40"/>
  <c r="AB208" i="40"/>
  <c r="AB207" i="40"/>
  <c r="AB206" i="40"/>
  <c r="AB205" i="40"/>
  <c r="AB204" i="40"/>
  <c r="AB203" i="40"/>
  <c r="AB202" i="40"/>
  <c r="AB201" i="40"/>
  <c r="AB200" i="40"/>
  <c r="AB199" i="40"/>
  <c r="AB198" i="40"/>
  <c r="AB197" i="40"/>
  <c r="AB196" i="40"/>
  <c r="AB195" i="40"/>
  <c r="AB194" i="40"/>
  <c r="AB193" i="40"/>
  <c r="AB192" i="40"/>
  <c r="AB191" i="40"/>
  <c r="AB190" i="40"/>
  <c r="AB189" i="40"/>
  <c r="AB188" i="40"/>
  <c r="AB187" i="40"/>
  <c r="AB186" i="40"/>
  <c r="AB185" i="40"/>
  <c r="AB184" i="40"/>
  <c r="AB183" i="40"/>
  <c r="AB182" i="40"/>
  <c r="AB181" i="40"/>
  <c r="AB180" i="40"/>
  <c r="AB179" i="40"/>
  <c r="AB178" i="40"/>
  <c r="AB177" i="40"/>
  <c r="AB176" i="40"/>
  <c r="AB175" i="40"/>
  <c r="AB174" i="40"/>
  <c r="AB173" i="40"/>
  <c r="AB172" i="40"/>
  <c r="AB171" i="40"/>
  <c r="AB170" i="40"/>
  <c r="AB169" i="40"/>
  <c r="AB168" i="40"/>
  <c r="AB167" i="40"/>
  <c r="AB166" i="40"/>
  <c r="AB165" i="40"/>
  <c r="AB164" i="40"/>
  <c r="AB163" i="40"/>
  <c r="AB162" i="40"/>
  <c r="AB161" i="40"/>
  <c r="AB160" i="40"/>
  <c r="AB159" i="40"/>
  <c r="AB158" i="40"/>
  <c r="AB157" i="40"/>
  <c r="AB156" i="40"/>
  <c r="AB155" i="40"/>
  <c r="AB154" i="40"/>
  <c r="AB153" i="40"/>
  <c r="AB152" i="40"/>
  <c r="AB151" i="40"/>
  <c r="AB150" i="40"/>
  <c r="AB149" i="40"/>
  <c r="AB148" i="40"/>
  <c r="AB147" i="40"/>
  <c r="AB146" i="40"/>
  <c r="AB145" i="40"/>
  <c r="AB144" i="40"/>
  <c r="AB143" i="40"/>
  <c r="AB142" i="40"/>
  <c r="AB141" i="40"/>
  <c r="AB140" i="40"/>
  <c r="AB139" i="40"/>
  <c r="AB138" i="40"/>
  <c r="AB137" i="40"/>
  <c r="AB136" i="40"/>
  <c r="AB135" i="40"/>
  <c r="AB134" i="40"/>
  <c r="AB133" i="40"/>
  <c r="AB132" i="40"/>
  <c r="AB131" i="40"/>
  <c r="AB130" i="40"/>
  <c r="AB129" i="40"/>
  <c r="AB128" i="40"/>
  <c r="AB127" i="40"/>
  <c r="AB126" i="40"/>
  <c r="AB125" i="40"/>
  <c r="AB124" i="40"/>
  <c r="AB123" i="40"/>
  <c r="AB122" i="40"/>
  <c r="AB121" i="40"/>
  <c r="AB120" i="40"/>
  <c r="AB119" i="40"/>
  <c r="AB118" i="40"/>
  <c r="AB117" i="40"/>
  <c r="AB116" i="40"/>
  <c r="AB115" i="40"/>
  <c r="AB114" i="40"/>
  <c r="AB113" i="40"/>
  <c r="AB112" i="40"/>
  <c r="AB111" i="40"/>
  <c r="AB110" i="40"/>
  <c r="AB109" i="40"/>
  <c r="AB108" i="40"/>
  <c r="AB107" i="40"/>
  <c r="AB106" i="40"/>
  <c r="AB105" i="40"/>
  <c r="AB104" i="40"/>
  <c r="AB103" i="40"/>
  <c r="AB102" i="40"/>
  <c r="AB101" i="40"/>
  <c r="AB100" i="40"/>
  <c r="AB99" i="40"/>
  <c r="AB98" i="40"/>
  <c r="AB97" i="40"/>
  <c r="AB96" i="40"/>
  <c r="AB95" i="40"/>
  <c r="AB94" i="40"/>
  <c r="AB93" i="40"/>
  <c r="AB92" i="40"/>
  <c r="AB91" i="40"/>
  <c r="AB90" i="40"/>
  <c r="AB89" i="40"/>
  <c r="AB88" i="40"/>
  <c r="AB87" i="40"/>
  <c r="AB86" i="40"/>
  <c r="AB85" i="40"/>
  <c r="AB84" i="40"/>
  <c r="AB83" i="40"/>
  <c r="AB82" i="40"/>
  <c r="AB81" i="40"/>
  <c r="AB80" i="40"/>
  <c r="AB79" i="40"/>
  <c r="AB78" i="40"/>
  <c r="AB77" i="40"/>
  <c r="AB76" i="40"/>
  <c r="AB75" i="40"/>
  <c r="AB74" i="40"/>
  <c r="AB73" i="40"/>
  <c r="AB72" i="40"/>
  <c r="AB71" i="40"/>
  <c r="AB70" i="40"/>
  <c r="AB69" i="40"/>
  <c r="AB68" i="40"/>
  <c r="AB67" i="40"/>
  <c r="AB66" i="40"/>
  <c r="AB65" i="40"/>
  <c r="AB64" i="40"/>
  <c r="AB63" i="40"/>
  <c r="AB62" i="40"/>
  <c r="AB61" i="40"/>
  <c r="AB60" i="40"/>
  <c r="AB59" i="40"/>
  <c r="AB58" i="40"/>
  <c r="AB57" i="40"/>
  <c r="AB56" i="40"/>
  <c r="AB55" i="40"/>
  <c r="AB54" i="40"/>
  <c r="AB53" i="40"/>
  <c r="AB52" i="40"/>
  <c r="AB51" i="40"/>
  <c r="AB50" i="40"/>
  <c r="AB49" i="40"/>
  <c r="AB48" i="40"/>
  <c r="AB47" i="40"/>
  <c r="AB46" i="40"/>
  <c r="AB45" i="40"/>
  <c r="AB44" i="40"/>
  <c r="AB43" i="40"/>
  <c r="AB42" i="40"/>
  <c r="AB41" i="40"/>
  <c r="AB40" i="40"/>
  <c r="AB39" i="40"/>
  <c r="AB38" i="40"/>
  <c r="AB37" i="40"/>
  <c r="AB36" i="40"/>
  <c r="AB35" i="40"/>
  <c r="AB34" i="40"/>
  <c r="AB33" i="40"/>
  <c r="AB32" i="40"/>
  <c r="AB31" i="40"/>
  <c r="AB30" i="40"/>
  <c r="AB29" i="40"/>
  <c r="AB28" i="40"/>
  <c r="AB27" i="40"/>
  <c r="AB26" i="40"/>
  <c r="AB25" i="40"/>
  <c r="AB24" i="40"/>
  <c r="AB23" i="40"/>
  <c r="AB22" i="40"/>
  <c r="AB21" i="40"/>
  <c r="AB20" i="40"/>
  <c r="AB19" i="40"/>
  <c r="AB18" i="40"/>
  <c r="AB17" i="40"/>
  <c r="AB16" i="40"/>
  <c r="AB15" i="40"/>
  <c r="AB14" i="40"/>
  <c r="AB13" i="40"/>
  <c r="AB12" i="40"/>
  <c r="AB11" i="40"/>
  <c r="AB10" i="40"/>
  <c r="AA215" i="40"/>
  <c r="AA214" i="40"/>
  <c r="AA213" i="40"/>
  <c r="AA212" i="40"/>
  <c r="AA211" i="40"/>
  <c r="AA210" i="40"/>
  <c r="AA209" i="40"/>
  <c r="AA208" i="40"/>
  <c r="AA207" i="40"/>
  <c r="AA206" i="40"/>
  <c r="AA205" i="40"/>
  <c r="AA204" i="40"/>
  <c r="AA203" i="40"/>
  <c r="AA202" i="40"/>
  <c r="AA201" i="40"/>
  <c r="AA200" i="40"/>
  <c r="AA199" i="40"/>
  <c r="AA198" i="40"/>
  <c r="AA197" i="40"/>
  <c r="AA196" i="40"/>
  <c r="AA195" i="40"/>
  <c r="AA194" i="40"/>
  <c r="AA193" i="40"/>
  <c r="AA192" i="40"/>
  <c r="AA191" i="40"/>
  <c r="AA190" i="40"/>
  <c r="AA189" i="40"/>
  <c r="AA188" i="40"/>
  <c r="AA187" i="40"/>
  <c r="AA186" i="40"/>
  <c r="AA185" i="40"/>
  <c r="AA184" i="40"/>
  <c r="AA183" i="40"/>
  <c r="AA182" i="40"/>
  <c r="AA181" i="40"/>
  <c r="AA180" i="40"/>
  <c r="AA179" i="40"/>
  <c r="AA178" i="40"/>
  <c r="AA177" i="40"/>
  <c r="AA176" i="40"/>
  <c r="AA175" i="40"/>
  <c r="AA174" i="40"/>
  <c r="AA173" i="40"/>
  <c r="AA172" i="40"/>
  <c r="AA171" i="40"/>
  <c r="AA170" i="40"/>
  <c r="AA169" i="40"/>
  <c r="AA168" i="40"/>
  <c r="AA167" i="40"/>
  <c r="AA166" i="40"/>
  <c r="AA165" i="40"/>
  <c r="AA164" i="40"/>
  <c r="AA163" i="40"/>
  <c r="AA162" i="40"/>
  <c r="AA161" i="40"/>
  <c r="AA160" i="40"/>
  <c r="AA159" i="40"/>
  <c r="AA158" i="40"/>
  <c r="AA157" i="40"/>
  <c r="AA156" i="40"/>
  <c r="AA155" i="40"/>
  <c r="AA154" i="40"/>
  <c r="AA153" i="40"/>
  <c r="AA152" i="40"/>
  <c r="AA151" i="40"/>
  <c r="AA150" i="40"/>
  <c r="AA149" i="40"/>
  <c r="AA148" i="40"/>
  <c r="AA147" i="40"/>
  <c r="AA146" i="40"/>
  <c r="AA145" i="40"/>
  <c r="AA144" i="40"/>
  <c r="AA143" i="40"/>
  <c r="AA142" i="40"/>
  <c r="AA141" i="40"/>
  <c r="AA140" i="40"/>
  <c r="AA139" i="40"/>
  <c r="AA138" i="40"/>
  <c r="AA137" i="40"/>
  <c r="AA136" i="40"/>
  <c r="AA135" i="40"/>
  <c r="AA134" i="40"/>
  <c r="AA133" i="40"/>
  <c r="AA132" i="40"/>
  <c r="AA131" i="40"/>
  <c r="AA130" i="40"/>
  <c r="AA129" i="40"/>
  <c r="AA128" i="40"/>
  <c r="AA127" i="40"/>
  <c r="AA126" i="40"/>
  <c r="AA125" i="40"/>
  <c r="AA124" i="40"/>
  <c r="AA123" i="40"/>
  <c r="AA122" i="40"/>
  <c r="AA121" i="40"/>
  <c r="AA120" i="40"/>
  <c r="AA119" i="40"/>
  <c r="AA118" i="40"/>
  <c r="AA117" i="40"/>
  <c r="AA116" i="40"/>
  <c r="AA115" i="40"/>
  <c r="AA114" i="40"/>
  <c r="AA113" i="40"/>
  <c r="AA112" i="40"/>
  <c r="AA111" i="40"/>
  <c r="AA110" i="40"/>
  <c r="AA109" i="40"/>
  <c r="AA108" i="40"/>
  <c r="AA107" i="40"/>
  <c r="AA106" i="40"/>
  <c r="AA105" i="40"/>
  <c r="AA104" i="40"/>
  <c r="AA103" i="40"/>
  <c r="AA102" i="40"/>
  <c r="AA101" i="40"/>
  <c r="AA100" i="40"/>
  <c r="AA99" i="40"/>
  <c r="AA98" i="40"/>
  <c r="AA97" i="40"/>
  <c r="AA96" i="40"/>
  <c r="AA95" i="40"/>
  <c r="AA94" i="40"/>
  <c r="AA93" i="40"/>
  <c r="AA92" i="40"/>
  <c r="AA91" i="40"/>
  <c r="AA90" i="40"/>
  <c r="AA89" i="40"/>
  <c r="AA88" i="40"/>
  <c r="AA87" i="40"/>
  <c r="AA86" i="40"/>
  <c r="AA85" i="40"/>
  <c r="AA84" i="40"/>
  <c r="AA83" i="40"/>
  <c r="AA82" i="40"/>
  <c r="AA81" i="40"/>
  <c r="AA80" i="40"/>
  <c r="AA79" i="40"/>
  <c r="AA78" i="40"/>
  <c r="AA77" i="40"/>
  <c r="AA76" i="40"/>
  <c r="AA75" i="40"/>
  <c r="AA74" i="40"/>
  <c r="AA73" i="40"/>
  <c r="AA72" i="40"/>
  <c r="AA71" i="40"/>
  <c r="AA70" i="40"/>
  <c r="AA69" i="40"/>
  <c r="AA68" i="40"/>
  <c r="AA67" i="40"/>
  <c r="AA66" i="40"/>
  <c r="AA65" i="40"/>
  <c r="AA64" i="40"/>
  <c r="AA63" i="40"/>
  <c r="AA62" i="40"/>
  <c r="AA61" i="40"/>
  <c r="AA60" i="40"/>
  <c r="AA59" i="40"/>
  <c r="AA58" i="40"/>
  <c r="AA57" i="40"/>
  <c r="AA56" i="40"/>
  <c r="AA55" i="40"/>
  <c r="AA54" i="40"/>
  <c r="AA53" i="40"/>
  <c r="AA52" i="40"/>
  <c r="AA51" i="40"/>
  <c r="AA50" i="40"/>
  <c r="AA49" i="40"/>
  <c r="AA48" i="40"/>
  <c r="AA47" i="40"/>
  <c r="AA46" i="40"/>
  <c r="AA45" i="40"/>
  <c r="AA44" i="40"/>
  <c r="AA43" i="40"/>
  <c r="AA42" i="40"/>
  <c r="AA41" i="40"/>
  <c r="AA40" i="40"/>
  <c r="AA39" i="40"/>
  <c r="AA38" i="40"/>
  <c r="AA37" i="40"/>
  <c r="AA36" i="40"/>
  <c r="AA35" i="40"/>
  <c r="AA34" i="40"/>
  <c r="AA33" i="40"/>
  <c r="AA32" i="40"/>
  <c r="AA31" i="40"/>
  <c r="AA30" i="40"/>
  <c r="AA29" i="40"/>
  <c r="AA28" i="40"/>
  <c r="AA27" i="40"/>
  <c r="AA26" i="40"/>
  <c r="AA25" i="40"/>
  <c r="AA24" i="40"/>
  <c r="AA23" i="40"/>
  <c r="AA22" i="40"/>
  <c r="AA21" i="40"/>
  <c r="AA20" i="40"/>
  <c r="AA19" i="40"/>
  <c r="AA18" i="40"/>
  <c r="AA17" i="40"/>
  <c r="AA225" i="40" s="1"/>
  <c r="AA16" i="40"/>
  <c r="AA15" i="40"/>
  <c r="AA14" i="40"/>
  <c r="AA222" i="40" s="1"/>
  <c r="AA13" i="40"/>
  <c r="AA12" i="40"/>
  <c r="AA11" i="40"/>
  <c r="AA10" i="40"/>
  <c r="AA218" i="40" s="1"/>
  <c r="Z215" i="40"/>
  <c r="Z214" i="40"/>
  <c r="Z213" i="40"/>
  <c r="Z212" i="40"/>
  <c r="Z211" i="40"/>
  <c r="Z210" i="40"/>
  <c r="Z209" i="40"/>
  <c r="Z208" i="40"/>
  <c r="Z207" i="40"/>
  <c r="Z206" i="40"/>
  <c r="Z205" i="40"/>
  <c r="Z204" i="40"/>
  <c r="Z203" i="40"/>
  <c r="Z202" i="40"/>
  <c r="Z201" i="40"/>
  <c r="Z200" i="40"/>
  <c r="Z199" i="40"/>
  <c r="Z198" i="40"/>
  <c r="Z197" i="40"/>
  <c r="Z196" i="40"/>
  <c r="Z195" i="40"/>
  <c r="Z194" i="40"/>
  <c r="Z193" i="40"/>
  <c r="Z192" i="40"/>
  <c r="Z191" i="40"/>
  <c r="Z190" i="40"/>
  <c r="Z189" i="40"/>
  <c r="Z188" i="40"/>
  <c r="Z187" i="40"/>
  <c r="Z186" i="40"/>
  <c r="Z185" i="40"/>
  <c r="Z184" i="40"/>
  <c r="Z183" i="40"/>
  <c r="Z182" i="40"/>
  <c r="Z181" i="40"/>
  <c r="Z180" i="40"/>
  <c r="Z179" i="40"/>
  <c r="Z178" i="40"/>
  <c r="Z177" i="40"/>
  <c r="Z176" i="40"/>
  <c r="Z175" i="40"/>
  <c r="Z174" i="40"/>
  <c r="Z173" i="40"/>
  <c r="Z172" i="40"/>
  <c r="Z171" i="40"/>
  <c r="Z170" i="40"/>
  <c r="Z169" i="40"/>
  <c r="Z168" i="40"/>
  <c r="Z167" i="40"/>
  <c r="Z166" i="40"/>
  <c r="Z165" i="40"/>
  <c r="Z164" i="40"/>
  <c r="Z163" i="40"/>
  <c r="Z162" i="40"/>
  <c r="Z161" i="40"/>
  <c r="Z160" i="40"/>
  <c r="Z159" i="40"/>
  <c r="Z158" i="40"/>
  <c r="Z157" i="40"/>
  <c r="Z156" i="40"/>
  <c r="Z155" i="40"/>
  <c r="Z154" i="40"/>
  <c r="Z153" i="40"/>
  <c r="Z152" i="40"/>
  <c r="Z151" i="40"/>
  <c r="Z150" i="40"/>
  <c r="Z149" i="40"/>
  <c r="Z148" i="40"/>
  <c r="Z147" i="40"/>
  <c r="Z146" i="40"/>
  <c r="Z145" i="40"/>
  <c r="Z144" i="40"/>
  <c r="Z143" i="40"/>
  <c r="Z142" i="40"/>
  <c r="Z141" i="40"/>
  <c r="Z140" i="40"/>
  <c r="Z139" i="40"/>
  <c r="Z138" i="40"/>
  <c r="Z137" i="40"/>
  <c r="Z136" i="40"/>
  <c r="Z135" i="40"/>
  <c r="Z134" i="40"/>
  <c r="Z133" i="40"/>
  <c r="Z132" i="40"/>
  <c r="Z131" i="40"/>
  <c r="Z130" i="40"/>
  <c r="Z129" i="40"/>
  <c r="Z128" i="40"/>
  <c r="Z127" i="40"/>
  <c r="Z126" i="40"/>
  <c r="Z125" i="40"/>
  <c r="Z124" i="40"/>
  <c r="Z123" i="40"/>
  <c r="Z122" i="40"/>
  <c r="Z121" i="40"/>
  <c r="Z120" i="40"/>
  <c r="Z119" i="40"/>
  <c r="Z118" i="40"/>
  <c r="Z117" i="40"/>
  <c r="Z116" i="40"/>
  <c r="Z115" i="40"/>
  <c r="Z114" i="40"/>
  <c r="Z113" i="40"/>
  <c r="Z112" i="40"/>
  <c r="Z111" i="40"/>
  <c r="Z110" i="40"/>
  <c r="Z109" i="40"/>
  <c r="Z108" i="40"/>
  <c r="Z107" i="40"/>
  <c r="Z106" i="40"/>
  <c r="Z105" i="40"/>
  <c r="Z104" i="40"/>
  <c r="Z103" i="40"/>
  <c r="Z102" i="40"/>
  <c r="Z101" i="40"/>
  <c r="Z100" i="40"/>
  <c r="Z99" i="40"/>
  <c r="Z98" i="40"/>
  <c r="Z97" i="40"/>
  <c r="Z96" i="40"/>
  <c r="Z95" i="40"/>
  <c r="Z94" i="40"/>
  <c r="Z93" i="40"/>
  <c r="Z92" i="40"/>
  <c r="Z91" i="40"/>
  <c r="Z90" i="40"/>
  <c r="Z89" i="40"/>
  <c r="Z88" i="40"/>
  <c r="Z87" i="40"/>
  <c r="Z86" i="40"/>
  <c r="Z85" i="40"/>
  <c r="Z84" i="40"/>
  <c r="Z83" i="40"/>
  <c r="Z82" i="40"/>
  <c r="Z81" i="40"/>
  <c r="Z80" i="40"/>
  <c r="Z79" i="40"/>
  <c r="Z78" i="40"/>
  <c r="Z77" i="40"/>
  <c r="Z76" i="40"/>
  <c r="Z75" i="40"/>
  <c r="Z74" i="40"/>
  <c r="Z73" i="40"/>
  <c r="Z72" i="40"/>
  <c r="Z71" i="40"/>
  <c r="Z70" i="40"/>
  <c r="Z69" i="40"/>
  <c r="Z68" i="40"/>
  <c r="Z67" i="40"/>
  <c r="Z66" i="40"/>
  <c r="Z65" i="40"/>
  <c r="Z64" i="40"/>
  <c r="Z63" i="40"/>
  <c r="Z62" i="40"/>
  <c r="Z61" i="40"/>
  <c r="Z60" i="40"/>
  <c r="Z59" i="40"/>
  <c r="Z58" i="40"/>
  <c r="Z57" i="40"/>
  <c r="Z56" i="40"/>
  <c r="Z55" i="40"/>
  <c r="Z54" i="40"/>
  <c r="Z53" i="40"/>
  <c r="Z52" i="40"/>
  <c r="Z51" i="40"/>
  <c r="Z50" i="40"/>
  <c r="Z49" i="40"/>
  <c r="Z48" i="40"/>
  <c r="Z47" i="40"/>
  <c r="Z46" i="40"/>
  <c r="Z45" i="40"/>
  <c r="Z44" i="40"/>
  <c r="Z43" i="40"/>
  <c r="Z42" i="40"/>
  <c r="Z41" i="40"/>
  <c r="Z40" i="40"/>
  <c r="Z39" i="40"/>
  <c r="Z38" i="40"/>
  <c r="Z37" i="40"/>
  <c r="Z36" i="40"/>
  <c r="Z35" i="40"/>
  <c r="Z34" i="40"/>
  <c r="Z33" i="40"/>
  <c r="Z32" i="40"/>
  <c r="Z31" i="40"/>
  <c r="Z30" i="40"/>
  <c r="Z29" i="40"/>
  <c r="Z28" i="40"/>
  <c r="Z27" i="40"/>
  <c r="Z26" i="40"/>
  <c r="Z25" i="40"/>
  <c r="Z24" i="40"/>
  <c r="Z23" i="40"/>
  <c r="Z22" i="40"/>
  <c r="Z21" i="40"/>
  <c r="Z20" i="40"/>
  <c r="Z19" i="40"/>
  <c r="Z18" i="40"/>
  <c r="Z17" i="40"/>
  <c r="Z16" i="40"/>
  <c r="Z15" i="40"/>
  <c r="Z14" i="40"/>
  <c r="Z13" i="40"/>
  <c r="Z12" i="40"/>
  <c r="Z11" i="40"/>
  <c r="Z10" i="40"/>
  <c r="Y215" i="40"/>
  <c r="Y214" i="40"/>
  <c r="Y213" i="40"/>
  <c r="Y212" i="40"/>
  <c r="Y211" i="40"/>
  <c r="Y210" i="40"/>
  <c r="Y209" i="40"/>
  <c r="Y208" i="40"/>
  <c r="Y207" i="40"/>
  <c r="Y206" i="40"/>
  <c r="Y205" i="40"/>
  <c r="Y204" i="40"/>
  <c r="Y203" i="40"/>
  <c r="Y202" i="40"/>
  <c r="Y201" i="40"/>
  <c r="Y200" i="40"/>
  <c r="Y199" i="40"/>
  <c r="Y198" i="40"/>
  <c r="Y197" i="40"/>
  <c r="Y196" i="40"/>
  <c r="Y195" i="40"/>
  <c r="Y194" i="40"/>
  <c r="Y193" i="40"/>
  <c r="Y192" i="40"/>
  <c r="Y191" i="40"/>
  <c r="Y190" i="40"/>
  <c r="Y189" i="40"/>
  <c r="Y188" i="40"/>
  <c r="Y187" i="40"/>
  <c r="Y186" i="40"/>
  <c r="Y185" i="40"/>
  <c r="Y184" i="40"/>
  <c r="Y183" i="40"/>
  <c r="Y182" i="40"/>
  <c r="Y181" i="40"/>
  <c r="Y180" i="40"/>
  <c r="Y179" i="40"/>
  <c r="Y178" i="40"/>
  <c r="Y177" i="40"/>
  <c r="Y176" i="40"/>
  <c r="Y175" i="40"/>
  <c r="Y174" i="40"/>
  <c r="Y173" i="40"/>
  <c r="Y172" i="40"/>
  <c r="Y171" i="40"/>
  <c r="Y170" i="40"/>
  <c r="Y169" i="40"/>
  <c r="Y168" i="40"/>
  <c r="Y167" i="40"/>
  <c r="Y166" i="40"/>
  <c r="Y165" i="40"/>
  <c r="Y164" i="40"/>
  <c r="Y163" i="40"/>
  <c r="Y162" i="40"/>
  <c r="Y161" i="40"/>
  <c r="Y160" i="40"/>
  <c r="Y159" i="40"/>
  <c r="Y158" i="40"/>
  <c r="Y157" i="40"/>
  <c r="Y156" i="40"/>
  <c r="Y155" i="40"/>
  <c r="Y154" i="40"/>
  <c r="Y153" i="40"/>
  <c r="Y152" i="40"/>
  <c r="Y151" i="40"/>
  <c r="Y150" i="40"/>
  <c r="Y149" i="40"/>
  <c r="Y148" i="40"/>
  <c r="Y147" i="40"/>
  <c r="Y146" i="40"/>
  <c r="Y145" i="40"/>
  <c r="Y144" i="40"/>
  <c r="Y143" i="40"/>
  <c r="Y142" i="40"/>
  <c r="Y141" i="40"/>
  <c r="Y140" i="40"/>
  <c r="Y139" i="40"/>
  <c r="Y138" i="40"/>
  <c r="Y137" i="40"/>
  <c r="Y136" i="40"/>
  <c r="Y135" i="40"/>
  <c r="Y134" i="40"/>
  <c r="Y133" i="40"/>
  <c r="Y132" i="40"/>
  <c r="Y131" i="40"/>
  <c r="Y130" i="40"/>
  <c r="Y129" i="40"/>
  <c r="Y128" i="40"/>
  <c r="Y127" i="40"/>
  <c r="Y126" i="40"/>
  <c r="Y125" i="40"/>
  <c r="Y124" i="40"/>
  <c r="Y123" i="40"/>
  <c r="Y122" i="40"/>
  <c r="Y121" i="40"/>
  <c r="Y120" i="40"/>
  <c r="Y119" i="40"/>
  <c r="Y118" i="40"/>
  <c r="Y117" i="40"/>
  <c r="Y116" i="40"/>
  <c r="Y115" i="40"/>
  <c r="Y114" i="40"/>
  <c r="Y113" i="40"/>
  <c r="Y112" i="40"/>
  <c r="Y111" i="40"/>
  <c r="Y110" i="40"/>
  <c r="Y109" i="40"/>
  <c r="Y108" i="40"/>
  <c r="Y107" i="40"/>
  <c r="Y106" i="40"/>
  <c r="Y105" i="40"/>
  <c r="Y104" i="40"/>
  <c r="Y103" i="40"/>
  <c r="Y102" i="40"/>
  <c r="Y101" i="40"/>
  <c r="Y100" i="40"/>
  <c r="Y99" i="40"/>
  <c r="Y98" i="40"/>
  <c r="Y97" i="40"/>
  <c r="Y96" i="40"/>
  <c r="Y95" i="40"/>
  <c r="Y94" i="40"/>
  <c r="Y93" i="40"/>
  <c r="Y92" i="40"/>
  <c r="Y91" i="40"/>
  <c r="Y90" i="40"/>
  <c r="Y89" i="40"/>
  <c r="Y88" i="40"/>
  <c r="Y87" i="40"/>
  <c r="Y86" i="40"/>
  <c r="Y85" i="40"/>
  <c r="Y84" i="40"/>
  <c r="Y83" i="40"/>
  <c r="Y82" i="40"/>
  <c r="Y81" i="40"/>
  <c r="Y80" i="40"/>
  <c r="Y79" i="40"/>
  <c r="Y78" i="40"/>
  <c r="Y77" i="40"/>
  <c r="Y76" i="40"/>
  <c r="Y75" i="40"/>
  <c r="Y74" i="40"/>
  <c r="Y73" i="40"/>
  <c r="Y72" i="40"/>
  <c r="Y71" i="40"/>
  <c r="Y70" i="40"/>
  <c r="Y69" i="40"/>
  <c r="Y68" i="40"/>
  <c r="Y67" i="40"/>
  <c r="Y66" i="40"/>
  <c r="Y65" i="40"/>
  <c r="Y64" i="40"/>
  <c r="Y63" i="40"/>
  <c r="Y62" i="40"/>
  <c r="Y61" i="40"/>
  <c r="Y60" i="40"/>
  <c r="Y59" i="40"/>
  <c r="Y58" i="40"/>
  <c r="Y57" i="40"/>
  <c r="Y56" i="40"/>
  <c r="Y55" i="40"/>
  <c r="Y54" i="40"/>
  <c r="Y53" i="40"/>
  <c r="Y52" i="40"/>
  <c r="Y51" i="40"/>
  <c r="Y50" i="40"/>
  <c r="Y49" i="40"/>
  <c r="Y48" i="40"/>
  <c r="Y47" i="40"/>
  <c r="Y46" i="40"/>
  <c r="Y45" i="40"/>
  <c r="Y44" i="40"/>
  <c r="Y43" i="40"/>
  <c r="Y42" i="40"/>
  <c r="Y41" i="40"/>
  <c r="Y40" i="40"/>
  <c r="Y39" i="40"/>
  <c r="Y38" i="40"/>
  <c r="Y37" i="40"/>
  <c r="Y36" i="40"/>
  <c r="Y35" i="40"/>
  <c r="Y34" i="40"/>
  <c r="Y33" i="40"/>
  <c r="Y32" i="40"/>
  <c r="Y31" i="40"/>
  <c r="Y30" i="40"/>
  <c r="Y29" i="40"/>
  <c r="Y28" i="40"/>
  <c r="Y27" i="40"/>
  <c r="Y26" i="40"/>
  <c r="Y25" i="40"/>
  <c r="Y24" i="40"/>
  <c r="Y23" i="40"/>
  <c r="Y22" i="40"/>
  <c r="Y21" i="40"/>
  <c r="Y20" i="40"/>
  <c r="Y19" i="40"/>
  <c r="Y18" i="40"/>
  <c r="Y17" i="40"/>
  <c r="Y225" i="40" s="1"/>
  <c r="Y16" i="40"/>
  <c r="Y15" i="40"/>
  <c r="Y14" i="40"/>
  <c r="Y222" i="40" s="1"/>
  <c r="Y13" i="40"/>
  <c r="Y221" i="40" s="1"/>
  <c r="Y12" i="40"/>
  <c r="Y11" i="40"/>
  <c r="Y10" i="40"/>
  <c r="Y218" i="40" s="1"/>
  <c r="X215" i="40"/>
  <c r="X214" i="40"/>
  <c r="X213" i="40"/>
  <c r="X212" i="40"/>
  <c r="X211" i="40"/>
  <c r="X210" i="40"/>
  <c r="X209" i="40"/>
  <c r="X208" i="40"/>
  <c r="X207" i="40"/>
  <c r="X206" i="40"/>
  <c r="X205" i="40"/>
  <c r="X204" i="40"/>
  <c r="X203" i="40"/>
  <c r="X202" i="40"/>
  <c r="X201" i="40"/>
  <c r="X200" i="40"/>
  <c r="X199" i="40"/>
  <c r="X198" i="40"/>
  <c r="X197" i="40"/>
  <c r="X196" i="40"/>
  <c r="X195" i="40"/>
  <c r="X194" i="40"/>
  <c r="X193" i="40"/>
  <c r="X192" i="40"/>
  <c r="X191" i="40"/>
  <c r="X190" i="40"/>
  <c r="X189" i="40"/>
  <c r="X188" i="40"/>
  <c r="X187" i="40"/>
  <c r="X186" i="40"/>
  <c r="X185" i="40"/>
  <c r="X184" i="40"/>
  <c r="X183" i="40"/>
  <c r="X182" i="40"/>
  <c r="X181" i="40"/>
  <c r="X180" i="40"/>
  <c r="X179" i="40"/>
  <c r="X178" i="40"/>
  <c r="X177" i="40"/>
  <c r="X176" i="40"/>
  <c r="X175" i="40"/>
  <c r="X174" i="40"/>
  <c r="X173" i="40"/>
  <c r="X172" i="40"/>
  <c r="X171" i="40"/>
  <c r="X170" i="40"/>
  <c r="X169" i="40"/>
  <c r="X168" i="40"/>
  <c r="X167" i="40"/>
  <c r="X166" i="40"/>
  <c r="X165" i="40"/>
  <c r="X164" i="40"/>
  <c r="X163" i="40"/>
  <c r="X162" i="40"/>
  <c r="X161" i="40"/>
  <c r="X160" i="40"/>
  <c r="X159" i="40"/>
  <c r="X158" i="40"/>
  <c r="X157" i="40"/>
  <c r="X156" i="40"/>
  <c r="X155" i="40"/>
  <c r="X154" i="40"/>
  <c r="X153" i="40"/>
  <c r="X152" i="40"/>
  <c r="X151" i="40"/>
  <c r="X150" i="40"/>
  <c r="X149" i="40"/>
  <c r="X148" i="40"/>
  <c r="X147" i="40"/>
  <c r="X146" i="40"/>
  <c r="X145" i="40"/>
  <c r="X144" i="40"/>
  <c r="X143" i="40"/>
  <c r="X142" i="40"/>
  <c r="X141" i="40"/>
  <c r="X140" i="40"/>
  <c r="X139" i="40"/>
  <c r="X138" i="40"/>
  <c r="X137" i="40"/>
  <c r="X136" i="40"/>
  <c r="X135" i="40"/>
  <c r="X134" i="40"/>
  <c r="X133" i="40"/>
  <c r="X132" i="40"/>
  <c r="X131" i="40"/>
  <c r="X130" i="40"/>
  <c r="X129" i="40"/>
  <c r="X128" i="40"/>
  <c r="X127" i="40"/>
  <c r="X126" i="40"/>
  <c r="X125" i="40"/>
  <c r="X124" i="40"/>
  <c r="X123" i="40"/>
  <c r="X122" i="40"/>
  <c r="X121" i="40"/>
  <c r="X120" i="40"/>
  <c r="X119" i="40"/>
  <c r="X118" i="40"/>
  <c r="X117" i="40"/>
  <c r="X116" i="40"/>
  <c r="X115" i="40"/>
  <c r="X114" i="40"/>
  <c r="X113" i="40"/>
  <c r="X112" i="40"/>
  <c r="X111" i="40"/>
  <c r="X110" i="40"/>
  <c r="X109" i="40"/>
  <c r="X108" i="40"/>
  <c r="X107" i="40"/>
  <c r="X106" i="40"/>
  <c r="X105" i="40"/>
  <c r="X104" i="40"/>
  <c r="X103" i="40"/>
  <c r="X102" i="40"/>
  <c r="X101" i="40"/>
  <c r="X100" i="40"/>
  <c r="X99" i="40"/>
  <c r="X98" i="40"/>
  <c r="X97" i="40"/>
  <c r="X96" i="40"/>
  <c r="X95" i="40"/>
  <c r="X94" i="40"/>
  <c r="X93" i="40"/>
  <c r="X92" i="40"/>
  <c r="X91" i="40"/>
  <c r="X90" i="40"/>
  <c r="X89" i="40"/>
  <c r="X88" i="40"/>
  <c r="X87" i="40"/>
  <c r="X86" i="40"/>
  <c r="X85" i="40"/>
  <c r="X84" i="40"/>
  <c r="X83" i="40"/>
  <c r="X82" i="40"/>
  <c r="X81" i="40"/>
  <c r="X80" i="40"/>
  <c r="X79" i="40"/>
  <c r="X78" i="40"/>
  <c r="X77" i="40"/>
  <c r="X76" i="40"/>
  <c r="X75" i="40"/>
  <c r="X74" i="40"/>
  <c r="X73" i="40"/>
  <c r="X72" i="40"/>
  <c r="X71" i="40"/>
  <c r="X70" i="40"/>
  <c r="X69" i="40"/>
  <c r="X68" i="40"/>
  <c r="X67" i="40"/>
  <c r="X66" i="40"/>
  <c r="X65" i="40"/>
  <c r="X64" i="40"/>
  <c r="X63" i="40"/>
  <c r="X62" i="40"/>
  <c r="X61" i="40"/>
  <c r="X60" i="40"/>
  <c r="X59" i="40"/>
  <c r="X58" i="40"/>
  <c r="X57" i="40"/>
  <c r="X56" i="40"/>
  <c r="X55" i="40"/>
  <c r="X54" i="40"/>
  <c r="X53" i="40"/>
  <c r="X52" i="40"/>
  <c r="X51" i="40"/>
  <c r="X50" i="40"/>
  <c r="X49" i="40"/>
  <c r="X48" i="40"/>
  <c r="X47" i="40"/>
  <c r="X46" i="40"/>
  <c r="X45" i="40"/>
  <c r="X44" i="40"/>
  <c r="X43" i="40"/>
  <c r="X42" i="40"/>
  <c r="X41" i="40"/>
  <c r="X40" i="40"/>
  <c r="X39" i="40"/>
  <c r="X38" i="40"/>
  <c r="X37" i="40"/>
  <c r="X36" i="40"/>
  <c r="X35" i="40"/>
  <c r="X34" i="40"/>
  <c r="X33" i="40"/>
  <c r="X32" i="40"/>
  <c r="X31" i="40"/>
  <c r="X30" i="40"/>
  <c r="X29" i="40"/>
  <c r="X28" i="40"/>
  <c r="X27" i="40"/>
  <c r="X26" i="40"/>
  <c r="X225" i="40" s="1"/>
  <c r="X25" i="40"/>
  <c r="X24" i="40"/>
  <c r="X23" i="40"/>
  <c r="X22" i="40"/>
  <c r="X21" i="40"/>
  <c r="X20" i="40"/>
  <c r="X19" i="40"/>
  <c r="X18" i="40"/>
  <c r="X17" i="40"/>
  <c r="X16" i="40"/>
  <c r="X15" i="40"/>
  <c r="X14" i="40"/>
  <c r="X222" i="40" s="1"/>
  <c r="X13" i="40"/>
  <c r="X12" i="40"/>
  <c r="X220" i="40" s="1"/>
  <c r="X11" i="40"/>
  <c r="X10" i="40"/>
  <c r="X218" i="40" s="1"/>
  <c r="AC224" i="40"/>
  <c r="AC223" i="40"/>
  <c r="AC220" i="40"/>
  <c r="AC219" i="40"/>
  <c r="AB225" i="40"/>
  <c r="AB223" i="40"/>
  <c r="AB222" i="40"/>
  <c r="AB221" i="40"/>
  <c r="AB219" i="40"/>
  <c r="AB218" i="40"/>
  <c r="AA224" i="40"/>
  <c r="AA223" i="40"/>
  <c r="AA219" i="40"/>
  <c r="Z225" i="40"/>
  <c r="Z223" i="40"/>
  <c r="Z222" i="40"/>
  <c r="Z221" i="40"/>
  <c r="Y224" i="40"/>
  <c r="Y223" i="40"/>
  <c r="Y220" i="40"/>
  <c r="Y219" i="40"/>
  <c r="X223" i="40"/>
  <c r="X221" i="40"/>
  <c r="X219" i="40"/>
  <c r="U225" i="40"/>
  <c r="U224" i="40"/>
  <c r="U223" i="40"/>
  <c r="U222" i="40"/>
  <c r="U221" i="40"/>
  <c r="U220" i="40"/>
  <c r="U219" i="40"/>
  <c r="U218" i="40"/>
  <c r="U217" i="40"/>
  <c r="AV62" i="34" l="1"/>
  <c r="AB220" i="40"/>
  <c r="AB224" i="40"/>
  <c r="Z218" i="40"/>
  <c r="Z224" i="40"/>
  <c r="X224" i="40"/>
  <c r="AA205" i="37"/>
  <c r="AA208" i="37"/>
  <c r="Z208" i="37"/>
  <c r="Z207" i="37"/>
  <c r="X201" i="37"/>
  <c r="X205" i="37"/>
  <c r="X204" i="37"/>
  <c r="X208" i="37"/>
  <c r="AA220" i="40"/>
  <c r="Z220" i="40"/>
  <c r="Z219" i="40"/>
  <c r="AA221" i="40"/>
  <c r="Z203" i="37"/>
  <c r="U215" i="40"/>
  <c r="U214" i="40"/>
  <c r="U213" i="40"/>
  <c r="U212" i="40"/>
  <c r="U211" i="40"/>
  <c r="U210" i="40"/>
  <c r="U209" i="40"/>
  <c r="U208" i="40"/>
  <c r="U207" i="40"/>
  <c r="U206" i="40"/>
  <c r="U205" i="40"/>
  <c r="U204" i="40"/>
  <c r="U203" i="40"/>
  <c r="U202" i="40"/>
  <c r="U201" i="40"/>
  <c r="U200" i="40"/>
  <c r="U199" i="40"/>
  <c r="U198" i="40"/>
  <c r="AC242" i="38"/>
  <c r="AB242" i="38"/>
  <c r="AA242" i="38"/>
  <c r="Z242" i="38"/>
  <c r="Y242" i="38"/>
  <c r="X242" i="38"/>
  <c r="U242" i="38"/>
  <c r="AC241" i="38"/>
  <c r="AB241" i="38"/>
  <c r="AA241" i="38"/>
  <c r="Z241" i="38"/>
  <c r="Y241" i="38"/>
  <c r="X241" i="38"/>
  <c r="U241" i="38"/>
  <c r="AC240" i="38"/>
  <c r="AB240" i="38"/>
  <c r="AA240" i="38"/>
  <c r="Z240" i="38"/>
  <c r="Y240" i="38"/>
  <c r="X240" i="38"/>
  <c r="U240" i="38"/>
  <c r="AC239" i="38"/>
  <c r="AB239" i="38"/>
  <c r="AA239" i="38"/>
  <c r="Z239" i="38"/>
  <c r="Y239" i="38"/>
  <c r="X239" i="38"/>
  <c r="U239" i="38"/>
  <c r="AB238" i="38"/>
  <c r="AA238" i="38"/>
  <c r="Z238" i="38"/>
  <c r="Y238" i="38"/>
  <c r="X238" i="38"/>
  <c r="U238" i="38"/>
  <c r="AC238" i="38"/>
  <c r="AB237" i="38"/>
  <c r="AA237" i="38"/>
  <c r="Z237" i="38"/>
  <c r="Y237" i="38"/>
  <c r="X237" i="38"/>
  <c r="U237" i="38"/>
  <c r="AC237" i="38"/>
  <c r="AB236" i="38"/>
  <c r="AA236" i="38"/>
  <c r="Z236" i="38"/>
  <c r="Y236" i="38"/>
  <c r="X236" i="38"/>
  <c r="U236" i="38"/>
  <c r="AC236" i="38"/>
  <c r="AB235" i="38"/>
  <c r="AA235" i="38"/>
  <c r="Z235" i="38"/>
  <c r="Y235" i="38"/>
  <c r="X235" i="38"/>
  <c r="U235" i="38"/>
  <c r="AC235" i="38"/>
  <c r="AC234" i="38"/>
  <c r="AB234" i="38"/>
  <c r="AA234" i="38"/>
  <c r="Z234" i="38"/>
  <c r="Y234" i="38"/>
  <c r="X234" i="38"/>
  <c r="U234" i="38"/>
  <c r="AB233" i="38"/>
  <c r="AA233" i="38"/>
  <c r="Z233" i="38"/>
  <c r="Y233" i="38"/>
  <c r="X233" i="38"/>
  <c r="U233" i="38"/>
  <c r="AC233" i="38"/>
  <c r="AB232" i="38"/>
  <c r="AA232" i="38"/>
  <c r="Z232" i="38"/>
  <c r="Y232" i="38"/>
  <c r="X232" i="38"/>
  <c r="U232" i="38"/>
  <c r="AC232" i="38"/>
  <c r="AB231" i="38"/>
  <c r="AA231" i="38"/>
  <c r="Z231" i="38"/>
  <c r="Y231" i="38"/>
  <c r="X231" i="38"/>
  <c r="U231" i="38"/>
  <c r="AC231" i="38"/>
  <c r="AB230" i="38"/>
  <c r="AA230" i="38"/>
  <c r="Z230" i="38"/>
  <c r="Y230" i="38"/>
  <c r="X230" i="38"/>
  <c r="U230" i="38"/>
  <c r="AC230" i="38"/>
  <c r="AB229" i="38"/>
  <c r="AA229" i="38"/>
  <c r="Z229" i="38"/>
  <c r="Y229" i="38"/>
  <c r="X229" i="38"/>
  <c r="U229" i="38"/>
  <c r="AC229" i="38"/>
  <c r="AB228" i="38"/>
  <c r="AA228" i="38"/>
  <c r="Z228" i="38"/>
  <c r="Y228" i="38"/>
  <c r="X228" i="38"/>
  <c r="U228" i="38"/>
  <c r="AC228" i="38"/>
  <c r="AB227" i="38"/>
  <c r="AA227" i="38"/>
  <c r="Z227" i="38"/>
  <c r="Y227" i="38"/>
  <c r="X227" i="38"/>
  <c r="U227" i="38"/>
  <c r="AC227" i="38"/>
  <c r="AB226" i="38"/>
  <c r="AA226" i="38"/>
  <c r="Z226" i="38"/>
  <c r="Y226" i="38"/>
  <c r="X226" i="38"/>
  <c r="U226" i="38"/>
  <c r="AC226" i="38"/>
  <c r="AB225" i="38"/>
  <c r="AA225" i="38"/>
  <c r="Z225" i="38"/>
  <c r="Y225" i="38"/>
  <c r="X225" i="38"/>
  <c r="U225" i="38"/>
  <c r="AC225" i="38"/>
  <c r="U197" i="40"/>
  <c r="U196" i="40"/>
  <c r="U195" i="40"/>
  <c r="U194" i="40"/>
  <c r="U193" i="40"/>
  <c r="U192" i="40"/>
  <c r="U191" i="40"/>
  <c r="U190" i="40"/>
  <c r="U189" i="40"/>
  <c r="U188" i="40"/>
  <c r="U187" i="40"/>
  <c r="U186" i="40"/>
  <c r="U185" i="40"/>
  <c r="U184" i="40"/>
  <c r="U183" i="40"/>
  <c r="U182" i="40"/>
  <c r="U181" i="40"/>
  <c r="U180" i="40"/>
  <c r="U179" i="40"/>
  <c r="U178" i="40"/>
  <c r="U177" i="40"/>
  <c r="U176" i="40"/>
  <c r="U175" i="40"/>
  <c r="U174" i="40"/>
  <c r="U173" i="40"/>
  <c r="U172" i="40"/>
  <c r="U171" i="40"/>
  <c r="U170" i="40"/>
  <c r="U169" i="40"/>
  <c r="U168" i="40"/>
  <c r="U167" i="40"/>
  <c r="U166" i="40"/>
  <c r="U165" i="40"/>
  <c r="U164" i="40"/>
  <c r="U163" i="40"/>
  <c r="U162" i="40"/>
  <c r="U161" i="40"/>
  <c r="U160" i="40"/>
  <c r="U159" i="40"/>
  <c r="U158" i="40"/>
  <c r="U157" i="40"/>
  <c r="U156" i="40"/>
  <c r="U155" i="40"/>
  <c r="U154" i="40"/>
  <c r="U153" i="40"/>
  <c r="U152" i="40"/>
  <c r="U151" i="40"/>
  <c r="U150" i="40"/>
  <c r="U149" i="40"/>
  <c r="U148" i="40"/>
  <c r="U147" i="40"/>
  <c r="U146" i="40"/>
  <c r="U145" i="40"/>
  <c r="U144" i="40"/>
  <c r="U143" i="40"/>
  <c r="U142" i="40"/>
  <c r="U141" i="40"/>
  <c r="U140" i="40"/>
  <c r="U139" i="40"/>
  <c r="U138" i="40"/>
  <c r="U137" i="40"/>
  <c r="U136" i="40"/>
  <c r="U135" i="40"/>
  <c r="U134" i="40"/>
  <c r="U133" i="40"/>
  <c r="U132" i="40"/>
  <c r="U131" i="40"/>
  <c r="U130" i="40"/>
  <c r="U129" i="40"/>
  <c r="U128" i="40"/>
  <c r="U127" i="40"/>
  <c r="U126" i="40"/>
  <c r="U125" i="40"/>
  <c r="U124" i="40"/>
  <c r="U123" i="40"/>
  <c r="U122" i="40"/>
  <c r="U121" i="40"/>
  <c r="U120" i="40"/>
  <c r="U119" i="40"/>
  <c r="U118" i="40"/>
  <c r="U117" i="40"/>
  <c r="U116" i="40"/>
  <c r="U115" i="40"/>
  <c r="U114" i="40"/>
  <c r="U113" i="40"/>
  <c r="U112" i="40"/>
  <c r="U111" i="40"/>
  <c r="U110" i="40"/>
  <c r="U109" i="40"/>
  <c r="U108" i="40"/>
  <c r="U107" i="40"/>
  <c r="U106" i="40"/>
  <c r="U105" i="40"/>
  <c r="U104" i="40"/>
  <c r="U103" i="40"/>
  <c r="U102" i="40"/>
  <c r="U101" i="40"/>
  <c r="U100" i="40"/>
  <c r="U99" i="40"/>
  <c r="U98" i="40"/>
  <c r="U97" i="40"/>
  <c r="U96" i="40"/>
  <c r="U95" i="40"/>
  <c r="U94" i="40"/>
  <c r="U93" i="40"/>
  <c r="U92" i="40"/>
  <c r="U91" i="40"/>
  <c r="U90" i="40"/>
  <c r="U89" i="40"/>
  <c r="U88" i="40"/>
  <c r="U87" i="40"/>
  <c r="U86" i="40"/>
  <c r="U85" i="40"/>
  <c r="U84" i="40"/>
  <c r="U83" i="40"/>
  <c r="U82" i="40"/>
  <c r="U81" i="40"/>
  <c r="U80" i="40"/>
  <c r="U79" i="40"/>
  <c r="U78" i="40"/>
  <c r="U77" i="40"/>
  <c r="U76" i="40"/>
  <c r="U75" i="40"/>
  <c r="U74" i="40"/>
  <c r="U73" i="40"/>
  <c r="U72" i="40"/>
  <c r="U71" i="40"/>
  <c r="U70" i="40"/>
  <c r="U69" i="40"/>
  <c r="U68" i="40"/>
  <c r="U67" i="40"/>
  <c r="U66" i="40"/>
  <c r="U65" i="40"/>
  <c r="U64" i="40"/>
  <c r="U63" i="40"/>
  <c r="U62" i="40"/>
  <c r="U61" i="40"/>
  <c r="U60" i="40"/>
  <c r="U59" i="40"/>
  <c r="U58" i="40"/>
  <c r="U57" i="40"/>
  <c r="U56" i="40"/>
  <c r="U55" i="40"/>
  <c r="U54" i="40"/>
  <c r="U53" i="40"/>
  <c r="U52" i="40"/>
  <c r="U51" i="40"/>
  <c r="U50" i="40"/>
  <c r="U49" i="40"/>
  <c r="U48" i="40"/>
  <c r="U47" i="40"/>
  <c r="U46" i="40"/>
  <c r="U45" i="40"/>
  <c r="U44" i="40"/>
  <c r="U43" i="40"/>
  <c r="U42" i="40"/>
  <c r="U41" i="40"/>
  <c r="U40" i="40"/>
  <c r="U39" i="40"/>
  <c r="U38" i="40"/>
  <c r="U37" i="40"/>
  <c r="U36" i="40"/>
  <c r="U35" i="40"/>
  <c r="U34" i="40"/>
  <c r="U33" i="40"/>
  <c r="U32" i="40"/>
  <c r="U31" i="40"/>
  <c r="U30" i="40"/>
  <c r="U29" i="40"/>
  <c r="U28" i="40"/>
  <c r="U27" i="40"/>
  <c r="U26" i="40"/>
  <c r="U25" i="40"/>
  <c r="U24" i="40"/>
  <c r="U23" i="40"/>
  <c r="U22" i="40"/>
  <c r="U21" i="40"/>
  <c r="U20" i="40"/>
  <c r="U19" i="40"/>
  <c r="U18" i="40"/>
  <c r="U17" i="40"/>
  <c r="U16" i="40"/>
  <c r="U15" i="40"/>
  <c r="U14" i="40"/>
  <c r="U13" i="40"/>
  <c r="U12" i="40"/>
  <c r="U11" i="40"/>
  <c r="U10" i="40"/>
  <c r="U9" i="40"/>
  <c r="AC9" i="40"/>
  <c r="AC217" i="40" s="1"/>
  <c r="AB9" i="40"/>
  <c r="AB217" i="40" s="1"/>
  <c r="AA9" i="40"/>
  <c r="AA217" i="40" s="1"/>
  <c r="Z9" i="40"/>
  <c r="Z217" i="40" s="1"/>
  <c r="Y9" i="40"/>
  <c r="Y217" i="40" s="1"/>
  <c r="E9" i="40"/>
  <c r="X9" i="40" s="1"/>
  <c r="X217" i="40" s="1"/>
  <c r="J77" i="34" l="1"/>
  <c r="E77" i="34"/>
  <c r="J76" i="34"/>
  <c r="E76" i="34"/>
  <c r="N197" i="33" l="1"/>
  <c r="K197" i="33"/>
  <c r="N196" i="33"/>
  <c r="K196" i="33"/>
  <c r="M185" i="33"/>
  <c r="L185" i="33"/>
  <c r="J185" i="33"/>
  <c r="I185" i="33"/>
  <c r="H185" i="33"/>
  <c r="G185" i="33"/>
  <c r="E185" i="33"/>
  <c r="D185" i="33"/>
  <c r="O185" i="33"/>
  <c r="N163" i="33"/>
  <c r="K163" i="33"/>
  <c r="N162" i="33"/>
  <c r="K162" i="33"/>
  <c r="M151" i="33"/>
  <c r="L151" i="33"/>
  <c r="J151" i="33"/>
  <c r="I151" i="33"/>
  <c r="H151" i="33"/>
  <c r="G151" i="33"/>
  <c r="E151" i="33"/>
  <c r="D151" i="33"/>
  <c r="O151" i="33"/>
  <c r="N129" i="33"/>
  <c r="K129" i="33"/>
  <c r="N128" i="33"/>
  <c r="K128" i="33"/>
  <c r="M117" i="33"/>
  <c r="L117" i="33"/>
  <c r="J117" i="33"/>
  <c r="I117" i="33"/>
  <c r="H117" i="33"/>
  <c r="G117" i="33"/>
  <c r="E117" i="33"/>
  <c r="D117" i="33"/>
  <c r="O117" i="33"/>
  <c r="U137" i="39"/>
  <c r="U138" i="39"/>
  <c r="U139" i="39"/>
  <c r="U140" i="39"/>
  <c r="U141" i="39"/>
  <c r="U142" i="39"/>
  <c r="U143" i="39"/>
  <c r="U144" i="39"/>
  <c r="U145" i="39"/>
  <c r="AE46" i="34"/>
  <c r="AE45" i="34"/>
  <c r="AE44" i="34"/>
  <c r="AE43" i="34"/>
  <c r="AE42" i="34"/>
  <c r="AE41" i="34"/>
  <c r="AE40" i="34"/>
  <c r="AE39" i="34"/>
  <c r="AE38" i="34"/>
  <c r="AE31" i="34"/>
  <c r="AE30" i="34"/>
  <c r="AE29" i="34"/>
  <c r="AE28" i="34"/>
  <c r="AE27" i="34"/>
  <c r="AE26" i="34"/>
  <c r="AE25" i="34"/>
  <c r="AE24" i="34"/>
  <c r="AE23" i="34"/>
  <c r="AE16" i="34"/>
  <c r="AE15" i="34"/>
  <c r="AE14" i="34"/>
  <c r="AE13" i="34"/>
  <c r="AE12" i="34"/>
  <c r="AE11" i="34"/>
  <c r="AE10" i="34"/>
  <c r="AE9" i="34"/>
  <c r="AE8" i="34"/>
  <c r="N46" i="34"/>
  <c r="N45" i="34"/>
  <c r="N44" i="34"/>
  <c r="N43" i="34"/>
  <c r="N42" i="34"/>
  <c r="N41" i="34"/>
  <c r="N40" i="34"/>
  <c r="N39" i="34"/>
  <c r="N38" i="34"/>
  <c r="N31" i="34"/>
  <c r="N30" i="34"/>
  <c r="N29" i="34"/>
  <c r="N28" i="34"/>
  <c r="N27" i="34"/>
  <c r="N26" i="34"/>
  <c r="N25" i="34"/>
  <c r="N24" i="34"/>
  <c r="N23" i="34"/>
  <c r="N16" i="34"/>
  <c r="N15" i="34"/>
  <c r="N14" i="34"/>
  <c r="N13" i="34"/>
  <c r="N12" i="34"/>
  <c r="N11" i="34"/>
  <c r="N10" i="34"/>
  <c r="N9" i="34"/>
  <c r="N8" i="34"/>
  <c r="AC61" i="34"/>
  <c r="AB61" i="34"/>
  <c r="AA61" i="34"/>
  <c r="Z61" i="34"/>
  <c r="Y61" i="34"/>
  <c r="X61" i="34"/>
  <c r="W61" i="34"/>
  <c r="V61" i="34"/>
  <c r="U61" i="34"/>
  <c r="T61" i="34"/>
  <c r="AC60" i="34"/>
  <c r="AB60" i="34"/>
  <c r="AA60" i="34"/>
  <c r="Z60" i="34"/>
  <c r="Y60" i="34"/>
  <c r="X60" i="34"/>
  <c r="W60" i="34"/>
  <c r="V60" i="34"/>
  <c r="U60" i="34"/>
  <c r="T60" i="34"/>
  <c r="AC59" i="34"/>
  <c r="AB59" i="34"/>
  <c r="AA59" i="34"/>
  <c r="Z59" i="34"/>
  <c r="Y59" i="34"/>
  <c r="X59" i="34"/>
  <c r="W59" i="34"/>
  <c r="V59" i="34"/>
  <c r="U59" i="34"/>
  <c r="T59" i="34"/>
  <c r="AC58" i="34"/>
  <c r="AB58" i="34"/>
  <c r="AA58" i="34"/>
  <c r="Z58" i="34"/>
  <c r="Y58" i="34"/>
  <c r="X58" i="34"/>
  <c r="W58" i="34"/>
  <c r="V58" i="34"/>
  <c r="U58" i="34"/>
  <c r="T58" i="34"/>
  <c r="AC57" i="34"/>
  <c r="AB57" i="34"/>
  <c r="AA57" i="34"/>
  <c r="Z57" i="34"/>
  <c r="Y57" i="34"/>
  <c r="X57" i="34"/>
  <c r="W57" i="34"/>
  <c r="V57" i="34"/>
  <c r="U57" i="34"/>
  <c r="T57" i="34"/>
  <c r="AC56" i="34"/>
  <c r="AB56" i="34"/>
  <c r="AA56" i="34"/>
  <c r="Z56" i="34"/>
  <c r="Y56" i="34"/>
  <c r="X56" i="34"/>
  <c r="W56" i="34"/>
  <c r="V56" i="34"/>
  <c r="U56" i="34"/>
  <c r="T56" i="34"/>
  <c r="AC55" i="34"/>
  <c r="AB55" i="34"/>
  <c r="AA55" i="34"/>
  <c r="Z55" i="34"/>
  <c r="Y55" i="34"/>
  <c r="X55" i="34"/>
  <c r="W55" i="34"/>
  <c r="V55" i="34"/>
  <c r="U55" i="34"/>
  <c r="T55" i="34"/>
  <c r="AC54" i="34"/>
  <c r="AB54" i="34"/>
  <c r="AA54" i="34"/>
  <c r="Z54" i="34"/>
  <c r="Y54" i="34"/>
  <c r="X54" i="34"/>
  <c r="W54" i="34"/>
  <c r="V54" i="34"/>
  <c r="U54" i="34"/>
  <c r="T54" i="34"/>
  <c r="AC53" i="34"/>
  <c r="AB53" i="34"/>
  <c r="AA53" i="34"/>
  <c r="Z53" i="34"/>
  <c r="Y53" i="34"/>
  <c r="X53" i="34"/>
  <c r="W53" i="34"/>
  <c r="V53" i="34"/>
  <c r="U53" i="34"/>
  <c r="T53" i="34"/>
  <c r="AC47" i="34"/>
  <c r="AB47" i="34"/>
  <c r="Z47" i="34"/>
  <c r="Y47" i="34"/>
  <c r="X47" i="34"/>
  <c r="W47" i="34"/>
  <c r="AC32" i="34"/>
  <c r="AB32" i="34"/>
  <c r="Z32" i="34"/>
  <c r="Y32" i="34"/>
  <c r="X32" i="34"/>
  <c r="W32" i="34"/>
  <c r="AC17" i="34"/>
  <c r="AB17" i="34"/>
  <c r="Z17" i="34"/>
  <c r="Y17" i="34"/>
  <c r="X17" i="34"/>
  <c r="W17" i="34"/>
  <c r="AC145" i="39"/>
  <c r="AC144" i="39"/>
  <c r="AC143" i="39"/>
  <c r="AC142" i="39"/>
  <c r="AC141" i="39"/>
  <c r="AC140" i="39"/>
  <c r="AC139" i="39"/>
  <c r="AC138" i="39"/>
  <c r="AC137" i="39"/>
  <c r="AB145" i="39"/>
  <c r="AB144" i="39"/>
  <c r="AB143" i="39"/>
  <c r="AB142" i="39"/>
  <c r="AB141" i="39"/>
  <c r="AB140" i="39"/>
  <c r="AB139" i="39"/>
  <c r="AB138" i="39"/>
  <c r="AB137" i="39"/>
  <c r="AA145" i="39"/>
  <c r="AA144" i="39"/>
  <c r="AA143" i="39"/>
  <c r="AA142" i="39"/>
  <c r="AA141" i="39"/>
  <c r="AA140" i="39"/>
  <c r="AA139" i="39"/>
  <c r="AA138" i="39"/>
  <c r="AA137" i="39"/>
  <c r="Z145" i="39"/>
  <c r="Z144" i="39"/>
  <c r="Z143" i="39"/>
  <c r="Z142" i="39"/>
  <c r="Z141" i="39"/>
  <c r="Z140" i="39"/>
  <c r="Z139" i="39"/>
  <c r="Z138" i="39"/>
  <c r="Z137" i="39"/>
  <c r="Y145" i="39"/>
  <c r="Y144" i="39"/>
  <c r="Y143" i="39"/>
  <c r="Y142" i="39"/>
  <c r="Y141" i="39"/>
  <c r="Y140" i="39"/>
  <c r="Y139" i="39"/>
  <c r="Y138" i="39"/>
  <c r="Y137" i="39"/>
  <c r="X145" i="39"/>
  <c r="X144" i="39"/>
  <c r="X143" i="39"/>
  <c r="X142" i="39"/>
  <c r="X141" i="39"/>
  <c r="X140" i="39"/>
  <c r="X139" i="39"/>
  <c r="X138" i="39"/>
  <c r="X137" i="39"/>
  <c r="AC134" i="39"/>
  <c r="AC133" i="39"/>
  <c r="AC132" i="39"/>
  <c r="AC131" i="39"/>
  <c r="AC130" i="39"/>
  <c r="AC129" i="39"/>
  <c r="AC128" i="39"/>
  <c r="AC127" i="39"/>
  <c r="AC126" i="39"/>
  <c r="AC125" i="39"/>
  <c r="AC124" i="39"/>
  <c r="AC123" i="39"/>
  <c r="AC122" i="39"/>
  <c r="AC121" i="39"/>
  <c r="AC120" i="39"/>
  <c r="AC119" i="39"/>
  <c r="AC118" i="39"/>
  <c r="AC117" i="39"/>
  <c r="AC116" i="39"/>
  <c r="AC115" i="39"/>
  <c r="AC114" i="39"/>
  <c r="AC113" i="39"/>
  <c r="AC112" i="39"/>
  <c r="AC111" i="39"/>
  <c r="AC110" i="39"/>
  <c r="AC109" i="39"/>
  <c r="AC108" i="39"/>
  <c r="AC107" i="39"/>
  <c r="AC106" i="39"/>
  <c r="AC105" i="39"/>
  <c r="AC104" i="39"/>
  <c r="AC103" i="39"/>
  <c r="AC102" i="39"/>
  <c r="AC101" i="39"/>
  <c r="AC100" i="39"/>
  <c r="AC99" i="39"/>
  <c r="AC98" i="39"/>
  <c r="AC97" i="39"/>
  <c r="AC96" i="39"/>
  <c r="AC95" i="39"/>
  <c r="AC94" i="39"/>
  <c r="AC93" i="39"/>
  <c r="AC92" i="39"/>
  <c r="AC91" i="39"/>
  <c r="AC90" i="39"/>
  <c r="AC89" i="39"/>
  <c r="AC88" i="39"/>
  <c r="AC87" i="39"/>
  <c r="AC86" i="39"/>
  <c r="AC85" i="39"/>
  <c r="AC84" i="39"/>
  <c r="AC83" i="39"/>
  <c r="AC82" i="39"/>
  <c r="AC81" i="39"/>
  <c r="AC80" i="39"/>
  <c r="AC79" i="39"/>
  <c r="AC78" i="39"/>
  <c r="AC77" i="39"/>
  <c r="AC76" i="39"/>
  <c r="AC75" i="39"/>
  <c r="AC74" i="39"/>
  <c r="AC73" i="39"/>
  <c r="AC72" i="39"/>
  <c r="AC71" i="39"/>
  <c r="AC70" i="39"/>
  <c r="AC69" i="39"/>
  <c r="AC68" i="39"/>
  <c r="AC67" i="39"/>
  <c r="AC66" i="39"/>
  <c r="AC65" i="39"/>
  <c r="AC64" i="39"/>
  <c r="AC63" i="39"/>
  <c r="AC62" i="39"/>
  <c r="AC61" i="39"/>
  <c r="AC60" i="39"/>
  <c r="AC59" i="39"/>
  <c r="AC58" i="39"/>
  <c r="AC57" i="39"/>
  <c r="AC56" i="39"/>
  <c r="AC55" i="39"/>
  <c r="AC54" i="39"/>
  <c r="AC53" i="39"/>
  <c r="AC52" i="39"/>
  <c r="AC51" i="39"/>
  <c r="AC50" i="39"/>
  <c r="AC49" i="39"/>
  <c r="AC48" i="39"/>
  <c r="AC47" i="39"/>
  <c r="AC46" i="39"/>
  <c r="AC45" i="39"/>
  <c r="AC44" i="39"/>
  <c r="AC43" i="39"/>
  <c r="AC42" i="39"/>
  <c r="AC41" i="39"/>
  <c r="AC40" i="39"/>
  <c r="AC39" i="39"/>
  <c r="AC38" i="39"/>
  <c r="AC37" i="39"/>
  <c r="AC36" i="39"/>
  <c r="AC35" i="39"/>
  <c r="AC34" i="39"/>
  <c r="AC33" i="39"/>
  <c r="AC32" i="39"/>
  <c r="AC31" i="39"/>
  <c r="AC30" i="39"/>
  <c r="AC29" i="39"/>
  <c r="AC28" i="39"/>
  <c r="AC27" i="39"/>
  <c r="AC26" i="39"/>
  <c r="AC25" i="39"/>
  <c r="AC24" i="39"/>
  <c r="AC23" i="39"/>
  <c r="AC22" i="39"/>
  <c r="AC21" i="39"/>
  <c r="AC20" i="39"/>
  <c r="AC19" i="39"/>
  <c r="AC18" i="39"/>
  <c r="AC17" i="39"/>
  <c r="AC16" i="39"/>
  <c r="AC15" i="39"/>
  <c r="AC14" i="39"/>
  <c r="AC13" i="39"/>
  <c r="AC12" i="39"/>
  <c r="AC11" i="39"/>
  <c r="AC10" i="39"/>
  <c r="AB134" i="39"/>
  <c r="AB133" i="39"/>
  <c r="AB132" i="39"/>
  <c r="AB131" i="39"/>
  <c r="AB130" i="39"/>
  <c r="AB129" i="39"/>
  <c r="AB128" i="39"/>
  <c r="AB127" i="39"/>
  <c r="AB126" i="39"/>
  <c r="AB125" i="39"/>
  <c r="AB124" i="39"/>
  <c r="AB123" i="39"/>
  <c r="AB122" i="39"/>
  <c r="AB121" i="39"/>
  <c r="AB120" i="39"/>
  <c r="AB119" i="39"/>
  <c r="AB118" i="39"/>
  <c r="AB117" i="39"/>
  <c r="AB116" i="39"/>
  <c r="AB115" i="39"/>
  <c r="AB114" i="39"/>
  <c r="AB113" i="39"/>
  <c r="AB112" i="39"/>
  <c r="AB111" i="39"/>
  <c r="AB110" i="39"/>
  <c r="AB109" i="39"/>
  <c r="AB108" i="39"/>
  <c r="AB107" i="39"/>
  <c r="AB106" i="39"/>
  <c r="AB105" i="39"/>
  <c r="AB104" i="39"/>
  <c r="AB103" i="39"/>
  <c r="AB102" i="39"/>
  <c r="AB101" i="39"/>
  <c r="AB100" i="39"/>
  <c r="AB99" i="39"/>
  <c r="AB98" i="39"/>
  <c r="AB97" i="39"/>
  <c r="AB96" i="39"/>
  <c r="AB95" i="39"/>
  <c r="AB94" i="39"/>
  <c r="AB93" i="39"/>
  <c r="AB92" i="39"/>
  <c r="AB91" i="39"/>
  <c r="AB90" i="39"/>
  <c r="AB89" i="39"/>
  <c r="AB88" i="39"/>
  <c r="AB87" i="39"/>
  <c r="AB86" i="39"/>
  <c r="AB85" i="39"/>
  <c r="AB84" i="39"/>
  <c r="AB83" i="39"/>
  <c r="AB82" i="39"/>
  <c r="AB81" i="39"/>
  <c r="AB80" i="39"/>
  <c r="AB79" i="39"/>
  <c r="AB78" i="39"/>
  <c r="AB77" i="39"/>
  <c r="AB76" i="39"/>
  <c r="AB75" i="39"/>
  <c r="AB74" i="39"/>
  <c r="AB73" i="39"/>
  <c r="AB72" i="39"/>
  <c r="AB71" i="39"/>
  <c r="AB70" i="39"/>
  <c r="AB69" i="39"/>
  <c r="AB68" i="39"/>
  <c r="AB67" i="39"/>
  <c r="AB66" i="39"/>
  <c r="AB65" i="39"/>
  <c r="AB64" i="39"/>
  <c r="AB63" i="39"/>
  <c r="AB62" i="39"/>
  <c r="AB61" i="39"/>
  <c r="AB60" i="39"/>
  <c r="AB59" i="39"/>
  <c r="AB58" i="39"/>
  <c r="AB57" i="39"/>
  <c r="AB56" i="39"/>
  <c r="AB55" i="39"/>
  <c r="AB54" i="39"/>
  <c r="AB53" i="39"/>
  <c r="AB52" i="39"/>
  <c r="AB51" i="39"/>
  <c r="AB50" i="39"/>
  <c r="AB49" i="39"/>
  <c r="AB48" i="39"/>
  <c r="AB47" i="39"/>
  <c r="AB46" i="39"/>
  <c r="AB45" i="39"/>
  <c r="AB44" i="39"/>
  <c r="AB43" i="39"/>
  <c r="AB42" i="39"/>
  <c r="AB41" i="39"/>
  <c r="AB40" i="39"/>
  <c r="AB39" i="39"/>
  <c r="AB38" i="39"/>
  <c r="AB37" i="39"/>
  <c r="AB36" i="39"/>
  <c r="AB35" i="39"/>
  <c r="AB34" i="39"/>
  <c r="AB33" i="39"/>
  <c r="AB32" i="39"/>
  <c r="AB31" i="39"/>
  <c r="AB30" i="39"/>
  <c r="AB29" i="39"/>
  <c r="AB28" i="39"/>
  <c r="AB27" i="39"/>
  <c r="AB26" i="39"/>
  <c r="AB25" i="39"/>
  <c r="AB24" i="39"/>
  <c r="AB23" i="39"/>
  <c r="AB22" i="39"/>
  <c r="AB21" i="39"/>
  <c r="AB20" i="39"/>
  <c r="AB19" i="39"/>
  <c r="AB18" i="39"/>
  <c r="AB17" i="39"/>
  <c r="AB16" i="39"/>
  <c r="AB15" i="39"/>
  <c r="AB14" i="39"/>
  <c r="AB13" i="39"/>
  <c r="AB12" i="39"/>
  <c r="AB11" i="39"/>
  <c r="AB10" i="39"/>
  <c r="AA134" i="39"/>
  <c r="AA133" i="39"/>
  <c r="AA132" i="39"/>
  <c r="AA131" i="39"/>
  <c r="AA130" i="39"/>
  <c r="AA129" i="39"/>
  <c r="AA128" i="39"/>
  <c r="AA127" i="39"/>
  <c r="AA126" i="39"/>
  <c r="AA125" i="39"/>
  <c r="AA124" i="39"/>
  <c r="AA123" i="39"/>
  <c r="AA122" i="39"/>
  <c r="AA121" i="39"/>
  <c r="AA120" i="39"/>
  <c r="AA119" i="39"/>
  <c r="AA118" i="39"/>
  <c r="AA117" i="39"/>
  <c r="AA116" i="39"/>
  <c r="AA115" i="39"/>
  <c r="AA114" i="39"/>
  <c r="AA113" i="39"/>
  <c r="AA112" i="39"/>
  <c r="AA111" i="39"/>
  <c r="AA110" i="39"/>
  <c r="AA109" i="39"/>
  <c r="AA108" i="39"/>
  <c r="AA107" i="39"/>
  <c r="AA106" i="39"/>
  <c r="AA105" i="39"/>
  <c r="AA104" i="39"/>
  <c r="AA103" i="39"/>
  <c r="AA102" i="39"/>
  <c r="AA101" i="39"/>
  <c r="AA100" i="39"/>
  <c r="AA99" i="39"/>
  <c r="AA98" i="39"/>
  <c r="AA97" i="39"/>
  <c r="AA96" i="39"/>
  <c r="AA95" i="39"/>
  <c r="AA94" i="39"/>
  <c r="AA93" i="39"/>
  <c r="AA92" i="39"/>
  <c r="AA91" i="39"/>
  <c r="AA90" i="39"/>
  <c r="AA89" i="39"/>
  <c r="AA88" i="39"/>
  <c r="AA87" i="39"/>
  <c r="AA86" i="39"/>
  <c r="AA85" i="39"/>
  <c r="AA84" i="39"/>
  <c r="AA83" i="39"/>
  <c r="AA82" i="39"/>
  <c r="AA81" i="39"/>
  <c r="AA80" i="39"/>
  <c r="AA79" i="39"/>
  <c r="AA78" i="39"/>
  <c r="AA77" i="39"/>
  <c r="AA76" i="39"/>
  <c r="AA75" i="39"/>
  <c r="AA74" i="39"/>
  <c r="AA73" i="39"/>
  <c r="AA72" i="39"/>
  <c r="AA71" i="39"/>
  <c r="AA70" i="39"/>
  <c r="AA69" i="39"/>
  <c r="AA68" i="39"/>
  <c r="AA67" i="39"/>
  <c r="AA66" i="39"/>
  <c r="AA65" i="39"/>
  <c r="AA64" i="39"/>
  <c r="AA63" i="39"/>
  <c r="AA62" i="39"/>
  <c r="AA61" i="39"/>
  <c r="AA60" i="39"/>
  <c r="AA59" i="39"/>
  <c r="AA58" i="39"/>
  <c r="AA57" i="39"/>
  <c r="AA56" i="39"/>
  <c r="AA55" i="39"/>
  <c r="AA54" i="39"/>
  <c r="AA53" i="39"/>
  <c r="AA52" i="39"/>
  <c r="AA51" i="39"/>
  <c r="AA50" i="39"/>
  <c r="AA49" i="39"/>
  <c r="AA48" i="39"/>
  <c r="AA47" i="39"/>
  <c r="AA46" i="39"/>
  <c r="AA45" i="39"/>
  <c r="AA44" i="39"/>
  <c r="AA43" i="39"/>
  <c r="AA42" i="39"/>
  <c r="AA41" i="39"/>
  <c r="AA40" i="39"/>
  <c r="AA39" i="39"/>
  <c r="AA38" i="39"/>
  <c r="AA37" i="39"/>
  <c r="AA36" i="39"/>
  <c r="AA35" i="39"/>
  <c r="AA34" i="39"/>
  <c r="AA33" i="39"/>
  <c r="AA32" i="39"/>
  <c r="AA31" i="39"/>
  <c r="AA30" i="39"/>
  <c r="AA29" i="39"/>
  <c r="AA28" i="39"/>
  <c r="AA27" i="39"/>
  <c r="AA26" i="39"/>
  <c r="AA25" i="39"/>
  <c r="AA24" i="39"/>
  <c r="AA23" i="39"/>
  <c r="AA22" i="39"/>
  <c r="AA21" i="39"/>
  <c r="AA20" i="39"/>
  <c r="AA19" i="39"/>
  <c r="AA18" i="39"/>
  <c r="AA17" i="39"/>
  <c r="AA16" i="39"/>
  <c r="AA15" i="39"/>
  <c r="AA14" i="39"/>
  <c r="AA13" i="39"/>
  <c r="AA12" i="39"/>
  <c r="AA11" i="39"/>
  <c r="AA10" i="39"/>
  <c r="Z134" i="39"/>
  <c r="Z133" i="39"/>
  <c r="Z132" i="39"/>
  <c r="Z131" i="39"/>
  <c r="Z130" i="39"/>
  <c r="Z129" i="39"/>
  <c r="Z128" i="39"/>
  <c r="Z127" i="39"/>
  <c r="Z126" i="39"/>
  <c r="Z125" i="39"/>
  <c r="Z124" i="39"/>
  <c r="Z123" i="39"/>
  <c r="Z122" i="39"/>
  <c r="Z121" i="39"/>
  <c r="Z120" i="39"/>
  <c r="Z119" i="39"/>
  <c r="Z118" i="39"/>
  <c r="Z117" i="39"/>
  <c r="Z116" i="39"/>
  <c r="Z115" i="39"/>
  <c r="Z114" i="39"/>
  <c r="Z113" i="39"/>
  <c r="Z112" i="39"/>
  <c r="Z111" i="39"/>
  <c r="Z110" i="39"/>
  <c r="Z109" i="39"/>
  <c r="Z108" i="39"/>
  <c r="Z107" i="39"/>
  <c r="Z106" i="39"/>
  <c r="Z105" i="39"/>
  <c r="Z104" i="39"/>
  <c r="Z103" i="39"/>
  <c r="Z102" i="39"/>
  <c r="Z101" i="39"/>
  <c r="Z100" i="39"/>
  <c r="Z99" i="39"/>
  <c r="Z98" i="39"/>
  <c r="Z97" i="39"/>
  <c r="Z96" i="39"/>
  <c r="Z95" i="39"/>
  <c r="Z94" i="39"/>
  <c r="Z93" i="39"/>
  <c r="Z92" i="39"/>
  <c r="Z91" i="39"/>
  <c r="Z90" i="39"/>
  <c r="Z89" i="39"/>
  <c r="Z88" i="39"/>
  <c r="Z87" i="39"/>
  <c r="Z86" i="39"/>
  <c r="Z85" i="39"/>
  <c r="Z84" i="39"/>
  <c r="Z83" i="39"/>
  <c r="Z82" i="39"/>
  <c r="Z81" i="39"/>
  <c r="Z80" i="39"/>
  <c r="Z79" i="39"/>
  <c r="Z78" i="39"/>
  <c r="Z77" i="39"/>
  <c r="Z76" i="39"/>
  <c r="Z75" i="39"/>
  <c r="Z74" i="39"/>
  <c r="Z73" i="39"/>
  <c r="Z72" i="39"/>
  <c r="Z71" i="39"/>
  <c r="Z70" i="39"/>
  <c r="Z69" i="39"/>
  <c r="Z68" i="39"/>
  <c r="Z67" i="39"/>
  <c r="Z66" i="39"/>
  <c r="Z65" i="39"/>
  <c r="Z64" i="39"/>
  <c r="Z63" i="39"/>
  <c r="Z62" i="39"/>
  <c r="Z61" i="39"/>
  <c r="Z60" i="39"/>
  <c r="Z59" i="39"/>
  <c r="Z58" i="39"/>
  <c r="Z57" i="39"/>
  <c r="Z56" i="39"/>
  <c r="Z55" i="39"/>
  <c r="Z54" i="39"/>
  <c r="Z53" i="39"/>
  <c r="Z52" i="39"/>
  <c r="Z51" i="39"/>
  <c r="Z50" i="39"/>
  <c r="Z49" i="39"/>
  <c r="Z48" i="39"/>
  <c r="Z47" i="39"/>
  <c r="Z46" i="39"/>
  <c r="Z45" i="39"/>
  <c r="Z44" i="39"/>
  <c r="Z43" i="39"/>
  <c r="Z42" i="39"/>
  <c r="Z41" i="39"/>
  <c r="Z40" i="39"/>
  <c r="Z39" i="39"/>
  <c r="Z38" i="39"/>
  <c r="Z37" i="39"/>
  <c r="Z36" i="39"/>
  <c r="Z35" i="39"/>
  <c r="Z34" i="39"/>
  <c r="Z33" i="39"/>
  <c r="Z32" i="39"/>
  <c r="Z31" i="39"/>
  <c r="Z30" i="39"/>
  <c r="Z29" i="39"/>
  <c r="Z28" i="39"/>
  <c r="Z27" i="39"/>
  <c r="Z26" i="39"/>
  <c r="Z25" i="39"/>
  <c r="Z24" i="39"/>
  <c r="Z23" i="39"/>
  <c r="Z22" i="39"/>
  <c r="Z21" i="39"/>
  <c r="Z20" i="39"/>
  <c r="Z19" i="39"/>
  <c r="Z18" i="39"/>
  <c r="Z17" i="39"/>
  <c r="Z16" i="39"/>
  <c r="Z15" i="39"/>
  <c r="Z14" i="39"/>
  <c r="Z13" i="39"/>
  <c r="Z12" i="39"/>
  <c r="Z11" i="39"/>
  <c r="Z10" i="39"/>
  <c r="Y134" i="39"/>
  <c r="Y133" i="39"/>
  <c r="Y132" i="39"/>
  <c r="Y131" i="39"/>
  <c r="Y130" i="39"/>
  <c r="Y129" i="39"/>
  <c r="Y128" i="39"/>
  <c r="Y127" i="39"/>
  <c r="Y126" i="39"/>
  <c r="Y125" i="39"/>
  <c r="Y124" i="39"/>
  <c r="Y123" i="39"/>
  <c r="Y122" i="39"/>
  <c r="Y121" i="39"/>
  <c r="Y120" i="39"/>
  <c r="Y119" i="39"/>
  <c r="Y118" i="39"/>
  <c r="Y117" i="39"/>
  <c r="Y116" i="39"/>
  <c r="Y115" i="39"/>
  <c r="Y114" i="39"/>
  <c r="Y113" i="39"/>
  <c r="Y112" i="39"/>
  <c r="Y111" i="39"/>
  <c r="Y110" i="39"/>
  <c r="Y109" i="39"/>
  <c r="Y108" i="39"/>
  <c r="Y107" i="39"/>
  <c r="Y106" i="39"/>
  <c r="Y105" i="39"/>
  <c r="Y104" i="39"/>
  <c r="Y103" i="39"/>
  <c r="Y102" i="39"/>
  <c r="Y101" i="39"/>
  <c r="Y100" i="39"/>
  <c r="Y99" i="39"/>
  <c r="Y98" i="39"/>
  <c r="Y97" i="39"/>
  <c r="Y96" i="39"/>
  <c r="Y95" i="39"/>
  <c r="Y94" i="39"/>
  <c r="Y93" i="39"/>
  <c r="Y92" i="39"/>
  <c r="Y91" i="39"/>
  <c r="Y90" i="39"/>
  <c r="Y89" i="39"/>
  <c r="Y88" i="39"/>
  <c r="Y87" i="39"/>
  <c r="Y86" i="39"/>
  <c r="Y85" i="39"/>
  <c r="Y84" i="39"/>
  <c r="Y83" i="39"/>
  <c r="Y82" i="39"/>
  <c r="Y81" i="39"/>
  <c r="Y80" i="39"/>
  <c r="Y79" i="39"/>
  <c r="Y78" i="39"/>
  <c r="Y77" i="39"/>
  <c r="Y76" i="39"/>
  <c r="Y75" i="39"/>
  <c r="Y74" i="39"/>
  <c r="Y73" i="39"/>
  <c r="Y72" i="39"/>
  <c r="Y71" i="39"/>
  <c r="Y70" i="39"/>
  <c r="Y69" i="39"/>
  <c r="Y68" i="39"/>
  <c r="Y67" i="39"/>
  <c r="Y66" i="39"/>
  <c r="Y65" i="39"/>
  <c r="Y64" i="39"/>
  <c r="Y63" i="39"/>
  <c r="Y62" i="39"/>
  <c r="Y61" i="39"/>
  <c r="Y60" i="39"/>
  <c r="Y59" i="39"/>
  <c r="Y58" i="39"/>
  <c r="Y57" i="39"/>
  <c r="Y56" i="39"/>
  <c r="Y55" i="39"/>
  <c r="Y54" i="39"/>
  <c r="Y53" i="39"/>
  <c r="Y52" i="39"/>
  <c r="Y51" i="39"/>
  <c r="Y50" i="39"/>
  <c r="Y49" i="39"/>
  <c r="Y48" i="39"/>
  <c r="Y47" i="39"/>
  <c r="Y46" i="39"/>
  <c r="Y45" i="39"/>
  <c r="Y44" i="39"/>
  <c r="Y43" i="39"/>
  <c r="Y42" i="39"/>
  <c r="Y41" i="39"/>
  <c r="Y40" i="39"/>
  <c r="Y39" i="39"/>
  <c r="Y38" i="39"/>
  <c r="Y37" i="39"/>
  <c r="Y36" i="39"/>
  <c r="Y35" i="39"/>
  <c r="Y34" i="39"/>
  <c r="Y33" i="39"/>
  <c r="Y32" i="39"/>
  <c r="Y31" i="39"/>
  <c r="Y30" i="39"/>
  <c r="Y29" i="39"/>
  <c r="Y28" i="39"/>
  <c r="Y27" i="39"/>
  <c r="Y26" i="39"/>
  <c r="Y25" i="39"/>
  <c r="Y24" i="39"/>
  <c r="Y23" i="39"/>
  <c r="Y22" i="39"/>
  <c r="Y21" i="39"/>
  <c r="Y20" i="39"/>
  <c r="Y19" i="39"/>
  <c r="Y18" i="39"/>
  <c r="Y17" i="39"/>
  <c r="Y16" i="39"/>
  <c r="Y15" i="39"/>
  <c r="Y14" i="39"/>
  <c r="Y13" i="39"/>
  <c r="Y12" i="39"/>
  <c r="Y11" i="39"/>
  <c r="Y10" i="39"/>
  <c r="X134" i="39"/>
  <c r="X133" i="39"/>
  <c r="X132" i="39"/>
  <c r="X131" i="39"/>
  <c r="X130" i="39"/>
  <c r="X129" i="39"/>
  <c r="X128" i="39"/>
  <c r="X127" i="39"/>
  <c r="X126" i="39"/>
  <c r="X125" i="39"/>
  <c r="X124" i="39"/>
  <c r="X123" i="39"/>
  <c r="X122" i="39"/>
  <c r="X121" i="39"/>
  <c r="X120" i="39"/>
  <c r="X119" i="39"/>
  <c r="X118" i="39"/>
  <c r="X117" i="39"/>
  <c r="X116" i="39"/>
  <c r="X115" i="39"/>
  <c r="X114" i="39"/>
  <c r="X113" i="39"/>
  <c r="X112" i="39"/>
  <c r="X111" i="39"/>
  <c r="X110" i="39"/>
  <c r="X109" i="39"/>
  <c r="X108" i="39"/>
  <c r="X107" i="39"/>
  <c r="X106" i="39"/>
  <c r="X105" i="39"/>
  <c r="X104" i="39"/>
  <c r="X103" i="39"/>
  <c r="X102" i="39"/>
  <c r="X101" i="39"/>
  <c r="X100" i="39"/>
  <c r="X99" i="39"/>
  <c r="X98" i="39"/>
  <c r="X97" i="39"/>
  <c r="X96" i="39"/>
  <c r="X95" i="39"/>
  <c r="X94" i="39"/>
  <c r="X93" i="39"/>
  <c r="X92" i="39"/>
  <c r="X91" i="39"/>
  <c r="X90" i="39"/>
  <c r="X89" i="39"/>
  <c r="X88" i="39"/>
  <c r="X87" i="39"/>
  <c r="X86" i="39"/>
  <c r="X85" i="39"/>
  <c r="X84" i="39"/>
  <c r="X83" i="39"/>
  <c r="X82" i="39"/>
  <c r="X81" i="39"/>
  <c r="X80" i="39"/>
  <c r="X79" i="39"/>
  <c r="X78" i="39"/>
  <c r="X77" i="39"/>
  <c r="X76" i="39"/>
  <c r="X75" i="39"/>
  <c r="X74" i="39"/>
  <c r="X73" i="39"/>
  <c r="X72" i="39"/>
  <c r="X71" i="39"/>
  <c r="X70" i="39"/>
  <c r="X69" i="39"/>
  <c r="X68" i="39"/>
  <c r="X67" i="39"/>
  <c r="X66" i="39"/>
  <c r="X65" i="39"/>
  <c r="X64" i="39"/>
  <c r="X63" i="39"/>
  <c r="X62" i="39"/>
  <c r="X61" i="39"/>
  <c r="X60" i="39"/>
  <c r="X59" i="39"/>
  <c r="X58" i="39"/>
  <c r="X57" i="39"/>
  <c r="X56" i="39"/>
  <c r="X55" i="39"/>
  <c r="X54" i="39"/>
  <c r="X53" i="39"/>
  <c r="X52" i="39"/>
  <c r="X51" i="39"/>
  <c r="X50" i="39"/>
  <c r="X49" i="39"/>
  <c r="X48" i="39"/>
  <c r="X47" i="39"/>
  <c r="X46" i="39"/>
  <c r="X45" i="39"/>
  <c r="X44" i="39"/>
  <c r="X43" i="39"/>
  <c r="X42" i="39"/>
  <c r="X41" i="39"/>
  <c r="X40" i="39"/>
  <c r="X39" i="39"/>
  <c r="X38" i="39"/>
  <c r="X37" i="39"/>
  <c r="X36" i="39"/>
  <c r="X35" i="39"/>
  <c r="X34" i="39"/>
  <c r="X33" i="39"/>
  <c r="X32" i="39"/>
  <c r="X31" i="39"/>
  <c r="X30" i="39"/>
  <c r="X29" i="39"/>
  <c r="X28" i="39"/>
  <c r="X27" i="39"/>
  <c r="X26" i="39"/>
  <c r="X25" i="39"/>
  <c r="X24" i="39"/>
  <c r="X23" i="39"/>
  <c r="X22" i="39"/>
  <c r="X21" i="39"/>
  <c r="X20" i="39"/>
  <c r="X19" i="39"/>
  <c r="X18" i="39"/>
  <c r="X17" i="39"/>
  <c r="X16" i="39"/>
  <c r="X15" i="39"/>
  <c r="X14" i="39"/>
  <c r="X13" i="39"/>
  <c r="X12" i="39"/>
  <c r="X11" i="39"/>
  <c r="X10" i="39"/>
  <c r="U199" i="36"/>
  <c r="U198" i="36"/>
  <c r="U197" i="36"/>
  <c r="U196" i="36"/>
  <c r="U195" i="36"/>
  <c r="U194" i="36"/>
  <c r="U193" i="36"/>
  <c r="U192" i="36"/>
  <c r="U191" i="36"/>
  <c r="AC199" i="36"/>
  <c r="AC198" i="36"/>
  <c r="AC197" i="36"/>
  <c r="AC196" i="36"/>
  <c r="AC195" i="36"/>
  <c r="AC194" i="36"/>
  <c r="AC193" i="36"/>
  <c r="AC192" i="36"/>
  <c r="AC191" i="36"/>
  <c r="AB199" i="36"/>
  <c r="AB198" i="36"/>
  <c r="AB197" i="36"/>
  <c r="AB196" i="36"/>
  <c r="AB195" i="36"/>
  <c r="AB194" i="36"/>
  <c r="AB193" i="36"/>
  <c r="AB192" i="36"/>
  <c r="AB191" i="36"/>
  <c r="AA199" i="36"/>
  <c r="AA198" i="36"/>
  <c r="AA197" i="36"/>
  <c r="AA196" i="36"/>
  <c r="AA195" i="36"/>
  <c r="AA194" i="36"/>
  <c r="AA193" i="36"/>
  <c r="AA192" i="36"/>
  <c r="AA191" i="36"/>
  <c r="Z199" i="36"/>
  <c r="Z198" i="36"/>
  <c r="Z197" i="36"/>
  <c r="Z196" i="36"/>
  <c r="Z195" i="36"/>
  <c r="Z194" i="36"/>
  <c r="Z193" i="36"/>
  <c r="Z192" i="36"/>
  <c r="Z191" i="36"/>
  <c r="Y199" i="36"/>
  <c r="Y198" i="36"/>
  <c r="Y197" i="36"/>
  <c r="Y196" i="36"/>
  <c r="Y195" i="36"/>
  <c r="Y194" i="36"/>
  <c r="Y193" i="36"/>
  <c r="Y192" i="36"/>
  <c r="Y191" i="36"/>
  <c r="X199" i="36"/>
  <c r="X198" i="36"/>
  <c r="X197" i="36"/>
  <c r="X196" i="36"/>
  <c r="X195" i="36"/>
  <c r="X194" i="36"/>
  <c r="X193" i="36"/>
  <c r="X192" i="36"/>
  <c r="X191" i="36"/>
  <c r="AC188" i="36"/>
  <c r="AC187" i="36"/>
  <c r="AC186" i="36"/>
  <c r="AC185" i="36"/>
  <c r="AC184" i="36"/>
  <c r="AC183" i="36"/>
  <c r="AC182" i="36"/>
  <c r="AC181" i="36"/>
  <c r="AC180" i="36"/>
  <c r="AC179" i="36"/>
  <c r="AC178" i="36"/>
  <c r="AC177" i="36"/>
  <c r="AC176" i="36"/>
  <c r="AC175" i="36"/>
  <c r="AC174" i="36"/>
  <c r="AC173" i="36"/>
  <c r="AC172" i="36"/>
  <c r="AC171" i="36"/>
  <c r="AC170" i="36"/>
  <c r="AC169" i="36"/>
  <c r="AC168" i="36"/>
  <c r="AC167" i="36"/>
  <c r="AC166" i="36"/>
  <c r="AC165" i="36"/>
  <c r="AC164" i="36"/>
  <c r="AC163" i="36"/>
  <c r="AC162" i="36"/>
  <c r="AC161" i="36"/>
  <c r="AC160" i="36"/>
  <c r="AC159" i="36"/>
  <c r="AC158" i="36"/>
  <c r="AC157" i="36"/>
  <c r="AC156" i="36"/>
  <c r="AC155" i="36"/>
  <c r="AC154" i="36"/>
  <c r="AC153" i="36"/>
  <c r="AC152" i="36"/>
  <c r="AC151" i="36"/>
  <c r="AC150" i="36"/>
  <c r="AC149" i="36"/>
  <c r="AC148" i="36"/>
  <c r="AC147" i="36"/>
  <c r="AC146" i="36"/>
  <c r="AC145" i="36"/>
  <c r="AC144" i="36"/>
  <c r="AC143" i="36"/>
  <c r="AC142" i="36"/>
  <c r="AC141" i="36"/>
  <c r="AC140" i="36"/>
  <c r="AC139" i="36"/>
  <c r="AC138" i="36"/>
  <c r="AC137" i="36"/>
  <c r="AC136" i="36"/>
  <c r="AC135" i="36"/>
  <c r="AC134" i="36"/>
  <c r="AC133" i="36"/>
  <c r="AC132" i="36"/>
  <c r="AC131" i="36"/>
  <c r="AC130" i="36"/>
  <c r="AC129" i="36"/>
  <c r="AC128" i="36"/>
  <c r="AC127" i="36"/>
  <c r="AC126" i="36"/>
  <c r="AC125" i="36"/>
  <c r="AC124" i="36"/>
  <c r="AC123" i="36"/>
  <c r="AC122" i="36"/>
  <c r="AC121" i="36"/>
  <c r="AC120" i="36"/>
  <c r="AC119" i="36"/>
  <c r="AC118" i="36"/>
  <c r="AC117" i="36"/>
  <c r="AC116" i="36"/>
  <c r="AC115" i="36"/>
  <c r="AC114" i="36"/>
  <c r="AC113" i="36"/>
  <c r="AC112" i="36"/>
  <c r="AC111" i="36"/>
  <c r="AC110" i="36"/>
  <c r="AC109" i="36"/>
  <c r="AC108" i="36"/>
  <c r="AC107" i="36"/>
  <c r="AC106" i="36"/>
  <c r="AC105" i="36"/>
  <c r="AC104" i="36"/>
  <c r="AC103" i="36"/>
  <c r="AC102" i="36"/>
  <c r="AC101" i="36"/>
  <c r="AC100" i="36"/>
  <c r="AC99" i="36"/>
  <c r="AC98" i="36"/>
  <c r="AC97" i="36"/>
  <c r="AC96" i="36"/>
  <c r="AC95" i="36"/>
  <c r="AC94" i="36"/>
  <c r="AC93" i="36"/>
  <c r="AC92" i="36"/>
  <c r="AC91" i="36"/>
  <c r="AC90" i="36"/>
  <c r="AC89" i="36"/>
  <c r="AC88" i="36"/>
  <c r="AC87" i="36"/>
  <c r="AC86" i="36"/>
  <c r="AC85" i="36"/>
  <c r="AC84" i="36"/>
  <c r="AC83" i="36"/>
  <c r="AC82" i="36"/>
  <c r="AC81" i="36"/>
  <c r="AC80" i="36"/>
  <c r="AC79" i="36"/>
  <c r="AC78" i="36"/>
  <c r="AC77" i="36"/>
  <c r="AC76" i="36"/>
  <c r="AC75" i="36"/>
  <c r="AC74" i="36"/>
  <c r="AC73" i="36"/>
  <c r="AC72" i="36"/>
  <c r="AC71" i="36"/>
  <c r="AC70" i="36"/>
  <c r="AC69" i="36"/>
  <c r="AC68" i="36"/>
  <c r="AC67" i="36"/>
  <c r="AC66" i="36"/>
  <c r="AC65" i="36"/>
  <c r="AC64" i="36"/>
  <c r="AC63" i="36"/>
  <c r="AC62" i="36"/>
  <c r="AC61" i="36"/>
  <c r="AC60" i="36"/>
  <c r="AC59" i="36"/>
  <c r="AC58" i="36"/>
  <c r="AC57" i="36"/>
  <c r="AC56" i="36"/>
  <c r="AC55" i="36"/>
  <c r="AC54" i="36"/>
  <c r="AC53" i="36"/>
  <c r="AC52" i="36"/>
  <c r="AC51" i="36"/>
  <c r="AC50" i="36"/>
  <c r="AC49" i="36"/>
  <c r="AC48" i="36"/>
  <c r="AC47" i="36"/>
  <c r="AC46" i="36"/>
  <c r="AC45" i="36"/>
  <c r="AC44" i="36"/>
  <c r="AC43" i="36"/>
  <c r="AC42" i="36"/>
  <c r="AC41" i="36"/>
  <c r="AC40" i="36"/>
  <c r="AC39" i="36"/>
  <c r="AC38" i="36"/>
  <c r="AC37" i="36"/>
  <c r="AC36" i="36"/>
  <c r="AC35" i="36"/>
  <c r="AC34" i="36"/>
  <c r="AC33" i="36"/>
  <c r="AC32" i="36"/>
  <c r="AC31" i="36"/>
  <c r="AC30" i="36"/>
  <c r="AC29" i="36"/>
  <c r="AC28" i="36"/>
  <c r="AC27" i="36"/>
  <c r="AC26" i="36"/>
  <c r="AC25" i="36"/>
  <c r="AC24" i="36"/>
  <c r="AC23" i="36"/>
  <c r="AC22" i="36"/>
  <c r="AC21" i="36"/>
  <c r="AC20" i="36"/>
  <c r="AC19" i="36"/>
  <c r="AC18" i="36"/>
  <c r="AC17" i="36"/>
  <c r="AC16" i="36"/>
  <c r="AC15" i="36"/>
  <c r="AC14" i="36"/>
  <c r="AC13" i="36"/>
  <c r="AC12" i="36"/>
  <c r="AC11" i="36"/>
  <c r="AC10" i="36"/>
  <c r="AB188" i="36"/>
  <c r="AB187" i="36"/>
  <c r="AB186" i="36"/>
  <c r="AB185" i="36"/>
  <c r="AB184" i="36"/>
  <c r="AB183" i="36"/>
  <c r="AB182" i="36"/>
  <c r="AB181" i="36"/>
  <c r="AB180" i="36"/>
  <c r="AB179" i="36"/>
  <c r="AB178" i="36"/>
  <c r="AB177" i="36"/>
  <c r="AB176" i="36"/>
  <c r="AB175" i="36"/>
  <c r="AB174" i="36"/>
  <c r="AB173" i="36"/>
  <c r="AB172" i="36"/>
  <c r="AB171" i="36"/>
  <c r="AB170" i="36"/>
  <c r="AB169" i="36"/>
  <c r="AB168" i="36"/>
  <c r="AB167" i="36"/>
  <c r="AB166" i="36"/>
  <c r="AB165" i="36"/>
  <c r="AB164" i="36"/>
  <c r="AB163" i="36"/>
  <c r="AB162" i="36"/>
  <c r="AB161" i="36"/>
  <c r="AB160" i="36"/>
  <c r="AB159" i="36"/>
  <c r="AB158" i="36"/>
  <c r="AB157" i="36"/>
  <c r="AB156" i="36"/>
  <c r="AB155" i="36"/>
  <c r="AB154" i="36"/>
  <c r="AB153" i="36"/>
  <c r="AB152" i="36"/>
  <c r="AB151" i="36"/>
  <c r="AB150" i="36"/>
  <c r="AB149" i="36"/>
  <c r="AB148" i="36"/>
  <c r="AB147" i="36"/>
  <c r="AB146" i="36"/>
  <c r="AB145" i="36"/>
  <c r="AB144" i="36"/>
  <c r="AB143" i="36"/>
  <c r="AB142" i="36"/>
  <c r="AB141" i="36"/>
  <c r="AB140" i="36"/>
  <c r="AB139" i="36"/>
  <c r="AB138" i="36"/>
  <c r="AB137" i="36"/>
  <c r="AB136" i="36"/>
  <c r="AB135" i="36"/>
  <c r="AB134" i="36"/>
  <c r="AB133" i="36"/>
  <c r="AB132" i="36"/>
  <c r="AB131" i="36"/>
  <c r="AB130" i="36"/>
  <c r="AB129" i="36"/>
  <c r="AB128" i="36"/>
  <c r="AB127" i="36"/>
  <c r="AB126" i="36"/>
  <c r="AB125" i="36"/>
  <c r="AB124" i="36"/>
  <c r="AB123" i="36"/>
  <c r="AB122" i="36"/>
  <c r="AB121" i="36"/>
  <c r="AB120" i="36"/>
  <c r="AB119" i="36"/>
  <c r="AB118" i="36"/>
  <c r="AB117" i="36"/>
  <c r="AB116" i="36"/>
  <c r="AB115" i="36"/>
  <c r="AB114" i="36"/>
  <c r="AB113" i="36"/>
  <c r="AB112" i="36"/>
  <c r="AB111" i="36"/>
  <c r="AB110" i="36"/>
  <c r="AB109" i="36"/>
  <c r="AB108" i="36"/>
  <c r="AB107" i="36"/>
  <c r="AB106" i="36"/>
  <c r="AB105" i="36"/>
  <c r="AB104" i="36"/>
  <c r="AB103" i="36"/>
  <c r="AB102" i="36"/>
  <c r="AB101" i="36"/>
  <c r="AB100" i="36"/>
  <c r="AB99" i="36"/>
  <c r="AB98" i="36"/>
  <c r="AB97" i="36"/>
  <c r="AB96" i="36"/>
  <c r="AB95" i="36"/>
  <c r="AB94" i="36"/>
  <c r="AB93" i="36"/>
  <c r="AB92" i="36"/>
  <c r="AB91" i="36"/>
  <c r="AB90" i="36"/>
  <c r="AB89" i="36"/>
  <c r="AB88" i="36"/>
  <c r="AB87" i="36"/>
  <c r="AB86" i="36"/>
  <c r="AB85" i="36"/>
  <c r="AB84" i="36"/>
  <c r="AB83" i="36"/>
  <c r="AB82" i="36"/>
  <c r="AB81" i="36"/>
  <c r="AB80" i="36"/>
  <c r="AB79" i="36"/>
  <c r="AB78" i="36"/>
  <c r="AB77" i="36"/>
  <c r="AB76" i="36"/>
  <c r="AB75" i="36"/>
  <c r="AB74" i="36"/>
  <c r="AB73" i="36"/>
  <c r="AB72" i="36"/>
  <c r="AB71" i="36"/>
  <c r="AB70" i="36"/>
  <c r="AB69" i="36"/>
  <c r="AB68" i="36"/>
  <c r="AB67" i="36"/>
  <c r="AB66" i="36"/>
  <c r="AB65" i="36"/>
  <c r="AB64" i="36"/>
  <c r="AB63" i="36"/>
  <c r="AB62" i="36"/>
  <c r="AB61" i="36"/>
  <c r="AB60" i="36"/>
  <c r="AB59" i="36"/>
  <c r="AB58" i="36"/>
  <c r="AB57" i="36"/>
  <c r="AB56" i="36"/>
  <c r="AB55" i="36"/>
  <c r="AB54" i="36"/>
  <c r="AB53" i="36"/>
  <c r="AB52" i="36"/>
  <c r="AB51" i="36"/>
  <c r="AB50" i="36"/>
  <c r="AB49" i="36"/>
  <c r="AB48" i="36"/>
  <c r="AB47" i="36"/>
  <c r="AB46" i="36"/>
  <c r="AB45" i="36"/>
  <c r="AB44" i="36"/>
  <c r="AB43" i="36"/>
  <c r="AB42" i="36"/>
  <c r="AB41" i="36"/>
  <c r="AB40" i="36"/>
  <c r="AB39" i="36"/>
  <c r="AB38" i="36"/>
  <c r="AB37" i="36"/>
  <c r="AB36" i="36"/>
  <c r="AB35" i="36"/>
  <c r="AB34" i="36"/>
  <c r="AB33" i="36"/>
  <c r="AB32" i="36"/>
  <c r="AB31" i="36"/>
  <c r="AB30" i="36"/>
  <c r="AB29" i="36"/>
  <c r="AB28" i="36"/>
  <c r="AB27" i="36"/>
  <c r="AB26" i="36"/>
  <c r="AB25" i="36"/>
  <c r="AB24" i="36"/>
  <c r="AB23" i="36"/>
  <c r="AB22" i="36"/>
  <c r="AB21" i="36"/>
  <c r="AB20" i="36"/>
  <c r="AB19" i="36"/>
  <c r="AB18" i="36"/>
  <c r="AB17" i="36"/>
  <c r="AB16" i="36"/>
  <c r="AB15" i="36"/>
  <c r="AB14" i="36"/>
  <c r="AB13" i="36"/>
  <c r="AB12" i="36"/>
  <c r="AB11" i="36"/>
  <c r="AB10" i="36"/>
  <c r="AA188" i="36"/>
  <c r="AA187" i="36"/>
  <c r="AA186" i="36"/>
  <c r="AA185" i="36"/>
  <c r="AA184" i="36"/>
  <c r="AA183" i="36"/>
  <c r="AA182" i="36"/>
  <c r="AA181" i="36"/>
  <c r="AA180" i="36"/>
  <c r="AA179" i="36"/>
  <c r="AA178" i="36"/>
  <c r="AA177" i="36"/>
  <c r="AA176" i="36"/>
  <c r="AA175" i="36"/>
  <c r="AA174" i="36"/>
  <c r="AA173" i="36"/>
  <c r="AA172" i="36"/>
  <c r="AA171" i="36"/>
  <c r="AA170" i="36"/>
  <c r="AA169" i="36"/>
  <c r="AA168" i="36"/>
  <c r="AA167" i="36"/>
  <c r="AA166" i="36"/>
  <c r="AA165" i="36"/>
  <c r="AA164" i="36"/>
  <c r="AA163" i="36"/>
  <c r="AA162" i="36"/>
  <c r="AA161" i="36"/>
  <c r="AA160" i="36"/>
  <c r="AA159" i="36"/>
  <c r="AA158" i="36"/>
  <c r="AA157" i="36"/>
  <c r="AA156" i="36"/>
  <c r="AA155" i="36"/>
  <c r="AA154" i="36"/>
  <c r="AA153" i="36"/>
  <c r="AA152" i="36"/>
  <c r="AA151" i="36"/>
  <c r="AA150" i="36"/>
  <c r="AA149" i="36"/>
  <c r="AA148" i="36"/>
  <c r="AA147" i="36"/>
  <c r="AA146" i="36"/>
  <c r="AA145" i="36"/>
  <c r="AA144" i="36"/>
  <c r="AA143" i="36"/>
  <c r="AA142" i="36"/>
  <c r="AA141" i="36"/>
  <c r="AA140" i="36"/>
  <c r="AA139" i="36"/>
  <c r="AA138" i="36"/>
  <c r="AA137" i="36"/>
  <c r="AA136" i="36"/>
  <c r="AA135" i="36"/>
  <c r="AA134" i="36"/>
  <c r="AA133" i="36"/>
  <c r="AA132" i="36"/>
  <c r="AA131" i="36"/>
  <c r="AA130" i="36"/>
  <c r="AA129" i="36"/>
  <c r="AA128" i="36"/>
  <c r="AA127" i="36"/>
  <c r="AA126" i="36"/>
  <c r="AA125" i="36"/>
  <c r="AA124" i="36"/>
  <c r="AA123" i="36"/>
  <c r="AA122" i="36"/>
  <c r="AA121" i="36"/>
  <c r="AA120" i="36"/>
  <c r="AA119" i="36"/>
  <c r="AA118" i="36"/>
  <c r="AA117" i="36"/>
  <c r="AA116" i="36"/>
  <c r="AA115" i="36"/>
  <c r="AA114" i="36"/>
  <c r="AA113" i="36"/>
  <c r="AA112" i="36"/>
  <c r="AA111" i="36"/>
  <c r="AA110" i="36"/>
  <c r="AA109" i="36"/>
  <c r="AA108" i="36"/>
  <c r="AA107" i="36"/>
  <c r="AA106" i="36"/>
  <c r="AA105" i="36"/>
  <c r="AA104" i="36"/>
  <c r="AA103" i="36"/>
  <c r="AA102" i="36"/>
  <c r="AA101" i="36"/>
  <c r="AA100" i="36"/>
  <c r="AA99" i="36"/>
  <c r="AA98" i="36"/>
  <c r="AA97" i="36"/>
  <c r="AA96" i="36"/>
  <c r="AA95" i="36"/>
  <c r="AA94" i="36"/>
  <c r="AA93" i="36"/>
  <c r="AA92" i="36"/>
  <c r="AA91" i="36"/>
  <c r="AA90" i="36"/>
  <c r="AA89" i="36"/>
  <c r="AA88" i="36"/>
  <c r="AA87" i="36"/>
  <c r="AA86" i="36"/>
  <c r="AA85" i="36"/>
  <c r="AA84" i="36"/>
  <c r="AA83" i="36"/>
  <c r="AA82" i="36"/>
  <c r="AA81" i="36"/>
  <c r="AA80" i="36"/>
  <c r="AA79" i="36"/>
  <c r="AA78" i="36"/>
  <c r="AA77" i="36"/>
  <c r="AA76" i="36"/>
  <c r="AA75" i="36"/>
  <c r="AA74" i="36"/>
  <c r="AA73" i="36"/>
  <c r="AA72" i="36"/>
  <c r="AA71" i="36"/>
  <c r="AA70" i="36"/>
  <c r="AA69" i="36"/>
  <c r="AA68" i="36"/>
  <c r="AA67" i="36"/>
  <c r="AA66" i="36"/>
  <c r="AA65" i="36"/>
  <c r="AA64" i="36"/>
  <c r="AA63" i="36"/>
  <c r="AA62" i="36"/>
  <c r="AA61" i="36"/>
  <c r="AA60" i="36"/>
  <c r="AA59" i="36"/>
  <c r="AA58" i="36"/>
  <c r="AA57" i="36"/>
  <c r="AA56" i="36"/>
  <c r="AA55" i="36"/>
  <c r="AA54" i="36"/>
  <c r="AA53" i="36"/>
  <c r="AA52" i="36"/>
  <c r="AA51" i="36"/>
  <c r="AA50" i="36"/>
  <c r="AA49" i="36"/>
  <c r="AA48" i="36"/>
  <c r="AA47" i="36"/>
  <c r="AA46" i="36"/>
  <c r="AA45" i="36"/>
  <c r="AA44" i="36"/>
  <c r="AA43" i="36"/>
  <c r="AA42" i="36"/>
  <c r="AA41" i="36"/>
  <c r="AA40" i="36"/>
  <c r="AA39" i="36"/>
  <c r="AA38" i="36"/>
  <c r="AA37" i="36"/>
  <c r="AA36" i="36"/>
  <c r="AA35" i="36"/>
  <c r="AA34" i="36"/>
  <c r="AA33" i="36"/>
  <c r="AA32" i="36"/>
  <c r="AA31" i="36"/>
  <c r="AA30" i="36"/>
  <c r="AA29" i="36"/>
  <c r="AA28" i="36"/>
  <c r="AA27" i="36"/>
  <c r="AA26" i="36"/>
  <c r="AA25" i="36"/>
  <c r="AA24" i="36"/>
  <c r="AA23" i="36"/>
  <c r="AA22" i="36"/>
  <c r="AA21" i="36"/>
  <c r="AA20" i="36"/>
  <c r="AA19" i="36"/>
  <c r="AA18" i="36"/>
  <c r="AA17" i="36"/>
  <c r="AA16" i="36"/>
  <c r="AA15" i="36"/>
  <c r="AA14" i="36"/>
  <c r="AA13" i="36"/>
  <c r="AA12" i="36"/>
  <c r="AA11" i="36"/>
  <c r="AA10" i="36"/>
  <c r="Z188" i="36"/>
  <c r="Z187" i="36"/>
  <c r="Z186" i="36"/>
  <c r="Z185" i="36"/>
  <c r="Z184" i="36"/>
  <c r="Z183" i="36"/>
  <c r="Z182" i="36"/>
  <c r="Z181" i="36"/>
  <c r="Z180" i="36"/>
  <c r="Z179" i="36"/>
  <c r="Z178" i="36"/>
  <c r="Z177" i="36"/>
  <c r="Z176" i="36"/>
  <c r="Z175" i="36"/>
  <c r="Z174" i="36"/>
  <c r="Z173" i="36"/>
  <c r="Z172" i="36"/>
  <c r="Z171" i="36"/>
  <c r="Z170" i="36"/>
  <c r="Z169" i="36"/>
  <c r="Z168" i="36"/>
  <c r="Z167" i="36"/>
  <c r="Z166" i="36"/>
  <c r="Z165" i="36"/>
  <c r="Z164" i="36"/>
  <c r="Z163" i="36"/>
  <c r="Z162" i="36"/>
  <c r="Z161" i="36"/>
  <c r="Z160" i="36"/>
  <c r="Z159" i="36"/>
  <c r="Z158" i="36"/>
  <c r="Z157" i="36"/>
  <c r="Z156" i="36"/>
  <c r="Z155" i="36"/>
  <c r="Z154" i="36"/>
  <c r="Z153" i="36"/>
  <c r="Z152" i="36"/>
  <c r="Z151" i="36"/>
  <c r="Z150" i="36"/>
  <c r="Z149" i="36"/>
  <c r="Z148" i="36"/>
  <c r="Z147" i="36"/>
  <c r="Z146" i="36"/>
  <c r="Z145" i="36"/>
  <c r="Z144" i="36"/>
  <c r="Z143" i="36"/>
  <c r="Z142" i="36"/>
  <c r="Z141" i="36"/>
  <c r="Z140" i="36"/>
  <c r="Z139" i="36"/>
  <c r="Z138" i="36"/>
  <c r="Z137" i="36"/>
  <c r="Z136" i="36"/>
  <c r="Z135" i="36"/>
  <c r="Z134" i="36"/>
  <c r="Z133" i="36"/>
  <c r="Z132" i="36"/>
  <c r="Z131" i="36"/>
  <c r="Z130" i="36"/>
  <c r="Z129" i="36"/>
  <c r="Z128" i="36"/>
  <c r="Z127" i="36"/>
  <c r="Z126" i="36"/>
  <c r="Z125" i="36"/>
  <c r="Z124" i="36"/>
  <c r="Z123" i="36"/>
  <c r="Z122" i="36"/>
  <c r="Z121" i="36"/>
  <c r="Z120" i="36"/>
  <c r="Z119" i="36"/>
  <c r="Z118" i="36"/>
  <c r="Z117" i="36"/>
  <c r="Z116" i="36"/>
  <c r="Z115" i="36"/>
  <c r="Z114" i="36"/>
  <c r="Z113" i="36"/>
  <c r="Z112" i="36"/>
  <c r="Z111" i="36"/>
  <c r="Z110" i="36"/>
  <c r="Z109" i="36"/>
  <c r="Z108" i="36"/>
  <c r="Z107" i="36"/>
  <c r="Z106" i="36"/>
  <c r="Z105" i="36"/>
  <c r="Z104" i="36"/>
  <c r="Z103" i="36"/>
  <c r="Z102" i="36"/>
  <c r="Z101" i="36"/>
  <c r="Z100" i="36"/>
  <c r="Z99" i="36"/>
  <c r="Z98" i="36"/>
  <c r="Z97" i="36"/>
  <c r="Z96" i="36"/>
  <c r="Z95" i="36"/>
  <c r="Z94" i="36"/>
  <c r="Z93" i="36"/>
  <c r="Z92" i="36"/>
  <c r="Z91" i="36"/>
  <c r="Z90" i="36"/>
  <c r="Z89" i="36"/>
  <c r="Z88" i="36"/>
  <c r="Z87" i="36"/>
  <c r="Z86" i="36"/>
  <c r="Z85" i="36"/>
  <c r="Z84" i="36"/>
  <c r="Z83" i="36"/>
  <c r="Z82" i="36"/>
  <c r="Z81" i="36"/>
  <c r="Z80" i="36"/>
  <c r="Z79" i="36"/>
  <c r="Z78" i="36"/>
  <c r="Z77" i="36"/>
  <c r="Z76" i="36"/>
  <c r="Z75" i="36"/>
  <c r="Z74" i="36"/>
  <c r="Z73" i="36"/>
  <c r="Z72" i="36"/>
  <c r="Z71" i="36"/>
  <c r="Z70" i="36"/>
  <c r="Z69" i="36"/>
  <c r="Z68" i="36"/>
  <c r="Z67" i="36"/>
  <c r="Z66" i="36"/>
  <c r="Z65" i="36"/>
  <c r="Z64" i="36"/>
  <c r="Z63" i="36"/>
  <c r="Z62" i="36"/>
  <c r="Z61" i="36"/>
  <c r="Z60" i="36"/>
  <c r="Z59" i="36"/>
  <c r="Z58" i="36"/>
  <c r="Z57" i="36"/>
  <c r="Z56" i="36"/>
  <c r="Z55" i="36"/>
  <c r="Z54" i="36"/>
  <c r="Z53" i="36"/>
  <c r="Z52" i="36"/>
  <c r="Z51" i="36"/>
  <c r="Z50" i="36"/>
  <c r="Z49" i="36"/>
  <c r="Z48" i="36"/>
  <c r="Z47" i="36"/>
  <c r="Z46" i="36"/>
  <c r="Z45" i="36"/>
  <c r="Z44" i="36"/>
  <c r="Z43" i="36"/>
  <c r="Z42" i="36"/>
  <c r="Z41" i="36"/>
  <c r="Z40" i="36"/>
  <c r="Z39" i="36"/>
  <c r="Z38" i="36"/>
  <c r="Z37" i="36"/>
  <c r="Z36" i="36"/>
  <c r="Z35" i="36"/>
  <c r="Z34" i="36"/>
  <c r="Z33" i="36"/>
  <c r="Z32" i="36"/>
  <c r="Z31" i="36"/>
  <c r="Z30" i="36"/>
  <c r="Z29" i="36"/>
  <c r="Z28" i="36"/>
  <c r="Z27" i="36"/>
  <c r="Z26" i="36"/>
  <c r="Z25" i="36"/>
  <c r="Z24" i="36"/>
  <c r="Z23" i="36"/>
  <c r="Z22" i="36"/>
  <c r="Z21" i="36"/>
  <c r="Z20" i="36"/>
  <c r="Z19" i="36"/>
  <c r="Z18" i="36"/>
  <c r="Z17" i="36"/>
  <c r="Z16" i="36"/>
  <c r="Z15" i="36"/>
  <c r="Z14" i="36"/>
  <c r="Z13" i="36"/>
  <c r="Z12" i="36"/>
  <c r="Z11" i="36"/>
  <c r="Z10" i="36"/>
  <c r="Y188" i="36"/>
  <c r="Y187" i="36"/>
  <c r="Y186" i="36"/>
  <c r="Y185" i="36"/>
  <c r="Y184" i="36"/>
  <c r="Y183" i="36"/>
  <c r="Y182" i="36"/>
  <c r="Y181" i="36"/>
  <c r="Y180" i="36"/>
  <c r="Y179" i="36"/>
  <c r="Y178" i="36"/>
  <c r="Y177" i="36"/>
  <c r="Y176" i="36"/>
  <c r="Y175" i="36"/>
  <c r="Y174" i="36"/>
  <c r="Y173" i="36"/>
  <c r="Y172" i="36"/>
  <c r="Y171" i="36"/>
  <c r="Y170" i="36"/>
  <c r="Y169" i="36"/>
  <c r="Y168" i="36"/>
  <c r="Y167" i="36"/>
  <c r="Y166" i="36"/>
  <c r="Y165" i="36"/>
  <c r="Y164" i="36"/>
  <c r="Y163" i="36"/>
  <c r="Y162" i="36"/>
  <c r="Y161" i="36"/>
  <c r="Y160" i="36"/>
  <c r="Y159" i="36"/>
  <c r="Y158" i="36"/>
  <c r="Y157" i="36"/>
  <c r="Y156" i="36"/>
  <c r="Y155" i="36"/>
  <c r="Y154" i="36"/>
  <c r="Y153" i="36"/>
  <c r="Y152" i="36"/>
  <c r="Y151" i="36"/>
  <c r="Y150" i="36"/>
  <c r="Y149" i="36"/>
  <c r="Y148" i="36"/>
  <c r="Y147" i="36"/>
  <c r="Y146" i="36"/>
  <c r="Y145" i="36"/>
  <c r="Y144" i="36"/>
  <c r="Y143" i="36"/>
  <c r="Y142" i="36"/>
  <c r="Y141" i="36"/>
  <c r="Y140" i="36"/>
  <c r="Y139" i="36"/>
  <c r="Y138" i="36"/>
  <c r="Y137" i="36"/>
  <c r="Y136" i="36"/>
  <c r="Y135" i="36"/>
  <c r="Y134" i="36"/>
  <c r="Y133" i="36"/>
  <c r="Y132" i="36"/>
  <c r="Y131" i="36"/>
  <c r="Y130" i="36"/>
  <c r="Y129" i="36"/>
  <c r="Y128" i="36"/>
  <c r="Y127" i="36"/>
  <c r="Y126" i="36"/>
  <c r="Y125" i="36"/>
  <c r="Y124" i="36"/>
  <c r="Y123" i="36"/>
  <c r="Y122" i="36"/>
  <c r="Y121" i="36"/>
  <c r="Y120" i="36"/>
  <c r="Y119" i="36"/>
  <c r="Y118" i="36"/>
  <c r="Y117" i="36"/>
  <c r="Y116" i="36"/>
  <c r="Y115" i="36"/>
  <c r="Y114" i="36"/>
  <c r="Y113" i="36"/>
  <c r="Y112" i="36"/>
  <c r="Y111" i="36"/>
  <c r="Y110" i="36"/>
  <c r="Y109" i="36"/>
  <c r="Y108" i="36"/>
  <c r="Y107" i="36"/>
  <c r="Y106" i="36"/>
  <c r="Y105" i="36"/>
  <c r="Y104" i="36"/>
  <c r="Y103" i="36"/>
  <c r="Y102" i="36"/>
  <c r="Y101" i="36"/>
  <c r="Y100" i="36"/>
  <c r="Y99" i="36"/>
  <c r="Y98" i="36"/>
  <c r="Y97" i="36"/>
  <c r="Y96" i="36"/>
  <c r="Y95" i="36"/>
  <c r="Y94" i="36"/>
  <c r="Y93" i="36"/>
  <c r="Y92" i="36"/>
  <c r="Y91" i="36"/>
  <c r="Y90" i="36"/>
  <c r="Y89" i="36"/>
  <c r="Y88" i="36"/>
  <c r="Y87" i="36"/>
  <c r="Y86" i="36"/>
  <c r="Y85" i="36"/>
  <c r="Y84" i="36"/>
  <c r="Y83" i="36"/>
  <c r="Y82" i="36"/>
  <c r="Y81" i="36"/>
  <c r="Y80" i="36"/>
  <c r="Y79" i="36"/>
  <c r="Y78" i="36"/>
  <c r="Y77" i="36"/>
  <c r="Y76" i="36"/>
  <c r="Y75" i="36"/>
  <c r="Y74" i="36"/>
  <c r="Y73" i="36"/>
  <c r="Y72" i="36"/>
  <c r="Y71" i="36"/>
  <c r="Y70" i="36"/>
  <c r="Y69" i="36"/>
  <c r="Y68" i="36"/>
  <c r="Y67" i="36"/>
  <c r="Y66" i="36"/>
  <c r="Y65" i="36"/>
  <c r="Y64" i="36"/>
  <c r="Y63" i="36"/>
  <c r="Y62" i="36"/>
  <c r="Y61" i="36"/>
  <c r="Y60" i="36"/>
  <c r="Y59" i="36"/>
  <c r="Y58" i="36"/>
  <c r="Y57" i="36"/>
  <c r="Y56" i="36"/>
  <c r="Y55" i="36"/>
  <c r="Y54" i="36"/>
  <c r="Y53" i="36"/>
  <c r="Y52" i="36"/>
  <c r="Y51" i="36"/>
  <c r="Y50" i="36"/>
  <c r="Y49" i="36"/>
  <c r="Y48" i="36"/>
  <c r="Y47" i="36"/>
  <c r="Y46" i="36"/>
  <c r="Y45" i="36"/>
  <c r="Y44" i="36"/>
  <c r="Y43" i="36"/>
  <c r="Y42" i="36"/>
  <c r="Y41" i="36"/>
  <c r="Y40" i="36"/>
  <c r="Y39" i="36"/>
  <c r="Y38" i="36"/>
  <c r="Y37" i="36"/>
  <c r="Y36" i="36"/>
  <c r="Y35" i="36"/>
  <c r="Y34" i="36"/>
  <c r="Y33" i="36"/>
  <c r="Y32" i="36"/>
  <c r="Y31" i="36"/>
  <c r="Y30" i="36"/>
  <c r="Y29" i="36"/>
  <c r="Y28" i="36"/>
  <c r="Y27" i="36"/>
  <c r="Y26" i="36"/>
  <c r="Y25" i="36"/>
  <c r="Y24" i="36"/>
  <c r="Y23" i="36"/>
  <c r="Y22" i="36"/>
  <c r="Y21" i="36"/>
  <c r="Y20" i="36"/>
  <c r="Y19" i="36"/>
  <c r="Y18" i="36"/>
  <c r="Y17" i="36"/>
  <c r="Y16" i="36"/>
  <c r="Y15" i="36"/>
  <c r="Y14" i="36"/>
  <c r="Y13" i="36"/>
  <c r="Y12" i="36"/>
  <c r="Y11" i="36"/>
  <c r="Y10" i="36"/>
  <c r="X188" i="36"/>
  <c r="X187" i="36"/>
  <c r="X186" i="36"/>
  <c r="X185" i="36"/>
  <c r="X184" i="36"/>
  <c r="X183" i="36"/>
  <c r="X182" i="36"/>
  <c r="X181" i="36"/>
  <c r="X180" i="36"/>
  <c r="X179" i="36"/>
  <c r="X178" i="36"/>
  <c r="X177" i="36"/>
  <c r="X176" i="36"/>
  <c r="X175" i="36"/>
  <c r="X174" i="36"/>
  <c r="X173" i="36"/>
  <c r="X172" i="36"/>
  <c r="X171" i="36"/>
  <c r="X170" i="36"/>
  <c r="X169" i="36"/>
  <c r="X168" i="36"/>
  <c r="X167" i="36"/>
  <c r="X166" i="36"/>
  <c r="X165" i="36"/>
  <c r="X164" i="36"/>
  <c r="X163" i="36"/>
  <c r="X162" i="36"/>
  <c r="X161" i="36"/>
  <c r="X160" i="36"/>
  <c r="X159" i="36"/>
  <c r="X158" i="36"/>
  <c r="X157" i="36"/>
  <c r="X156" i="36"/>
  <c r="X155" i="36"/>
  <c r="X154" i="36"/>
  <c r="X153" i="36"/>
  <c r="X152" i="36"/>
  <c r="X151" i="36"/>
  <c r="X150" i="36"/>
  <c r="X149" i="36"/>
  <c r="X148" i="36"/>
  <c r="X147" i="36"/>
  <c r="X146" i="36"/>
  <c r="X145" i="36"/>
  <c r="X144" i="36"/>
  <c r="X143" i="36"/>
  <c r="X142" i="36"/>
  <c r="X141" i="36"/>
  <c r="X140" i="36"/>
  <c r="X139" i="36"/>
  <c r="X138" i="36"/>
  <c r="X137" i="36"/>
  <c r="X136" i="36"/>
  <c r="X135" i="36"/>
  <c r="X134" i="36"/>
  <c r="X133" i="36"/>
  <c r="X132" i="36"/>
  <c r="X131" i="36"/>
  <c r="X130" i="36"/>
  <c r="X129" i="36"/>
  <c r="X128" i="36"/>
  <c r="X127" i="36"/>
  <c r="X126" i="36"/>
  <c r="X125" i="36"/>
  <c r="X124" i="36"/>
  <c r="X123" i="36"/>
  <c r="X122" i="36"/>
  <c r="X121" i="36"/>
  <c r="X120" i="36"/>
  <c r="X119" i="36"/>
  <c r="X118" i="36"/>
  <c r="X117" i="36"/>
  <c r="X116" i="36"/>
  <c r="X115" i="36"/>
  <c r="X114" i="36"/>
  <c r="X113" i="36"/>
  <c r="X112" i="36"/>
  <c r="X111" i="36"/>
  <c r="X110" i="36"/>
  <c r="X109" i="36"/>
  <c r="X108" i="36"/>
  <c r="X107" i="36"/>
  <c r="X106" i="36"/>
  <c r="X105" i="36"/>
  <c r="X104" i="36"/>
  <c r="X103" i="36"/>
  <c r="X102" i="36"/>
  <c r="X101" i="36"/>
  <c r="X100" i="36"/>
  <c r="X99" i="36"/>
  <c r="X98" i="36"/>
  <c r="X97" i="36"/>
  <c r="X96" i="36"/>
  <c r="X95" i="36"/>
  <c r="X94" i="36"/>
  <c r="X93" i="36"/>
  <c r="X92" i="36"/>
  <c r="X91" i="36"/>
  <c r="X90" i="36"/>
  <c r="X89" i="36"/>
  <c r="X88" i="36"/>
  <c r="X87" i="36"/>
  <c r="X86" i="36"/>
  <c r="X85" i="36"/>
  <c r="X84" i="36"/>
  <c r="X83" i="36"/>
  <c r="X82" i="36"/>
  <c r="X81" i="36"/>
  <c r="X80" i="36"/>
  <c r="X79" i="36"/>
  <c r="X78" i="36"/>
  <c r="X77" i="36"/>
  <c r="X76" i="36"/>
  <c r="X75" i="36"/>
  <c r="X74" i="36"/>
  <c r="X73" i="36"/>
  <c r="X72" i="36"/>
  <c r="X71" i="36"/>
  <c r="X70" i="36"/>
  <c r="X69" i="36"/>
  <c r="X68" i="36"/>
  <c r="X67" i="36"/>
  <c r="X66" i="36"/>
  <c r="X65" i="36"/>
  <c r="X64" i="36"/>
  <c r="X63" i="36"/>
  <c r="X62" i="36"/>
  <c r="X61" i="36"/>
  <c r="X60" i="36"/>
  <c r="X59" i="36"/>
  <c r="X58" i="36"/>
  <c r="X57" i="36"/>
  <c r="X56" i="36"/>
  <c r="X55" i="36"/>
  <c r="X54" i="36"/>
  <c r="X53" i="36"/>
  <c r="X52" i="36"/>
  <c r="X51" i="36"/>
  <c r="X50" i="36"/>
  <c r="X49" i="36"/>
  <c r="X48" i="36"/>
  <c r="X47" i="36"/>
  <c r="X46" i="36"/>
  <c r="X45" i="36"/>
  <c r="X44" i="36"/>
  <c r="X43" i="36"/>
  <c r="X42" i="36"/>
  <c r="X41" i="36"/>
  <c r="X40" i="36"/>
  <c r="X39" i="36"/>
  <c r="X38" i="36"/>
  <c r="X37" i="36"/>
  <c r="X36" i="36"/>
  <c r="X35" i="36"/>
  <c r="X34" i="36"/>
  <c r="X33" i="36"/>
  <c r="X32" i="36"/>
  <c r="X31" i="36"/>
  <c r="X30" i="36"/>
  <c r="X29" i="36"/>
  <c r="X28" i="36"/>
  <c r="X27" i="36"/>
  <c r="X26" i="36"/>
  <c r="X25" i="36"/>
  <c r="X24" i="36"/>
  <c r="X23" i="36"/>
  <c r="X22" i="36"/>
  <c r="X21" i="36"/>
  <c r="X20" i="36"/>
  <c r="X19" i="36"/>
  <c r="X18" i="36"/>
  <c r="X17" i="36"/>
  <c r="X16" i="36"/>
  <c r="X15" i="36"/>
  <c r="X14" i="36"/>
  <c r="X13" i="36"/>
  <c r="X12" i="36"/>
  <c r="X11" i="36"/>
  <c r="X10" i="36"/>
  <c r="AC154" i="35"/>
  <c r="AC153" i="35"/>
  <c r="AC152" i="35"/>
  <c r="AC151" i="35"/>
  <c r="AC150" i="35"/>
  <c r="AC149" i="35"/>
  <c r="AC148" i="35"/>
  <c r="AC147" i="35"/>
  <c r="AB154" i="35"/>
  <c r="AB153" i="35"/>
  <c r="AB152" i="35"/>
  <c r="AB151" i="35"/>
  <c r="AB150" i="35"/>
  <c r="AB149" i="35"/>
  <c r="AB148" i="35"/>
  <c r="AB147" i="35"/>
  <c r="AA154" i="35"/>
  <c r="AA153" i="35"/>
  <c r="AA152" i="35"/>
  <c r="AA151" i="35"/>
  <c r="AA150" i="35"/>
  <c r="AA149" i="35"/>
  <c r="AA148" i="35"/>
  <c r="AA147" i="35"/>
  <c r="Z154" i="35"/>
  <c r="Z153" i="35"/>
  <c r="Z152" i="35"/>
  <c r="Z151" i="35"/>
  <c r="Z150" i="35"/>
  <c r="Z149" i="35"/>
  <c r="Z148" i="35"/>
  <c r="Z147" i="35"/>
  <c r="Y154" i="35"/>
  <c r="Y153" i="35"/>
  <c r="Y152" i="35"/>
  <c r="Y151" i="35"/>
  <c r="Y150" i="35"/>
  <c r="Y149" i="35"/>
  <c r="Y148" i="35"/>
  <c r="Y147" i="35"/>
  <c r="X154" i="35"/>
  <c r="X153" i="35"/>
  <c r="X152" i="35"/>
  <c r="X151" i="35"/>
  <c r="X150" i="35"/>
  <c r="X149" i="35"/>
  <c r="X148" i="35"/>
  <c r="X147" i="35"/>
  <c r="U154" i="35"/>
  <c r="U153" i="35"/>
  <c r="U152" i="35"/>
  <c r="U151" i="35"/>
  <c r="U150" i="35"/>
  <c r="U149" i="35"/>
  <c r="U148" i="35"/>
  <c r="U147" i="35"/>
  <c r="U146" i="35"/>
  <c r="AC146" i="35"/>
  <c r="AB146" i="35"/>
  <c r="AA146" i="35"/>
  <c r="Z146" i="35"/>
  <c r="Y146" i="35"/>
  <c r="X146" i="35"/>
  <c r="AC143" i="35"/>
  <c r="AC142" i="35"/>
  <c r="AC141" i="35"/>
  <c r="AC140" i="35"/>
  <c r="AC139" i="35"/>
  <c r="AC138" i="35"/>
  <c r="AC137" i="35"/>
  <c r="AC136" i="35"/>
  <c r="AC135" i="35"/>
  <c r="AC134" i="35"/>
  <c r="AC133" i="35"/>
  <c r="AC132" i="35"/>
  <c r="AC131" i="35"/>
  <c r="AC130" i="35"/>
  <c r="AC129" i="35"/>
  <c r="AC128" i="35"/>
  <c r="AC127" i="35"/>
  <c r="AC126" i="35"/>
  <c r="AC125" i="35"/>
  <c r="AC124" i="35"/>
  <c r="AC123" i="35"/>
  <c r="AC122" i="35"/>
  <c r="AC121" i="35"/>
  <c r="AC120" i="35"/>
  <c r="AC119" i="35"/>
  <c r="AC118" i="35"/>
  <c r="AC117" i="35"/>
  <c r="AC116" i="35"/>
  <c r="AC115" i="35"/>
  <c r="AC114" i="35"/>
  <c r="AC113" i="35"/>
  <c r="AC112" i="35"/>
  <c r="AC111" i="35"/>
  <c r="AC110" i="35"/>
  <c r="AC109" i="35"/>
  <c r="AC108" i="35"/>
  <c r="AC107" i="35"/>
  <c r="AC106" i="35"/>
  <c r="AC105" i="35"/>
  <c r="AC104" i="35"/>
  <c r="AC103" i="35"/>
  <c r="AC102" i="35"/>
  <c r="AC101" i="35"/>
  <c r="AC100" i="35"/>
  <c r="AC99" i="35"/>
  <c r="AC98" i="35"/>
  <c r="AC97" i="35"/>
  <c r="AC96" i="35"/>
  <c r="AC95" i="35"/>
  <c r="AC94" i="35"/>
  <c r="AC93" i="35"/>
  <c r="AC92" i="35"/>
  <c r="AC91" i="35"/>
  <c r="AC90" i="35"/>
  <c r="AC89" i="35"/>
  <c r="AC88" i="35"/>
  <c r="AC87" i="35"/>
  <c r="AC86" i="35"/>
  <c r="AC85" i="35"/>
  <c r="AC84" i="35"/>
  <c r="AC83" i="35"/>
  <c r="AC82" i="35"/>
  <c r="AC81" i="35"/>
  <c r="AC80" i="35"/>
  <c r="AC79" i="35"/>
  <c r="AC78" i="35"/>
  <c r="AC77" i="35"/>
  <c r="AC76" i="35"/>
  <c r="AC75" i="35"/>
  <c r="AC74" i="35"/>
  <c r="AC73" i="35"/>
  <c r="AC72" i="35"/>
  <c r="AC71" i="35"/>
  <c r="AC70" i="35"/>
  <c r="AC69" i="35"/>
  <c r="AC68" i="35"/>
  <c r="AC67" i="35"/>
  <c r="AC66" i="35"/>
  <c r="AC65" i="35"/>
  <c r="AC64" i="35"/>
  <c r="AC63" i="35"/>
  <c r="AC62" i="35"/>
  <c r="AC61" i="35"/>
  <c r="AC60" i="35"/>
  <c r="AC59" i="35"/>
  <c r="AC58" i="35"/>
  <c r="AC57" i="35"/>
  <c r="AC56" i="35"/>
  <c r="AC55" i="35"/>
  <c r="AC54" i="35"/>
  <c r="AC53" i="35"/>
  <c r="AC52" i="35"/>
  <c r="AC51" i="35"/>
  <c r="AC50" i="35"/>
  <c r="AC49" i="35"/>
  <c r="AC48" i="35"/>
  <c r="AC47" i="35"/>
  <c r="AC46" i="35"/>
  <c r="AC45" i="35"/>
  <c r="AC44" i="35"/>
  <c r="AC43" i="35"/>
  <c r="AC42" i="35"/>
  <c r="AC41" i="35"/>
  <c r="AC40" i="35"/>
  <c r="AC39" i="35"/>
  <c r="AC38" i="35"/>
  <c r="AC37" i="35"/>
  <c r="AC36" i="35"/>
  <c r="AC35" i="35"/>
  <c r="AC34" i="35"/>
  <c r="AC33" i="35"/>
  <c r="AC32" i="35"/>
  <c r="AC31" i="35"/>
  <c r="AC30" i="35"/>
  <c r="AC29" i="35"/>
  <c r="AC28" i="35"/>
  <c r="AC27" i="35"/>
  <c r="AC26" i="35"/>
  <c r="AC25" i="35"/>
  <c r="AC24" i="35"/>
  <c r="AC23" i="35"/>
  <c r="AC22" i="35"/>
  <c r="AC21" i="35"/>
  <c r="AC20" i="35"/>
  <c r="AC19" i="35"/>
  <c r="AC18" i="35"/>
  <c r="AC17" i="35"/>
  <c r="AC16" i="35"/>
  <c r="AC15" i="35"/>
  <c r="AC14" i="35"/>
  <c r="AC13" i="35"/>
  <c r="AC12" i="35"/>
  <c r="AC11" i="35"/>
  <c r="AC10" i="35"/>
  <c r="AB143" i="35"/>
  <c r="AB142" i="35"/>
  <c r="AB141" i="35"/>
  <c r="AB140" i="35"/>
  <c r="AB139" i="35"/>
  <c r="AB138" i="35"/>
  <c r="AB137" i="35"/>
  <c r="AB136" i="35"/>
  <c r="AB135" i="35"/>
  <c r="AB134" i="35"/>
  <c r="AB133" i="35"/>
  <c r="AB132" i="35"/>
  <c r="AB131" i="35"/>
  <c r="AB130" i="35"/>
  <c r="AB129" i="35"/>
  <c r="AB128" i="35"/>
  <c r="AB127" i="35"/>
  <c r="AB126" i="35"/>
  <c r="AB125" i="35"/>
  <c r="AB124" i="35"/>
  <c r="AB123" i="35"/>
  <c r="AB122" i="35"/>
  <c r="AB121" i="35"/>
  <c r="AB120" i="35"/>
  <c r="AB119" i="35"/>
  <c r="AB118" i="35"/>
  <c r="AB117" i="35"/>
  <c r="AB116" i="35"/>
  <c r="AB115" i="35"/>
  <c r="AB114" i="35"/>
  <c r="AB113" i="35"/>
  <c r="AB112" i="35"/>
  <c r="AB111" i="35"/>
  <c r="AB110" i="35"/>
  <c r="AB109" i="35"/>
  <c r="AB108" i="35"/>
  <c r="AB107" i="35"/>
  <c r="AB106" i="35"/>
  <c r="AB105" i="35"/>
  <c r="AB104" i="35"/>
  <c r="AB103" i="35"/>
  <c r="AB102" i="35"/>
  <c r="AB101" i="35"/>
  <c r="AB100" i="35"/>
  <c r="AB99" i="35"/>
  <c r="AB98" i="35"/>
  <c r="AB97" i="35"/>
  <c r="AB96" i="35"/>
  <c r="AB95" i="35"/>
  <c r="AB94" i="35"/>
  <c r="AB93" i="35"/>
  <c r="AB92" i="35"/>
  <c r="AB91" i="35"/>
  <c r="AB90" i="35"/>
  <c r="AB89" i="35"/>
  <c r="AB88" i="35"/>
  <c r="AB87" i="35"/>
  <c r="AB86" i="35"/>
  <c r="AB85" i="35"/>
  <c r="AB84" i="35"/>
  <c r="AB83" i="35"/>
  <c r="AB82" i="35"/>
  <c r="AB81" i="35"/>
  <c r="AB80" i="35"/>
  <c r="AB79" i="35"/>
  <c r="AB78" i="35"/>
  <c r="AB77" i="35"/>
  <c r="AB76" i="35"/>
  <c r="AB75" i="35"/>
  <c r="AB74" i="35"/>
  <c r="AB73" i="35"/>
  <c r="AB72" i="35"/>
  <c r="AB71" i="35"/>
  <c r="AB70" i="35"/>
  <c r="AB69" i="35"/>
  <c r="AB68" i="35"/>
  <c r="AB67" i="35"/>
  <c r="AB66" i="35"/>
  <c r="AB65" i="35"/>
  <c r="AB64" i="35"/>
  <c r="AB63" i="35"/>
  <c r="AB62" i="35"/>
  <c r="AB61" i="35"/>
  <c r="AB60" i="35"/>
  <c r="AB59" i="35"/>
  <c r="AB58" i="35"/>
  <c r="AB57" i="35"/>
  <c r="AB56" i="35"/>
  <c r="AB55" i="35"/>
  <c r="AB54" i="35"/>
  <c r="AB53" i="35"/>
  <c r="AB52" i="35"/>
  <c r="AB51" i="35"/>
  <c r="AB50" i="35"/>
  <c r="AB49" i="35"/>
  <c r="AB48" i="35"/>
  <c r="AB47" i="35"/>
  <c r="AB46" i="35"/>
  <c r="AB45" i="35"/>
  <c r="AB44" i="35"/>
  <c r="AB43" i="35"/>
  <c r="AB42" i="35"/>
  <c r="AB41" i="35"/>
  <c r="AB40" i="35"/>
  <c r="AB39" i="35"/>
  <c r="AB38" i="35"/>
  <c r="AB37" i="35"/>
  <c r="AB36" i="35"/>
  <c r="AB35" i="35"/>
  <c r="AB34" i="35"/>
  <c r="AB33" i="35"/>
  <c r="AB32" i="35"/>
  <c r="AB31" i="35"/>
  <c r="AB30" i="35"/>
  <c r="AB29" i="35"/>
  <c r="AB28" i="35"/>
  <c r="AB27" i="35"/>
  <c r="AB26" i="35"/>
  <c r="AB25" i="35"/>
  <c r="AB24" i="35"/>
  <c r="AB23" i="35"/>
  <c r="AB22" i="35"/>
  <c r="AB21" i="35"/>
  <c r="AB20" i="35"/>
  <c r="AB19" i="35"/>
  <c r="AB18" i="35"/>
  <c r="AB17" i="35"/>
  <c r="AB16" i="35"/>
  <c r="AB15" i="35"/>
  <c r="AB14" i="35"/>
  <c r="AB13" i="35"/>
  <c r="AB12" i="35"/>
  <c r="AB11" i="35"/>
  <c r="AB10" i="35"/>
  <c r="AA143" i="35"/>
  <c r="AA142" i="35"/>
  <c r="AA141" i="35"/>
  <c r="AA140" i="35"/>
  <c r="AA139" i="35"/>
  <c r="AA138" i="35"/>
  <c r="AA137" i="35"/>
  <c r="AA136" i="35"/>
  <c r="AA135" i="35"/>
  <c r="AA134" i="35"/>
  <c r="AA133" i="35"/>
  <c r="AA132" i="35"/>
  <c r="AA131" i="35"/>
  <c r="AA130" i="35"/>
  <c r="AA129" i="35"/>
  <c r="AA128" i="35"/>
  <c r="AA127" i="35"/>
  <c r="AA126" i="35"/>
  <c r="AA125" i="35"/>
  <c r="AA124" i="35"/>
  <c r="AA123" i="35"/>
  <c r="AA122" i="35"/>
  <c r="AA121" i="35"/>
  <c r="AA120" i="35"/>
  <c r="AA119" i="35"/>
  <c r="AA118" i="35"/>
  <c r="AA117" i="35"/>
  <c r="AA116" i="35"/>
  <c r="AA115" i="35"/>
  <c r="AA114" i="35"/>
  <c r="AA113" i="35"/>
  <c r="AA112" i="35"/>
  <c r="AA111" i="35"/>
  <c r="AA110" i="35"/>
  <c r="AA109" i="35"/>
  <c r="AA108" i="35"/>
  <c r="AA107" i="35"/>
  <c r="AA106" i="35"/>
  <c r="AA105" i="35"/>
  <c r="AA104" i="35"/>
  <c r="AA103" i="35"/>
  <c r="AA102" i="35"/>
  <c r="AA101" i="35"/>
  <c r="AA100" i="35"/>
  <c r="AA99" i="35"/>
  <c r="AA98" i="35"/>
  <c r="AA97" i="35"/>
  <c r="AA96" i="35"/>
  <c r="AA95" i="35"/>
  <c r="AA94" i="35"/>
  <c r="AA93" i="35"/>
  <c r="AA92" i="35"/>
  <c r="AA91" i="35"/>
  <c r="AA90" i="35"/>
  <c r="AA89" i="35"/>
  <c r="AA88" i="35"/>
  <c r="AA87" i="35"/>
  <c r="AA86" i="35"/>
  <c r="AA85" i="35"/>
  <c r="AA84" i="35"/>
  <c r="AA83" i="35"/>
  <c r="AA82" i="35"/>
  <c r="AA81" i="35"/>
  <c r="AA80" i="35"/>
  <c r="AA79" i="35"/>
  <c r="AA78" i="35"/>
  <c r="AA77" i="35"/>
  <c r="AA76" i="35"/>
  <c r="AA75" i="35"/>
  <c r="AA74" i="35"/>
  <c r="AA73" i="35"/>
  <c r="AA72" i="35"/>
  <c r="AA71" i="35"/>
  <c r="AA70" i="35"/>
  <c r="AA69" i="35"/>
  <c r="AA68" i="35"/>
  <c r="AA67" i="35"/>
  <c r="AA66" i="35"/>
  <c r="AA65" i="35"/>
  <c r="AA64" i="35"/>
  <c r="AA63" i="35"/>
  <c r="AA62" i="35"/>
  <c r="AA61" i="35"/>
  <c r="AA60" i="35"/>
  <c r="AA59" i="35"/>
  <c r="AA58" i="35"/>
  <c r="AA57" i="35"/>
  <c r="AA56" i="35"/>
  <c r="AA55" i="35"/>
  <c r="AA54" i="35"/>
  <c r="AA53" i="35"/>
  <c r="AA52" i="35"/>
  <c r="AA51" i="35"/>
  <c r="AA50" i="35"/>
  <c r="AA49" i="35"/>
  <c r="AA48" i="35"/>
  <c r="AA47" i="35"/>
  <c r="AA46" i="35"/>
  <c r="AA45" i="35"/>
  <c r="AA44" i="35"/>
  <c r="AA43" i="35"/>
  <c r="AA42" i="35"/>
  <c r="AA41" i="35"/>
  <c r="AA40" i="35"/>
  <c r="AA39" i="35"/>
  <c r="AA38" i="35"/>
  <c r="AA37" i="35"/>
  <c r="AA36" i="35"/>
  <c r="AA35" i="35"/>
  <c r="AA34" i="35"/>
  <c r="AA33" i="35"/>
  <c r="AA32" i="35"/>
  <c r="AA31" i="35"/>
  <c r="AA30" i="35"/>
  <c r="AA29" i="35"/>
  <c r="AA28" i="35"/>
  <c r="AA27" i="35"/>
  <c r="AA26" i="35"/>
  <c r="AA25" i="35"/>
  <c r="AA24" i="35"/>
  <c r="AA23" i="35"/>
  <c r="AA22" i="35"/>
  <c r="AA21" i="35"/>
  <c r="AA20" i="35"/>
  <c r="AA19" i="35"/>
  <c r="AA18" i="35"/>
  <c r="AA17" i="35"/>
  <c r="AA16" i="35"/>
  <c r="AA15" i="35"/>
  <c r="AA14" i="35"/>
  <c r="AA13" i="35"/>
  <c r="AA12" i="35"/>
  <c r="AA11" i="35"/>
  <c r="AA10" i="35"/>
  <c r="Z143" i="35"/>
  <c r="Z142" i="35"/>
  <c r="Z141" i="35"/>
  <c r="Z140" i="35"/>
  <c r="Z139" i="35"/>
  <c r="Z138" i="35"/>
  <c r="Z137" i="35"/>
  <c r="Z136" i="35"/>
  <c r="Z135" i="35"/>
  <c r="Z134" i="35"/>
  <c r="Z133" i="35"/>
  <c r="Z132" i="35"/>
  <c r="Z131" i="35"/>
  <c r="Z130" i="35"/>
  <c r="Z129" i="35"/>
  <c r="Z128" i="35"/>
  <c r="Z127" i="35"/>
  <c r="Z126" i="35"/>
  <c r="Z125" i="35"/>
  <c r="Z124" i="35"/>
  <c r="Z123" i="35"/>
  <c r="Z122" i="35"/>
  <c r="Z121" i="35"/>
  <c r="Z120" i="35"/>
  <c r="Z119" i="35"/>
  <c r="Z118" i="35"/>
  <c r="Z117" i="35"/>
  <c r="Z116" i="35"/>
  <c r="Z115" i="35"/>
  <c r="Z114" i="35"/>
  <c r="Z113" i="35"/>
  <c r="Z112" i="35"/>
  <c r="Z111" i="35"/>
  <c r="Z110" i="35"/>
  <c r="Z109" i="35"/>
  <c r="Z108" i="35"/>
  <c r="Z107" i="35"/>
  <c r="Z106" i="35"/>
  <c r="Z105" i="35"/>
  <c r="Z104" i="35"/>
  <c r="Z103" i="35"/>
  <c r="Z102" i="35"/>
  <c r="Z101" i="35"/>
  <c r="Z100" i="35"/>
  <c r="Z99" i="35"/>
  <c r="Z98" i="35"/>
  <c r="Z97" i="35"/>
  <c r="Z96" i="35"/>
  <c r="Z95" i="35"/>
  <c r="Z94" i="35"/>
  <c r="Z93" i="35"/>
  <c r="Z92" i="35"/>
  <c r="Z91" i="35"/>
  <c r="Z90" i="35"/>
  <c r="Z89" i="35"/>
  <c r="Z88" i="35"/>
  <c r="Z87" i="35"/>
  <c r="Z86" i="35"/>
  <c r="Z85" i="35"/>
  <c r="Z84" i="35"/>
  <c r="Z83" i="35"/>
  <c r="Z82" i="35"/>
  <c r="Z81" i="35"/>
  <c r="Z80" i="35"/>
  <c r="Z79" i="35"/>
  <c r="Z78" i="35"/>
  <c r="Z77" i="35"/>
  <c r="Z76" i="35"/>
  <c r="Z75" i="35"/>
  <c r="Z74" i="35"/>
  <c r="Z73" i="35"/>
  <c r="Z72" i="35"/>
  <c r="Z71" i="35"/>
  <c r="Z70" i="35"/>
  <c r="Z69" i="35"/>
  <c r="Z68" i="35"/>
  <c r="Z67" i="35"/>
  <c r="Z66" i="35"/>
  <c r="Z65" i="35"/>
  <c r="Z64" i="35"/>
  <c r="Z63" i="35"/>
  <c r="Z62" i="35"/>
  <c r="Z61" i="35"/>
  <c r="Z60" i="35"/>
  <c r="Z59" i="35"/>
  <c r="Z58" i="35"/>
  <c r="Z57" i="35"/>
  <c r="Z56" i="35"/>
  <c r="Z55" i="35"/>
  <c r="Z54" i="35"/>
  <c r="Z53" i="35"/>
  <c r="Z52" i="35"/>
  <c r="Z51" i="35"/>
  <c r="Z50" i="35"/>
  <c r="Z49" i="35"/>
  <c r="Z48" i="35"/>
  <c r="Z47" i="35"/>
  <c r="Z46" i="35"/>
  <c r="Z45" i="35"/>
  <c r="Z44" i="35"/>
  <c r="Z43" i="35"/>
  <c r="Z42" i="35"/>
  <c r="Z41" i="35"/>
  <c r="Z40" i="35"/>
  <c r="Z39" i="35"/>
  <c r="Z38" i="35"/>
  <c r="Z37" i="35"/>
  <c r="Z36" i="35"/>
  <c r="Z35" i="35"/>
  <c r="Z34" i="35"/>
  <c r="Z33" i="35"/>
  <c r="Z32" i="35"/>
  <c r="Z31" i="35"/>
  <c r="Z30" i="35"/>
  <c r="Z29" i="35"/>
  <c r="Z28" i="35"/>
  <c r="Z27" i="35"/>
  <c r="Z26" i="35"/>
  <c r="Z25" i="35"/>
  <c r="Z24" i="35"/>
  <c r="Z23" i="35"/>
  <c r="Z22" i="35"/>
  <c r="Z21" i="35"/>
  <c r="Z20" i="35"/>
  <c r="Z19" i="35"/>
  <c r="Z18" i="35"/>
  <c r="Z17" i="35"/>
  <c r="Z16" i="35"/>
  <c r="Z15" i="35"/>
  <c r="Z14" i="35"/>
  <c r="Z13" i="35"/>
  <c r="Z12" i="35"/>
  <c r="Z11" i="35"/>
  <c r="Z10" i="35"/>
  <c r="Y143" i="35"/>
  <c r="Y142" i="35"/>
  <c r="Y141" i="35"/>
  <c r="Y140" i="35"/>
  <c r="Y139" i="35"/>
  <c r="Y138" i="35"/>
  <c r="Y137" i="35"/>
  <c r="Y136" i="35"/>
  <c r="Y135" i="35"/>
  <c r="Y134" i="35"/>
  <c r="Y133" i="35"/>
  <c r="Y132" i="35"/>
  <c r="Y131" i="35"/>
  <c r="Y130" i="35"/>
  <c r="Y129" i="35"/>
  <c r="Y128" i="35"/>
  <c r="Y127" i="35"/>
  <c r="Y126" i="35"/>
  <c r="Y125" i="35"/>
  <c r="Y124" i="35"/>
  <c r="Y123" i="35"/>
  <c r="Y122" i="35"/>
  <c r="Y121" i="35"/>
  <c r="Y120" i="35"/>
  <c r="Y119" i="35"/>
  <c r="Y118" i="35"/>
  <c r="Y117" i="35"/>
  <c r="Y116" i="35"/>
  <c r="Y115" i="35"/>
  <c r="Y114" i="35"/>
  <c r="Y113" i="35"/>
  <c r="Y112" i="35"/>
  <c r="Y111" i="35"/>
  <c r="Y110" i="35"/>
  <c r="Y109" i="35"/>
  <c r="Y108" i="35"/>
  <c r="Y107" i="35"/>
  <c r="Y106" i="35"/>
  <c r="Y105" i="35"/>
  <c r="Y104" i="35"/>
  <c r="Y103" i="35"/>
  <c r="Y102" i="35"/>
  <c r="Y101" i="35"/>
  <c r="Y100" i="35"/>
  <c r="Y99" i="35"/>
  <c r="Y98" i="35"/>
  <c r="Y97" i="35"/>
  <c r="Y96" i="35"/>
  <c r="Y95" i="35"/>
  <c r="Y94" i="35"/>
  <c r="Y93" i="35"/>
  <c r="Y92" i="35"/>
  <c r="Y91" i="35"/>
  <c r="Y90" i="35"/>
  <c r="Y89" i="35"/>
  <c r="Y88" i="35"/>
  <c r="Y87" i="35"/>
  <c r="Y86" i="35"/>
  <c r="Y85" i="35"/>
  <c r="Y84" i="35"/>
  <c r="Y83" i="35"/>
  <c r="Y82" i="35"/>
  <c r="Y81" i="35"/>
  <c r="Y80" i="35"/>
  <c r="Y79" i="35"/>
  <c r="Y78" i="35"/>
  <c r="Y77" i="35"/>
  <c r="Y76" i="35"/>
  <c r="Y75" i="35"/>
  <c r="Y74" i="35"/>
  <c r="Y73" i="35"/>
  <c r="Y72" i="35"/>
  <c r="Y71" i="35"/>
  <c r="Y70" i="35"/>
  <c r="Y69" i="35"/>
  <c r="Y68" i="35"/>
  <c r="Y67" i="35"/>
  <c r="Y66" i="35"/>
  <c r="Y65" i="35"/>
  <c r="Y64" i="35"/>
  <c r="Y63" i="35"/>
  <c r="Y62" i="35"/>
  <c r="Y61" i="35"/>
  <c r="Y60" i="35"/>
  <c r="Y59" i="35"/>
  <c r="Y58" i="35"/>
  <c r="Y57" i="35"/>
  <c r="Y56" i="35"/>
  <c r="Y55" i="35"/>
  <c r="Y54" i="35"/>
  <c r="Y53" i="35"/>
  <c r="Y52" i="35"/>
  <c r="Y51" i="35"/>
  <c r="Y50" i="35"/>
  <c r="Y49" i="35"/>
  <c r="Y48" i="35"/>
  <c r="Y47" i="35"/>
  <c r="Y46" i="35"/>
  <c r="Y45" i="35"/>
  <c r="Y44" i="35"/>
  <c r="Y43" i="35"/>
  <c r="Y42" i="35"/>
  <c r="Y41" i="35"/>
  <c r="Y40" i="35"/>
  <c r="Y39" i="35"/>
  <c r="Y38" i="35"/>
  <c r="Y37" i="35"/>
  <c r="Y36" i="35"/>
  <c r="Y35" i="35"/>
  <c r="Y34" i="35"/>
  <c r="Y33" i="35"/>
  <c r="Y32" i="35"/>
  <c r="Y31" i="35"/>
  <c r="Y30" i="35"/>
  <c r="Y29" i="35"/>
  <c r="Y28" i="35"/>
  <c r="Y27" i="35"/>
  <c r="Y26" i="35"/>
  <c r="Y25" i="35"/>
  <c r="Y24" i="35"/>
  <c r="Y23" i="35"/>
  <c r="Y22" i="35"/>
  <c r="Y21" i="35"/>
  <c r="Y20" i="35"/>
  <c r="Y19" i="35"/>
  <c r="Y18" i="35"/>
  <c r="Y17" i="35"/>
  <c r="Y16" i="35"/>
  <c r="Y15" i="35"/>
  <c r="Y14" i="35"/>
  <c r="Y13" i="35"/>
  <c r="Y12" i="35"/>
  <c r="Y11" i="35"/>
  <c r="Y10" i="35"/>
  <c r="X143" i="35"/>
  <c r="X142" i="35"/>
  <c r="X141" i="35"/>
  <c r="X140" i="35"/>
  <c r="X139" i="35"/>
  <c r="X138" i="35"/>
  <c r="X137" i="35"/>
  <c r="X136" i="35"/>
  <c r="X135" i="35"/>
  <c r="X134" i="35"/>
  <c r="X133" i="35"/>
  <c r="X132" i="35"/>
  <c r="X131" i="35"/>
  <c r="X130" i="35"/>
  <c r="X129" i="35"/>
  <c r="X128" i="35"/>
  <c r="X127" i="35"/>
  <c r="X126" i="35"/>
  <c r="X125" i="35"/>
  <c r="X124" i="35"/>
  <c r="X123" i="35"/>
  <c r="X122" i="35"/>
  <c r="X121" i="35"/>
  <c r="X120" i="35"/>
  <c r="X119" i="35"/>
  <c r="X118" i="35"/>
  <c r="X117" i="35"/>
  <c r="X116" i="35"/>
  <c r="X115" i="35"/>
  <c r="X114" i="35"/>
  <c r="X113" i="35"/>
  <c r="X112" i="35"/>
  <c r="X111" i="35"/>
  <c r="X110" i="35"/>
  <c r="X109" i="35"/>
  <c r="X108" i="35"/>
  <c r="X107" i="35"/>
  <c r="X106" i="35"/>
  <c r="X105" i="35"/>
  <c r="X104" i="35"/>
  <c r="X103" i="35"/>
  <c r="X102" i="35"/>
  <c r="X101" i="35"/>
  <c r="X100" i="35"/>
  <c r="X99" i="35"/>
  <c r="X98" i="35"/>
  <c r="X97" i="35"/>
  <c r="X96" i="35"/>
  <c r="X95" i="35"/>
  <c r="X94" i="35"/>
  <c r="X93" i="35"/>
  <c r="X92" i="35"/>
  <c r="X91" i="35"/>
  <c r="X90" i="35"/>
  <c r="X89" i="35"/>
  <c r="X88" i="35"/>
  <c r="X87" i="35"/>
  <c r="X86" i="35"/>
  <c r="X85" i="35"/>
  <c r="X84" i="35"/>
  <c r="X83" i="35"/>
  <c r="X82" i="35"/>
  <c r="X81" i="35"/>
  <c r="X80" i="35"/>
  <c r="X79" i="35"/>
  <c r="X78" i="35"/>
  <c r="X77" i="35"/>
  <c r="X76" i="35"/>
  <c r="X75" i="35"/>
  <c r="X74" i="35"/>
  <c r="X73" i="35"/>
  <c r="X72" i="35"/>
  <c r="X71" i="35"/>
  <c r="X70" i="35"/>
  <c r="X69" i="35"/>
  <c r="X68" i="35"/>
  <c r="X67" i="35"/>
  <c r="X66" i="35"/>
  <c r="X65" i="35"/>
  <c r="X64" i="35"/>
  <c r="X63" i="35"/>
  <c r="X62" i="35"/>
  <c r="X61" i="35"/>
  <c r="X60" i="35"/>
  <c r="X59" i="35"/>
  <c r="X58" i="35"/>
  <c r="X57" i="35"/>
  <c r="X56" i="35"/>
  <c r="X55" i="35"/>
  <c r="X54" i="35"/>
  <c r="X53" i="35"/>
  <c r="X52" i="35"/>
  <c r="X51" i="35"/>
  <c r="X50" i="35"/>
  <c r="X49" i="35"/>
  <c r="X48" i="35"/>
  <c r="X47" i="35"/>
  <c r="X46" i="35"/>
  <c r="X45" i="35"/>
  <c r="X44" i="35"/>
  <c r="X43" i="35"/>
  <c r="X42" i="35"/>
  <c r="X41" i="35"/>
  <c r="X40" i="35"/>
  <c r="X39" i="35"/>
  <c r="X38" i="35"/>
  <c r="X37" i="35"/>
  <c r="X36" i="35"/>
  <c r="X35" i="35"/>
  <c r="X34" i="35"/>
  <c r="X33" i="35"/>
  <c r="X32" i="35"/>
  <c r="X31" i="35"/>
  <c r="X30" i="35"/>
  <c r="X29" i="35"/>
  <c r="X28" i="35"/>
  <c r="X27" i="35"/>
  <c r="X26" i="35"/>
  <c r="X25" i="35"/>
  <c r="X24" i="35"/>
  <c r="X23" i="35"/>
  <c r="X22" i="35"/>
  <c r="X21" i="35"/>
  <c r="X20" i="35"/>
  <c r="X19" i="35"/>
  <c r="X18" i="35"/>
  <c r="X17" i="35"/>
  <c r="X16" i="35"/>
  <c r="X15" i="35"/>
  <c r="X14" i="35"/>
  <c r="X13" i="35"/>
  <c r="X12" i="35"/>
  <c r="X11" i="35"/>
  <c r="X10" i="35"/>
  <c r="T188" i="36"/>
  <c r="T187" i="36"/>
  <c r="T186" i="36"/>
  <c r="T185" i="36"/>
  <c r="T184" i="36"/>
  <c r="T183" i="36"/>
  <c r="T182" i="36"/>
  <c r="T181" i="36"/>
  <c r="T180" i="36"/>
  <c r="T179" i="36"/>
  <c r="T178" i="36"/>
  <c r="T177" i="36"/>
  <c r="T176" i="36"/>
  <c r="T175" i="36"/>
  <c r="T174" i="36"/>
  <c r="T173" i="36"/>
  <c r="T172" i="36"/>
  <c r="T171" i="36"/>
  <c r="T170" i="36"/>
  <c r="T169" i="36"/>
  <c r="T168" i="36"/>
  <c r="T167" i="36"/>
  <c r="T166" i="36"/>
  <c r="T165" i="36"/>
  <c r="T164" i="36"/>
  <c r="T163" i="36"/>
  <c r="T162" i="36"/>
  <c r="T161" i="36"/>
  <c r="T160" i="36"/>
  <c r="T159" i="36"/>
  <c r="T158" i="36"/>
  <c r="T157" i="36"/>
  <c r="T156" i="36"/>
  <c r="T155" i="36"/>
  <c r="T154" i="36"/>
  <c r="T153" i="36"/>
  <c r="T152" i="36"/>
  <c r="T151" i="36"/>
  <c r="T150" i="36"/>
  <c r="T149" i="36"/>
  <c r="T148" i="36"/>
  <c r="T147" i="36"/>
  <c r="T146" i="36"/>
  <c r="T145" i="36"/>
  <c r="T144" i="36"/>
  <c r="T143" i="36"/>
  <c r="T142" i="36"/>
  <c r="T141" i="36"/>
  <c r="T140" i="36"/>
  <c r="T139" i="36"/>
  <c r="T138" i="36"/>
  <c r="T137" i="36"/>
  <c r="T136" i="36"/>
  <c r="T135" i="36"/>
  <c r="T134" i="36"/>
  <c r="T133" i="36"/>
  <c r="T132" i="36"/>
  <c r="T131" i="36"/>
  <c r="T130" i="36"/>
  <c r="T129" i="36"/>
  <c r="T128" i="36"/>
  <c r="T127" i="36"/>
  <c r="T126" i="36"/>
  <c r="T125" i="36"/>
  <c r="T124" i="36"/>
  <c r="T123" i="36"/>
  <c r="T122" i="36"/>
  <c r="T121" i="36"/>
  <c r="T120" i="36"/>
  <c r="T119" i="36"/>
  <c r="T118" i="36"/>
  <c r="T117" i="36"/>
  <c r="T116" i="36"/>
  <c r="T115" i="36"/>
  <c r="T114" i="36"/>
  <c r="T113" i="36"/>
  <c r="T112" i="36"/>
  <c r="T111" i="36"/>
  <c r="T110" i="36"/>
  <c r="T109" i="36"/>
  <c r="T108" i="36"/>
  <c r="T107" i="36"/>
  <c r="T106" i="36"/>
  <c r="T105" i="36"/>
  <c r="T104" i="36"/>
  <c r="T103" i="36"/>
  <c r="T102" i="36"/>
  <c r="T101" i="36"/>
  <c r="T100" i="36"/>
  <c r="T99" i="36"/>
  <c r="T98" i="36"/>
  <c r="T97" i="36"/>
  <c r="T96" i="36"/>
  <c r="T95" i="36"/>
  <c r="T94" i="36"/>
  <c r="T93" i="36"/>
  <c r="T92" i="36"/>
  <c r="T91" i="36"/>
  <c r="T90" i="36"/>
  <c r="T89" i="36"/>
  <c r="T88" i="36"/>
  <c r="T87" i="36"/>
  <c r="T86" i="36"/>
  <c r="T85" i="36"/>
  <c r="T84" i="36"/>
  <c r="T83" i="36"/>
  <c r="T82" i="36"/>
  <c r="T81" i="36"/>
  <c r="T80" i="36"/>
  <c r="T79" i="36"/>
  <c r="T78" i="36"/>
  <c r="T77" i="36"/>
  <c r="T76" i="36"/>
  <c r="T75" i="36"/>
  <c r="T74" i="36"/>
  <c r="T73" i="36"/>
  <c r="T72" i="36"/>
  <c r="T71" i="36"/>
  <c r="T70" i="36"/>
  <c r="T69" i="36"/>
  <c r="T68" i="36"/>
  <c r="T67" i="36"/>
  <c r="T66" i="36"/>
  <c r="T65" i="36"/>
  <c r="T64" i="36"/>
  <c r="T63" i="36"/>
  <c r="T62" i="36"/>
  <c r="T61" i="36"/>
  <c r="T60" i="36"/>
  <c r="T59" i="36"/>
  <c r="T58" i="36"/>
  <c r="T57" i="36"/>
  <c r="T56" i="36"/>
  <c r="T55" i="36"/>
  <c r="T54" i="36"/>
  <c r="T53" i="36"/>
  <c r="T52" i="36"/>
  <c r="T51" i="36"/>
  <c r="T50" i="36"/>
  <c r="T49" i="36"/>
  <c r="T48" i="36"/>
  <c r="T47" i="36"/>
  <c r="T46" i="36"/>
  <c r="T45" i="36"/>
  <c r="T44" i="36"/>
  <c r="T43" i="36"/>
  <c r="T42" i="36"/>
  <c r="T41" i="36"/>
  <c r="T40" i="36"/>
  <c r="T39" i="36"/>
  <c r="T38" i="36"/>
  <c r="T37" i="36"/>
  <c r="T36" i="36"/>
  <c r="T35" i="36"/>
  <c r="T34" i="36"/>
  <c r="T33" i="36"/>
  <c r="T32" i="36"/>
  <c r="T31" i="36"/>
  <c r="T30" i="36"/>
  <c r="T29" i="36"/>
  <c r="T28" i="36"/>
  <c r="T27" i="36"/>
  <c r="T26" i="36"/>
  <c r="T25" i="36"/>
  <c r="T24" i="36"/>
  <c r="T23" i="36"/>
  <c r="T22" i="36"/>
  <c r="T21" i="36"/>
  <c r="T20" i="36"/>
  <c r="T19" i="36"/>
  <c r="T18" i="36"/>
  <c r="T17" i="36"/>
  <c r="T16" i="36"/>
  <c r="T15" i="36"/>
  <c r="T14" i="36"/>
  <c r="T13" i="36"/>
  <c r="T12" i="36"/>
  <c r="T11" i="36"/>
  <c r="T10" i="36"/>
  <c r="T9" i="36"/>
  <c r="Q188" i="36"/>
  <c r="Q187" i="36"/>
  <c r="Q186" i="36"/>
  <c r="Q185" i="36"/>
  <c r="Q184" i="36"/>
  <c r="Q183" i="36"/>
  <c r="Q182" i="36"/>
  <c r="Q181" i="36"/>
  <c r="Q180" i="36"/>
  <c r="Q179" i="36"/>
  <c r="Q178" i="36"/>
  <c r="Q177" i="36"/>
  <c r="Q176" i="36"/>
  <c r="Q175" i="36"/>
  <c r="Q174" i="36"/>
  <c r="Q173" i="36"/>
  <c r="Q172" i="36"/>
  <c r="Q171" i="36"/>
  <c r="Q170" i="36"/>
  <c r="Q169" i="36"/>
  <c r="Q168" i="36"/>
  <c r="Q167" i="36"/>
  <c r="Q166" i="36"/>
  <c r="Q165" i="36"/>
  <c r="Q164" i="36"/>
  <c r="Q163" i="36"/>
  <c r="Q162" i="36"/>
  <c r="Q161" i="36"/>
  <c r="Q160" i="36"/>
  <c r="Q159" i="36"/>
  <c r="Q158" i="36"/>
  <c r="Q157" i="36"/>
  <c r="Q156" i="36"/>
  <c r="Q155" i="36"/>
  <c r="Q154" i="36"/>
  <c r="Q153" i="36"/>
  <c r="Q152" i="36"/>
  <c r="Q151" i="36"/>
  <c r="Q150" i="36"/>
  <c r="Q149" i="36"/>
  <c r="Q148" i="36"/>
  <c r="Q147" i="36"/>
  <c r="Q146" i="36"/>
  <c r="Q145" i="36"/>
  <c r="Q144" i="36"/>
  <c r="Q143" i="36"/>
  <c r="Q142" i="36"/>
  <c r="Q141" i="36"/>
  <c r="Q140" i="36"/>
  <c r="Q139" i="36"/>
  <c r="Q138" i="36"/>
  <c r="Q137" i="36"/>
  <c r="Q136" i="36"/>
  <c r="Q135" i="36"/>
  <c r="Q134" i="36"/>
  <c r="Q133" i="36"/>
  <c r="Q132" i="36"/>
  <c r="Q131" i="36"/>
  <c r="Q130" i="36"/>
  <c r="Q129" i="36"/>
  <c r="Q128" i="36"/>
  <c r="Q127" i="36"/>
  <c r="Q126" i="36"/>
  <c r="Q125" i="36"/>
  <c r="Q124" i="36"/>
  <c r="Q123" i="36"/>
  <c r="Q122" i="36"/>
  <c r="Q121" i="36"/>
  <c r="Q120" i="36"/>
  <c r="Q119" i="36"/>
  <c r="Q118" i="36"/>
  <c r="Q117" i="36"/>
  <c r="Q116" i="36"/>
  <c r="Q115" i="36"/>
  <c r="Q114" i="36"/>
  <c r="Q113" i="36"/>
  <c r="Q112" i="36"/>
  <c r="Q111" i="36"/>
  <c r="Q110" i="36"/>
  <c r="Q109" i="36"/>
  <c r="Q108" i="36"/>
  <c r="Q107" i="36"/>
  <c r="Q106" i="36"/>
  <c r="Q105" i="36"/>
  <c r="Q104" i="36"/>
  <c r="Q103" i="36"/>
  <c r="Q102" i="36"/>
  <c r="Q101" i="36"/>
  <c r="Q100" i="36"/>
  <c r="Q99" i="36"/>
  <c r="Q98" i="36"/>
  <c r="Q97" i="36"/>
  <c r="Q96" i="36"/>
  <c r="Q95" i="36"/>
  <c r="Q94" i="36"/>
  <c r="Q93" i="36"/>
  <c r="Q92" i="36"/>
  <c r="Q91" i="36"/>
  <c r="Q90" i="36"/>
  <c r="Q89" i="36"/>
  <c r="Q88" i="36"/>
  <c r="Q87" i="36"/>
  <c r="Q86" i="36"/>
  <c r="Q85" i="36"/>
  <c r="Q84" i="36"/>
  <c r="Q83" i="36"/>
  <c r="Q82" i="36"/>
  <c r="Q81" i="36"/>
  <c r="Q80" i="36"/>
  <c r="Q79" i="36"/>
  <c r="Q78" i="36"/>
  <c r="Q77" i="36"/>
  <c r="Q76" i="36"/>
  <c r="Q75" i="36"/>
  <c r="Q74" i="36"/>
  <c r="Q73" i="36"/>
  <c r="Q72" i="36"/>
  <c r="Q71" i="36"/>
  <c r="Q70" i="36"/>
  <c r="Q69" i="36"/>
  <c r="Q68" i="36"/>
  <c r="Q67" i="36"/>
  <c r="Q66" i="36"/>
  <c r="Q65" i="36"/>
  <c r="Q64" i="36"/>
  <c r="Q63" i="36"/>
  <c r="Q62" i="36"/>
  <c r="Q61" i="36"/>
  <c r="Q60" i="36"/>
  <c r="Q59" i="36"/>
  <c r="Q58" i="36"/>
  <c r="Q57" i="36"/>
  <c r="Q56" i="36"/>
  <c r="Q55" i="36"/>
  <c r="Q54" i="36"/>
  <c r="Q53" i="36"/>
  <c r="Q52" i="36"/>
  <c r="Q51" i="36"/>
  <c r="Q50" i="36"/>
  <c r="Q49" i="36"/>
  <c r="Q48" i="36"/>
  <c r="Q47" i="36"/>
  <c r="Q46" i="36"/>
  <c r="Q45" i="36"/>
  <c r="Q44" i="36"/>
  <c r="Q43" i="36"/>
  <c r="Q42" i="36"/>
  <c r="Q41" i="36"/>
  <c r="Q40" i="36"/>
  <c r="Q39" i="36"/>
  <c r="Q38" i="36"/>
  <c r="Q37" i="36"/>
  <c r="Q36" i="36"/>
  <c r="Q35" i="36"/>
  <c r="Q34" i="36"/>
  <c r="Q33" i="36"/>
  <c r="Q32" i="36"/>
  <c r="Q31" i="36"/>
  <c r="Q30" i="36"/>
  <c r="Q29" i="36"/>
  <c r="Q28" i="36"/>
  <c r="Q27" i="36"/>
  <c r="Q26" i="36"/>
  <c r="Q25" i="36"/>
  <c r="Q24" i="36"/>
  <c r="Q23" i="36"/>
  <c r="Q22" i="36"/>
  <c r="Q21" i="36"/>
  <c r="Q20" i="36"/>
  <c r="Q19" i="36"/>
  <c r="Q18" i="36"/>
  <c r="Q17" i="36"/>
  <c r="Q16" i="36"/>
  <c r="Q15" i="36"/>
  <c r="Q14" i="36"/>
  <c r="Q13" i="36"/>
  <c r="Q12" i="36"/>
  <c r="Q11" i="36"/>
  <c r="Q10" i="36"/>
  <c r="Q9" i="36"/>
  <c r="N188" i="36"/>
  <c r="N187" i="36"/>
  <c r="N186" i="36"/>
  <c r="N185" i="36"/>
  <c r="N184" i="36"/>
  <c r="N183" i="36"/>
  <c r="N182" i="36"/>
  <c r="N181" i="36"/>
  <c r="N180" i="36"/>
  <c r="N179" i="36"/>
  <c r="N178" i="36"/>
  <c r="N177" i="36"/>
  <c r="N176" i="36"/>
  <c r="N175" i="36"/>
  <c r="N174" i="36"/>
  <c r="N173" i="36"/>
  <c r="N172" i="36"/>
  <c r="N171" i="36"/>
  <c r="N170" i="36"/>
  <c r="N169" i="36"/>
  <c r="N168" i="36"/>
  <c r="N167" i="36"/>
  <c r="N166" i="36"/>
  <c r="N165" i="36"/>
  <c r="N164" i="36"/>
  <c r="N163" i="36"/>
  <c r="N162" i="36"/>
  <c r="N161" i="36"/>
  <c r="N160" i="36"/>
  <c r="N159" i="36"/>
  <c r="N158" i="36"/>
  <c r="N157" i="36"/>
  <c r="N156" i="36"/>
  <c r="N155" i="36"/>
  <c r="N154" i="36"/>
  <c r="N153" i="36"/>
  <c r="N152" i="36"/>
  <c r="N151" i="36"/>
  <c r="N150" i="36"/>
  <c r="N149" i="36"/>
  <c r="N148" i="36"/>
  <c r="N147" i="36"/>
  <c r="N146" i="36"/>
  <c r="N145" i="36"/>
  <c r="N144" i="36"/>
  <c r="N143" i="36"/>
  <c r="N142" i="36"/>
  <c r="N141" i="36"/>
  <c r="N140" i="36"/>
  <c r="N139" i="36"/>
  <c r="N138" i="36"/>
  <c r="N137" i="36"/>
  <c r="N136" i="36"/>
  <c r="N135" i="36"/>
  <c r="N134" i="36"/>
  <c r="N133" i="36"/>
  <c r="N132" i="36"/>
  <c r="N131" i="36"/>
  <c r="N130" i="36"/>
  <c r="N129" i="36"/>
  <c r="N128" i="36"/>
  <c r="N127" i="36"/>
  <c r="N126" i="36"/>
  <c r="N125" i="36"/>
  <c r="N124" i="36"/>
  <c r="N123" i="36"/>
  <c r="N122" i="36"/>
  <c r="N121" i="36"/>
  <c r="N120" i="36"/>
  <c r="N119" i="36"/>
  <c r="N118" i="36"/>
  <c r="N117" i="36"/>
  <c r="N116" i="36"/>
  <c r="N115" i="36"/>
  <c r="N114" i="36"/>
  <c r="N113" i="36"/>
  <c r="N112" i="36"/>
  <c r="N111" i="36"/>
  <c r="N110" i="36"/>
  <c r="N109" i="36"/>
  <c r="N108" i="36"/>
  <c r="N107" i="36"/>
  <c r="N106" i="36"/>
  <c r="N105" i="36"/>
  <c r="N104" i="36"/>
  <c r="N103" i="36"/>
  <c r="N102" i="36"/>
  <c r="N101" i="36"/>
  <c r="N100" i="36"/>
  <c r="N99" i="36"/>
  <c r="N98" i="36"/>
  <c r="N97" i="36"/>
  <c r="N96" i="36"/>
  <c r="N95" i="36"/>
  <c r="N94" i="36"/>
  <c r="N93" i="36"/>
  <c r="N92" i="36"/>
  <c r="N91" i="36"/>
  <c r="N90" i="36"/>
  <c r="N89" i="36"/>
  <c r="N88" i="36"/>
  <c r="N87" i="36"/>
  <c r="N86" i="36"/>
  <c r="N85" i="36"/>
  <c r="N84" i="36"/>
  <c r="N83" i="36"/>
  <c r="N82" i="36"/>
  <c r="N81" i="36"/>
  <c r="N80" i="36"/>
  <c r="N79" i="36"/>
  <c r="N78" i="36"/>
  <c r="N77" i="36"/>
  <c r="N76" i="36"/>
  <c r="N75" i="36"/>
  <c r="N74" i="36"/>
  <c r="N73" i="36"/>
  <c r="N72" i="36"/>
  <c r="N71" i="36"/>
  <c r="N70" i="36"/>
  <c r="N69" i="36"/>
  <c r="N68" i="36"/>
  <c r="N67" i="36"/>
  <c r="N66" i="36"/>
  <c r="N65" i="36"/>
  <c r="N64" i="36"/>
  <c r="N63" i="36"/>
  <c r="N62" i="36"/>
  <c r="N61" i="36"/>
  <c r="N60" i="36"/>
  <c r="N59" i="36"/>
  <c r="N58" i="36"/>
  <c r="N57" i="36"/>
  <c r="N56" i="36"/>
  <c r="N55" i="36"/>
  <c r="N54" i="36"/>
  <c r="N53" i="36"/>
  <c r="N52" i="36"/>
  <c r="N51" i="36"/>
  <c r="N50" i="36"/>
  <c r="N49" i="36"/>
  <c r="N48" i="36"/>
  <c r="N47" i="36"/>
  <c r="N46" i="36"/>
  <c r="N45" i="36"/>
  <c r="N44" i="36"/>
  <c r="N43" i="36"/>
  <c r="N42" i="36"/>
  <c r="N41" i="36"/>
  <c r="N40" i="36"/>
  <c r="N39" i="36"/>
  <c r="N38" i="36"/>
  <c r="N37" i="36"/>
  <c r="N36" i="36"/>
  <c r="N35" i="36"/>
  <c r="N34" i="36"/>
  <c r="N33" i="36"/>
  <c r="N32" i="36"/>
  <c r="N31" i="36"/>
  <c r="N30" i="36"/>
  <c r="N29" i="36"/>
  <c r="N28" i="36"/>
  <c r="N27" i="36"/>
  <c r="N26" i="36"/>
  <c r="N25" i="36"/>
  <c r="N24" i="36"/>
  <c r="N23" i="36"/>
  <c r="N22" i="36"/>
  <c r="N21" i="36"/>
  <c r="N20" i="36"/>
  <c r="N19" i="36"/>
  <c r="N18" i="36"/>
  <c r="N17" i="36"/>
  <c r="N16" i="36"/>
  <c r="N15" i="36"/>
  <c r="N14" i="36"/>
  <c r="N13" i="36"/>
  <c r="N12" i="36"/>
  <c r="N11" i="36"/>
  <c r="N10" i="36"/>
  <c r="N9" i="36"/>
  <c r="K188" i="36"/>
  <c r="K187" i="36"/>
  <c r="K186" i="36"/>
  <c r="K185" i="36"/>
  <c r="K184" i="36"/>
  <c r="K183" i="36"/>
  <c r="K182" i="36"/>
  <c r="K181" i="36"/>
  <c r="K180" i="36"/>
  <c r="K179" i="36"/>
  <c r="K178" i="36"/>
  <c r="K177" i="36"/>
  <c r="K176" i="36"/>
  <c r="K175" i="36"/>
  <c r="K174" i="36"/>
  <c r="K173" i="36"/>
  <c r="K172" i="36"/>
  <c r="K171" i="36"/>
  <c r="K170" i="36"/>
  <c r="K169" i="36"/>
  <c r="K168" i="36"/>
  <c r="K167" i="36"/>
  <c r="K166" i="36"/>
  <c r="K165" i="36"/>
  <c r="K164" i="36"/>
  <c r="K163" i="36"/>
  <c r="K162" i="36"/>
  <c r="K161" i="36"/>
  <c r="K160" i="36"/>
  <c r="K159" i="36"/>
  <c r="K158" i="36"/>
  <c r="K157" i="36"/>
  <c r="K156" i="36"/>
  <c r="K155" i="36"/>
  <c r="K154" i="36"/>
  <c r="K153" i="36"/>
  <c r="K152" i="36"/>
  <c r="K151" i="36"/>
  <c r="K150" i="36"/>
  <c r="K149" i="36"/>
  <c r="K148" i="36"/>
  <c r="K147" i="36"/>
  <c r="K146" i="36"/>
  <c r="K145" i="36"/>
  <c r="K144" i="36"/>
  <c r="K143" i="36"/>
  <c r="K142" i="36"/>
  <c r="K141" i="36"/>
  <c r="K140" i="36"/>
  <c r="K139" i="36"/>
  <c r="K138" i="36"/>
  <c r="K137" i="36"/>
  <c r="K136" i="36"/>
  <c r="K135" i="36"/>
  <c r="K134" i="36"/>
  <c r="K133" i="36"/>
  <c r="K132" i="36"/>
  <c r="K131" i="36"/>
  <c r="K130" i="36"/>
  <c r="K129" i="36"/>
  <c r="K128" i="36"/>
  <c r="K127" i="36"/>
  <c r="K126" i="36"/>
  <c r="K125" i="36"/>
  <c r="K124" i="36"/>
  <c r="K123" i="36"/>
  <c r="K122" i="36"/>
  <c r="K121" i="36"/>
  <c r="K120" i="36"/>
  <c r="K119" i="36"/>
  <c r="K118" i="36"/>
  <c r="K117" i="36"/>
  <c r="K116" i="36"/>
  <c r="K115" i="36"/>
  <c r="K114" i="36"/>
  <c r="K113" i="36"/>
  <c r="K112" i="36"/>
  <c r="K111" i="36"/>
  <c r="K110" i="36"/>
  <c r="K109" i="36"/>
  <c r="K108" i="36"/>
  <c r="K107" i="36"/>
  <c r="K106" i="36"/>
  <c r="K105" i="36"/>
  <c r="K104" i="36"/>
  <c r="K103" i="36"/>
  <c r="K102" i="36"/>
  <c r="K101" i="36"/>
  <c r="K100" i="36"/>
  <c r="K99" i="36"/>
  <c r="K98" i="36"/>
  <c r="K97" i="36"/>
  <c r="K96" i="36"/>
  <c r="K95" i="36"/>
  <c r="K94" i="36"/>
  <c r="K93" i="36"/>
  <c r="K92" i="36"/>
  <c r="K91" i="36"/>
  <c r="K90" i="36"/>
  <c r="K89" i="36"/>
  <c r="K88" i="36"/>
  <c r="K87" i="36"/>
  <c r="K86" i="36"/>
  <c r="K85" i="36"/>
  <c r="K84" i="36"/>
  <c r="K83" i="36"/>
  <c r="K82" i="36"/>
  <c r="K81" i="36"/>
  <c r="K80" i="36"/>
  <c r="K79" i="36"/>
  <c r="K78" i="36"/>
  <c r="K77" i="36"/>
  <c r="K76" i="36"/>
  <c r="K75" i="36"/>
  <c r="K74" i="36"/>
  <c r="K73" i="36"/>
  <c r="K72" i="36"/>
  <c r="K71" i="36"/>
  <c r="K70" i="36"/>
  <c r="K69" i="36"/>
  <c r="K68" i="36"/>
  <c r="K67" i="36"/>
  <c r="K66" i="36"/>
  <c r="K65" i="36"/>
  <c r="K64" i="36"/>
  <c r="K63" i="36"/>
  <c r="K62" i="36"/>
  <c r="K61" i="36"/>
  <c r="K60" i="36"/>
  <c r="K59" i="36"/>
  <c r="K58" i="36"/>
  <c r="K57" i="36"/>
  <c r="K56" i="36"/>
  <c r="K55" i="36"/>
  <c r="K54" i="36"/>
  <c r="K53" i="36"/>
  <c r="K52" i="36"/>
  <c r="K51" i="36"/>
  <c r="K50" i="36"/>
  <c r="K49" i="36"/>
  <c r="K48" i="36"/>
  <c r="K47" i="36"/>
  <c r="K46" i="36"/>
  <c r="K45" i="36"/>
  <c r="K44" i="36"/>
  <c r="K43" i="36"/>
  <c r="K42" i="36"/>
  <c r="K41" i="36"/>
  <c r="K40" i="36"/>
  <c r="K39" i="36"/>
  <c r="K38" i="36"/>
  <c r="K37" i="36"/>
  <c r="K36" i="36"/>
  <c r="K35" i="36"/>
  <c r="K34" i="36"/>
  <c r="K33" i="36"/>
  <c r="K32" i="36"/>
  <c r="K31" i="36"/>
  <c r="K30" i="36"/>
  <c r="K29" i="36"/>
  <c r="K28" i="36"/>
  <c r="K27" i="36"/>
  <c r="K26" i="36"/>
  <c r="K25" i="36"/>
  <c r="K24" i="36"/>
  <c r="K23" i="36"/>
  <c r="K22" i="36"/>
  <c r="K21" i="36"/>
  <c r="K20" i="36"/>
  <c r="K19" i="36"/>
  <c r="K18" i="36"/>
  <c r="K17" i="36"/>
  <c r="K16" i="36"/>
  <c r="K15" i="36"/>
  <c r="K14" i="36"/>
  <c r="K13" i="36"/>
  <c r="K12" i="36"/>
  <c r="K11" i="36"/>
  <c r="K10" i="36"/>
  <c r="K9" i="36"/>
  <c r="H188" i="36"/>
  <c r="H187" i="36"/>
  <c r="H186" i="36"/>
  <c r="H185" i="36"/>
  <c r="H184" i="36"/>
  <c r="H183" i="36"/>
  <c r="H182" i="36"/>
  <c r="H181" i="36"/>
  <c r="H180" i="36"/>
  <c r="H179" i="36"/>
  <c r="H178" i="36"/>
  <c r="H177" i="36"/>
  <c r="H176" i="36"/>
  <c r="H175" i="36"/>
  <c r="H174" i="36"/>
  <c r="H173" i="36"/>
  <c r="H172" i="36"/>
  <c r="H171" i="36"/>
  <c r="H170" i="36"/>
  <c r="H169" i="36"/>
  <c r="H168" i="36"/>
  <c r="H167" i="36"/>
  <c r="H166" i="36"/>
  <c r="H165" i="36"/>
  <c r="H164" i="36"/>
  <c r="H163" i="36"/>
  <c r="H162" i="36"/>
  <c r="H161" i="36"/>
  <c r="H160" i="36"/>
  <c r="H159" i="36"/>
  <c r="H158" i="36"/>
  <c r="H157" i="36"/>
  <c r="H156" i="36"/>
  <c r="H155" i="36"/>
  <c r="H154" i="36"/>
  <c r="H153" i="36"/>
  <c r="H152" i="36"/>
  <c r="H151" i="36"/>
  <c r="H150" i="36"/>
  <c r="H149" i="36"/>
  <c r="H148" i="36"/>
  <c r="H147" i="36"/>
  <c r="H146" i="36"/>
  <c r="H145" i="36"/>
  <c r="H144" i="36"/>
  <c r="H143" i="36"/>
  <c r="H142" i="36"/>
  <c r="H141" i="36"/>
  <c r="H140" i="36"/>
  <c r="H139" i="36"/>
  <c r="H138" i="36"/>
  <c r="H137" i="36"/>
  <c r="H136" i="36"/>
  <c r="H135" i="36"/>
  <c r="H134" i="36"/>
  <c r="H133" i="36"/>
  <c r="H132" i="36"/>
  <c r="H131" i="36"/>
  <c r="H130" i="36"/>
  <c r="H129" i="36"/>
  <c r="H128" i="36"/>
  <c r="H127" i="36"/>
  <c r="H126" i="36"/>
  <c r="H125" i="36"/>
  <c r="H124" i="36"/>
  <c r="H123" i="36"/>
  <c r="H122" i="36"/>
  <c r="H121" i="36"/>
  <c r="H120" i="36"/>
  <c r="H119" i="36"/>
  <c r="H118" i="36"/>
  <c r="H117" i="36"/>
  <c r="H116" i="36"/>
  <c r="H115" i="36"/>
  <c r="H114" i="36"/>
  <c r="H113" i="36"/>
  <c r="H112" i="36"/>
  <c r="H111" i="36"/>
  <c r="H110" i="36"/>
  <c r="H109" i="36"/>
  <c r="H108" i="36"/>
  <c r="H107" i="36"/>
  <c r="H106" i="36"/>
  <c r="H105" i="36"/>
  <c r="H104" i="36"/>
  <c r="H103" i="36"/>
  <c r="H102" i="36"/>
  <c r="H101" i="36"/>
  <c r="H100" i="36"/>
  <c r="H99" i="36"/>
  <c r="H98" i="36"/>
  <c r="H97" i="36"/>
  <c r="H96" i="36"/>
  <c r="H95" i="36"/>
  <c r="H94" i="36"/>
  <c r="H93" i="36"/>
  <c r="H92" i="36"/>
  <c r="H91" i="36"/>
  <c r="H90" i="36"/>
  <c r="H89" i="36"/>
  <c r="H88" i="36"/>
  <c r="H87" i="36"/>
  <c r="H86" i="36"/>
  <c r="H85" i="36"/>
  <c r="H84" i="36"/>
  <c r="H83" i="36"/>
  <c r="H82" i="36"/>
  <c r="H81" i="36"/>
  <c r="H80" i="36"/>
  <c r="H79" i="36"/>
  <c r="H78" i="36"/>
  <c r="H77" i="36"/>
  <c r="H76" i="36"/>
  <c r="H75" i="36"/>
  <c r="H74" i="36"/>
  <c r="H73" i="36"/>
  <c r="H72" i="36"/>
  <c r="H71" i="36"/>
  <c r="H70" i="36"/>
  <c r="H69" i="36"/>
  <c r="H68" i="36"/>
  <c r="H67" i="36"/>
  <c r="H66" i="36"/>
  <c r="H65" i="36"/>
  <c r="H64" i="36"/>
  <c r="H63" i="36"/>
  <c r="H62" i="36"/>
  <c r="H61" i="36"/>
  <c r="H60" i="36"/>
  <c r="H59" i="36"/>
  <c r="H58" i="36"/>
  <c r="H57" i="36"/>
  <c r="H56" i="36"/>
  <c r="H55" i="36"/>
  <c r="H54" i="36"/>
  <c r="H53" i="36"/>
  <c r="H52" i="36"/>
  <c r="H51" i="36"/>
  <c r="H50" i="36"/>
  <c r="H49" i="36"/>
  <c r="H48" i="36"/>
  <c r="H47" i="36"/>
  <c r="H46" i="36"/>
  <c r="H45" i="36"/>
  <c r="H44" i="36"/>
  <c r="H43" i="36"/>
  <c r="H42" i="36"/>
  <c r="H41" i="36"/>
  <c r="H40" i="36"/>
  <c r="H39" i="36"/>
  <c r="H38" i="36"/>
  <c r="H37" i="36"/>
  <c r="H36" i="36"/>
  <c r="H35" i="36"/>
  <c r="H34" i="36"/>
  <c r="H33" i="36"/>
  <c r="H32" i="36"/>
  <c r="H31" i="36"/>
  <c r="H30" i="36"/>
  <c r="H29" i="36"/>
  <c r="H28" i="36"/>
  <c r="H27" i="36"/>
  <c r="H26" i="36"/>
  <c r="H25" i="36"/>
  <c r="H24" i="36"/>
  <c r="H23" i="36"/>
  <c r="H22" i="36"/>
  <c r="H21" i="36"/>
  <c r="H20" i="36"/>
  <c r="H19" i="36"/>
  <c r="H18" i="36"/>
  <c r="H17" i="36"/>
  <c r="H16" i="36"/>
  <c r="H15" i="36"/>
  <c r="H14" i="36"/>
  <c r="H13" i="36"/>
  <c r="H12" i="36"/>
  <c r="H11" i="36"/>
  <c r="H10" i="36"/>
  <c r="H9" i="36"/>
  <c r="E188" i="36"/>
  <c r="E187" i="36"/>
  <c r="E186" i="36"/>
  <c r="E185" i="36"/>
  <c r="E184" i="36"/>
  <c r="E183" i="36"/>
  <c r="E182" i="36"/>
  <c r="E181" i="36"/>
  <c r="E180" i="36"/>
  <c r="E179" i="36"/>
  <c r="E178" i="36"/>
  <c r="E177" i="36"/>
  <c r="E176" i="36"/>
  <c r="E175" i="36"/>
  <c r="E174" i="36"/>
  <c r="E173" i="36"/>
  <c r="E172" i="36"/>
  <c r="E171" i="36"/>
  <c r="E170" i="36"/>
  <c r="E169" i="36"/>
  <c r="E168" i="36"/>
  <c r="E167" i="36"/>
  <c r="E166" i="36"/>
  <c r="E165" i="36"/>
  <c r="E164" i="36"/>
  <c r="E163" i="36"/>
  <c r="E162" i="36"/>
  <c r="E161" i="36"/>
  <c r="E160" i="36"/>
  <c r="E159" i="36"/>
  <c r="E158" i="36"/>
  <c r="E157" i="36"/>
  <c r="E156" i="36"/>
  <c r="E155" i="36"/>
  <c r="E154" i="36"/>
  <c r="E153" i="36"/>
  <c r="E152" i="36"/>
  <c r="E151" i="36"/>
  <c r="E150" i="36"/>
  <c r="E149" i="36"/>
  <c r="E148" i="36"/>
  <c r="E147" i="36"/>
  <c r="E146" i="36"/>
  <c r="E145" i="36"/>
  <c r="E144" i="36"/>
  <c r="E143" i="36"/>
  <c r="E142" i="36"/>
  <c r="E141" i="36"/>
  <c r="E140" i="36"/>
  <c r="E139" i="36"/>
  <c r="E138" i="36"/>
  <c r="E137" i="36"/>
  <c r="E136" i="36"/>
  <c r="E135" i="36"/>
  <c r="E134" i="36"/>
  <c r="E133" i="36"/>
  <c r="E132" i="36"/>
  <c r="E131" i="36"/>
  <c r="E130" i="36"/>
  <c r="E129" i="36"/>
  <c r="E128" i="36"/>
  <c r="E127" i="36"/>
  <c r="E126" i="36"/>
  <c r="E125" i="36"/>
  <c r="E124" i="36"/>
  <c r="E123" i="36"/>
  <c r="E122" i="36"/>
  <c r="E121" i="36"/>
  <c r="E120" i="36"/>
  <c r="E119" i="36"/>
  <c r="E118" i="36"/>
  <c r="E117" i="36"/>
  <c r="E116" i="36"/>
  <c r="E115" i="36"/>
  <c r="E114" i="36"/>
  <c r="E113" i="36"/>
  <c r="E112" i="36"/>
  <c r="E111" i="36"/>
  <c r="E110" i="36"/>
  <c r="E109" i="36"/>
  <c r="E108" i="36"/>
  <c r="E107" i="36"/>
  <c r="E106" i="36"/>
  <c r="E105" i="36"/>
  <c r="E104" i="36"/>
  <c r="E103" i="36"/>
  <c r="E102" i="36"/>
  <c r="E101" i="36"/>
  <c r="E100" i="36"/>
  <c r="E99" i="36"/>
  <c r="E98" i="36"/>
  <c r="E97" i="36"/>
  <c r="E96" i="36"/>
  <c r="E95" i="36"/>
  <c r="E94" i="36"/>
  <c r="E93" i="36"/>
  <c r="E92" i="36"/>
  <c r="E91" i="36"/>
  <c r="E90" i="36"/>
  <c r="E89" i="36"/>
  <c r="E88" i="36"/>
  <c r="E87" i="36"/>
  <c r="E86" i="36"/>
  <c r="E85" i="36"/>
  <c r="E84" i="36"/>
  <c r="E83" i="36"/>
  <c r="E82" i="36"/>
  <c r="E81" i="36"/>
  <c r="E80" i="36"/>
  <c r="E79" i="36"/>
  <c r="E78" i="36"/>
  <c r="E77" i="36"/>
  <c r="E76" i="36"/>
  <c r="E75" i="36"/>
  <c r="E74" i="36"/>
  <c r="E73" i="36"/>
  <c r="E72" i="36"/>
  <c r="E71" i="36"/>
  <c r="E70" i="36"/>
  <c r="E69" i="36"/>
  <c r="E68" i="36"/>
  <c r="E67" i="36"/>
  <c r="E66" i="36"/>
  <c r="E65" i="36"/>
  <c r="E64" i="36"/>
  <c r="E63" i="36"/>
  <c r="E62" i="36"/>
  <c r="E61" i="36"/>
  <c r="E60" i="36"/>
  <c r="E59" i="36"/>
  <c r="E58" i="36"/>
  <c r="E57" i="36"/>
  <c r="E56" i="36"/>
  <c r="E55" i="36"/>
  <c r="E54" i="36"/>
  <c r="E53" i="36"/>
  <c r="E52" i="36"/>
  <c r="E51" i="36"/>
  <c r="E50" i="36"/>
  <c r="E49" i="36"/>
  <c r="E48" i="36"/>
  <c r="E47" i="36"/>
  <c r="E46" i="36"/>
  <c r="E45" i="36"/>
  <c r="E44" i="36"/>
  <c r="E43" i="36"/>
  <c r="E42" i="36"/>
  <c r="E41" i="36"/>
  <c r="E40" i="36"/>
  <c r="E39" i="36"/>
  <c r="E38" i="36"/>
  <c r="E37" i="36"/>
  <c r="E36" i="36"/>
  <c r="E35" i="36"/>
  <c r="E34" i="36"/>
  <c r="E33" i="36"/>
  <c r="E32" i="36"/>
  <c r="E31" i="36"/>
  <c r="E30" i="36"/>
  <c r="E29" i="36"/>
  <c r="E28" i="36"/>
  <c r="E27" i="36"/>
  <c r="E26" i="36"/>
  <c r="E25" i="36"/>
  <c r="E24" i="36"/>
  <c r="E23" i="36"/>
  <c r="E22" i="36"/>
  <c r="E21" i="36"/>
  <c r="E20" i="36"/>
  <c r="E19" i="36"/>
  <c r="E18" i="36"/>
  <c r="Q134" i="39"/>
  <c r="Q133" i="39"/>
  <c r="Q132" i="39"/>
  <c r="Q131" i="39"/>
  <c r="Q130" i="39"/>
  <c r="Q129" i="39"/>
  <c r="Q128" i="39"/>
  <c r="Q127" i="39"/>
  <c r="Q126" i="39"/>
  <c r="Q125" i="39"/>
  <c r="Q124" i="39"/>
  <c r="Q123" i="39"/>
  <c r="Q122" i="39"/>
  <c r="Q121" i="39"/>
  <c r="Q120" i="39"/>
  <c r="Q119" i="39"/>
  <c r="Q118" i="39"/>
  <c r="Q117" i="39"/>
  <c r="Q116" i="39"/>
  <c r="Q115" i="39"/>
  <c r="Q114" i="39"/>
  <c r="Q113" i="39"/>
  <c r="Q112" i="39"/>
  <c r="Q111" i="39"/>
  <c r="Q110" i="39"/>
  <c r="Q109" i="39"/>
  <c r="Q108" i="39"/>
  <c r="Q107" i="39"/>
  <c r="Q106" i="39"/>
  <c r="Q105" i="39"/>
  <c r="Q104" i="39"/>
  <c r="Q103" i="39"/>
  <c r="Q102" i="39"/>
  <c r="Q101" i="39"/>
  <c r="Q100" i="39"/>
  <c r="Q99" i="39"/>
  <c r="Q98" i="39"/>
  <c r="Q97" i="39"/>
  <c r="Q96" i="39"/>
  <c r="Q95" i="39"/>
  <c r="Q94" i="39"/>
  <c r="Q93" i="39"/>
  <c r="Q92" i="39"/>
  <c r="Q91" i="39"/>
  <c r="Q90" i="39"/>
  <c r="Q89" i="39"/>
  <c r="Q88" i="39"/>
  <c r="Q87" i="39"/>
  <c r="Q86" i="39"/>
  <c r="Q85" i="39"/>
  <c r="Q84" i="39"/>
  <c r="Q83" i="39"/>
  <c r="Q82" i="39"/>
  <c r="Q81" i="39"/>
  <c r="Q80" i="39"/>
  <c r="Q79" i="39"/>
  <c r="Q78" i="39"/>
  <c r="Q77" i="39"/>
  <c r="Q76" i="39"/>
  <c r="Q75" i="39"/>
  <c r="Q74" i="39"/>
  <c r="Q73" i="39"/>
  <c r="Q72" i="39"/>
  <c r="Q71" i="39"/>
  <c r="Q70" i="39"/>
  <c r="Q69" i="39"/>
  <c r="Q68" i="39"/>
  <c r="Q67" i="39"/>
  <c r="Q66" i="39"/>
  <c r="Q65" i="39"/>
  <c r="Q64" i="39"/>
  <c r="Q63" i="39"/>
  <c r="Q62" i="39"/>
  <c r="Q61" i="39"/>
  <c r="Q60" i="39"/>
  <c r="Q59" i="39"/>
  <c r="Q58" i="39"/>
  <c r="Q57" i="39"/>
  <c r="Q56" i="39"/>
  <c r="Q55" i="39"/>
  <c r="Q54" i="39"/>
  <c r="Q53" i="39"/>
  <c r="Q52" i="39"/>
  <c r="Q51" i="39"/>
  <c r="Q50" i="39"/>
  <c r="Q49" i="39"/>
  <c r="Q48" i="39"/>
  <c r="Q47" i="39"/>
  <c r="Q46" i="39"/>
  <c r="Q45" i="39"/>
  <c r="Q44" i="39"/>
  <c r="Q43" i="39"/>
  <c r="Q42" i="39"/>
  <c r="Q41" i="39"/>
  <c r="Q40" i="39"/>
  <c r="Q39" i="39"/>
  <c r="Q38" i="39"/>
  <c r="Q37" i="39"/>
  <c r="Q36" i="39"/>
  <c r="Q35" i="39"/>
  <c r="Q34" i="39"/>
  <c r="Q33" i="39"/>
  <c r="Q32" i="39"/>
  <c r="Q31" i="39"/>
  <c r="Q30" i="39"/>
  <c r="Q29" i="39"/>
  <c r="Q28" i="39"/>
  <c r="Q27" i="39"/>
  <c r="Q26" i="39"/>
  <c r="Q25" i="39"/>
  <c r="Q24" i="39"/>
  <c r="Q23" i="39"/>
  <c r="Q22" i="39"/>
  <c r="Q21" i="39"/>
  <c r="Q20" i="39"/>
  <c r="Q19" i="39"/>
  <c r="Q18" i="39"/>
  <c r="Q17" i="39"/>
  <c r="Q16" i="39"/>
  <c r="Q15" i="39"/>
  <c r="Q14" i="39"/>
  <c r="Q13" i="39"/>
  <c r="Q12" i="39"/>
  <c r="Q11" i="39"/>
  <c r="Q10" i="39"/>
  <c r="Q9" i="39"/>
  <c r="N134" i="39"/>
  <c r="N133" i="39"/>
  <c r="N132" i="39"/>
  <c r="N131" i="39"/>
  <c r="N130" i="39"/>
  <c r="N129" i="39"/>
  <c r="N128" i="39"/>
  <c r="N127" i="39"/>
  <c r="N126" i="39"/>
  <c r="N125" i="39"/>
  <c r="N124" i="39"/>
  <c r="N123" i="39"/>
  <c r="N122" i="39"/>
  <c r="N121" i="39"/>
  <c r="N120" i="39"/>
  <c r="N119" i="39"/>
  <c r="N118" i="39"/>
  <c r="N117" i="39"/>
  <c r="N116" i="39"/>
  <c r="N115" i="39"/>
  <c r="N114" i="39"/>
  <c r="N113" i="39"/>
  <c r="N112" i="39"/>
  <c r="N111" i="39"/>
  <c r="N110" i="39"/>
  <c r="N109" i="39"/>
  <c r="N108" i="39"/>
  <c r="N107" i="39"/>
  <c r="N106" i="39"/>
  <c r="N105" i="39"/>
  <c r="N104" i="39"/>
  <c r="N103" i="39"/>
  <c r="N102" i="39"/>
  <c r="N101" i="39"/>
  <c r="N100" i="39"/>
  <c r="N99" i="39"/>
  <c r="N98" i="39"/>
  <c r="N97" i="39"/>
  <c r="N96" i="39"/>
  <c r="N95" i="39"/>
  <c r="N94" i="39"/>
  <c r="N93" i="39"/>
  <c r="N92" i="39"/>
  <c r="N91" i="39"/>
  <c r="N90" i="39"/>
  <c r="N89" i="39"/>
  <c r="N88" i="39"/>
  <c r="N87" i="39"/>
  <c r="N86" i="39"/>
  <c r="N85" i="39"/>
  <c r="N84" i="39"/>
  <c r="N83" i="39"/>
  <c r="N82" i="39"/>
  <c r="N81" i="39"/>
  <c r="N80" i="39"/>
  <c r="N79" i="39"/>
  <c r="N78" i="39"/>
  <c r="N77" i="39"/>
  <c r="N76" i="39"/>
  <c r="N75" i="39"/>
  <c r="N74" i="39"/>
  <c r="N73" i="39"/>
  <c r="N72" i="39"/>
  <c r="N71" i="39"/>
  <c r="N70" i="39"/>
  <c r="N69" i="39"/>
  <c r="N68" i="39"/>
  <c r="N67" i="39"/>
  <c r="N66" i="39"/>
  <c r="N65" i="39"/>
  <c r="N64" i="39"/>
  <c r="N63" i="39"/>
  <c r="N62" i="39"/>
  <c r="N61" i="39"/>
  <c r="N60" i="39"/>
  <c r="N59" i="39"/>
  <c r="N58" i="39"/>
  <c r="N57" i="39"/>
  <c r="N56" i="39"/>
  <c r="N55" i="39"/>
  <c r="N54" i="39"/>
  <c r="N53" i="39"/>
  <c r="N52" i="39"/>
  <c r="N51" i="39"/>
  <c r="N50" i="39"/>
  <c r="N49" i="39"/>
  <c r="N48" i="39"/>
  <c r="N47" i="39"/>
  <c r="N46" i="39"/>
  <c r="N45" i="39"/>
  <c r="N44" i="39"/>
  <c r="N43" i="39"/>
  <c r="N42" i="39"/>
  <c r="N41" i="39"/>
  <c r="N40" i="39"/>
  <c r="N39" i="39"/>
  <c r="N38" i="39"/>
  <c r="N37" i="39"/>
  <c r="N36" i="39"/>
  <c r="N35" i="39"/>
  <c r="N34" i="39"/>
  <c r="N33" i="39"/>
  <c r="N32" i="39"/>
  <c r="N31" i="39"/>
  <c r="N30" i="39"/>
  <c r="N29" i="39"/>
  <c r="N28" i="39"/>
  <c r="N27" i="39"/>
  <c r="N26" i="39"/>
  <c r="N25" i="39"/>
  <c r="N24" i="39"/>
  <c r="N23" i="39"/>
  <c r="N22" i="39"/>
  <c r="N21" i="39"/>
  <c r="N20" i="39"/>
  <c r="N19" i="39"/>
  <c r="N18" i="39"/>
  <c r="N17" i="39"/>
  <c r="N16" i="39"/>
  <c r="N15" i="39"/>
  <c r="N14" i="39"/>
  <c r="N13" i="39"/>
  <c r="N12" i="39"/>
  <c r="N11" i="39"/>
  <c r="N10" i="39"/>
  <c r="N9" i="39"/>
  <c r="K134" i="39"/>
  <c r="K133" i="39"/>
  <c r="K132" i="39"/>
  <c r="K131" i="39"/>
  <c r="K130" i="39"/>
  <c r="K129" i="39"/>
  <c r="K128" i="39"/>
  <c r="K127" i="39"/>
  <c r="K126" i="39"/>
  <c r="K125" i="39"/>
  <c r="K124" i="39"/>
  <c r="K123" i="39"/>
  <c r="K122" i="39"/>
  <c r="K121" i="39"/>
  <c r="K120" i="39"/>
  <c r="K119" i="39"/>
  <c r="K118" i="39"/>
  <c r="K117" i="39"/>
  <c r="K116" i="39"/>
  <c r="K115" i="39"/>
  <c r="K114" i="39"/>
  <c r="K113" i="39"/>
  <c r="K112" i="39"/>
  <c r="K111" i="39"/>
  <c r="K110" i="39"/>
  <c r="K109" i="39"/>
  <c r="K108" i="39"/>
  <c r="K107" i="39"/>
  <c r="K106" i="39"/>
  <c r="K105" i="39"/>
  <c r="K104" i="39"/>
  <c r="K103" i="39"/>
  <c r="K102" i="39"/>
  <c r="K101" i="39"/>
  <c r="K100" i="39"/>
  <c r="K99" i="39"/>
  <c r="K98" i="39"/>
  <c r="K97" i="39"/>
  <c r="K96" i="39"/>
  <c r="K95" i="39"/>
  <c r="K94" i="39"/>
  <c r="K93" i="39"/>
  <c r="K92" i="39"/>
  <c r="K91" i="39"/>
  <c r="K90" i="39"/>
  <c r="K89" i="39"/>
  <c r="K88" i="39"/>
  <c r="K87" i="39"/>
  <c r="K86" i="39"/>
  <c r="K85" i="39"/>
  <c r="K84" i="39"/>
  <c r="K83" i="39"/>
  <c r="K82" i="39"/>
  <c r="K81" i="39"/>
  <c r="K80" i="39"/>
  <c r="K79" i="39"/>
  <c r="K78" i="39"/>
  <c r="K77" i="39"/>
  <c r="K76" i="39"/>
  <c r="K75" i="39"/>
  <c r="K74" i="39"/>
  <c r="K73" i="39"/>
  <c r="K72" i="39"/>
  <c r="K71" i="39"/>
  <c r="K70" i="39"/>
  <c r="K69" i="39"/>
  <c r="K68" i="39"/>
  <c r="K67" i="39"/>
  <c r="K66" i="39"/>
  <c r="K65" i="39"/>
  <c r="K64" i="39"/>
  <c r="K63" i="39"/>
  <c r="K62" i="39"/>
  <c r="K61" i="39"/>
  <c r="K60" i="39"/>
  <c r="K59" i="39"/>
  <c r="K58" i="39"/>
  <c r="K57" i="39"/>
  <c r="K56" i="39"/>
  <c r="K55" i="39"/>
  <c r="K54" i="39"/>
  <c r="K53" i="39"/>
  <c r="K52" i="39"/>
  <c r="K51" i="39"/>
  <c r="K50" i="39"/>
  <c r="K49" i="39"/>
  <c r="K48" i="39"/>
  <c r="K47" i="39"/>
  <c r="K46" i="39"/>
  <c r="K45" i="39"/>
  <c r="K44" i="39"/>
  <c r="K43" i="39"/>
  <c r="K42" i="39"/>
  <c r="K41" i="39"/>
  <c r="K40" i="39"/>
  <c r="K39" i="39"/>
  <c r="K38" i="39"/>
  <c r="K37" i="39"/>
  <c r="K36" i="39"/>
  <c r="K35" i="39"/>
  <c r="K34" i="39"/>
  <c r="K33" i="39"/>
  <c r="K32" i="39"/>
  <c r="K31" i="39"/>
  <c r="K30" i="39"/>
  <c r="K29" i="39"/>
  <c r="K28" i="39"/>
  <c r="K27" i="39"/>
  <c r="K26" i="39"/>
  <c r="K25" i="39"/>
  <c r="K24" i="39"/>
  <c r="K23" i="39"/>
  <c r="K22" i="39"/>
  <c r="K21" i="39"/>
  <c r="K20" i="39"/>
  <c r="K19" i="39"/>
  <c r="K18" i="39"/>
  <c r="K17" i="39"/>
  <c r="K16" i="39"/>
  <c r="K15" i="39"/>
  <c r="K14" i="39"/>
  <c r="K13" i="39"/>
  <c r="K12" i="39"/>
  <c r="K11" i="39"/>
  <c r="K10" i="39"/>
  <c r="K9" i="39"/>
  <c r="H134" i="39"/>
  <c r="H133" i="39"/>
  <c r="H132" i="39"/>
  <c r="H131" i="39"/>
  <c r="H130" i="39"/>
  <c r="H129" i="39"/>
  <c r="H128" i="39"/>
  <c r="H127" i="39"/>
  <c r="H126" i="39"/>
  <c r="H125" i="39"/>
  <c r="H124" i="39"/>
  <c r="H123" i="39"/>
  <c r="H122" i="39"/>
  <c r="H121" i="39"/>
  <c r="H120" i="39"/>
  <c r="H119" i="39"/>
  <c r="H118" i="39"/>
  <c r="H117" i="39"/>
  <c r="H116" i="39"/>
  <c r="H115" i="39"/>
  <c r="H114" i="39"/>
  <c r="H113" i="39"/>
  <c r="H112" i="39"/>
  <c r="H111" i="39"/>
  <c r="H110" i="39"/>
  <c r="H109" i="39"/>
  <c r="H108" i="39"/>
  <c r="H107" i="39"/>
  <c r="H106" i="39"/>
  <c r="H105" i="39"/>
  <c r="H104" i="39"/>
  <c r="H103" i="39"/>
  <c r="H102" i="39"/>
  <c r="H101" i="39"/>
  <c r="H100" i="39"/>
  <c r="H99" i="39"/>
  <c r="H98" i="39"/>
  <c r="H97" i="39"/>
  <c r="H96" i="39"/>
  <c r="H95" i="39"/>
  <c r="H94" i="39"/>
  <c r="H93" i="39"/>
  <c r="H92" i="39"/>
  <c r="H91" i="39"/>
  <c r="H90" i="39"/>
  <c r="H89" i="39"/>
  <c r="H88" i="39"/>
  <c r="H87" i="39"/>
  <c r="H86" i="39"/>
  <c r="H85" i="39"/>
  <c r="H84" i="39"/>
  <c r="H83" i="39"/>
  <c r="H82" i="39"/>
  <c r="H81" i="39"/>
  <c r="H80" i="39"/>
  <c r="H79" i="39"/>
  <c r="H78" i="39"/>
  <c r="H77" i="39"/>
  <c r="H76" i="39"/>
  <c r="H75" i="39"/>
  <c r="H74" i="39"/>
  <c r="H73" i="39"/>
  <c r="H72" i="39"/>
  <c r="H71" i="39"/>
  <c r="H70" i="39"/>
  <c r="H69" i="39"/>
  <c r="H68" i="39"/>
  <c r="H67" i="39"/>
  <c r="H66" i="39"/>
  <c r="H65" i="39"/>
  <c r="H64" i="39"/>
  <c r="H63" i="39"/>
  <c r="H62" i="39"/>
  <c r="H61" i="39"/>
  <c r="H60" i="39"/>
  <c r="H59" i="39"/>
  <c r="H58" i="39"/>
  <c r="H57" i="39"/>
  <c r="H56" i="39"/>
  <c r="H55" i="39"/>
  <c r="H54" i="39"/>
  <c r="H53" i="39"/>
  <c r="H52" i="39"/>
  <c r="H51" i="39"/>
  <c r="H50" i="39"/>
  <c r="H49" i="39"/>
  <c r="H48" i="39"/>
  <c r="H47" i="39"/>
  <c r="H46" i="39"/>
  <c r="H45" i="39"/>
  <c r="H44" i="39"/>
  <c r="H43" i="39"/>
  <c r="H42" i="39"/>
  <c r="H41" i="39"/>
  <c r="H40" i="39"/>
  <c r="H39" i="39"/>
  <c r="H38" i="39"/>
  <c r="H37" i="39"/>
  <c r="H36" i="39"/>
  <c r="H35" i="39"/>
  <c r="H34" i="39"/>
  <c r="H33" i="39"/>
  <c r="H32" i="39"/>
  <c r="H31" i="39"/>
  <c r="H30" i="39"/>
  <c r="H29" i="39"/>
  <c r="H28" i="39"/>
  <c r="H27" i="39"/>
  <c r="H26" i="39"/>
  <c r="H25" i="39"/>
  <c r="H24" i="39"/>
  <c r="H23" i="39"/>
  <c r="H22" i="39"/>
  <c r="H21" i="39"/>
  <c r="H20" i="39"/>
  <c r="H19" i="39"/>
  <c r="H18" i="39"/>
  <c r="H17" i="39"/>
  <c r="H16" i="39"/>
  <c r="H15" i="39"/>
  <c r="H14" i="39"/>
  <c r="H13" i="39"/>
  <c r="H12" i="39"/>
  <c r="H11" i="39"/>
  <c r="H10" i="39"/>
  <c r="H9" i="39"/>
  <c r="E134" i="39"/>
  <c r="E133" i="39"/>
  <c r="E132" i="39"/>
  <c r="E131" i="39"/>
  <c r="E130" i="39"/>
  <c r="E129" i="39"/>
  <c r="E128" i="39"/>
  <c r="E127" i="39"/>
  <c r="E126" i="39"/>
  <c r="E125" i="39"/>
  <c r="E124" i="39"/>
  <c r="E123" i="39"/>
  <c r="E122" i="39"/>
  <c r="E121" i="39"/>
  <c r="E120" i="39"/>
  <c r="E119" i="39"/>
  <c r="E118" i="39"/>
  <c r="E117" i="39"/>
  <c r="E116" i="39"/>
  <c r="E115" i="39"/>
  <c r="E114" i="39"/>
  <c r="E113" i="39"/>
  <c r="E112" i="39"/>
  <c r="E111" i="39"/>
  <c r="E110" i="39"/>
  <c r="E109" i="39"/>
  <c r="E108" i="39"/>
  <c r="E107" i="39"/>
  <c r="E106" i="39"/>
  <c r="E105" i="39"/>
  <c r="E104" i="39"/>
  <c r="E103" i="39"/>
  <c r="E102" i="39"/>
  <c r="E101" i="39"/>
  <c r="E100" i="39"/>
  <c r="E99" i="39"/>
  <c r="E98" i="39"/>
  <c r="E97" i="39"/>
  <c r="E96" i="39"/>
  <c r="E95" i="39"/>
  <c r="E94" i="39"/>
  <c r="E93" i="39"/>
  <c r="E92" i="39"/>
  <c r="E91" i="39"/>
  <c r="E90" i="39"/>
  <c r="E89" i="39"/>
  <c r="E88" i="39"/>
  <c r="E87" i="39"/>
  <c r="E86" i="39"/>
  <c r="E85" i="39"/>
  <c r="E84" i="39"/>
  <c r="E83" i="39"/>
  <c r="E82" i="39"/>
  <c r="E81" i="39"/>
  <c r="E80" i="39"/>
  <c r="E79" i="39"/>
  <c r="E78" i="39"/>
  <c r="E77" i="39"/>
  <c r="E76" i="39"/>
  <c r="E75" i="39"/>
  <c r="E74" i="39"/>
  <c r="E73" i="39"/>
  <c r="E72" i="39"/>
  <c r="E71" i="39"/>
  <c r="E70" i="39"/>
  <c r="E69" i="39"/>
  <c r="E68" i="39"/>
  <c r="E67" i="39"/>
  <c r="E66" i="39"/>
  <c r="E65" i="39"/>
  <c r="E64" i="39"/>
  <c r="E63" i="39"/>
  <c r="E62" i="39"/>
  <c r="E61" i="39"/>
  <c r="E60" i="39"/>
  <c r="E59" i="39"/>
  <c r="E58" i="39"/>
  <c r="E57" i="39"/>
  <c r="E56" i="39"/>
  <c r="E55" i="39"/>
  <c r="E54" i="39"/>
  <c r="E53" i="39"/>
  <c r="E52" i="39"/>
  <c r="E51" i="39"/>
  <c r="E50" i="39"/>
  <c r="E49" i="39"/>
  <c r="E48" i="39"/>
  <c r="E47" i="39"/>
  <c r="E46" i="39"/>
  <c r="E45" i="39"/>
  <c r="E44" i="39"/>
  <c r="E43" i="39"/>
  <c r="E42" i="39"/>
  <c r="E41" i="39"/>
  <c r="E40" i="39"/>
  <c r="E39" i="39"/>
  <c r="E38" i="39"/>
  <c r="E37" i="39"/>
  <c r="E36" i="39"/>
  <c r="E35" i="39"/>
  <c r="E34" i="39"/>
  <c r="E33" i="39"/>
  <c r="E32" i="39"/>
  <c r="E31" i="39"/>
  <c r="E30" i="39"/>
  <c r="E29" i="39"/>
  <c r="E28" i="39"/>
  <c r="E27" i="39"/>
  <c r="E26" i="39"/>
  <c r="E25" i="39"/>
  <c r="E24" i="39"/>
  <c r="E23" i="39"/>
  <c r="E22" i="39"/>
  <c r="E21" i="39"/>
  <c r="E20" i="39"/>
  <c r="E19" i="39"/>
  <c r="E18" i="39"/>
  <c r="E17" i="39"/>
  <c r="E16" i="39"/>
  <c r="E15" i="39"/>
  <c r="E14" i="39"/>
  <c r="E13" i="39"/>
  <c r="E12" i="39"/>
  <c r="E11" i="39"/>
  <c r="E10" i="39"/>
  <c r="E9" i="39"/>
  <c r="T10" i="39"/>
  <c r="K82" i="35"/>
  <c r="K10" i="35"/>
  <c r="K11" i="35"/>
  <c r="K12" i="35"/>
  <c r="K13" i="35"/>
  <c r="K14" i="35"/>
  <c r="AE47" i="34" l="1"/>
  <c r="W62" i="34"/>
  <c r="AE17" i="34"/>
  <c r="AE55" i="34"/>
  <c r="AE57" i="34"/>
  <c r="AE59" i="34"/>
  <c r="AE61" i="34"/>
  <c r="AE54" i="34"/>
  <c r="AE56" i="34"/>
  <c r="AE58" i="34"/>
  <c r="AE60" i="34"/>
  <c r="AE32" i="34"/>
  <c r="AE53" i="34"/>
  <c r="AC62" i="34"/>
  <c r="Z62" i="34"/>
  <c r="X62" i="34"/>
  <c r="AB62" i="34"/>
  <c r="Y62" i="34"/>
  <c r="U10" i="39"/>
  <c r="AE62" i="34" l="1"/>
  <c r="E11" i="36"/>
  <c r="U224" i="38" l="1"/>
  <c r="AC224" i="38"/>
  <c r="AB224" i="38"/>
  <c r="AA224" i="38"/>
  <c r="Z224" i="38"/>
  <c r="Y224" i="38"/>
  <c r="X224" i="38"/>
  <c r="AB223" i="38"/>
  <c r="X223" i="38"/>
  <c r="U223" i="38"/>
  <c r="AC223" i="38"/>
  <c r="AA223" i="38"/>
  <c r="Z223" i="38"/>
  <c r="Y223" i="38"/>
  <c r="Y222" i="38"/>
  <c r="U222" i="38"/>
  <c r="AC222" i="38"/>
  <c r="AB222" i="38"/>
  <c r="AA222" i="38"/>
  <c r="Z222" i="38"/>
  <c r="X222" i="38"/>
  <c r="Z221" i="38"/>
  <c r="U221" i="38"/>
  <c r="AC221" i="38"/>
  <c r="AB221" i="38"/>
  <c r="AA221" i="38"/>
  <c r="Y221" i="38"/>
  <c r="X221" i="38"/>
  <c r="AA220" i="38"/>
  <c r="U220" i="38"/>
  <c r="AC220" i="38"/>
  <c r="AB220" i="38"/>
  <c r="Z220" i="38"/>
  <c r="Y220" i="38"/>
  <c r="X220" i="38"/>
  <c r="AB219" i="38"/>
  <c r="X219" i="38"/>
  <c r="U219" i="38"/>
  <c r="AC219" i="38"/>
  <c r="AA219" i="38"/>
  <c r="Z219" i="38"/>
  <c r="Y219" i="38"/>
  <c r="Y218" i="38"/>
  <c r="U218" i="38"/>
  <c r="AC218" i="38"/>
  <c r="AB218" i="38"/>
  <c r="AA218" i="38"/>
  <c r="Z218" i="38"/>
  <c r="X218" i="38"/>
  <c r="Z217" i="38"/>
  <c r="U217" i="38"/>
  <c r="AC217" i="38"/>
  <c r="AB217" i="38"/>
  <c r="AA217" i="38"/>
  <c r="Y217" i="38"/>
  <c r="X217" i="38"/>
  <c r="AA216" i="38"/>
  <c r="U216" i="38"/>
  <c r="AC216" i="38"/>
  <c r="AB216" i="38"/>
  <c r="Z216" i="38"/>
  <c r="Y216" i="38"/>
  <c r="X216" i="38"/>
  <c r="AB215" i="38"/>
  <c r="X215" i="38"/>
  <c r="U215" i="38"/>
  <c r="AC215" i="38"/>
  <c r="AA215" i="38"/>
  <c r="Z215" i="38"/>
  <c r="Y215" i="38"/>
  <c r="Y214" i="38"/>
  <c r="U214" i="38"/>
  <c r="AC214" i="38"/>
  <c r="AB214" i="38"/>
  <c r="AA214" i="38"/>
  <c r="Z214" i="38"/>
  <c r="X214" i="38"/>
  <c r="Z213" i="38"/>
  <c r="U213" i="38"/>
  <c r="AC213" i="38"/>
  <c r="AB213" i="38"/>
  <c r="AA213" i="38"/>
  <c r="Y213" i="38"/>
  <c r="X213" i="38"/>
  <c r="AA212" i="38"/>
  <c r="U212" i="38"/>
  <c r="AC212" i="38"/>
  <c r="AB212" i="38"/>
  <c r="Z212" i="38"/>
  <c r="Y212" i="38"/>
  <c r="X212" i="38"/>
  <c r="AB211" i="38"/>
  <c r="X211" i="38"/>
  <c r="U211" i="38"/>
  <c r="AC211" i="38"/>
  <c r="AA211" i="38"/>
  <c r="Z211" i="38"/>
  <c r="Y211" i="38"/>
  <c r="Y210" i="38"/>
  <c r="U210" i="38"/>
  <c r="AC210" i="38"/>
  <c r="AB210" i="38"/>
  <c r="AA210" i="38"/>
  <c r="Z210" i="38"/>
  <c r="X210" i="38"/>
  <c r="Z209" i="38"/>
  <c r="U209" i="38"/>
  <c r="AC209" i="38"/>
  <c r="AB209" i="38"/>
  <c r="AA209" i="38"/>
  <c r="Y209" i="38"/>
  <c r="X209" i="38"/>
  <c r="AA208" i="38"/>
  <c r="U208" i="38"/>
  <c r="AC208" i="38"/>
  <c r="AB208" i="38"/>
  <c r="Z208" i="38"/>
  <c r="Y208" i="38"/>
  <c r="X208" i="38"/>
  <c r="AB207" i="38"/>
  <c r="X207" i="38"/>
  <c r="U207" i="38"/>
  <c r="AC207" i="38"/>
  <c r="AA207" i="38"/>
  <c r="Z207" i="38"/>
  <c r="Y207" i="38"/>
  <c r="U206" i="38"/>
  <c r="AC206" i="38"/>
  <c r="AB206" i="38"/>
  <c r="AA206" i="38"/>
  <c r="Z206" i="38"/>
  <c r="Y206" i="38"/>
  <c r="X206" i="38"/>
  <c r="U205" i="38"/>
  <c r="AC205" i="38"/>
  <c r="AB205" i="38"/>
  <c r="AA205" i="38"/>
  <c r="Z205" i="38"/>
  <c r="Y205" i="38"/>
  <c r="X205" i="38"/>
  <c r="U204" i="38"/>
  <c r="AC204" i="38"/>
  <c r="AB204" i="38"/>
  <c r="AA204" i="38"/>
  <c r="Z204" i="38"/>
  <c r="Y204" i="38"/>
  <c r="X204" i="38"/>
  <c r="U203" i="38"/>
  <c r="AC203" i="38"/>
  <c r="AB203" i="38"/>
  <c r="AA203" i="38"/>
  <c r="Z203" i="38"/>
  <c r="Y203" i="38"/>
  <c r="X203" i="38"/>
  <c r="AC202" i="38"/>
  <c r="U202" i="38"/>
  <c r="AB202" i="38"/>
  <c r="AA202" i="38"/>
  <c r="Z202" i="38"/>
  <c r="Y202" i="38"/>
  <c r="X202" i="38"/>
  <c r="Z201" i="38"/>
  <c r="U201" i="38"/>
  <c r="AC201" i="38"/>
  <c r="AB201" i="38"/>
  <c r="AA201" i="38"/>
  <c r="Y201" i="38"/>
  <c r="X201" i="38"/>
  <c r="AA200" i="38"/>
  <c r="U200" i="38"/>
  <c r="AC200" i="38"/>
  <c r="AB200" i="38"/>
  <c r="Z200" i="38"/>
  <c r="Y200" i="38"/>
  <c r="X200" i="38"/>
  <c r="U199" i="38"/>
  <c r="AC199" i="38"/>
  <c r="AB199" i="38"/>
  <c r="AA199" i="38"/>
  <c r="Z199" i="38"/>
  <c r="Y199" i="38"/>
  <c r="X199" i="38"/>
  <c r="AC198" i="38"/>
  <c r="U198" i="38"/>
  <c r="AB198" i="38"/>
  <c r="AA198" i="38"/>
  <c r="Z198" i="38"/>
  <c r="Y198" i="38"/>
  <c r="X198" i="38"/>
  <c r="Z197" i="38"/>
  <c r="U197" i="38"/>
  <c r="AC197" i="38"/>
  <c r="AB197" i="38"/>
  <c r="AA197" i="38"/>
  <c r="Y197" i="38"/>
  <c r="X197" i="38"/>
  <c r="U196" i="38"/>
  <c r="AC196" i="38"/>
  <c r="AB196" i="38"/>
  <c r="AA196" i="38"/>
  <c r="Z196" i="38"/>
  <c r="Y196" i="38"/>
  <c r="X196" i="38"/>
  <c r="AB195" i="38"/>
  <c r="X195" i="38"/>
  <c r="U195" i="38"/>
  <c r="AC195" i="38"/>
  <c r="AA195" i="38"/>
  <c r="Z195" i="38"/>
  <c r="Y195" i="38"/>
  <c r="Y194" i="38"/>
  <c r="U194" i="38"/>
  <c r="AC194" i="38"/>
  <c r="AB194" i="38"/>
  <c r="AA194" i="38"/>
  <c r="Z194" i="38"/>
  <c r="X194" i="38"/>
  <c r="Z193" i="38"/>
  <c r="U193" i="38"/>
  <c r="AC193" i="38"/>
  <c r="AB193" i="38"/>
  <c r="AA193" i="38"/>
  <c r="Y193" i="38"/>
  <c r="X193" i="38"/>
  <c r="AA192" i="38"/>
  <c r="U192" i="38"/>
  <c r="AC192" i="38"/>
  <c r="AB192" i="38"/>
  <c r="Z192" i="38"/>
  <c r="Y192" i="38"/>
  <c r="X192" i="38"/>
  <c r="AB191" i="38"/>
  <c r="X191" i="38"/>
  <c r="U191" i="38"/>
  <c r="AC191" i="38"/>
  <c r="AA191" i="38"/>
  <c r="Z191" i="38"/>
  <c r="Y191" i="38"/>
  <c r="Y190" i="38"/>
  <c r="U190" i="38"/>
  <c r="AC190" i="38"/>
  <c r="AB190" i="38"/>
  <c r="AA190" i="38"/>
  <c r="Z190" i="38"/>
  <c r="X190" i="38"/>
  <c r="Z189" i="38"/>
  <c r="U189" i="38"/>
  <c r="AC189" i="38"/>
  <c r="AB189" i="38"/>
  <c r="AA189" i="38"/>
  <c r="Y189" i="38"/>
  <c r="X189" i="38"/>
  <c r="U188" i="38"/>
  <c r="AC188" i="38"/>
  <c r="AB188" i="38"/>
  <c r="AA188" i="38"/>
  <c r="Z188" i="38"/>
  <c r="Y188" i="38"/>
  <c r="X188" i="38"/>
  <c r="U187" i="38"/>
  <c r="AC187" i="38"/>
  <c r="AB187" i="38"/>
  <c r="AA187" i="38"/>
  <c r="Z187" i="38"/>
  <c r="Y187" i="38"/>
  <c r="X187" i="38"/>
  <c r="Y186" i="38"/>
  <c r="U186" i="38"/>
  <c r="AC186" i="38"/>
  <c r="AB186" i="38"/>
  <c r="AA186" i="38"/>
  <c r="Z186" i="38"/>
  <c r="X186" i="38"/>
  <c r="Z185" i="38"/>
  <c r="U185" i="38"/>
  <c r="AC185" i="38"/>
  <c r="AB185" i="38"/>
  <c r="AA185" i="38"/>
  <c r="Y185" i="38"/>
  <c r="X185" i="38"/>
  <c r="AA184" i="38"/>
  <c r="U184" i="38"/>
  <c r="AC184" i="38"/>
  <c r="AB184" i="38"/>
  <c r="Z184" i="38"/>
  <c r="Y184" i="38"/>
  <c r="X184" i="38"/>
  <c r="AB183" i="38"/>
  <c r="X183" i="38"/>
  <c r="U183" i="38"/>
  <c r="AC183" i="38"/>
  <c r="AA183" i="38"/>
  <c r="Z183" i="38"/>
  <c r="Y183" i="38"/>
  <c r="Y182" i="38"/>
  <c r="U182" i="38"/>
  <c r="AC182" i="38"/>
  <c r="AB182" i="38"/>
  <c r="AA182" i="38"/>
  <c r="Z182" i="38"/>
  <c r="X182" i="38"/>
  <c r="Z181" i="38"/>
  <c r="U181" i="38"/>
  <c r="AC181" i="38"/>
  <c r="AB181" i="38"/>
  <c r="AA181" i="38"/>
  <c r="Y181" i="38"/>
  <c r="X181" i="38"/>
  <c r="AA180" i="38"/>
  <c r="Z180" i="38"/>
  <c r="Y180" i="38"/>
  <c r="U180" i="38"/>
  <c r="AC180" i="38"/>
  <c r="AB180" i="38"/>
  <c r="X180" i="38"/>
  <c r="AB179" i="38"/>
  <c r="Z179" i="38"/>
  <c r="X179" i="38"/>
  <c r="U179" i="38"/>
  <c r="AC179" i="38"/>
  <c r="AA179" i="38"/>
  <c r="Y179" i="38"/>
  <c r="AA178" i="38"/>
  <c r="Y178" i="38"/>
  <c r="U178" i="38"/>
  <c r="AC178" i="38"/>
  <c r="AB178" i="38"/>
  <c r="Z178" i="38"/>
  <c r="X178" i="38"/>
  <c r="AB177" i="38"/>
  <c r="Z177" i="38"/>
  <c r="X177" i="38"/>
  <c r="U177" i="38"/>
  <c r="AC177" i="38"/>
  <c r="AA177" i="38"/>
  <c r="Y177" i="38"/>
  <c r="AA176" i="38"/>
  <c r="Y176" i="38"/>
  <c r="U176" i="38"/>
  <c r="AC176" i="38"/>
  <c r="AB176" i="38"/>
  <c r="Z176" i="38"/>
  <c r="X176" i="38"/>
  <c r="AB175" i="38"/>
  <c r="Z175" i="38"/>
  <c r="X175" i="38"/>
  <c r="U175" i="38"/>
  <c r="AC175" i="38"/>
  <c r="AA175" i="38"/>
  <c r="Y175" i="38"/>
  <c r="AA174" i="38"/>
  <c r="Y174" i="38"/>
  <c r="U174" i="38"/>
  <c r="AC174" i="38"/>
  <c r="AB174" i="38"/>
  <c r="Z174" i="38"/>
  <c r="X174" i="38"/>
  <c r="AB173" i="38"/>
  <c r="Z173" i="38"/>
  <c r="X173" i="38"/>
  <c r="U173" i="38"/>
  <c r="AC173" i="38"/>
  <c r="AA173" i="38"/>
  <c r="Y173" i="38"/>
  <c r="AA172" i="38"/>
  <c r="Y172" i="38"/>
  <c r="U172" i="38"/>
  <c r="AC172" i="38"/>
  <c r="AB172" i="38"/>
  <c r="Z172" i="38"/>
  <c r="X172" i="38"/>
  <c r="AB171" i="38"/>
  <c r="Z171" i="38"/>
  <c r="X171" i="38"/>
  <c r="U171" i="38"/>
  <c r="AC171" i="38"/>
  <c r="AA171" i="38"/>
  <c r="Y171" i="38"/>
  <c r="AA170" i="38"/>
  <c r="Y170" i="38"/>
  <c r="U170" i="38"/>
  <c r="AC170" i="38"/>
  <c r="AB170" i="38"/>
  <c r="Z170" i="38"/>
  <c r="X170" i="38"/>
  <c r="AB169" i="38"/>
  <c r="Z169" i="38"/>
  <c r="X169" i="38"/>
  <c r="U169" i="38"/>
  <c r="AC169" i="38"/>
  <c r="AA169" i="38"/>
  <c r="Y169" i="38"/>
  <c r="AA168" i="38"/>
  <c r="Y168" i="38"/>
  <c r="U168" i="38"/>
  <c r="AC168" i="38"/>
  <c r="AB168" i="38"/>
  <c r="Z168" i="38"/>
  <c r="X168" i="38"/>
  <c r="AB167" i="38"/>
  <c r="Z167" i="38"/>
  <c r="X167" i="38"/>
  <c r="U167" i="38"/>
  <c r="AC167" i="38"/>
  <c r="AA167" i="38"/>
  <c r="Y167" i="38"/>
  <c r="AA166" i="38"/>
  <c r="Y166" i="38"/>
  <c r="U166" i="38"/>
  <c r="AC166" i="38"/>
  <c r="AB166" i="38"/>
  <c r="Z166" i="38"/>
  <c r="X166" i="38"/>
  <c r="AB165" i="38"/>
  <c r="Z165" i="38"/>
  <c r="X165" i="38"/>
  <c r="U165" i="38"/>
  <c r="AC165" i="38"/>
  <c r="AA165" i="38"/>
  <c r="Y165" i="38"/>
  <c r="AA164" i="38"/>
  <c r="Y164" i="38"/>
  <c r="U164" i="38"/>
  <c r="AC164" i="38"/>
  <c r="AB164" i="38"/>
  <c r="Z164" i="38"/>
  <c r="X164" i="38"/>
  <c r="AB163" i="38"/>
  <c r="Z163" i="38"/>
  <c r="X163" i="38"/>
  <c r="U163" i="38"/>
  <c r="AC163" i="38"/>
  <c r="AA163" i="38"/>
  <c r="Y163" i="38"/>
  <c r="AA162" i="38"/>
  <c r="Y162" i="38"/>
  <c r="U162" i="38"/>
  <c r="AC162" i="38"/>
  <c r="AB162" i="38"/>
  <c r="Z162" i="38"/>
  <c r="X162" i="38"/>
  <c r="AB161" i="38"/>
  <c r="Z161" i="38"/>
  <c r="X161" i="38"/>
  <c r="U161" i="38"/>
  <c r="AC161" i="38"/>
  <c r="AA161" i="38"/>
  <c r="Y161" i="38"/>
  <c r="AA160" i="38"/>
  <c r="Y160" i="38"/>
  <c r="U160" i="38"/>
  <c r="AC160" i="38"/>
  <c r="AB160" i="38"/>
  <c r="Z160" i="38"/>
  <c r="X160" i="38"/>
  <c r="AB159" i="38"/>
  <c r="Z159" i="38"/>
  <c r="X159" i="38"/>
  <c r="U159" i="38"/>
  <c r="AC159" i="38"/>
  <c r="AA159" i="38"/>
  <c r="Y159" i="38"/>
  <c r="AA158" i="38"/>
  <c r="Y158" i="38"/>
  <c r="U158" i="38"/>
  <c r="AC158" i="38"/>
  <c r="AB158" i="38"/>
  <c r="Z158" i="38"/>
  <c r="X158" i="38"/>
  <c r="U157" i="38"/>
  <c r="AC157" i="38"/>
  <c r="AB157" i="38"/>
  <c r="AA157" i="38"/>
  <c r="Z157" i="38"/>
  <c r="Y157" i="38"/>
  <c r="X157" i="38"/>
  <c r="AA156" i="38"/>
  <c r="Y156" i="38"/>
  <c r="U156" i="38"/>
  <c r="AC156" i="38"/>
  <c r="AB156" i="38"/>
  <c r="Z156" i="38"/>
  <c r="X156" i="38"/>
  <c r="AB155" i="38"/>
  <c r="Z155" i="38"/>
  <c r="X155" i="38"/>
  <c r="U155" i="38"/>
  <c r="AC155" i="38"/>
  <c r="AA155" i="38"/>
  <c r="Y155" i="38"/>
  <c r="AA154" i="38"/>
  <c r="Y154" i="38"/>
  <c r="U154" i="38"/>
  <c r="AC154" i="38"/>
  <c r="AB154" i="38"/>
  <c r="Z154" i="38"/>
  <c r="X154" i="38"/>
  <c r="AB153" i="38"/>
  <c r="Z153" i="38"/>
  <c r="X153" i="38"/>
  <c r="U153" i="38"/>
  <c r="AC153" i="38"/>
  <c r="AA153" i="38"/>
  <c r="Y153" i="38"/>
  <c r="AA152" i="38"/>
  <c r="Y152" i="38"/>
  <c r="U152" i="38"/>
  <c r="AC152" i="38"/>
  <c r="AB152" i="38"/>
  <c r="Z152" i="38"/>
  <c r="X152" i="38"/>
  <c r="AB151" i="38"/>
  <c r="Z151" i="38"/>
  <c r="X151" i="38"/>
  <c r="U151" i="38"/>
  <c r="AC151" i="38"/>
  <c r="AA151" i="38"/>
  <c r="Y151" i="38"/>
  <c r="AA150" i="38"/>
  <c r="Y150" i="38"/>
  <c r="U150" i="38"/>
  <c r="AC150" i="38"/>
  <c r="AB150" i="38"/>
  <c r="Z150" i="38"/>
  <c r="X150" i="38"/>
  <c r="AB149" i="38"/>
  <c r="Z149" i="38"/>
  <c r="X149" i="38"/>
  <c r="U149" i="38"/>
  <c r="AC149" i="38"/>
  <c r="AA149" i="38"/>
  <c r="Y149" i="38"/>
  <c r="U148" i="38"/>
  <c r="AC148" i="38"/>
  <c r="AB148" i="38"/>
  <c r="AA148" i="38"/>
  <c r="Z148" i="38"/>
  <c r="Y148" i="38"/>
  <c r="X148" i="38"/>
  <c r="AB147" i="38"/>
  <c r="Z147" i="38"/>
  <c r="X147" i="38"/>
  <c r="U147" i="38"/>
  <c r="AC147" i="38"/>
  <c r="AA147" i="38"/>
  <c r="Y147" i="38"/>
  <c r="AA146" i="38"/>
  <c r="Y146" i="38"/>
  <c r="U146" i="38"/>
  <c r="AC146" i="38"/>
  <c r="AB146" i="38"/>
  <c r="Z146" i="38"/>
  <c r="X146" i="38"/>
  <c r="AB145" i="38"/>
  <c r="Z145" i="38"/>
  <c r="X145" i="38"/>
  <c r="U145" i="38"/>
  <c r="AC145" i="38"/>
  <c r="AA145" i="38"/>
  <c r="Y145" i="38"/>
  <c r="AA144" i="38"/>
  <c r="Y144" i="38"/>
  <c r="U144" i="38"/>
  <c r="AC144" i="38"/>
  <c r="AB144" i="38"/>
  <c r="Z144" i="38"/>
  <c r="X144" i="38"/>
  <c r="AB143" i="38"/>
  <c r="Z143" i="38"/>
  <c r="X143" i="38"/>
  <c r="U143" i="38"/>
  <c r="AC143" i="38"/>
  <c r="AA143" i="38"/>
  <c r="Y143" i="38"/>
  <c r="AA142" i="38"/>
  <c r="Y142" i="38"/>
  <c r="U142" i="38"/>
  <c r="AC142" i="38"/>
  <c r="AB142" i="38"/>
  <c r="Z142" i="38"/>
  <c r="X142" i="38"/>
  <c r="AB141" i="38"/>
  <c r="Z141" i="38"/>
  <c r="X141" i="38"/>
  <c r="U141" i="38"/>
  <c r="AC141" i="38"/>
  <c r="AA141" i="38"/>
  <c r="Y141" i="38"/>
  <c r="AA140" i="38"/>
  <c r="Y140" i="38"/>
  <c r="U140" i="38"/>
  <c r="AC140" i="38"/>
  <c r="AB140" i="38"/>
  <c r="Z140" i="38"/>
  <c r="X140" i="38"/>
  <c r="AB139" i="38"/>
  <c r="Z139" i="38"/>
  <c r="X139" i="38"/>
  <c r="U139" i="38"/>
  <c r="AC139" i="38"/>
  <c r="AA139" i="38"/>
  <c r="Y139" i="38"/>
  <c r="AA138" i="38"/>
  <c r="Y138" i="38"/>
  <c r="U138" i="38"/>
  <c r="AC138" i="38"/>
  <c r="AB138" i="38"/>
  <c r="Z138" i="38"/>
  <c r="X138" i="38"/>
  <c r="AB137" i="38"/>
  <c r="Z137" i="38"/>
  <c r="X137" i="38"/>
  <c r="U137" i="38"/>
  <c r="AC137" i="38"/>
  <c r="AA137" i="38"/>
  <c r="Y137" i="38"/>
  <c r="AA136" i="38"/>
  <c r="Y136" i="38"/>
  <c r="U136" i="38"/>
  <c r="AC136" i="38"/>
  <c r="AB136" i="38"/>
  <c r="Z136" i="38"/>
  <c r="X136" i="38"/>
  <c r="AB135" i="38"/>
  <c r="Z135" i="38"/>
  <c r="X135" i="38"/>
  <c r="U135" i="38"/>
  <c r="AC135" i="38"/>
  <c r="AA135" i="38"/>
  <c r="Y135" i="38"/>
  <c r="AA134" i="38"/>
  <c r="Y134" i="38"/>
  <c r="U134" i="38"/>
  <c r="AC134" i="38"/>
  <c r="AB134" i="38"/>
  <c r="Z134" i="38"/>
  <c r="X134" i="38"/>
  <c r="AB133" i="38"/>
  <c r="Z133" i="38"/>
  <c r="X133" i="38"/>
  <c r="U133" i="38"/>
  <c r="AC133" i="38"/>
  <c r="AA133" i="38"/>
  <c r="Y133" i="38"/>
  <c r="AA132" i="38"/>
  <c r="Y132" i="38"/>
  <c r="U132" i="38"/>
  <c r="AC132" i="38"/>
  <c r="AB132" i="38"/>
  <c r="Z132" i="38"/>
  <c r="X132" i="38"/>
  <c r="AB131" i="38"/>
  <c r="Z131" i="38"/>
  <c r="X131" i="38"/>
  <c r="U131" i="38"/>
  <c r="AC131" i="38"/>
  <c r="AA131" i="38"/>
  <c r="Y131" i="38"/>
  <c r="AA130" i="38"/>
  <c r="Y130" i="38"/>
  <c r="U130" i="38"/>
  <c r="AC130" i="38"/>
  <c r="AB130" i="38"/>
  <c r="Z130" i="38"/>
  <c r="X130" i="38"/>
  <c r="AB129" i="38"/>
  <c r="Z129" i="38"/>
  <c r="X129" i="38"/>
  <c r="U129" i="38"/>
  <c r="AC129" i="38"/>
  <c r="AA129" i="38"/>
  <c r="Y129" i="38"/>
  <c r="AA128" i="38"/>
  <c r="Y128" i="38"/>
  <c r="U128" i="38"/>
  <c r="AC128" i="38"/>
  <c r="AB128" i="38"/>
  <c r="Z128" i="38"/>
  <c r="X128" i="38"/>
  <c r="AB127" i="38"/>
  <c r="Z127" i="38"/>
  <c r="X127" i="38"/>
  <c r="U127" i="38"/>
  <c r="AC127" i="38"/>
  <c r="AA127" i="38"/>
  <c r="Y127" i="38"/>
  <c r="AA126" i="38"/>
  <c r="Y126" i="38"/>
  <c r="U126" i="38"/>
  <c r="AC126" i="38"/>
  <c r="AB126" i="38"/>
  <c r="Z126" i="38"/>
  <c r="X126" i="38"/>
  <c r="AB125" i="38"/>
  <c r="Z125" i="38"/>
  <c r="X125" i="38"/>
  <c r="U125" i="38"/>
  <c r="AC125" i="38"/>
  <c r="AA125" i="38"/>
  <c r="Y125" i="38"/>
  <c r="AA124" i="38"/>
  <c r="Y124" i="38"/>
  <c r="U124" i="38"/>
  <c r="AC124" i="38"/>
  <c r="AB124" i="38"/>
  <c r="Z124" i="38"/>
  <c r="X124" i="38"/>
  <c r="AB123" i="38"/>
  <c r="Z123" i="38"/>
  <c r="Y123" i="38"/>
  <c r="X123" i="38"/>
  <c r="U123" i="38"/>
  <c r="AC123" i="38"/>
  <c r="AA123" i="38"/>
  <c r="AA122" i="38"/>
  <c r="Z122" i="38"/>
  <c r="Y122" i="38"/>
  <c r="U122" i="38"/>
  <c r="AC122" i="38"/>
  <c r="AB122" i="38"/>
  <c r="X122" i="38"/>
  <c r="AB121" i="38"/>
  <c r="AA121" i="38"/>
  <c r="Z121" i="38"/>
  <c r="X121" i="38"/>
  <c r="U121" i="38"/>
  <c r="AC121" i="38"/>
  <c r="Y121" i="38"/>
  <c r="AB120" i="38"/>
  <c r="AA120" i="38"/>
  <c r="Y120" i="38"/>
  <c r="X120" i="38"/>
  <c r="U120" i="38"/>
  <c r="AC120" i="38"/>
  <c r="Z120" i="38"/>
  <c r="AB119" i="38"/>
  <c r="Z119" i="38"/>
  <c r="Y119" i="38"/>
  <c r="X119" i="38"/>
  <c r="U119" i="38"/>
  <c r="AC119" i="38"/>
  <c r="AA119" i="38"/>
  <c r="AA118" i="38"/>
  <c r="Z118" i="38"/>
  <c r="Y118" i="38"/>
  <c r="U118" i="38"/>
  <c r="AC118" i="38"/>
  <c r="AB118" i="38"/>
  <c r="X118" i="38"/>
  <c r="AB117" i="38"/>
  <c r="AA117" i="38"/>
  <c r="Z117" i="38"/>
  <c r="X117" i="38"/>
  <c r="U117" i="38"/>
  <c r="AC117" i="38"/>
  <c r="Y117" i="38"/>
  <c r="AC116" i="38"/>
  <c r="AB116" i="38"/>
  <c r="AA116" i="38"/>
  <c r="Y116" i="38"/>
  <c r="X116" i="38"/>
  <c r="U116" i="38"/>
  <c r="Z116" i="38"/>
  <c r="AC115" i="38"/>
  <c r="AB115" i="38"/>
  <c r="Z115" i="38"/>
  <c r="Y115" i="38"/>
  <c r="X115" i="38"/>
  <c r="U115" i="38"/>
  <c r="AA115" i="38"/>
  <c r="AA114" i="38"/>
  <c r="Z114" i="38"/>
  <c r="Y114" i="38"/>
  <c r="U114" i="38"/>
  <c r="AC114" i="38"/>
  <c r="AB114" i="38"/>
  <c r="X114" i="38"/>
  <c r="AB113" i="38"/>
  <c r="AA113" i="38"/>
  <c r="Z113" i="38"/>
  <c r="X113" i="38"/>
  <c r="U113" i="38"/>
  <c r="AC113" i="38"/>
  <c r="Y113" i="38"/>
  <c r="AB112" i="38"/>
  <c r="AA112" i="38"/>
  <c r="Y112" i="38"/>
  <c r="X112" i="38"/>
  <c r="U112" i="38"/>
  <c r="AC112" i="38"/>
  <c r="Z112" i="38"/>
  <c r="AB111" i="38"/>
  <c r="Z111" i="38"/>
  <c r="Y111" i="38"/>
  <c r="X111" i="38"/>
  <c r="U111" i="38"/>
  <c r="AC111" i="38"/>
  <c r="AA111" i="38"/>
  <c r="AA110" i="38"/>
  <c r="Z110" i="38"/>
  <c r="Y110" i="38"/>
  <c r="U110" i="38"/>
  <c r="AC110" i="38"/>
  <c r="AB110" i="38"/>
  <c r="X110" i="38"/>
  <c r="U109" i="38"/>
  <c r="AC109" i="38"/>
  <c r="AB109" i="38"/>
  <c r="AA109" i="38"/>
  <c r="Z109" i="38"/>
  <c r="Y109" i="38"/>
  <c r="X109" i="38"/>
  <c r="U108" i="38"/>
  <c r="AC108" i="38"/>
  <c r="AB108" i="38"/>
  <c r="AA108" i="38"/>
  <c r="Z108" i="38"/>
  <c r="Y108" i="38"/>
  <c r="X108" i="38"/>
  <c r="U107" i="38"/>
  <c r="AC107" i="38"/>
  <c r="AB107" i="38"/>
  <c r="AA107" i="38"/>
  <c r="Z107" i="38"/>
  <c r="Y107" i="38"/>
  <c r="X107" i="38"/>
  <c r="U106" i="38"/>
  <c r="AC106" i="38"/>
  <c r="AB106" i="38"/>
  <c r="AA106" i="38"/>
  <c r="Z106" i="38"/>
  <c r="Y106" i="38"/>
  <c r="X106" i="38"/>
  <c r="U105" i="38"/>
  <c r="AC105" i="38"/>
  <c r="AB105" i="38"/>
  <c r="AA105" i="38"/>
  <c r="Z105" i="38"/>
  <c r="Y105" i="38"/>
  <c r="X105" i="38"/>
  <c r="U104" i="38"/>
  <c r="AC104" i="38"/>
  <c r="AB104" i="38"/>
  <c r="AA104" i="38"/>
  <c r="Z104" i="38"/>
  <c r="Y104" i="38"/>
  <c r="X104" i="38"/>
  <c r="U103" i="38"/>
  <c r="AC103" i="38"/>
  <c r="AB103" i="38"/>
  <c r="AA103" i="38"/>
  <c r="Z103" i="38"/>
  <c r="Y103" i="38"/>
  <c r="X103" i="38"/>
  <c r="U102" i="38"/>
  <c r="AC102" i="38"/>
  <c r="AB102" i="38"/>
  <c r="AA102" i="38"/>
  <c r="Z102" i="38"/>
  <c r="Y102" i="38"/>
  <c r="X102" i="38"/>
  <c r="U101" i="38"/>
  <c r="AC101" i="38"/>
  <c r="AB101" i="38"/>
  <c r="AA101" i="38"/>
  <c r="Z101" i="38"/>
  <c r="Y101" i="38"/>
  <c r="X101" i="38"/>
  <c r="AC100" i="38"/>
  <c r="U100" i="38"/>
  <c r="AB100" i="38"/>
  <c r="AA100" i="38"/>
  <c r="Z100" i="38"/>
  <c r="Y100" i="38"/>
  <c r="X100" i="38"/>
  <c r="AC99" i="38"/>
  <c r="U99" i="38"/>
  <c r="AB99" i="38"/>
  <c r="AA99" i="38"/>
  <c r="Z99" i="38"/>
  <c r="Y99" i="38"/>
  <c r="X99" i="38"/>
  <c r="AA98" i="38"/>
  <c r="Z98" i="38"/>
  <c r="Y98" i="38"/>
  <c r="U98" i="38"/>
  <c r="AC98" i="38"/>
  <c r="AB98" i="38"/>
  <c r="X98" i="38"/>
  <c r="AB97" i="38"/>
  <c r="AA97" i="38"/>
  <c r="Z97" i="38"/>
  <c r="X97" i="38"/>
  <c r="U97" i="38"/>
  <c r="AC97" i="38"/>
  <c r="Y97" i="38"/>
  <c r="AB96" i="38"/>
  <c r="AA96" i="38"/>
  <c r="Y96" i="38"/>
  <c r="X96" i="38"/>
  <c r="U96" i="38"/>
  <c r="AC96" i="38"/>
  <c r="Z96" i="38"/>
  <c r="AB95" i="38"/>
  <c r="Z95" i="38"/>
  <c r="Y95" i="38"/>
  <c r="X95" i="38"/>
  <c r="U95" i="38"/>
  <c r="AC95" i="38"/>
  <c r="AA95" i="38"/>
  <c r="AA94" i="38"/>
  <c r="Z94" i="38"/>
  <c r="Y94" i="38"/>
  <c r="U94" i="38"/>
  <c r="AC94" i="38"/>
  <c r="AB94" i="38"/>
  <c r="X94" i="38"/>
  <c r="AB93" i="38"/>
  <c r="AA93" i="38"/>
  <c r="Z93" i="38"/>
  <c r="X93" i="38"/>
  <c r="U93" i="38"/>
  <c r="AC93" i="38"/>
  <c r="Y93" i="38"/>
  <c r="AB92" i="38"/>
  <c r="AA92" i="38"/>
  <c r="Y92" i="38"/>
  <c r="X92" i="38"/>
  <c r="U92" i="38"/>
  <c r="AC92" i="38"/>
  <c r="Z92" i="38"/>
  <c r="AB91" i="38"/>
  <c r="Z91" i="38"/>
  <c r="Y91" i="38"/>
  <c r="X91" i="38"/>
  <c r="U91" i="38"/>
  <c r="AC91" i="38"/>
  <c r="AA91" i="38"/>
  <c r="AA90" i="38"/>
  <c r="Z90" i="38"/>
  <c r="Y90" i="38"/>
  <c r="U90" i="38"/>
  <c r="AC90" i="38"/>
  <c r="AB90" i="38"/>
  <c r="X90" i="38"/>
  <c r="AB89" i="38"/>
  <c r="AA89" i="38"/>
  <c r="Z89" i="38"/>
  <c r="X89" i="38"/>
  <c r="U89" i="38"/>
  <c r="AC89" i="38"/>
  <c r="Y89" i="38"/>
  <c r="AB88" i="38"/>
  <c r="AA88" i="38"/>
  <c r="Y88" i="38"/>
  <c r="X88" i="38"/>
  <c r="U88" i="38"/>
  <c r="AC88" i="38"/>
  <c r="Z88" i="38"/>
  <c r="AB87" i="38"/>
  <c r="Z87" i="38"/>
  <c r="Y87" i="38"/>
  <c r="X87" i="38"/>
  <c r="U87" i="38"/>
  <c r="AC87" i="38"/>
  <c r="AA87" i="38"/>
  <c r="AA86" i="38"/>
  <c r="Z86" i="38"/>
  <c r="Y86" i="38"/>
  <c r="U86" i="38"/>
  <c r="AC86" i="38"/>
  <c r="AB86" i="38"/>
  <c r="X86" i="38"/>
  <c r="AB85" i="38"/>
  <c r="AA85" i="38"/>
  <c r="Z85" i="38"/>
  <c r="X85" i="38"/>
  <c r="U85" i="38"/>
  <c r="AC85" i="38"/>
  <c r="Y85" i="38"/>
  <c r="AB84" i="38"/>
  <c r="AA84" i="38"/>
  <c r="Y84" i="38"/>
  <c r="X84" i="38"/>
  <c r="U84" i="38"/>
  <c r="AC84" i="38"/>
  <c r="Z84" i="38"/>
  <c r="AB83" i="38"/>
  <c r="Z83" i="38"/>
  <c r="Y83" i="38"/>
  <c r="X83" i="38"/>
  <c r="U83" i="38"/>
  <c r="AC83" i="38"/>
  <c r="AA83" i="38"/>
  <c r="AA82" i="38"/>
  <c r="Z82" i="38"/>
  <c r="Y82" i="38"/>
  <c r="U82" i="38"/>
  <c r="AC82" i="38"/>
  <c r="AB82" i="38"/>
  <c r="X82" i="38"/>
  <c r="AB81" i="38"/>
  <c r="AA81" i="38"/>
  <c r="Z81" i="38"/>
  <c r="X81" i="38"/>
  <c r="U81" i="38"/>
  <c r="AC81" i="38"/>
  <c r="Y81" i="38"/>
  <c r="AB80" i="38"/>
  <c r="AA80" i="38"/>
  <c r="Y80" i="38"/>
  <c r="X80" i="38"/>
  <c r="U80" i="38"/>
  <c r="AC80" i="38"/>
  <c r="Z80" i="38"/>
  <c r="AB79" i="38"/>
  <c r="Z79" i="38"/>
  <c r="Y79" i="38"/>
  <c r="X79" i="38"/>
  <c r="U79" i="38"/>
  <c r="AC79" i="38"/>
  <c r="AA79" i="38"/>
  <c r="AA78" i="38"/>
  <c r="Z78" i="38"/>
  <c r="Y78" i="38"/>
  <c r="U78" i="38"/>
  <c r="AC78" i="38"/>
  <c r="AB78" i="38"/>
  <c r="X78" i="38"/>
  <c r="AB77" i="38"/>
  <c r="AA77" i="38"/>
  <c r="Z77" i="38"/>
  <c r="X77" i="38"/>
  <c r="U77" i="38"/>
  <c r="AC77" i="38"/>
  <c r="Y77" i="38"/>
  <c r="AB76" i="38"/>
  <c r="AA76" i="38"/>
  <c r="Y76" i="38"/>
  <c r="X76" i="38"/>
  <c r="U76" i="38"/>
  <c r="AC76" i="38"/>
  <c r="Z76" i="38"/>
  <c r="AC75" i="38"/>
  <c r="Z75" i="38"/>
  <c r="Y75" i="38"/>
  <c r="X75" i="38"/>
  <c r="U75" i="38"/>
  <c r="AB75" i="38"/>
  <c r="AA75" i="38"/>
  <c r="AA74" i="38"/>
  <c r="Z74" i="38"/>
  <c r="U74" i="38"/>
  <c r="AC74" i="38"/>
  <c r="AB74" i="38"/>
  <c r="Y74" i="38"/>
  <c r="X74" i="38"/>
  <c r="AB73" i="38"/>
  <c r="X73" i="38"/>
  <c r="U73" i="38"/>
  <c r="AC73" i="38"/>
  <c r="AA73" i="38"/>
  <c r="Z73" i="38"/>
  <c r="Y73" i="38"/>
  <c r="Y72" i="38"/>
  <c r="X72" i="38"/>
  <c r="U72" i="38"/>
  <c r="AC72" i="38"/>
  <c r="AB72" i="38"/>
  <c r="AA72" i="38"/>
  <c r="Z72" i="38"/>
  <c r="AB71" i="38"/>
  <c r="Z71" i="38"/>
  <c r="X71" i="38"/>
  <c r="U71" i="38"/>
  <c r="AC71" i="38"/>
  <c r="AA71" i="38"/>
  <c r="Y71" i="38"/>
  <c r="AA70" i="38"/>
  <c r="U70" i="38"/>
  <c r="AC70" i="38"/>
  <c r="AB70" i="38"/>
  <c r="Z70" i="38"/>
  <c r="Y70" i="38"/>
  <c r="X70" i="38"/>
  <c r="AB69" i="38"/>
  <c r="AA69" i="38"/>
  <c r="Z69" i="38"/>
  <c r="X69" i="38"/>
  <c r="U69" i="38"/>
  <c r="AC69" i="38"/>
  <c r="Y69" i="38"/>
  <c r="AA68" i="38"/>
  <c r="Y68" i="38"/>
  <c r="X68" i="38"/>
  <c r="U68" i="38"/>
  <c r="AC68" i="38"/>
  <c r="AB68" i="38"/>
  <c r="Z68" i="38"/>
  <c r="Z67" i="38"/>
  <c r="X67" i="38"/>
  <c r="U67" i="38"/>
  <c r="AC67" i="38"/>
  <c r="AB67" i="38"/>
  <c r="AA67" i="38"/>
  <c r="Y67" i="38"/>
  <c r="AA66" i="38"/>
  <c r="Z66" i="38"/>
  <c r="Y66" i="38"/>
  <c r="U66" i="38"/>
  <c r="AC66" i="38"/>
  <c r="AB66" i="38"/>
  <c r="X66" i="38"/>
  <c r="AB65" i="38"/>
  <c r="X65" i="38"/>
  <c r="U65" i="38"/>
  <c r="AC65" i="38"/>
  <c r="AA65" i="38"/>
  <c r="Z65" i="38"/>
  <c r="Y65" i="38"/>
  <c r="AB64" i="38"/>
  <c r="Y64" i="38"/>
  <c r="X64" i="38"/>
  <c r="U64" i="38"/>
  <c r="AC64" i="38"/>
  <c r="AA64" i="38"/>
  <c r="Z64" i="38"/>
  <c r="AB63" i="38"/>
  <c r="Z63" i="38"/>
  <c r="X63" i="38"/>
  <c r="U63" i="38"/>
  <c r="AC63" i="38"/>
  <c r="AA63" i="38"/>
  <c r="Y63" i="38"/>
  <c r="AA62" i="38"/>
  <c r="U62" i="38"/>
  <c r="AC62" i="38"/>
  <c r="AB62" i="38"/>
  <c r="Z62" i="38"/>
  <c r="Y62" i="38"/>
  <c r="X62" i="38"/>
  <c r="AB61" i="38"/>
  <c r="AA61" i="38"/>
  <c r="Z61" i="38"/>
  <c r="X61" i="38"/>
  <c r="U61" i="38"/>
  <c r="AC61" i="38"/>
  <c r="Y61" i="38"/>
  <c r="AA60" i="38"/>
  <c r="Y60" i="38"/>
  <c r="X60" i="38"/>
  <c r="U60" i="38"/>
  <c r="AC60" i="38"/>
  <c r="AB60" i="38"/>
  <c r="Z60" i="38"/>
  <c r="Z59" i="38"/>
  <c r="X59" i="38"/>
  <c r="U59" i="38"/>
  <c r="AC59" i="38"/>
  <c r="AB59" i="38"/>
  <c r="AA59" i="38"/>
  <c r="Y59" i="38"/>
  <c r="AA58" i="38"/>
  <c r="Z58" i="38"/>
  <c r="Y58" i="38"/>
  <c r="U58" i="38"/>
  <c r="AC58" i="38"/>
  <c r="AB58" i="38"/>
  <c r="X58" i="38"/>
  <c r="AB57" i="38"/>
  <c r="X57" i="38"/>
  <c r="U57" i="38"/>
  <c r="AC57" i="38"/>
  <c r="AA57" i="38"/>
  <c r="Z57" i="38"/>
  <c r="Y57" i="38"/>
  <c r="AB56" i="38"/>
  <c r="Y56" i="38"/>
  <c r="X56" i="38"/>
  <c r="U56" i="38"/>
  <c r="AC56" i="38"/>
  <c r="AA56" i="38"/>
  <c r="Z56" i="38"/>
  <c r="AB55" i="38"/>
  <c r="Z55" i="38"/>
  <c r="X55" i="38"/>
  <c r="U55" i="38"/>
  <c r="AC55" i="38"/>
  <c r="AA55" i="38"/>
  <c r="Y55" i="38"/>
  <c r="AC54" i="38"/>
  <c r="AA54" i="38"/>
  <c r="U54" i="38"/>
  <c r="AB54" i="38"/>
  <c r="Z54" i="38"/>
  <c r="Y54" i="38"/>
  <c r="X54" i="38"/>
  <c r="U53" i="38"/>
  <c r="AC53" i="38"/>
  <c r="AB53" i="38"/>
  <c r="AA53" i="38"/>
  <c r="Z53" i="38"/>
  <c r="Y53" i="38"/>
  <c r="X53" i="38"/>
  <c r="U52" i="38"/>
  <c r="AC52" i="38"/>
  <c r="AB52" i="38"/>
  <c r="AA52" i="38"/>
  <c r="Z52" i="38"/>
  <c r="Y52" i="38"/>
  <c r="X52" i="38"/>
  <c r="U51" i="38"/>
  <c r="AC51" i="38"/>
  <c r="AB51" i="38"/>
  <c r="AA51" i="38"/>
  <c r="Z51" i="38"/>
  <c r="Y51" i="38"/>
  <c r="X51" i="38"/>
  <c r="U50" i="38"/>
  <c r="AC50" i="38"/>
  <c r="AB50" i="38"/>
  <c r="AA50" i="38"/>
  <c r="Z50" i="38"/>
  <c r="Y50" i="38"/>
  <c r="X50" i="38"/>
  <c r="U49" i="38"/>
  <c r="AC49" i="38"/>
  <c r="AB49" i="38"/>
  <c r="AA49" i="38"/>
  <c r="Z49" i="38"/>
  <c r="Y49" i="38"/>
  <c r="X49" i="38"/>
  <c r="U48" i="38"/>
  <c r="AC48" i="38"/>
  <c r="AB48" i="38"/>
  <c r="AA48" i="38"/>
  <c r="Z48" i="38"/>
  <c r="Y48" i="38"/>
  <c r="X48" i="38"/>
  <c r="AC47" i="38"/>
  <c r="U47" i="38"/>
  <c r="AB47" i="38"/>
  <c r="AA47" i="38"/>
  <c r="Z47" i="38"/>
  <c r="Y47" i="38"/>
  <c r="X47" i="38"/>
  <c r="AC46" i="38"/>
  <c r="U46" i="38"/>
  <c r="AB46" i="38"/>
  <c r="AA46" i="38"/>
  <c r="Z46" i="38"/>
  <c r="Y46" i="38"/>
  <c r="X46" i="38"/>
  <c r="U45" i="38"/>
  <c r="AC45" i="38"/>
  <c r="AB45" i="38"/>
  <c r="AA45" i="38"/>
  <c r="Z45" i="38"/>
  <c r="Y45" i="38"/>
  <c r="X45" i="38"/>
  <c r="AA44" i="38"/>
  <c r="Y44" i="38"/>
  <c r="X44" i="38"/>
  <c r="U44" i="38"/>
  <c r="AC44" i="38"/>
  <c r="AB44" i="38"/>
  <c r="Z44" i="38"/>
  <c r="Z43" i="38"/>
  <c r="X43" i="38"/>
  <c r="U43" i="38"/>
  <c r="AC43" i="38"/>
  <c r="AB43" i="38"/>
  <c r="AA43" i="38"/>
  <c r="Y43" i="38"/>
  <c r="AC42" i="38"/>
  <c r="AA42" i="38"/>
  <c r="Z42" i="38"/>
  <c r="Y42" i="38"/>
  <c r="U42" i="38"/>
  <c r="AB42" i="38"/>
  <c r="X42" i="38"/>
  <c r="AB41" i="38"/>
  <c r="X41" i="38"/>
  <c r="U41" i="38"/>
  <c r="AC41" i="38"/>
  <c r="AA41" i="38"/>
  <c r="Z41" i="38"/>
  <c r="Y41" i="38"/>
  <c r="AB40" i="38"/>
  <c r="Y40" i="38"/>
  <c r="X40" i="38"/>
  <c r="U40" i="38"/>
  <c r="AC40" i="38"/>
  <c r="AA40" i="38"/>
  <c r="Z40" i="38"/>
  <c r="AB39" i="38"/>
  <c r="Z39" i="38"/>
  <c r="X39" i="38"/>
  <c r="U39" i="38"/>
  <c r="AC39" i="38"/>
  <c r="AA39" i="38"/>
  <c r="Y39" i="38"/>
  <c r="AA38" i="38"/>
  <c r="U38" i="38"/>
  <c r="AC38" i="38"/>
  <c r="AB38" i="38"/>
  <c r="Z38" i="38"/>
  <c r="Y38" i="38"/>
  <c r="X38" i="38"/>
  <c r="AB37" i="38"/>
  <c r="AA37" i="38"/>
  <c r="Z37" i="38"/>
  <c r="X37" i="38"/>
  <c r="U37" i="38"/>
  <c r="AC37" i="38"/>
  <c r="Y37" i="38"/>
  <c r="AA36" i="38"/>
  <c r="Y36" i="38"/>
  <c r="X36" i="38"/>
  <c r="U36" i="38"/>
  <c r="AC36" i="38"/>
  <c r="AB36" i="38"/>
  <c r="Z36" i="38"/>
  <c r="U35" i="38"/>
  <c r="AC35" i="38"/>
  <c r="AB35" i="38"/>
  <c r="AA35" i="38"/>
  <c r="Z35" i="38"/>
  <c r="Y35" i="38"/>
  <c r="E35" i="38"/>
  <c r="X35" i="38" s="1"/>
  <c r="AA34" i="38"/>
  <c r="Z34" i="38"/>
  <c r="Y34" i="38"/>
  <c r="U34" i="38"/>
  <c r="AC34" i="38"/>
  <c r="AB34" i="38"/>
  <c r="X34" i="38"/>
  <c r="AB33" i="38"/>
  <c r="X33" i="38"/>
  <c r="U33" i="38"/>
  <c r="AC33" i="38"/>
  <c r="AA33" i="38"/>
  <c r="Z33" i="38"/>
  <c r="Y33" i="38"/>
  <c r="AB32" i="38"/>
  <c r="Y32" i="38"/>
  <c r="X32" i="38"/>
  <c r="U32" i="38"/>
  <c r="AC32" i="38"/>
  <c r="AA32" i="38"/>
  <c r="Z32" i="38"/>
  <c r="AB31" i="38"/>
  <c r="Z31" i="38"/>
  <c r="X31" i="38"/>
  <c r="U31" i="38"/>
  <c r="AC31" i="38"/>
  <c r="AA31" i="38"/>
  <c r="Y31" i="38"/>
  <c r="AA30" i="38"/>
  <c r="U30" i="38"/>
  <c r="AC30" i="38"/>
  <c r="AB30" i="38"/>
  <c r="Z30" i="38"/>
  <c r="Y30" i="38"/>
  <c r="X30" i="38"/>
  <c r="AB29" i="38"/>
  <c r="AA29" i="38"/>
  <c r="Z29" i="38"/>
  <c r="X29" i="38"/>
  <c r="U29" i="38"/>
  <c r="AC29" i="38"/>
  <c r="Y29" i="38"/>
  <c r="AA28" i="38"/>
  <c r="Y28" i="38"/>
  <c r="X28" i="38"/>
  <c r="U28" i="38"/>
  <c r="AC28" i="38"/>
  <c r="AB28" i="38"/>
  <c r="Z28" i="38"/>
  <c r="Z27" i="38"/>
  <c r="X27" i="38"/>
  <c r="U27" i="38"/>
  <c r="AC27" i="38"/>
  <c r="AB27" i="38"/>
  <c r="AA27" i="38"/>
  <c r="Y27" i="38"/>
  <c r="AA26" i="38"/>
  <c r="Z26" i="38"/>
  <c r="Y26" i="38"/>
  <c r="U26" i="38"/>
  <c r="AC26" i="38"/>
  <c r="AB26" i="38"/>
  <c r="X26" i="38"/>
  <c r="AB25" i="38"/>
  <c r="X25" i="38"/>
  <c r="U25" i="38"/>
  <c r="AC25" i="38"/>
  <c r="AA25" i="38"/>
  <c r="Z25" i="38"/>
  <c r="Y25" i="38"/>
  <c r="AB24" i="38"/>
  <c r="Y24" i="38"/>
  <c r="X24" i="38"/>
  <c r="U24" i="38"/>
  <c r="AC24" i="38"/>
  <c r="AA24" i="38"/>
  <c r="Z24" i="38"/>
  <c r="AB23" i="38"/>
  <c r="Z23" i="38"/>
  <c r="X23" i="38"/>
  <c r="U23" i="38"/>
  <c r="AC23" i="38"/>
  <c r="AA23" i="38"/>
  <c r="Y23" i="38"/>
  <c r="AA22" i="38"/>
  <c r="U22" i="38"/>
  <c r="AC22" i="38"/>
  <c r="AB22" i="38"/>
  <c r="Z22" i="38"/>
  <c r="Y22" i="38"/>
  <c r="X22" i="38"/>
  <c r="AB21" i="38"/>
  <c r="AA21" i="38"/>
  <c r="Z21" i="38"/>
  <c r="X21" i="38"/>
  <c r="U21" i="38"/>
  <c r="AC21" i="38"/>
  <c r="Y21" i="38"/>
  <c r="AA20" i="38"/>
  <c r="Y20" i="38"/>
  <c r="X20" i="38"/>
  <c r="U20" i="38"/>
  <c r="AC20" i="38"/>
  <c r="AB20" i="38"/>
  <c r="Z20" i="38"/>
  <c r="Z19" i="38"/>
  <c r="X19" i="38"/>
  <c r="U19" i="38"/>
  <c r="AC19" i="38"/>
  <c r="AB19" i="38"/>
  <c r="AA19" i="38"/>
  <c r="Y19" i="38"/>
  <c r="AA18" i="38"/>
  <c r="Z18" i="38"/>
  <c r="Y18" i="38"/>
  <c r="U18" i="38"/>
  <c r="AC18" i="38"/>
  <c r="AB18" i="38"/>
  <c r="X18" i="38"/>
  <c r="AB17" i="38"/>
  <c r="X17" i="38"/>
  <c r="U17" i="38"/>
  <c r="AC17" i="38"/>
  <c r="AC253" i="38" s="1"/>
  <c r="AA17" i="38"/>
  <c r="AA253" i="38" s="1"/>
  <c r="Z17" i="38"/>
  <c r="Z253" i="38" s="1"/>
  <c r="Y17" i="38"/>
  <c r="Y253" i="38" s="1"/>
  <c r="AB16" i="38"/>
  <c r="Y16" i="38"/>
  <c r="Y252" i="38" s="1"/>
  <c r="X16" i="38"/>
  <c r="U16" i="38"/>
  <c r="AC16" i="38"/>
  <c r="AA16" i="38"/>
  <c r="AA252" i="38" s="1"/>
  <c r="Z16" i="38"/>
  <c r="Z252" i="38" s="1"/>
  <c r="AB15" i="38"/>
  <c r="AB251" i="38" s="1"/>
  <c r="Z15" i="38"/>
  <c r="X15" i="38"/>
  <c r="U15" i="38"/>
  <c r="AC15" i="38"/>
  <c r="AA15" i="38"/>
  <c r="Y15" i="38"/>
  <c r="Y251" i="38" s="1"/>
  <c r="AA14" i="38"/>
  <c r="U14" i="38"/>
  <c r="AC14" i="38"/>
  <c r="AC250" i="38" s="1"/>
  <c r="AB14" i="38"/>
  <c r="AB250" i="38" s="1"/>
  <c r="Z14" i="38"/>
  <c r="Z250" i="38" s="1"/>
  <c r="Y14" i="38"/>
  <c r="Y250" i="38" s="1"/>
  <c r="X14" i="38"/>
  <c r="X250" i="38" s="1"/>
  <c r="AB13" i="38"/>
  <c r="AB249" i="38" s="1"/>
  <c r="AA13" i="38"/>
  <c r="Z13" i="38"/>
  <c r="X13" i="38"/>
  <c r="X249" i="38" s="1"/>
  <c r="U13" i="38"/>
  <c r="AC13" i="38"/>
  <c r="AC249" i="38" s="1"/>
  <c r="Y13" i="38"/>
  <c r="Y249" i="38" s="1"/>
  <c r="AA12" i="38"/>
  <c r="X12" i="38"/>
  <c r="U12" i="38"/>
  <c r="AC12" i="38"/>
  <c r="AB12" i="38"/>
  <c r="Z12" i="38"/>
  <c r="Y12" i="38"/>
  <c r="Y248" i="38" s="1"/>
  <c r="AA11" i="38"/>
  <c r="AA247" i="38" s="1"/>
  <c r="Y11" i="38"/>
  <c r="U11" i="38"/>
  <c r="AC11" i="38"/>
  <c r="AC247" i="38" s="1"/>
  <c r="AB11" i="38"/>
  <c r="AB247" i="38" s="1"/>
  <c r="Z11" i="38"/>
  <c r="X11" i="38"/>
  <c r="AB10" i="38"/>
  <c r="AB246" i="38" s="1"/>
  <c r="Z10" i="38"/>
  <c r="X10" i="38"/>
  <c r="X246" i="38" s="1"/>
  <c r="U10" i="38"/>
  <c r="AC10" i="38"/>
  <c r="AC246" i="38" s="1"/>
  <c r="AA10" i="38"/>
  <c r="AA246" i="38" s="1"/>
  <c r="Y10" i="38"/>
  <c r="AA9" i="38"/>
  <c r="AA245" i="38" s="1"/>
  <c r="Y9" i="38"/>
  <c r="Y245" i="38" s="1"/>
  <c r="U9" i="38"/>
  <c r="AC9" i="38"/>
  <c r="AC245" i="38" s="1"/>
  <c r="AB9" i="38"/>
  <c r="AB245" i="38" s="1"/>
  <c r="Z9" i="38"/>
  <c r="Z245" i="38" s="1"/>
  <c r="X9" i="38"/>
  <c r="U197" i="37"/>
  <c r="U196" i="37"/>
  <c r="U195" i="37"/>
  <c r="U194" i="37"/>
  <c r="U193" i="37"/>
  <c r="U192" i="37"/>
  <c r="U191" i="37"/>
  <c r="U190" i="37"/>
  <c r="U189" i="37"/>
  <c r="U188" i="37"/>
  <c r="U187" i="37"/>
  <c r="U186" i="37"/>
  <c r="U185" i="37"/>
  <c r="U184" i="37"/>
  <c r="U183" i="37"/>
  <c r="U182" i="37"/>
  <c r="U181" i="37"/>
  <c r="U180" i="37"/>
  <c r="U179" i="37"/>
  <c r="U178" i="37"/>
  <c r="U177" i="37"/>
  <c r="U176" i="37"/>
  <c r="U175" i="37"/>
  <c r="U174" i="37"/>
  <c r="U173" i="37"/>
  <c r="U172" i="37"/>
  <c r="U171" i="37"/>
  <c r="U170" i="37"/>
  <c r="U169" i="37"/>
  <c r="U168" i="37"/>
  <c r="U167" i="37"/>
  <c r="U166" i="37"/>
  <c r="U165" i="37"/>
  <c r="U164" i="37"/>
  <c r="U163" i="37"/>
  <c r="U162" i="37"/>
  <c r="U161" i="37"/>
  <c r="U160" i="37"/>
  <c r="U159" i="37"/>
  <c r="U158" i="37"/>
  <c r="U157" i="37"/>
  <c r="U156" i="37"/>
  <c r="U155" i="37"/>
  <c r="U154" i="37"/>
  <c r="U153" i="37"/>
  <c r="U152" i="37"/>
  <c r="U151" i="37"/>
  <c r="U150" i="37"/>
  <c r="U149" i="37"/>
  <c r="U148" i="37"/>
  <c r="U147" i="37"/>
  <c r="U146" i="37"/>
  <c r="U145" i="37"/>
  <c r="U144" i="37"/>
  <c r="U143" i="37"/>
  <c r="U142" i="37"/>
  <c r="U141" i="37"/>
  <c r="U140" i="37"/>
  <c r="U139" i="37"/>
  <c r="U138" i="37"/>
  <c r="U137" i="37"/>
  <c r="U136" i="37"/>
  <c r="U135" i="37"/>
  <c r="U134" i="37"/>
  <c r="U133" i="37"/>
  <c r="U132" i="37"/>
  <c r="U131" i="37"/>
  <c r="U130" i="37"/>
  <c r="U129" i="37"/>
  <c r="U128" i="37"/>
  <c r="U127" i="37"/>
  <c r="U126" i="37"/>
  <c r="U125" i="37"/>
  <c r="U124" i="37"/>
  <c r="U123" i="37"/>
  <c r="U122" i="37"/>
  <c r="U121" i="37"/>
  <c r="U120" i="37"/>
  <c r="U119" i="37"/>
  <c r="U118" i="37"/>
  <c r="U117" i="37"/>
  <c r="U116" i="37"/>
  <c r="U115" i="37"/>
  <c r="U114" i="37"/>
  <c r="U113" i="37"/>
  <c r="U112" i="37"/>
  <c r="U111" i="37"/>
  <c r="U110" i="37"/>
  <c r="U109" i="37"/>
  <c r="U108" i="37"/>
  <c r="U107" i="37"/>
  <c r="U106" i="37"/>
  <c r="U105" i="37"/>
  <c r="U104" i="37"/>
  <c r="U103" i="37"/>
  <c r="U102" i="37"/>
  <c r="U101" i="37"/>
  <c r="U100" i="37"/>
  <c r="U99" i="37"/>
  <c r="U98" i="37"/>
  <c r="U97" i="37"/>
  <c r="U96" i="37"/>
  <c r="U95" i="37"/>
  <c r="U94" i="37"/>
  <c r="U93" i="37"/>
  <c r="U92" i="37"/>
  <c r="U91" i="37"/>
  <c r="U90" i="37"/>
  <c r="U89" i="37"/>
  <c r="U88" i="37"/>
  <c r="U87" i="37"/>
  <c r="U86" i="37"/>
  <c r="U85" i="37"/>
  <c r="AA85" i="37"/>
  <c r="AA204" i="37" s="1"/>
  <c r="U84" i="37"/>
  <c r="U83" i="37"/>
  <c r="U82" i="37"/>
  <c r="AA82" i="37"/>
  <c r="AA201" i="37" s="1"/>
  <c r="Z82" i="37"/>
  <c r="Z201" i="37" s="1"/>
  <c r="U81" i="37"/>
  <c r="U80" i="37"/>
  <c r="U79" i="37"/>
  <c r="U78" i="37"/>
  <c r="U77" i="37"/>
  <c r="U76" i="37"/>
  <c r="U75" i="37"/>
  <c r="U74" i="37"/>
  <c r="U73" i="37"/>
  <c r="U72" i="37"/>
  <c r="U71" i="37"/>
  <c r="U70" i="37"/>
  <c r="U69" i="37"/>
  <c r="U68" i="37"/>
  <c r="U67" i="37"/>
  <c r="U66" i="37"/>
  <c r="U65" i="37"/>
  <c r="AA65" i="37"/>
  <c r="Z65" i="37"/>
  <c r="U64" i="37"/>
  <c r="U63" i="37"/>
  <c r="U62" i="37"/>
  <c r="U61" i="37"/>
  <c r="U60" i="37"/>
  <c r="U59" i="37"/>
  <c r="U58" i="37"/>
  <c r="U57" i="37"/>
  <c r="U56" i="37"/>
  <c r="U55" i="37"/>
  <c r="U54" i="37"/>
  <c r="U53" i="37"/>
  <c r="U52" i="37"/>
  <c r="U51" i="37"/>
  <c r="U50" i="37"/>
  <c r="U49" i="37"/>
  <c r="U48" i="37"/>
  <c r="U47" i="37"/>
  <c r="AA47" i="37"/>
  <c r="Z47" i="37"/>
  <c r="U46" i="37"/>
  <c r="U45" i="37"/>
  <c r="U44" i="37"/>
  <c r="U43" i="37"/>
  <c r="U42" i="37"/>
  <c r="U41" i="37"/>
  <c r="U40" i="37"/>
  <c r="U39" i="37"/>
  <c r="U38" i="37"/>
  <c r="AA38" i="37"/>
  <c r="U37" i="37"/>
  <c r="U36" i="37"/>
  <c r="U35" i="37"/>
  <c r="U34" i="37"/>
  <c r="U33" i="37"/>
  <c r="U32" i="37"/>
  <c r="U31" i="37"/>
  <c r="U30" i="37"/>
  <c r="U29" i="37"/>
  <c r="U28" i="37"/>
  <c r="U27" i="37"/>
  <c r="U26" i="37"/>
  <c r="U25" i="37"/>
  <c r="U24" i="37"/>
  <c r="U23" i="37"/>
  <c r="U22" i="37"/>
  <c r="U21" i="37"/>
  <c r="U20" i="37"/>
  <c r="U19" i="37"/>
  <c r="U18" i="37"/>
  <c r="U17" i="37"/>
  <c r="U16" i="37"/>
  <c r="U15" i="37"/>
  <c r="U14" i="37"/>
  <c r="U13" i="37"/>
  <c r="U12" i="37"/>
  <c r="U11" i="37"/>
  <c r="U10" i="37"/>
  <c r="AB9" i="37"/>
  <c r="AB200" i="37" s="1"/>
  <c r="Y9" i="37"/>
  <c r="Y200" i="37" s="1"/>
  <c r="X9" i="37"/>
  <c r="X200" i="37" s="1"/>
  <c r="U9" i="37"/>
  <c r="AC9" i="37"/>
  <c r="AC200" i="37" s="1"/>
  <c r="AA9" i="37"/>
  <c r="AA200" i="37" s="1"/>
  <c r="Z9" i="37"/>
  <c r="Z200" i="37" s="1"/>
  <c r="U134" i="39"/>
  <c r="T134" i="39"/>
  <c r="U133" i="39"/>
  <c r="T133" i="39"/>
  <c r="U132" i="39"/>
  <c r="T132" i="39"/>
  <c r="U131" i="39"/>
  <c r="T131" i="39"/>
  <c r="U130" i="39"/>
  <c r="T130" i="39"/>
  <c r="U129" i="39"/>
  <c r="T129" i="39"/>
  <c r="U128" i="39"/>
  <c r="T128" i="39"/>
  <c r="U127" i="39"/>
  <c r="T127" i="39"/>
  <c r="U126" i="39"/>
  <c r="T126" i="39"/>
  <c r="U125" i="39"/>
  <c r="T125" i="39"/>
  <c r="U124" i="39"/>
  <c r="T124" i="39"/>
  <c r="U123" i="39"/>
  <c r="T123" i="39"/>
  <c r="U122" i="39"/>
  <c r="T122" i="39"/>
  <c r="U121" i="39"/>
  <c r="T121" i="39"/>
  <c r="U120" i="39"/>
  <c r="T120" i="39"/>
  <c r="U119" i="39"/>
  <c r="T119" i="39"/>
  <c r="U118" i="39"/>
  <c r="T118" i="39"/>
  <c r="U117" i="39"/>
  <c r="T117" i="39"/>
  <c r="U116" i="39"/>
  <c r="T116" i="39"/>
  <c r="U115" i="39"/>
  <c r="T115" i="39"/>
  <c r="U114" i="39"/>
  <c r="T114" i="39"/>
  <c r="U113" i="39"/>
  <c r="T113" i="39"/>
  <c r="U112" i="39"/>
  <c r="T112" i="39"/>
  <c r="U111" i="39"/>
  <c r="T111" i="39"/>
  <c r="U110" i="39"/>
  <c r="T110" i="39"/>
  <c r="U109" i="39"/>
  <c r="T109" i="39"/>
  <c r="U108" i="39"/>
  <c r="T108" i="39"/>
  <c r="U107" i="39"/>
  <c r="T107" i="39"/>
  <c r="U106" i="39"/>
  <c r="T106" i="39"/>
  <c r="U105" i="39"/>
  <c r="T105" i="39"/>
  <c r="U104" i="39"/>
  <c r="T104" i="39"/>
  <c r="U103" i="39"/>
  <c r="T103" i="39"/>
  <c r="U102" i="39"/>
  <c r="T102" i="39"/>
  <c r="U101" i="39"/>
  <c r="T101" i="39"/>
  <c r="U100" i="39"/>
  <c r="T100" i="39"/>
  <c r="U99" i="39"/>
  <c r="T99" i="39"/>
  <c r="U98" i="39"/>
  <c r="T98" i="39"/>
  <c r="U97" i="39"/>
  <c r="T97" i="39"/>
  <c r="U96" i="39"/>
  <c r="T96" i="39"/>
  <c r="U95" i="39"/>
  <c r="T95" i="39"/>
  <c r="U94" i="39"/>
  <c r="T94" i="39"/>
  <c r="U93" i="39"/>
  <c r="T93" i="39"/>
  <c r="U92" i="39"/>
  <c r="T92" i="39"/>
  <c r="U91" i="39"/>
  <c r="T91" i="39"/>
  <c r="U90" i="39"/>
  <c r="T90" i="39"/>
  <c r="U89" i="39"/>
  <c r="T89" i="39"/>
  <c r="U88" i="39"/>
  <c r="T88" i="39"/>
  <c r="U87" i="39"/>
  <c r="T87" i="39"/>
  <c r="U86" i="39"/>
  <c r="T86" i="39"/>
  <c r="U85" i="39"/>
  <c r="T85" i="39"/>
  <c r="U84" i="39"/>
  <c r="T84" i="39"/>
  <c r="U83" i="39"/>
  <c r="T83" i="39"/>
  <c r="U82" i="39"/>
  <c r="T82" i="39"/>
  <c r="U81" i="39"/>
  <c r="T81" i="39"/>
  <c r="U80" i="39"/>
  <c r="T80" i="39"/>
  <c r="U79" i="39"/>
  <c r="T79" i="39"/>
  <c r="U78" i="39"/>
  <c r="T78" i="39"/>
  <c r="U77" i="39"/>
  <c r="T77" i="39"/>
  <c r="U76" i="39"/>
  <c r="T76" i="39"/>
  <c r="U75" i="39"/>
  <c r="T75" i="39"/>
  <c r="U74" i="39"/>
  <c r="T74" i="39"/>
  <c r="U73" i="39"/>
  <c r="T73" i="39"/>
  <c r="U72" i="39"/>
  <c r="T72" i="39"/>
  <c r="U71" i="39"/>
  <c r="T71" i="39"/>
  <c r="U70" i="39"/>
  <c r="T70" i="39"/>
  <c r="U69" i="39"/>
  <c r="T69" i="39"/>
  <c r="U68" i="39"/>
  <c r="T68" i="39"/>
  <c r="U67" i="39"/>
  <c r="T67" i="39"/>
  <c r="U66" i="39"/>
  <c r="T66" i="39"/>
  <c r="U65" i="39"/>
  <c r="T65" i="39"/>
  <c r="U64" i="39"/>
  <c r="T64" i="39"/>
  <c r="U63" i="39"/>
  <c r="T63" i="39"/>
  <c r="U62" i="39"/>
  <c r="T62" i="39"/>
  <c r="U61" i="39"/>
  <c r="T61" i="39"/>
  <c r="U60" i="39"/>
  <c r="T60" i="39"/>
  <c r="U59" i="39"/>
  <c r="T59" i="39"/>
  <c r="U58" i="39"/>
  <c r="T58" i="39"/>
  <c r="U57" i="39"/>
  <c r="T57" i="39"/>
  <c r="U56" i="39"/>
  <c r="T56" i="39"/>
  <c r="U55" i="39"/>
  <c r="T55" i="39"/>
  <c r="U54" i="39"/>
  <c r="T54" i="39"/>
  <c r="U53" i="39"/>
  <c r="T53" i="39"/>
  <c r="U52" i="39"/>
  <c r="T52" i="39"/>
  <c r="U51" i="39"/>
  <c r="T51" i="39"/>
  <c r="U50" i="39"/>
  <c r="T50" i="39"/>
  <c r="U49" i="39"/>
  <c r="T49" i="39"/>
  <c r="U48" i="39"/>
  <c r="T48" i="39"/>
  <c r="U47" i="39"/>
  <c r="T47" i="39"/>
  <c r="U46" i="39"/>
  <c r="T46" i="39"/>
  <c r="U45" i="39"/>
  <c r="T45" i="39"/>
  <c r="U44" i="39"/>
  <c r="T44" i="39"/>
  <c r="U43" i="39"/>
  <c r="T43" i="39"/>
  <c r="U42" i="39"/>
  <c r="T42" i="39"/>
  <c r="U41" i="39"/>
  <c r="T41" i="39"/>
  <c r="U40" i="39"/>
  <c r="T40" i="39"/>
  <c r="U39" i="39"/>
  <c r="T39" i="39"/>
  <c r="U38" i="39"/>
  <c r="T38" i="39"/>
  <c r="U37" i="39"/>
  <c r="T37" i="39"/>
  <c r="U36" i="39"/>
  <c r="T36" i="39"/>
  <c r="U35" i="39"/>
  <c r="T35" i="39"/>
  <c r="U34" i="39"/>
  <c r="T34" i="39"/>
  <c r="U33" i="39"/>
  <c r="T33" i="39"/>
  <c r="U32" i="39"/>
  <c r="T32" i="39"/>
  <c r="U31" i="39"/>
  <c r="T31" i="39"/>
  <c r="U30" i="39"/>
  <c r="T30" i="39"/>
  <c r="U29" i="39"/>
  <c r="T29" i="39"/>
  <c r="U28" i="39"/>
  <c r="T28" i="39"/>
  <c r="U27" i="39"/>
  <c r="T27" i="39"/>
  <c r="U26" i="39"/>
  <c r="T26" i="39"/>
  <c r="U25" i="39"/>
  <c r="T25" i="39"/>
  <c r="U24" i="39"/>
  <c r="T24" i="39"/>
  <c r="U23" i="39"/>
  <c r="T23" i="39"/>
  <c r="U22" i="39"/>
  <c r="T22" i="39"/>
  <c r="U21" i="39"/>
  <c r="T21" i="39"/>
  <c r="U20" i="39"/>
  <c r="T20" i="39"/>
  <c r="U19" i="39"/>
  <c r="T19" i="39"/>
  <c r="U18" i="39"/>
  <c r="T18" i="39"/>
  <c r="U17" i="39"/>
  <c r="T17" i="39"/>
  <c r="U16" i="39"/>
  <c r="T16" i="39"/>
  <c r="U15" i="39"/>
  <c r="T15" i="39"/>
  <c r="U14" i="39"/>
  <c r="T14" i="39"/>
  <c r="U13" i="39"/>
  <c r="T13" i="39"/>
  <c r="U12" i="39"/>
  <c r="T12" i="39"/>
  <c r="U11" i="39"/>
  <c r="T11" i="39"/>
  <c r="AB9" i="39"/>
  <c r="AA9" i="39"/>
  <c r="Z9" i="39"/>
  <c r="X9" i="39"/>
  <c r="U9" i="39"/>
  <c r="T9" i="39"/>
  <c r="AC9" i="39" s="1"/>
  <c r="Y9" i="39"/>
  <c r="AC252" i="38" l="1"/>
  <c r="AC248" i="38"/>
  <c r="AC251" i="38"/>
  <c r="AB248" i="38"/>
  <c r="AB252" i="38"/>
  <c r="AB253" i="38"/>
  <c r="AA251" i="38"/>
  <c r="AA250" i="38"/>
  <c r="Z251" i="38"/>
  <c r="Z246" i="38"/>
  <c r="Z249" i="38"/>
  <c r="Y246" i="38"/>
  <c r="Y247" i="38"/>
  <c r="X245" i="38"/>
  <c r="X252" i="38"/>
  <c r="X253" i="38"/>
  <c r="X247" i="38"/>
  <c r="X248" i="38"/>
  <c r="X251" i="38"/>
  <c r="AA249" i="38"/>
  <c r="Z247" i="38"/>
  <c r="AA248" i="38"/>
  <c r="Z248" i="38"/>
  <c r="Z202" i="37"/>
  <c r="AA202" i="37"/>
  <c r="U188" i="36"/>
  <c r="U187" i="36"/>
  <c r="U186" i="36"/>
  <c r="U185" i="36"/>
  <c r="U184" i="36"/>
  <c r="U183" i="36"/>
  <c r="U182" i="36"/>
  <c r="U181" i="36"/>
  <c r="U180" i="36"/>
  <c r="U179" i="36"/>
  <c r="U178" i="36"/>
  <c r="U177" i="36"/>
  <c r="U176" i="36"/>
  <c r="U175" i="36"/>
  <c r="U174" i="36"/>
  <c r="U173" i="36"/>
  <c r="U172" i="36"/>
  <c r="U171" i="36"/>
  <c r="U170" i="36"/>
  <c r="U169" i="36"/>
  <c r="U168" i="36"/>
  <c r="U167" i="36"/>
  <c r="U166" i="36"/>
  <c r="U165" i="36"/>
  <c r="U164" i="36"/>
  <c r="U163" i="36"/>
  <c r="U162" i="36"/>
  <c r="U161" i="36"/>
  <c r="U160" i="36"/>
  <c r="U159" i="36"/>
  <c r="U158" i="36"/>
  <c r="U157" i="36"/>
  <c r="U156" i="36"/>
  <c r="U155" i="36"/>
  <c r="U154" i="36"/>
  <c r="U153" i="36"/>
  <c r="U152" i="36"/>
  <c r="U151" i="36"/>
  <c r="U150" i="36"/>
  <c r="U149" i="36"/>
  <c r="U148" i="36"/>
  <c r="U147" i="36"/>
  <c r="U146" i="36"/>
  <c r="U145" i="36"/>
  <c r="U144" i="36"/>
  <c r="U143" i="36"/>
  <c r="U142" i="36"/>
  <c r="U141" i="36"/>
  <c r="U140" i="36"/>
  <c r="U139" i="36"/>
  <c r="U138" i="36"/>
  <c r="U137" i="36"/>
  <c r="U136" i="36"/>
  <c r="U135" i="36"/>
  <c r="U134" i="36"/>
  <c r="U133" i="36"/>
  <c r="U132" i="36"/>
  <c r="U131" i="36"/>
  <c r="U130" i="36"/>
  <c r="U129" i="36"/>
  <c r="U128" i="36"/>
  <c r="U127" i="36"/>
  <c r="U126" i="36"/>
  <c r="U125" i="36"/>
  <c r="U124" i="36"/>
  <c r="U123" i="36"/>
  <c r="U122" i="36"/>
  <c r="U121" i="36"/>
  <c r="U120" i="36"/>
  <c r="U119" i="36"/>
  <c r="U118" i="36"/>
  <c r="U117" i="36"/>
  <c r="U116" i="36"/>
  <c r="U115" i="36"/>
  <c r="U114" i="36"/>
  <c r="U113" i="36"/>
  <c r="U112" i="36"/>
  <c r="U111" i="36"/>
  <c r="U110" i="36"/>
  <c r="U109" i="36"/>
  <c r="U108" i="36"/>
  <c r="U107" i="36"/>
  <c r="U106" i="36"/>
  <c r="U105" i="36"/>
  <c r="U104" i="36"/>
  <c r="U103" i="36"/>
  <c r="U102" i="36"/>
  <c r="U101" i="36"/>
  <c r="U100" i="36"/>
  <c r="U99" i="36"/>
  <c r="U98" i="36"/>
  <c r="U97" i="36"/>
  <c r="U96" i="36"/>
  <c r="U95" i="36"/>
  <c r="U94" i="36"/>
  <c r="U93" i="36"/>
  <c r="U92" i="36"/>
  <c r="U91" i="36"/>
  <c r="U90" i="36"/>
  <c r="U89" i="36"/>
  <c r="U88" i="36"/>
  <c r="U87" i="36"/>
  <c r="U86" i="36"/>
  <c r="U85" i="36"/>
  <c r="U84" i="36"/>
  <c r="U83" i="36"/>
  <c r="U82" i="36"/>
  <c r="U81" i="36"/>
  <c r="U80" i="36"/>
  <c r="U79" i="36"/>
  <c r="U78" i="36"/>
  <c r="U77" i="36"/>
  <c r="U76" i="36"/>
  <c r="U75" i="36"/>
  <c r="U74" i="36"/>
  <c r="U73" i="36"/>
  <c r="U72" i="36"/>
  <c r="U71" i="36"/>
  <c r="U70" i="36"/>
  <c r="U69" i="36"/>
  <c r="U68" i="36"/>
  <c r="U67" i="36"/>
  <c r="U66" i="36"/>
  <c r="U65" i="36"/>
  <c r="U64" i="36"/>
  <c r="U63" i="36"/>
  <c r="U62" i="36"/>
  <c r="U61" i="36"/>
  <c r="U60" i="36"/>
  <c r="U59" i="36"/>
  <c r="U58" i="36"/>
  <c r="U57" i="36"/>
  <c r="U56" i="36"/>
  <c r="U55" i="36"/>
  <c r="U54" i="36"/>
  <c r="U53" i="36"/>
  <c r="U52" i="36"/>
  <c r="U51" i="36"/>
  <c r="U50" i="36"/>
  <c r="U49" i="36"/>
  <c r="U48" i="36"/>
  <c r="U47" i="36"/>
  <c r="U46" i="36"/>
  <c r="U45" i="36"/>
  <c r="U44" i="36"/>
  <c r="U43" i="36"/>
  <c r="U42" i="36"/>
  <c r="U41" i="36"/>
  <c r="U40" i="36"/>
  <c r="U39" i="36"/>
  <c r="U38" i="36"/>
  <c r="U37" i="36"/>
  <c r="U36" i="36"/>
  <c r="U35" i="36"/>
  <c r="U34" i="36"/>
  <c r="U33" i="36"/>
  <c r="U32" i="36"/>
  <c r="U31" i="36"/>
  <c r="U30" i="36"/>
  <c r="U29" i="36"/>
  <c r="U28" i="36"/>
  <c r="U27" i="36"/>
  <c r="U26" i="36"/>
  <c r="U25" i="36"/>
  <c r="U24" i="36"/>
  <c r="U23" i="36"/>
  <c r="U22" i="36"/>
  <c r="U21" i="36"/>
  <c r="U20" i="36"/>
  <c r="U19" i="36"/>
  <c r="U18" i="36"/>
  <c r="U17" i="36"/>
  <c r="E17" i="36"/>
  <c r="U16" i="36"/>
  <c r="E16" i="36"/>
  <c r="U15" i="36"/>
  <c r="E15" i="36"/>
  <c r="U14" i="36"/>
  <c r="E14" i="36"/>
  <c r="U13" i="36"/>
  <c r="E13" i="36"/>
  <c r="U12" i="36"/>
  <c r="E12" i="36"/>
  <c r="U11" i="36"/>
  <c r="U10" i="36"/>
  <c r="E10" i="36"/>
  <c r="U9" i="36"/>
  <c r="AC9" i="36"/>
  <c r="AB9" i="36"/>
  <c r="AA9" i="36"/>
  <c r="Z9" i="36"/>
  <c r="Y9" i="36"/>
  <c r="E9" i="36"/>
  <c r="X9" i="36" s="1"/>
  <c r="U17" i="35"/>
  <c r="T17" i="35"/>
  <c r="Q17" i="35"/>
  <c r="N17" i="35"/>
  <c r="K17" i="35"/>
  <c r="H17" i="35"/>
  <c r="E17" i="35"/>
  <c r="U16" i="35"/>
  <c r="T16" i="35"/>
  <c r="Q16" i="35"/>
  <c r="N16" i="35"/>
  <c r="K16" i="35"/>
  <c r="H16" i="35"/>
  <c r="E16" i="35"/>
  <c r="U15" i="35"/>
  <c r="T15" i="35"/>
  <c r="Q15" i="35"/>
  <c r="N15" i="35"/>
  <c r="K15" i="35"/>
  <c r="H15" i="35"/>
  <c r="E15" i="35"/>
  <c r="U14" i="35"/>
  <c r="T14" i="35"/>
  <c r="Q14" i="35"/>
  <c r="N14" i="35"/>
  <c r="H14" i="35"/>
  <c r="E14" i="35"/>
  <c r="U13" i="35"/>
  <c r="T13" i="35"/>
  <c r="Q13" i="35"/>
  <c r="N13" i="35"/>
  <c r="H13" i="35"/>
  <c r="E13" i="35"/>
  <c r="U12" i="35"/>
  <c r="T12" i="35"/>
  <c r="Q12" i="35"/>
  <c r="N12" i="35"/>
  <c r="H12" i="35"/>
  <c r="E12" i="35"/>
  <c r="U11" i="35"/>
  <c r="T11" i="35"/>
  <c r="Q11" i="35"/>
  <c r="N11" i="35"/>
  <c r="H11" i="35"/>
  <c r="E11" i="35"/>
  <c r="U10" i="35"/>
  <c r="T10" i="35"/>
  <c r="Q10" i="35"/>
  <c r="N10" i="35"/>
  <c r="H10" i="35"/>
  <c r="E10" i="35"/>
  <c r="U9" i="35"/>
  <c r="T9" i="35"/>
  <c r="AC9" i="35" s="1"/>
  <c r="Q9" i="35"/>
  <c r="AB9" i="35" s="1"/>
  <c r="N9" i="35"/>
  <c r="AA9" i="35" s="1"/>
  <c r="K9" i="35"/>
  <c r="Z9" i="35" s="1"/>
  <c r="H9" i="35"/>
  <c r="Y9" i="35" s="1"/>
  <c r="E9" i="35"/>
  <c r="X9" i="35" s="1"/>
  <c r="T143" i="35" l="1"/>
  <c r="T142" i="35"/>
  <c r="T141" i="35"/>
  <c r="T140" i="35"/>
  <c r="T139" i="35"/>
  <c r="T138" i="35"/>
  <c r="T137" i="35"/>
  <c r="T136" i="35"/>
  <c r="T135" i="35"/>
  <c r="T134" i="35"/>
  <c r="T133" i="35"/>
  <c r="T132" i="35"/>
  <c r="T131" i="35"/>
  <c r="T130" i="35"/>
  <c r="T129" i="35"/>
  <c r="T128" i="35"/>
  <c r="T127" i="35"/>
  <c r="T126" i="35"/>
  <c r="T125" i="35"/>
  <c r="T124" i="35"/>
  <c r="T123" i="35"/>
  <c r="T122" i="35"/>
  <c r="T121" i="35"/>
  <c r="T120" i="35"/>
  <c r="T119" i="35"/>
  <c r="T118" i="35"/>
  <c r="T117" i="35"/>
  <c r="T116" i="35"/>
  <c r="T115" i="35"/>
  <c r="T114" i="35"/>
  <c r="T113" i="35"/>
  <c r="T112" i="35"/>
  <c r="T111" i="35"/>
  <c r="T110" i="35"/>
  <c r="T109" i="35"/>
  <c r="T108" i="35"/>
  <c r="T107" i="35"/>
  <c r="T106" i="35"/>
  <c r="T105" i="35"/>
  <c r="T104" i="35"/>
  <c r="T103" i="35"/>
  <c r="T102" i="35"/>
  <c r="T101" i="35"/>
  <c r="T100" i="35"/>
  <c r="T99" i="35"/>
  <c r="T98" i="35"/>
  <c r="T97" i="35"/>
  <c r="T96" i="35"/>
  <c r="T95" i="35"/>
  <c r="T94" i="35"/>
  <c r="T93" i="35"/>
  <c r="T92" i="35"/>
  <c r="T91" i="35"/>
  <c r="T90" i="35"/>
  <c r="T89" i="35"/>
  <c r="T88" i="35"/>
  <c r="T87" i="35"/>
  <c r="T86" i="35"/>
  <c r="T85" i="35"/>
  <c r="T84" i="35"/>
  <c r="T83" i="35"/>
  <c r="T82" i="35"/>
  <c r="T81" i="35"/>
  <c r="T80" i="35"/>
  <c r="T79" i="35"/>
  <c r="T78" i="35"/>
  <c r="T77" i="35"/>
  <c r="T76" i="35"/>
  <c r="T75" i="35"/>
  <c r="T74" i="35"/>
  <c r="T73" i="35"/>
  <c r="T72" i="35"/>
  <c r="T71" i="35"/>
  <c r="T70" i="35"/>
  <c r="T69" i="35"/>
  <c r="T68" i="35"/>
  <c r="T67" i="35"/>
  <c r="T66" i="35"/>
  <c r="T65" i="35"/>
  <c r="T64" i="35"/>
  <c r="T63" i="35"/>
  <c r="T62" i="35"/>
  <c r="T61" i="35"/>
  <c r="T60" i="35"/>
  <c r="T59" i="35"/>
  <c r="T58" i="35"/>
  <c r="T57" i="35"/>
  <c r="T56" i="35"/>
  <c r="T55" i="35"/>
  <c r="T54" i="35"/>
  <c r="T53" i="35"/>
  <c r="T52" i="35"/>
  <c r="T51" i="35"/>
  <c r="T50" i="35"/>
  <c r="T49" i="35"/>
  <c r="T48" i="35"/>
  <c r="T47" i="35"/>
  <c r="T46" i="35"/>
  <c r="T45" i="35"/>
  <c r="T44" i="35"/>
  <c r="T43" i="35"/>
  <c r="T42" i="35"/>
  <c r="T41" i="35"/>
  <c r="T40" i="35"/>
  <c r="T39" i="35"/>
  <c r="T38" i="35"/>
  <c r="T37" i="35"/>
  <c r="T36" i="35"/>
  <c r="T35" i="35"/>
  <c r="T34" i="35"/>
  <c r="T33" i="35"/>
  <c r="T32" i="35"/>
  <c r="T31" i="35"/>
  <c r="T30" i="35"/>
  <c r="T29" i="35"/>
  <c r="T28" i="35"/>
  <c r="T27" i="35"/>
  <c r="T26" i="35"/>
  <c r="T25" i="35"/>
  <c r="T24" i="35"/>
  <c r="T23" i="35"/>
  <c r="T22" i="35"/>
  <c r="T21" i="35"/>
  <c r="T20" i="35"/>
  <c r="T19" i="35"/>
  <c r="Q19" i="35"/>
  <c r="Q20" i="35"/>
  <c r="Q21" i="35"/>
  <c r="Q22" i="35"/>
  <c r="Q23" i="35"/>
  <c r="Q24" i="35"/>
  <c r="Q25" i="35"/>
  <c r="Q26" i="35"/>
  <c r="Q27" i="35"/>
  <c r="Q28" i="35"/>
  <c r="Q29" i="35"/>
  <c r="Q30" i="35"/>
  <c r="Q31" i="35"/>
  <c r="Q32" i="35"/>
  <c r="Q33" i="35"/>
  <c r="Q34" i="35"/>
  <c r="Q35" i="35"/>
  <c r="Q36" i="35"/>
  <c r="Q37" i="35"/>
  <c r="Q38" i="35"/>
  <c r="Q39" i="35"/>
  <c r="Q40" i="35"/>
  <c r="Q41" i="35"/>
  <c r="Q42" i="35"/>
  <c r="Q43" i="35"/>
  <c r="Q44" i="35"/>
  <c r="Q45" i="35"/>
  <c r="Q46" i="35"/>
  <c r="Q47" i="35"/>
  <c r="Q48" i="35"/>
  <c r="Q49" i="35"/>
  <c r="Q50" i="35"/>
  <c r="Q51" i="35"/>
  <c r="Q52" i="35"/>
  <c r="Q53" i="35"/>
  <c r="Q54" i="35"/>
  <c r="Q55" i="35"/>
  <c r="Q56" i="35"/>
  <c r="Q57" i="35"/>
  <c r="Q58" i="35"/>
  <c r="Q59" i="35"/>
  <c r="Q60" i="35"/>
  <c r="Q61" i="35"/>
  <c r="Q62" i="35"/>
  <c r="Q63" i="35"/>
  <c r="Q64" i="35"/>
  <c r="Q65" i="35"/>
  <c r="Q66" i="35"/>
  <c r="Q67" i="35"/>
  <c r="Q68" i="35"/>
  <c r="Q69" i="35"/>
  <c r="Q70" i="35"/>
  <c r="Q71" i="35"/>
  <c r="Q72" i="35"/>
  <c r="Q73" i="35"/>
  <c r="Q74" i="35"/>
  <c r="Q75" i="35"/>
  <c r="Q76" i="35"/>
  <c r="Q77" i="35"/>
  <c r="Q78" i="35"/>
  <c r="Q79" i="35"/>
  <c r="Q80" i="35"/>
  <c r="Q81" i="35"/>
  <c r="Q82" i="35"/>
  <c r="Q83" i="35"/>
  <c r="Q84" i="35"/>
  <c r="Q85" i="35"/>
  <c r="Q86" i="35"/>
  <c r="Q87" i="35"/>
  <c r="Q88" i="35"/>
  <c r="Q89" i="35"/>
  <c r="Q90" i="35"/>
  <c r="Q91" i="35"/>
  <c r="Q92" i="35"/>
  <c r="Q93" i="35"/>
  <c r="Q94" i="35"/>
  <c r="Q95" i="35"/>
  <c r="Q96" i="35"/>
  <c r="Q97" i="35"/>
  <c r="Q98" i="35"/>
  <c r="Q99" i="35"/>
  <c r="Q100" i="35"/>
  <c r="Q101" i="35"/>
  <c r="Q102" i="35"/>
  <c r="Q103" i="35"/>
  <c r="Q104" i="35"/>
  <c r="Q105" i="35"/>
  <c r="Q106" i="35"/>
  <c r="Q107" i="35"/>
  <c r="Q108" i="35"/>
  <c r="Q109" i="35"/>
  <c r="Q110" i="35"/>
  <c r="Q111" i="35"/>
  <c r="Q112" i="35"/>
  <c r="Q113" i="35"/>
  <c r="Q114" i="35"/>
  <c r="Q115" i="35"/>
  <c r="Q116" i="35"/>
  <c r="Q117" i="35"/>
  <c r="Q118" i="35"/>
  <c r="Q119" i="35"/>
  <c r="Q120" i="35"/>
  <c r="Q121" i="35"/>
  <c r="Q122" i="35"/>
  <c r="Q123" i="35"/>
  <c r="Q124" i="35"/>
  <c r="Q125" i="35"/>
  <c r="Q126" i="35"/>
  <c r="Q127" i="35"/>
  <c r="Q128" i="35"/>
  <c r="Q129" i="35"/>
  <c r="Q130" i="35"/>
  <c r="Q131" i="35"/>
  <c r="Q132" i="35"/>
  <c r="Q133" i="35"/>
  <c r="Q134" i="35"/>
  <c r="Q135" i="35"/>
  <c r="Q136" i="35"/>
  <c r="Q137" i="35"/>
  <c r="Q138" i="35"/>
  <c r="Q139" i="35"/>
  <c r="Q140" i="35"/>
  <c r="Q141" i="35"/>
  <c r="Q142" i="35"/>
  <c r="Q143" i="35"/>
  <c r="N19" i="35"/>
  <c r="N20" i="35"/>
  <c r="N21" i="35"/>
  <c r="N22" i="35"/>
  <c r="N23" i="35"/>
  <c r="N24" i="35"/>
  <c r="N25" i="35"/>
  <c r="N26" i="35"/>
  <c r="N27" i="35"/>
  <c r="N28" i="35"/>
  <c r="N29" i="35"/>
  <c r="N30" i="35"/>
  <c r="N31" i="35"/>
  <c r="N32" i="35"/>
  <c r="N33" i="35"/>
  <c r="N34" i="35"/>
  <c r="N35" i="35"/>
  <c r="N36" i="35"/>
  <c r="N37" i="35"/>
  <c r="N38" i="35"/>
  <c r="N39" i="35"/>
  <c r="N40" i="35"/>
  <c r="N41" i="35"/>
  <c r="N42" i="35"/>
  <c r="N43" i="35"/>
  <c r="N44" i="35"/>
  <c r="N45" i="35"/>
  <c r="N46" i="35"/>
  <c r="N47" i="35"/>
  <c r="N48" i="35"/>
  <c r="N49" i="35"/>
  <c r="N50" i="35"/>
  <c r="N51" i="35"/>
  <c r="N52" i="35"/>
  <c r="N53" i="35"/>
  <c r="N54" i="35"/>
  <c r="N55" i="35"/>
  <c r="N56" i="35"/>
  <c r="N57" i="35"/>
  <c r="N58" i="35"/>
  <c r="N59" i="35"/>
  <c r="N60" i="35"/>
  <c r="N61" i="35"/>
  <c r="N62" i="35"/>
  <c r="N63" i="35"/>
  <c r="N64" i="35"/>
  <c r="N65" i="35"/>
  <c r="N66" i="35"/>
  <c r="N67" i="35"/>
  <c r="N68" i="35"/>
  <c r="N69" i="35"/>
  <c r="N70" i="35"/>
  <c r="N71" i="35"/>
  <c r="N72" i="35"/>
  <c r="N73" i="35"/>
  <c r="N74" i="35"/>
  <c r="N75" i="35"/>
  <c r="N76" i="35"/>
  <c r="N77" i="35"/>
  <c r="N78" i="35"/>
  <c r="N79" i="35"/>
  <c r="N80" i="35"/>
  <c r="N81" i="35"/>
  <c r="N82" i="35"/>
  <c r="N83" i="35"/>
  <c r="N84" i="35"/>
  <c r="N85" i="35"/>
  <c r="N86" i="35"/>
  <c r="N87" i="35"/>
  <c r="N88" i="35"/>
  <c r="N89" i="35"/>
  <c r="N90" i="35"/>
  <c r="N91" i="35"/>
  <c r="N92" i="35"/>
  <c r="N93" i="35"/>
  <c r="N94" i="35"/>
  <c r="N95" i="35"/>
  <c r="N96" i="35"/>
  <c r="N97" i="35"/>
  <c r="N98" i="35"/>
  <c r="N99" i="35"/>
  <c r="N100" i="35"/>
  <c r="N101" i="35"/>
  <c r="N102" i="35"/>
  <c r="N103" i="35"/>
  <c r="N104" i="35"/>
  <c r="N105" i="35"/>
  <c r="N106" i="35"/>
  <c r="N107" i="35"/>
  <c r="N108" i="35"/>
  <c r="N109" i="35"/>
  <c r="N110" i="35"/>
  <c r="N111" i="35"/>
  <c r="N112" i="35"/>
  <c r="N113" i="35"/>
  <c r="N114" i="35"/>
  <c r="N115" i="35"/>
  <c r="N116" i="35"/>
  <c r="N117" i="35"/>
  <c r="N118" i="35"/>
  <c r="N119" i="35"/>
  <c r="N120" i="35"/>
  <c r="N121" i="35"/>
  <c r="N122" i="35"/>
  <c r="N123" i="35"/>
  <c r="N124" i="35"/>
  <c r="N125" i="35"/>
  <c r="N126" i="35"/>
  <c r="N127" i="35"/>
  <c r="N128" i="35"/>
  <c r="N129" i="35"/>
  <c r="N130" i="35"/>
  <c r="N131" i="35"/>
  <c r="N132" i="35"/>
  <c r="N133" i="35"/>
  <c r="N134" i="35"/>
  <c r="N135" i="35"/>
  <c r="N136" i="35"/>
  <c r="N137" i="35"/>
  <c r="N138" i="35"/>
  <c r="N139" i="35"/>
  <c r="N140" i="35"/>
  <c r="N141" i="35"/>
  <c r="N142" i="35"/>
  <c r="N143" i="35"/>
  <c r="K19" i="35"/>
  <c r="K20" i="35"/>
  <c r="K21" i="35"/>
  <c r="K22" i="35"/>
  <c r="K23" i="35"/>
  <c r="K24" i="35"/>
  <c r="K25" i="35"/>
  <c r="K26" i="35"/>
  <c r="K27" i="35"/>
  <c r="K28" i="35"/>
  <c r="K29" i="35"/>
  <c r="K30" i="35"/>
  <c r="K31" i="35"/>
  <c r="K32" i="35"/>
  <c r="K33" i="35"/>
  <c r="K34" i="35"/>
  <c r="K35" i="35"/>
  <c r="K36" i="35"/>
  <c r="K37" i="35"/>
  <c r="K38" i="35"/>
  <c r="K39" i="35"/>
  <c r="K40" i="35"/>
  <c r="K41" i="35"/>
  <c r="K42" i="35"/>
  <c r="K43" i="35"/>
  <c r="K44" i="35"/>
  <c r="K45" i="35"/>
  <c r="K46" i="35"/>
  <c r="K47" i="35"/>
  <c r="K48" i="35"/>
  <c r="K49" i="35"/>
  <c r="K50" i="35"/>
  <c r="K51" i="35"/>
  <c r="K52" i="35"/>
  <c r="K53" i="35"/>
  <c r="K54" i="35"/>
  <c r="K55" i="35"/>
  <c r="K56" i="35"/>
  <c r="K57" i="35"/>
  <c r="K58" i="35"/>
  <c r="K59" i="35"/>
  <c r="K60" i="35"/>
  <c r="K61" i="35"/>
  <c r="K62" i="35"/>
  <c r="K63" i="35"/>
  <c r="K64" i="35"/>
  <c r="K65" i="35"/>
  <c r="K66" i="35"/>
  <c r="K67" i="35"/>
  <c r="K68" i="35"/>
  <c r="K69" i="35"/>
  <c r="K70" i="35"/>
  <c r="K71" i="35"/>
  <c r="K72" i="35"/>
  <c r="K73" i="35"/>
  <c r="K74" i="35"/>
  <c r="K75" i="35"/>
  <c r="K76" i="35"/>
  <c r="K77" i="35"/>
  <c r="K78" i="35"/>
  <c r="K79" i="35"/>
  <c r="K80" i="35"/>
  <c r="K81" i="35"/>
  <c r="K83" i="35"/>
  <c r="K84" i="35"/>
  <c r="K85" i="35"/>
  <c r="K86" i="35"/>
  <c r="K87" i="35"/>
  <c r="K88" i="35"/>
  <c r="K89" i="35"/>
  <c r="K90" i="35"/>
  <c r="K91" i="35"/>
  <c r="K92" i="35"/>
  <c r="K93" i="35"/>
  <c r="K94" i="35"/>
  <c r="K95" i="35"/>
  <c r="K96" i="35"/>
  <c r="K97" i="35"/>
  <c r="K98" i="35"/>
  <c r="K99" i="35"/>
  <c r="K100" i="35"/>
  <c r="K101" i="35"/>
  <c r="K102" i="35"/>
  <c r="K103" i="35"/>
  <c r="K104" i="35"/>
  <c r="K105" i="35"/>
  <c r="K106" i="35"/>
  <c r="K107" i="35"/>
  <c r="K108" i="35"/>
  <c r="K109" i="35"/>
  <c r="K110" i="35"/>
  <c r="K111" i="35"/>
  <c r="K112" i="35"/>
  <c r="K113" i="35"/>
  <c r="K114" i="35"/>
  <c r="K115" i="35"/>
  <c r="K116" i="35"/>
  <c r="K117" i="35"/>
  <c r="K118" i="35"/>
  <c r="K119" i="35"/>
  <c r="K120" i="35"/>
  <c r="K121" i="35"/>
  <c r="K122" i="35"/>
  <c r="K123" i="35"/>
  <c r="K124" i="35"/>
  <c r="K125" i="35"/>
  <c r="K126" i="35"/>
  <c r="K127" i="35"/>
  <c r="K128" i="35"/>
  <c r="K129" i="35"/>
  <c r="K130" i="35"/>
  <c r="K131" i="35"/>
  <c r="K132" i="35"/>
  <c r="K133" i="35"/>
  <c r="K134" i="35"/>
  <c r="K135" i="35"/>
  <c r="K136" i="35"/>
  <c r="K137" i="35"/>
  <c r="K138" i="35"/>
  <c r="K139" i="35"/>
  <c r="K140" i="35"/>
  <c r="K141" i="35"/>
  <c r="K142" i="35"/>
  <c r="K143" i="35"/>
  <c r="H19" i="35"/>
  <c r="H20" i="35"/>
  <c r="H21" i="35"/>
  <c r="H22" i="35"/>
  <c r="H23" i="35"/>
  <c r="H24" i="35"/>
  <c r="H25" i="35"/>
  <c r="H26" i="35"/>
  <c r="H27" i="35"/>
  <c r="H28" i="35"/>
  <c r="H29" i="35"/>
  <c r="H30" i="35"/>
  <c r="H31" i="35"/>
  <c r="H32" i="35"/>
  <c r="H33" i="35"/>
  <c r="H34" i="35"/>
  <c r="H35" i="35"/>
  <c r="H36" i="35"/>
  <c r="H37" i="35"/>
  <c r="H38" i="35"/>
  <c r="H39" i="35"/>
  <c r="H40" i="35"/>
  <c r="H41" i="35"/>
  <c r="H42" i="35"/>
  <c r="H43" i="35"/>
  <c r="H44" i="35"/>
  <c r="H45" i="35"/>
  <c r="H46" i="35"/>
  <c r="H47" i="35"/>
  <c r="H48" i="35"/>
  <c r="H49" i="35"/>
  <c r="H50" i="35"/>
  <c r="H51" i="35"/>
  <c r="H52" i="35"/>
  <c r="H53" i="35"/>
  <c r="H54" i="35"/>
  <c r="H55" i="35"/>
  <c r="H56" i="35"/>
  <c r="H57" i="35"/>
  <c r="H58" i="35"/>
  <c r="H59" i="35"/>
  <c r="H60" i="35"/>
  <c r="H61" i="35"/>
  <c r="H62" i="35"/>
  <c r="H63" i="35"/>
  <c r="H64" i="35"/>
  <c r="H65" i="35"/>
  <c r="H66" i="35"/>
  <c r="H67" i="35"/>
  <c r="H68" i="35"/>
  <c r="H69" i="35"/>
  <c r="H70" i="35"/>
  <c r="H71" i="35"/>
  <c r="H72" i="35"/>
  <c r="H73" i="35"/>
  <c r="H74" i="35"/>
  <c r="H75" i="35"/>
  <c r="H76" i="35"/>
  <c r="H77" i="35"/>
  <c r="H78" i="35"/>
  <c r="H79" i="35"/>
  <c r="H80" i="35"/>
  <c r="H81" i="35"/>
  <c r="H82" i="35"/>
  <c r="H83" i="35"/>
  <c r="H84" i="35"/>
  <c r="H85" i="35"/>
  <c r="H86" i="35"/>
  <c r="H87" i="35"/>
  <c r="H88" i="35"/>
  <c r="H89" i="35"/>
  <c r="H90" i="35"/>
  <c r="H91" i="35"/>
  <c r="H92" i="35"/>
  <c r="H93" i="35"/>
  <c r="H94" i="35"/>
  <c r="H95" i="35"/>
  <c r="H96" i="35"/>
  <c r="H97" i="35"/>
  <c r="H98" i="35"/>
  <c r="H99" i="35"/>
  <c r="H100" i="35"/>
  <c r="H101" i="35"/>
  <c r="H102" i="35"/>
  <c r="H103" i="35"/>
  <c r="H104" i="35"/>
  <c r="H105" i="35"/>
  <c r="H106" i="35"/>
  <c r="H107" i="35"/>
  <c r="H108" i="35"/>
  <c r="H109" i="35"/>
  <c r="H110" i="35"/>
  <c r="H111" i="35"/>
  <c r="H112" i="35"/>
  <c r="H113" i="35"/>
  <c r="H114" i="35"/>
  <c r="H115" i="35"/>
  <c r="H116" i="35"/>
  <c r="H117" i="35"/>
  <c r="H118" i="35"/>
  <c r="H119" i="35"/>
  <c r="H120" i="35"/>
  <c r="H121" i="35"/>
  <c r="H122" i="35"/>
  <c r="H123" i="35"/>
  <c r="H124" i="35"/>
  <c r="H125" i="35"/>
  <c r="H126" i="35"/>
  <c r="H127" i="35"/>
  <c r="H128" i="35"/>
  <c r="H129" i="35"/>
  <c r="H130" i="35"/>
  <c r="H131" i="35"/>
  <c r="H132" i="35"/>
  <c r="H133" i="35"/>
  <c r="H134" i="35"/>
  <c r="H135" i="35"/>
  <c r="H136" i="35"/>
  <c r="H137" i="35"/>
  <c r="H138" i="35"/>
  <c r="H139" i="35"/>
  <c r="H140" i="35"/>
  <c r="H141" i="35"/>
  <c r="H142" i="35"/>
  <c r="H143" i="35"/>
  <c r="E19" i="35"/>
  <c r="E20" i="35"/>
  <c r="E21" i="35"/>
  <c r="E22" i="35"/>
  <c r="E23" i="35"/>
  <c r="E24" i="35"/>
  <c r="E25" i="35"/>
  <c r="E26" i="35"/>
  <c r="E27" i="35"/>
  <c r="E28" i="35"/>
  <c r="E29" i="35"/>
  <c r="E30" i="35"/>
  <c r="E31" i="35"/>
  <c r="E32" i="35"/>
  <c r="E33" i="35"/>
  <c r="E34" i="35"/>
  <c r="E35" i="35"/>
  <c r="E36" i="35"/>
  <c r="E37" i="35"/>
  <c r="E38" i="35"/>
  <c r="E39" i="35"/>
  <c r="E40" i="35"/>
  <c r="E41" i="35"/>
  <c r="E42" i="35"/>
  <c r="E43" i="35"/>
  <c r="E44" i="35"/>
  <c r="E45" i="35"/>
  <c r="E46" i="35"/>
  <c r="E47" i="35"/>
  <c r="E48" i="35"/>
  <c r="E49" i="35"/>
  <c r="E50" i="35"/>
  <c r="E51" i="35"/>
  <c r="E52" i="35"/>
  <c r="E53" i="35"/>
  <c r="E54" i="35"/>
  <c r="E55" i="35"/>
  <c r="E56" i="35"/>
  <c r="E57" i="35"/>
  <c r="E58" i="35"/>
  <c r="E59" i="35"/>
  <c r="E60" i="35"/>
  <c r="E61" i="35"/>
  <c r="E62" i="35"/>
  <c r="E63" i="35"/>
  <c r="E64" i="35"/>
  <c r="E65" i="35"/>
  <c r="E66" i="35"/>
  <c r="E67" i="35"/>
  <c r="E68" i="35"/>
  <c r="E69" i="35"/>
  <c r="E70" i="35"/>
  <c r="E71" i="35"/>
  <c r="E72" i="35"/>
  <c r="E73" i="35"/>
  <c r="E74" i="35"/>
  <c r="E75" i="35"/>
  <c r="E76" i="35"/>
  <c r="E77" i="35"/>
  <c r="E78" i="35"/>
  <c r="E79" i="35"/>
  <c r="E80" i="35"/>
  <c r="E81" i="35"/>
  <c r="E82" i="35"/>
  <c r="E83" i="35"/>
  <c r="E84" i="35"/>
  <c r="E85" i="35"/>
  <c r="E86" i="35"/>
  <c r="E87" i="35"/>
  <c r="E88" i="35"/>
  <c r="E89" i="35"/>
  <c r="E90" i="35"/>
  <c r="E91" i="35"/>
  <c r="E92" i="35"/>
  <c r="E93" i="35"/>
  <c r="E94" i="35"/>
  <c r="E95" i="35"/>
  <c r="E96" i="35"/>
  <c r="E97" i="35"/>
  <c r="E98" i="35"/>
  <c r="E99" i="35"/>
  <c r="E100" i="35"/>
  <c r="E101" i="35"/>
  <c r="E102" i="35"/>
  <c r="E103" i="35"/>
  <c r="E104" i="35"/>
  <c r="E105" i="35"/>
  <c r="E106" i="35"/>
  <c r="E107" i="35"/>
  <c r="E108" i="35"/>
  <c r="E109" i="35"/>
  <c r="E110" i="35"/>
  <c r="E111" i="35"/>
  <c r="E112" i="35"/>
  <c r="E113" i="35"/>
  <c r="E114" i="35"/>
  <c r="E115" i="35"/>
  <c r="E116" i="35"/>
  <c r="E117" i="35"/>
  <c r="E118" i="35"/>
  <c r="E119" i="35"/>
  <c r="E120" i="35"/>
  <c r="E121" i="35"/>
  <c r="E122" i="35"/>
  <c r="E123" i="35"/>
  <c r="E124" i="35"/>
  <c r="E125" i="35"/>
  <c r="E126" i="35"/>
  <c r="E127" i="35"/>
  <c r="E128" i="35"/>
  <c r="E129" i="35"/>
  <c r="E130" i="35"/>
  <c r="E131" i="35"/>
  <c r="E132" i="35"/>
  <c r="E133" i="35"/>
  <c r="E134" i="35"/>
  <c r="E135" i="35"/>
  <c r="E136" i="35"/>
  <c r="E137" i="35"/>
  <c r="E138" i="35"/>
  <c r="E139" i="35"/>
  <c r="E140" i="35"/>
  <c r="E141" i="35"/>
  <c r="E142" i="35"/>
  <c r="E143" i="35"/>
  <c r="U143" i="35"/>
  <c r="U142" i="35"/>
  <c r="U141" i="35"/>
  <c r="U140" i="35"/>
  <c r="U139" i="35"/>
  <c r="U138" i="35"/>
  <c r="U137" i="35"/>
  <c r="U136" i="35"/>
  <c r="U135" i="35"/>
  <c r="U134" i="35"/>
  <c r="U133" i="35"/>
  <c r="U132" i="35"/>
  <c r="U131" i="35"/>
  <c r="U130" i="35"/>
  <c r="U129" i="35"/>
  <c r="U128" i="35"/>
  <c r="U127" i="35"/>
  <c r="U126" i="35"/>
  <c r="U125" i="35"/>
  <c r="U124" i="35"/>
  <c r="U123" i="35"/>
  <c r="U122" i="35"/>
  <c r="U121" i="35"/>
  <c r="U120" i="35"/>
  <c r="U119" i="35"/>
  <c r="U118" i="35"/>
  <c r="U117" i="35"/>
  <c r="U116" i="35"/>
  <c r="U115" i="35"/>
  <c r="U114" i="35"/>
  <c r="U113" i="35"/>
  <c r="U112" i="35"/>
  <c r="U111" i="35"/>
  <c r="U110" i="35"/>
  <c r="U109" i="35"/>
  <c r="U108" i="35"/>
  <c r="U107" i="35"/>
  <c r="U106" i="35"/>
  <c r="U105" i="35"/>
  <c r="U104" i="35"/>
  <c r="U103" i="35"/>
  <c r="U102" i="35"/>
  <c r="U101" i="35"/>
  <c r="U100" i="35"/>
  <c r="U99" i="35"/>
  <c r="U98" i="35"/>
  <c r="U97" i="35"/>
  <c r="U96" i="35"/>
  <c r="U95" i="35"/>
  <c r="U94" i="35"/>
  <c r="U93" i="35"/>
  <c r="U92" i="35"/>
  <c r="U91" i="35"/>
  <c r="U90" i="35"/>
  <c r="U89" i="35"/>
  <c r="U88" i="35"/>
  <c r="U87" i="35"/>
  <c r="U86" i="35"/>
  <c r="U85" i="35"/>
  <c r="U84" i="35"/>
  <c r="U83" i="35"/>
  <c r="U82" i="35"/>
  <c r="U81" i="35"/>
  <c r="U80" i="35"/>
  <c r="U79" i="35"/>
  <c r="U78" i="35"/>
  <c r="U77" i="35"/>
  <c r="U76" i="35"/>
  <c r="U75" i="35"/>
  <c r="U74" i="35"/>
  <c r="U73" i="35"/>
  <c r="U72" i="35"/>
  <c r="U71" i="35"/>
  <c r="U70" i="35"/>
  <c r="U69" i="35"/>
  <c r="U68" i="35"/>
  <c r="U67" i="35"/>
  <c r="U66" i="35"/>
  <c r="U65" i="35"/>
  <c r="U64" i="35"/>
  <c r="U63" i="35"/>
  <c r="U62" i="35"/>
  <c r="U61" i="35"/>
  <c r="U60" i="35"/>
  <c r="U59" i="35"/>
  <c r="U58" i="35"/>
  <c r="U57" i="35"/>
  <c r="U56" i="35"/>
  <c r="U55" i="35"/>
  <c r="U54" i="35"/>
  <c r="U53" i="35"/>
  <c r="U52" i="35"/>
  <c r="U51" i="35"/>
  <c r="U50" i="35"/>
  <c r="U49" i="35"/>
  <c r="U48" i="35"/>
  <c r="U47" i="35"/>
  <c r="U46" i="35"/>
  <c r="U45" i="35"/>
  <c r="U44" i="35"/>
  <c r="U43" i="35"/>
  <c r="U42" i="35"/>
  <c r="U41" i="35"/>
  <c r="U40" i="35"/>
  <c r="U39" i="35"/>
  <c r="U38" i="35"/>
  <c r="U37" i="35"/>
  <c r="U36" i="35"/>
  <c r="U35" i="35"/>
  <c r="U34" i="35"/>
  <c r="U33" i="35"/>
  <c r="U32" i="35"/>
  <c r="U31" i="35"/>
  <c r="U30" i="35"/>
  <c r="U29" i="35"/>
  <c r="U28" i="35"/>
  <c r="U27" i="35"/>
  <c r="U26" i="35"/>
  <c r="U25" i="35"/>
  <c r="U24" i="35"/>
  <c r="U23" i="35"/>
  <c r="U22" i="35"/>
  <c r="U21" i="35"/>
  <c r="U20" i="35"/>
  <c r="U19" i="35"/>
  <c r="U18" i="35" l="1"/>
  <c r="T18" i="35"/>
  <c r="Q18" i="35"/>
  <c r="N18" i="35"/>
  <c r="K18" i="35"/>
  <c r="H18" i="35"/>
  <c r="E18" i="35"/>
  <c r="U251" i="28"/>
  <c r="U250" i="28"/>
  <c r="U249" i="28"/>
  <c r="U248" i="28"/>
  <c r="U247" i="28"/>
  <c r="U246" i="28"/>
  <c r="U245" i="28"/>
  <c r="U244" i="28"/>
  <c r="U243" i="28"/>
  <c r="U242" i="28"/>
  <c r="U241" i="28"/>
  <c r="U240" i="28"/>
  <c r="U239" i="28"/>
  <c r="U238" i="28"/>
  <c r="U237" i="28"/>
  <c r="U236" i="28"/>
  <c r="U235" i="28"/>
  <c r="U234" i="28"/>
  <c r="U233" i="28"/>
  <c r="U232" i="28"/>
  <c r="U231" i="28"/>
  <c r="U230" i="28"/>
  <c r="U229" i="28"/>
  <c r="U228" i="28"/>
  <c r="U227" i="28"/>
  <c r="U226" i="28"/>
  <c r="U225" i="28"/>
  <c r="U224" i="28"/>
  <c r="U223" i="28"/>
  <c r="U222" i="28"/>
  <c r="U221" i="28"/>
  <c r="U220" i="28"/>
  <c r="U219" i="28"/>
  <c r="U218" i="28"/>
  <c r="U217" i="28"/>
  <c r="U216" i="28"/>
  <c r="U215" i="28"/>
  <c r="U214" i="28"/>
  <c r="U213" i="28"/>
  <c r="U212" i="28"/>
  <c r="U211" i="28"/>
  <c r="U210" i="28"/>
  <c r="U209" i="28"/>
  <c r="U208" i="28"/>
  <c r="U207" i="28"/>
  <c r="U206" i="28"/>
  <c r="U205" i="28"/>
  <c r="U204" i="28"/>
  <c r="U203" i="28"/>
  <c r="U202" i="28"/>
  <c r="U201" i="28"/>
  <c r="U200" i="28"/>
  <c r="U199" i="28"/>
  <c r="U198" i="28"/>
  <c r="U197" i="28"/>
  <c r="U196" i="28"/>
  <c r="U195" i="28"/>
  <c r="U194" i="28"/>
  <c r="U193" i="28"/>
  <c r="U192" i="28"/>
  <c r="U191" i="28"/>
  <c r="U190" i="28"/>
  <c r="U189" i="28"/>
  <c r="U188" i="28"/>
  <c r="U187" i="28"/>
  <c r="U186" i="28"/>
  <c r="U185" i="28"/>
  <c r="U184" i="28"/>
  <c r="U183" i="28"/>
  <c r="U182" i="28"/>
  <c r="U181" i="28"/>
  <c r="U180" i="28"/>
  <c r="U179" i="28"/>
  <c r="U178" i="28"/>
  <c r="U177" i="28"/>
  <c r="U176" i="28"/>
  <c r="U175" i="28"/>
  <c r="U174" i="28"/>
  <c r="U173" i="28"/>
  <c r="U172" i="28"/>
  <c r="U171" i="28"/>
  <c r="U170" i="28"/>
  <c r="U169" i="28"/>
  <c r="U168" i="28"/>
  <c r="U167" i="28"/>
  <c r="U166" i="28"/>
  <c r="U165" i="28"/>
  <c r="U164" i="28"/>
  <c r="U163" i="28"/>
  <c r="U162" i="28"/>
  <c r="U161" i="28"/>
  <c r="U160" i="28"/>
  <c r="U159" i="28"/>
  <c r="U158" i="28"/>
  <c r="U157" i="28"/>
  <c r="U156" i="28"/>
  <c r="U155" i="28"/>
  <c r="U154" i="28"/>
  <c r="U153" i="28"/>
  <c r="U152" i="28"/>
  <c r="U151" i="28"/>
  <c r="U150" i="28"/>
  <c r="U149" i="28"/>
  <c r="U148" i="28"/>
  <c r="U147" i="28"/>
  <c r="U146" i="28"/>
  <c r="U145" i="28"/>
  <c r="U144" i="28"/>
  <c r="U143" i="28"/>
  <c r="U142" i="28"/>
  <c r="U141" i="28"/>
  <c r="U140" i="28"/>
  <c r="U139" i="28"/>
  <c r="U138" i="28"/>
  <c r="U137" i="28"/>
  <c r="U136" i="28"/>
  <c r="U135" i="28"/>
  <c r="U134" i="28"/>
  <c r="U133" i="28"/>
  <c r="U132" i="28"/>
  <c r="U131" i="28"/>
  <c r="U130" i="28"/>
  <c r="U129" i="28"/>
  <c r="U128" i="28"/>
  <c r="U127" i="28"/>
  <c r="U126" i="28"/>
  <c r="U125" i="28"/>
  <c r="U124" i="28"/>
  <c r="U123" i="28"/>
  <c r="U122" i="28"/>
  <c r="U121" i="28"/>
  <c r="U120" i="28"/>
  <c r="U119" i="28"/>
  <c r="U118" i="28"/>
  <c r="U117" i="28"/>
  <c r="U116" i="28"/>
  <c r="U115" i="28"/>
  <c r="U114" i="28"/>
  <c r="U113" i="28"/>
  <c r="U112" i="28"/>
  <c r="U111" i="28"/>
  <c r="U110" i="28"/>
  <c r="U109" i="28"/>
  <c r="U108" i="28"/>
  <c r="U107" i="28"/>
  <c r="U106" i="28"/>
  <c r="U105" i="28"/>
  <c r="U104" i="28"/>
  <c r="U103" i="28"/>
  <c r="U102" i="28"/>
  <c r="U101" i="28"/>
  <c r="U100" i="28"/>
  <c r="U99" i="28"/>
  <c r="U98" i="28"/>
  <c r="U97" i="28"/>
  <c r="U96" i="28"/>
  <c r="U95" i="28"/>
  <c r="U94" i="28"/>
  <c r="U93" i="28"/>
  <c r="U92" i="28"/>
  <c r="U91" i="28"/>
  <c r="U90" i="28"/>
  <c r="U89" i="28"/>
  <c r="U88" i="28"/>
  <c r="U87" i="28"/>
  <c r="U86" i="28"/>
  <c r="U85" i="28"/>
  <c r="U84" i="28"/>
  <c r="U83" i="28"/>
  <c r="U82" i="28"/>
  <c r="U81" i="28"/>
  <c r="U80" i="28"/>
  <c r="U79" i="28"/>
  <c r="U78" i="28"/>
  <c r="U77" i="28"/>
  <c r="U76" i="28"/>
  <c r="U75" i="28"/>
  <c r="U74" i="28"/>
  <c r="U73" i="28"/>
  <c r="U72" i="28"/>
  <c r="U71" i="28"/>
  <c r="U70" i="28"/>
  <c r="U69" i="28"/>
  <c r="U68" i="28"/>
  <c r="U67" i="28"/>
  <c r="U66" i="28"/>
  <c r="U65" i="28"/>
  <c r="U64" i="28"/>
  <c r="U63" i="28"/>
  <c r="U62" i="28"/>
  <c r="U61" i="28"/>
  <c r="U60" i="28"/>
  <c r="U59" i="28"/>
  <c r="U58" i="28"/>
  <c r="U57" i="28"/>
  <c r="U56" i="28"/>
  <c r="U55" i="28"/>
  <c r="U54" i="28"/>
  <c r="U53" i="28"/>
  <c r="U52" i="28"/>
  <c r="U51" i="28"/>
  <c r="U50" i="28"/>
  <c r="U49" i="28"/>
  <c r="U48" i="28"/>
  <c r="U47" i="28"/>
  <c r="U46" i="28"/>
  <c r="U45" i="28"/>
  <c r="U44" i="28"/>
  <c r="U43" i="28"/>
  <c r="U42" i="28"/>
  <c r="U41" i="28"/>
  <c r="U40" i="28"/>
  <c r="U39" i="28"/>
  <c r="U38" i="28"/>
  <c r="U37" i="28"/>
  <c r="U36" i="28"/>
  <c r="U35" i="28"/>
  <c r="U34" i="28"/>
  <c r="U33" i="28"/>
  <c r="U32" i="28"/>
  <c r="U31" i="28"/>
  <c r="U30" i="28"/>
  <c r="U29" i="28"/>
  <c r="U28" i="28"/>
  <c r="U27" i="28"/>
  <c r="U26" i="28"/>
  <c r="U25" i="28"/>
  <c r="U24" i="28"/>
  <c r="U23" i="28"/>
  <c r="U22" i="28"/>
  <c r="U21" i="28"/>
  <c r="U20" i="28"/>
  <c r="U19" i="28"/>
  <c r="U18" i="28"/>
  <c r="U17" i="28"/>
  <c r="U262" i="28" s="1"/>
  <c r="U16" i="28"/>
  <c r="U261" i="28" s="1"/>
  <c r="U15" i="28"/>
  <c r="U260" i="28" s="1"/>
  <c r="U14" i="28"/>
  <c r="U259" i="28" s="1"/>
  <c r="U13" i="28"/>
  <c r="U258" i="28" s="1"/>
  <c r="U12" i="28"/>
  <c r="U257" i="28" s="1"/>
  <c r="U11" i="28"/>
  <c r="U256" i="28" s="1"/>
  <c r="U10" i="28"/>
  <c r="U255" i="28" s="1"/>
  <c r="U215" i="30"/>
  <c r="U214" i="30"/>
  <c r="U213" i="30"/>
  <c r="U212" i="30"/>
  <c r="U211" i="30"/>
  <c r="U210" i="30"/>
  <c r="U209" i="30"/>
  <c r="U208" i="30"/>
  <c r="U207" i="30"/>
  <c r="U206" i="30"/>
  <c r="U205" i="30"/>
  <c r="U204" i="30"/>
  <c r="U203" i="30"/>
  <c r="U202" i="30"/>
  <c r="U201" i="30"/>
  <c r="U200" i="30"/>
  <c r="U199" i="30"/>
  <c r="U198" i="30"/>
  <c r="U197" i="30"/>
  <c r="U196" i="30"/>
  <c r="U195" i="30"/>
  <c r="U194" i="30"/>
  <c r="U193" i="30"/>
  <c r="U192" i="30"/>
  <c r="U191" i="30"/>
  <c r="U190" i="30"/>
  <c r="U189" i="30"/>
  <c r="U188" i="30"/>
  <c r="U187" i="30"/>
  <c r="U186" i="30"/>
  <c r="U185" i="30"/>
  <c r="U184" i="30"/>
  <c r="U183" i="30"/>
  <c r="U182" i="30"/>
  <c r="U181" i="30"/>
  <c r="U180" i="30"/>
  <c r="U179" i="30"/>
  <c r="U178" i="30"/>
  <c r="U177" i="30"/>
  <c r="U176" i="30"/>
  <c r="U175" i="30"/>
  <c r="U174" i="30"/>
  <c r="U173" i="30"/>
  <c r="U172" i="30"/>
  <c r="U171" i="30"/>
  <c r="U170" i="30"/>
  <c r="U169" i="30"/>
  <c r="U168" i="30"/>
  <c r="U167" i="30"/>
  <c r="U166" i="30"/>
  <c r="U165" i="30"/>
  <c r="U164" i="30"/>
  <c r="U163" i="30"/>
  <c r="U162" i="30"/>
  <c r="U161" i="30"/>
  <c r="U160" i="30"/>
  <c r="U159" i="30"/>
  <c r="U158" i="30"/>
  <c r="U157" i="30"/>
  <c r="U156" i="30"/>
  <c r="U155" i="30"/>
  <c r="U154" i="30"/>
  <c r="U153" i="30"/>
  <c r="U152" i="30"/>
  <c r="U151" i="30"/>
  <c r="U150" i="30"/>
  <c r="U149" i="30"/>
  <c r="U148" i="30"/>
  <c r="U147" i="30"/>
  <c r="U146" i="30"/>
  <c r="U145" i="30"/>
  <c r="U144" i="30"/>
  <c r="U143" i="30"/>
  <c r="U142" i="30"/>
  <c r="U141" i="30"/>
  <c r="U140" i="30"/>
  <c r="U139" i="30"/>
  <c r="U138" i="30"/>
  <c r="U137" i="30"/>
  <c r="U136" i="30"/>
  <c r="U135" i="30"/>
  <c r="U134" i="30"/>
  <c r="U133" i="30"/>
  <c r="U132" i="30"/>
  <c r="U131" i="30"/>
  <c r="U130" i="30"/>
  <c r="U129" i="30"/>
  <c r="U128" i="30"/>
  <c r="U127" i="30"/>
  <c r="U126" i="30"/>
  <c r="U125" i="30"/>
  <c r="U124" i="30"/>
  <c r="U123" i="30"/>
  <c r="U122" i="30"/>
  <c r="U121" i="30"/>
  <c r="U120" i="30"/>
  <c r="U119" i="30"/>
  <c r="U118" i="30"/>
  <c r="U117" i="30"/>
  <c r="U116" i="30"/>
  <c r="U115" i="30"/>
  <c r="U114" i="30"/>
  <c r="U113" i="30"/>
  <c r="U112" i="30"/>
  <c r="U111" i="30"/>
  <c r="U110" i="30"/>
  <c r="U109" i="30"/>
  <c r="U108" i="30"/>
  <c r="U107" i="30"/>
  <c r="U106" i="30"/>
  <c r="U105" i="30"/>
  <c r="U104" i="30"/>
  <c r="U103" i="30"/>
  <c r="U102" i="30"/>
  <c r="U101" i="30"/>
  <c r="U100" i="30"/>
  <c r="U99" i="30"/>
  <c r="U98" i="30"/>
  <c r="U97" i="30"/>
  <c r="U96" i="30"/>
  <c r="U95" i="30"/>
  <c r="U94" i="30"/>
  <c r="U93" i="30"/>
  <c r="U92" i="30"/>
  <c r="U91" i="30"/>
  <c r="U90" i="30"/>
  <c r="U89" i="30"/>
  <c r="U88" i="30"/>
  <c r="U87" i="30"/>
  <c r="U86" i="30"/>
  <c r="U85" i="30"/>
  <c r="U84" i="30"/>
  <c r="U83" i="30"/>
  <c r="U82" i="30"/>
  <c r="U81" i="30"/>
  <c r="U80" i="30"/>
  <c r="U79" i="30"/>
  <c r="U78" i="30"/>
  <c r="U77" i="30"/>
  <c r="U76" i="30"/>
  <c r="U75" i="30"/>
  <c r="U74" i="30"/>
  <c r="U73" i="30"/>
  <c r="U72" i="30"/>
  <c r="U71" i="30"/>
  <c r="U70" i="30"/>
  <c r="U69" i="30"/>
  <c r="U68" i="30"/>
  <c r="U67" i="30"/>
  <c r="U66" i="30"/>
  <c r="U65" i="30"/>
  <c r="U64" i="30"/>
  <c r="U63" i="30"/>
  <c r="U62" i="30"/>
  <c r="U61" i="30"/>
  <c r="U60" i="30"/>
  <c r="U59" i="30"/>
  <c r="U58" i="30"/>
  <c r="U57" i="30"/>
  <c r="U56" i="30"/>
  <c r="U55" i="30"/>
  <c r="U54" i="30"/>
  <c r="U53" i="30"/>
  <c r="U52" i="30"/>
  <c r="U51" i="30"/>
  <c r="U50" i="30"/>
  <c r="U49" i="30"/>
  <c r="U48" i="30"/>
  <c r="U47" i="30"/>
  <c r="U46" i="30"/>
  <c r="U45" i="30"/>
  <c r="U44" i="30"/>
  <c r="U43" i="30"/>
  <c r="U42" i="30"/>
  <c r="U41" i="30"/>
  <c r="U40" i="30"/>
  <c r="U39" i="30"/>
  <c r="U38" i="30"/>
  <c r="U37" i="30"/>
  <c r="U36" i="30"/>
  <c r="U35" i="30"/>
  <c r="U34" i="30"/>
  <c r="U33" i="30"/>
  <c r="U32" i="30"/>
  <c r="U31" i="30"/>
  <c r="U30" i="30"/>
  <c r="U29" i="30"/>
  <c r="U28" i="30"/>
  <c r="U27" i="30"/>
  <c r="U26" i="30"/>
  <c r="U25" i="30"/>
  <c r="U24" i="30"/>
  <c r="U23" i="30"/>
  <c r="U22" i="30"/>
  <c r="U21" i="30"/>
  <c r="U20" i="30"/>
  <c r="U19" i="30"/>
  <c r="U18" i="30"/>
  <c r="U17" i="30"/>
  <c r="U16" i="30"/>
  <c r="U15" i="30"/>
  <c r="U14" i="30"/>
  <c r="U13" i="30"/>
  <c r="U12" i="30"/>
  <c r="U11" i="30"/>
  <c r="U10" i="30"/>
  <c r="U233" i="29"/>
  <c r="U232" i="29"/>
  <c r="U231" i="29"/>
  <c r="U230" i="29"/>
  <c r="U229" i="29"/>
  <c r="U228" i="29"/>
  <c r="U227" i="29"/>
  <c r="U226" i="29"/>
  <c r="U225" i="29"/>
  <c r="U224" i="29"/>
  <c r="U223" i="29"/>
  <c r="U222" i="29"/>
  <c r="U221" i="29"/>
  <c r="U220" i="29"/>
  <c r="U219" i="29"/>
  <c r="U218" i="29"/>
  <c r="U217" i="29"/>
  <c r="U216" i="29"/>
  <c r="U215" i="29"/>
  <c r="U214" i="29"/>
  <c r="U213" i="29"/>
  <c r="U212" i="29"/>
  <c r="U211" i="29"/>
  <c r="U210" i="29"/>
  <c r="U209" i="29"/>
  <c r="U208" i="29"/>
  <c r="U207" i="29"/>
  <c r="U206" i="29"/>
  <c r="U205" i="29"/>
  <c r="U204" i="29"/>
  <c r="U203" i="29"/>
  <c r="U202" i="29"/>
  <c r="U201" i="29"/>
  <c r="U200" i="29"/>
  <c r="U199" i="29"/>
  <c r="U198" i="29"/>
  <c r="U197" i="29"/>
  <c r="U196" i="29"/>
  <c r="U195" i="29"/>
  <c r="U194" i="29"/>
  <c r="U193" i="29"/>
  <c r="U192" i="29"/>
  <c r="U191" i="29"/>
  <c r="U190" i="29"/>
  <c r="U189" i="29"/>
  <c r="U188" i="29"/>
  <c r="U187" i="29"/>
  <c r="U186" i="29"/>
  <c r="U185" i="29"/>
  <c r="U184" i="29"/>
  <c r="U183" i="29"/>
  <c r="U182" i="29"/>
  <c r="U181" i="29"/>
  <c r="U180" i="29"/>
  <c r="U179" i="29"/>
  <c r="U178" i="29"/>
  <c r="U177" i="29"/>
  <c r="U176" i="29"/>
  <c r="U175" i="29"/>
  <c r="U174" i="29"/>
  <c r="U173" i="29"/>
  <c r="U172" i="29"/>
  <c r="U171" i="29"/>
  <c r="U170" i="29"/>
  <c r="U169" i="29"/>
  <c r="U168" i="29"/>
  <c r="U167" i="29"/>
  <c r="U166" i="29"/>
  <c r="U165" i="29"/>
  <c r="U164" i="29"/>
  <c r="U163" i="29"/>
  <c r="U162" i="29"/>
  <c r="U161" i="29"/>
  <c r="U160" i="29"/>
  <c r="U159" i="29"/>
  <c r="U158" i="29"/>
  <c r="U157" i="29"/>
  <c r="U156" i="29"/>
  <c r="U155" i="29"/>
  <c r="U154" i="29"/>
  <c r="U153" i="29"/>
  <c r="U152" i="29"/>
  <c r="U151" i="29"/>
  <c r="U150" i="29"/>
  <c r="U149" i="29"/>
  <c r="U148" i="29"/>
  <c r="U147" i="29"/>
  <c r="U146" i="29"/>
  <c r="U145" i="29"/>
  <c r="U144" i="29"/>
  <c r="U143" i="29"/>
  <c r="U142" i="29"/>
  <c r="U141" i="29"/>
  <c r="U140" i="29"/>
  <c r="U139" i="29"/>
  <c r="U138" i="29"/>
  <c r="U137" i="29"/>
  <c r="U136" i="29"/>
  <c r="U135" i="29"/>
  <c r="U134" i="29"/>
  <c r="U133" i="29"/>
  <c r="U132" i="29"/>
  <c r="U131" i="29"/>
  <c r="U130" i="29"/>
  <c r="U129" i="29"/>
  <c r="U128" i="29"/>
  <c r="U127" i="29"/>
  <c r="U126" i="29"/>
  <c r="U125" i="29"/>
  <c r="U124" i="29"/>
  <c r="U123" i="29"/>
  <c r="U122" i="29"/>
  <c r="U121" i="29"/>
  <c r="U120" i="29"/>
  <c r="U119" i="29"/>
  <c r="U118" i="29"/>
  <c r="U117" i="29"/>
  <c r="U116" i="29"/>
  <c r="U115" i="29"/>
  <c r="U114" i="29"/>
  <c r="U113" i="29"/>
  <c r="U112" i="29"/>
  <c r="U111" i="29"/>
  <c r="U110" i="29"/>
  <c r="U109" i="29"/>
  <c r="U108" i="29"/>
  <c r="U107" i="29"/>
  <c r="U106" i="29"/>
  <c r="U105" i="29"/>
  <c r="U104" i="29"/>
  <c r="U103" i="29"/>
  <c r="U102" i="29"/>
  <c r="U101" i="29"/>
  <c r="U100" i="29"/>
  <c r="U99" i="29"/>
  <c r="U98" i="29"/>
  <c r="U97" i="29"/>
  <c r="U96" i="29"/>
  <c r="U95" i="29"/>
  <c r="U94" i="29"/>
  <c r="U93" i="29"/>
  <c r="U92" i="29"/>
  <c r="U91" i="29"/>
  <c r="U90" i="29"/>
  <c r="U89" i="29"/>
  <c r="U88" i="29"/>
  <c r="U87" i="29"/>
  <c r="U86" i="29"/>
  <c r="U85" i="29"/>
  <c r="U84" i="29"/>
  <c r="U83" i="29"/>
  <c r="U82" i="29"/>
  <c r="U81" i="29"/>
  <c r="U80" i="29"/>
  <c r="U79" i="29"/>
  <c r="U78" i="29"/>
  <c r="U77" i="29"/>
  <c r="U76" i="29"/>
  <c r="U75" i="29"/>
  <c r="U74" i="29"/>
  <c r="U73" i="29"/>
  <c r="U72" i="29"/>
  <c r="U71" i="29"/>
  <c r="U70" i="29"/>
  <c r="U69" i="29"/>
  <c r="U68" i="29"/>
  <c r="U67" i="29"/>
  <c r="U66" i="29"/>
  <c r="U65" i="29"/>
  <c r="U64" i="29"/>
  <c r="U63" i="29"/>
  <c r="U62" i="29"/>
  <c r="U61" i="29"/>
  <c r="U60" i="29"/>
  <c r="U59" i="29"/>
  <c r="U58" i="29"/>
  <c r="U57" i="29"/>
  <c r="U56" i="29"/>
  <c r="U55" i="29"/>
  <c r="U54" i="29"/>
  <c r="U53" i="29"/>
  <c r="U52" i="29"/>
  <c r="U51" i="29"/>
  <c r="U50" i="29"/>
  <c r="U49" i="29"/>
  <c r="U48" i="29"/>
  <c r="U47" i="29"/>
  <c r="U46" i="29"/>
  <c r="U45" i="29"/>
  <c r="U44" i="29"/>
  <c r="U43" i="29"/>
  <c r="U42" i="29"/>
  <c r="U41" i="29"/>
  <c r="U40" i="29"/>
  <c r="U39" i="29"/>
  <c r="U38" i="29"/>
  <c r="U37" i="29"/>
  <c r="U36" i="29"/>
  <c r="U35" i="29"/>
  <c r="U34" i="29"/>
  <c r="U33" i="29"/>
  <c r="U32" i="29"/>
  <c r="U31" i="29"/>
  <c r="U30" i="29"/>
  <c r="U29" i="29"/>
  <c r="U28" i="29"/>
  <c r="U27" i="29"/>
  <c r="U26" i="29"/>
  <c r="U25" i="29"/>
  <c r="U24" i="29"/>
  <c r="U23" i="29"/>
  <c r="U22" i="29"/>
  <c r="U21" i="29"/>
  <c r="U20" i="29"/>
  <c r="U19" i="29"/>
  <c r="U18" i="29"/>
  <c r="U17" i="29"/>
  <c r="U16" i="29"/>
  <c r="U15" i="29"/>
  <c r="U14" i="29"/>
  <c r="U13" i="29"/>
  <c r="U12" i="29"/>
  <c r="U11" i="29"/>
  <c r="U10" i="29"/>
  <c r="U243" i="29"/>
  <c r="T179" i="29"/>
  <c r="AC179" i="29" s="1"/>
  <c r="T152" i="29"/>
  <c r="AC152" i="29" s="1"/>
  <c r="T151" i="29"/>
  <c r="AC151" i="29" s="1"/>
  <c r="T150" i="29"/>
  <c r="AC150" i="29" s="1"/>
  <c r="T149" i="29"/>
  <c r="AC149" i="29" s="1"/>
  <c r="T148" i="29"/>
  <c r="AC148" i="29" s="1"/>
  <c r="T147" i="29"/>
  <c r="AC147" i="29" s="1"/>
  <c r="T146" i="29"/>
  <c r="AC146" i="29" s="1"/>
  <c r="T145" i="29"/>
  <c r="AC145" i="29" s="1"/>
  <c r="H170" i="29"/>
  <c r="Y170" i="29" s="1"/>
  <c r="H169" i="29"/>
  <c r="Y169" i="29" s="1"/>
  <c r="H168" i="29"/>
  <c r="Y168" i="29" s="1"/>
  <c r="H167" i="29"/>
  <c r="Y167" i="29" s="1"/>
  <c r="H166" i="29"/>
  <c r="Y166" i="29" s="1"/>
  <c r="H165" i="29"/>
  <c r="Y165" i="29" s="1"/>
  <c r="H164" i="29"/>
  <c r="Y164" i="29" s="1"/>
  <c r="H163" i="29"/>
  <c r="Y163" i="29" s="1"/>
  <c r="H162" i="29"/>
  <c r="Y162" i="29" s="1"/>
  <c r="E170" i="29"/>
  <c r="X170" i="29" s="1"/>
  <c r="E169" i="29"/>
  <c r="X169" i="29" s="1"/>
  <c r="E168" i="29"/>
  <c r="X168" i="29" s="1"/>
  <c r="E167" i="29"/>
  <c r="X167" i="29" s="1"/>
  <c r="E166" i="29"/>
  <c r="X166" i="29" s="1"/>
  <c r="E165" i="29"/>
  <c r="X165" i="29" s="1"/>
  <c r="E164" i="29"/>
  <c r="X164" i="29" s="1"/>
  <c r="E163" i="29"/>
  <c r="X163" i="29" s="1"/>
  <c r="Q167" i="29"/>
  <c r="AB167" i="29" s="1"/>
  <c r="K166" i="29"/>
  <c r="Z166" i="29" s="1"/>
  <c r="T168" i="29"/>
  <c r="AC168" i="29" s="1"/>
  <c r="T167" i="29"/>
  <c r="AC167" i="29" s="1"/>
  <c r="L61" i="34"/>
  <c r="L77" i="34" s="1"/>
  <c r="K61" i="34"/>
  <c r="K77" i="34" s="1"/>
  <c r="J61" i="34"/>
  <c r="J75" i="34" s="1"/>
  <c r="I61" i="34"/>
  <c r="I77" i="34" s="1"/>
  <c r="H61" i="34"/>
  <c r="H77" i="34" s="1"/>
  <c r="G61" i="34"/>
  <c r="G77" i="34" s="1"/>
  <c r="F61" i="34"/>
  <c r="F77" i="34" s="1"/>
  <c r="E61" i="34"/>
  <c r="E75" i="34" s="1"/>
  <c r="D61" i="34"/>
  <c r="D77" i="34" s="1"/>
  <c r="C61" i="34"/>
  <c r="C77" i="34" s="1"/>
  <c r="L60" i="34"/>
  <c r="L76" i="34" s="1"/>
  <c r="K60" i="34"/>
  <c r="K76" i="34" s="1"/>
  <c r="J60" i="34"/>
  <c r="J74" i="34" s="1"/>
  <c r="I60" i="34"/>
  <c r="I76" i="34" s="1"/>
  <c r="H60" i="34"/>
  <c r="H76" i="34" s="1"/>
  <c r="G60" i="34"/>
  <c r="G76" i="34" s="1"/>
  <c r="F60" i="34"/>
  <c r="F76" i="34" s="1"/>
  <c r="E60" i="34"/>
  <c r="E74" i="34" s="1"/>
  <c r="D60" i="34"/>
  <c r="D76" i="34" s="1"/>
  <c r="C60" i="34"/>
  <c r="C76" i="34" s="1"/>
  <c r="L59" i="34"/>
  <c r="L75" i="34" s="1"/>
  <c r="K59" i="34"/>
  <c r="K75" i="34" s="1"/>
  <c r="J59" i="34"/>
  <c r="J73" i="34" s="1"/>
  <c r="I59" i="34"/>
  <c r="I75" i="34" s="1"/>
  <c r="H59" i="34"/>
  <c r="H75" i="34" s="1"/>
  <c r="G59" i="34"/>
  <c r="G75" i="34" s="1"/>
  <c r="F59" i="34"/>
  <c r="F75" i="34" s="1"/>
  <c r="E59" i="34"/>
  <c r="E73" i="34" s="1"/>
  <c r="D59" i="34"/>
  <c r="D75" i="34" s="1"/>
  <c r="C59" i="34"/>
  <c r="C75" i="34" s="1"/>
  <c r="L58" i="34"/>
  <c r="L74" i="34" s="1"/>
  <c r="K58" i="34"/>
  <c r="K74" i="34" s="1"/>
  <c r="J58" i="34"/>
  <c r="J72" i="34" s="1"/>
  <c r="I58" i="34"/>
  <c r="I74" i="34" s="1"/>
  <c r="H58" i="34"/>
  <c r="H74" i="34" s="1"/>
  <c r="G58" i="34"/>
  <c r="G74" i="34" s="1"/>
  <c r="F58" i="34"/>
  <c r="F74" i="34" s="1"/>
  <c r="E58" i="34"/>
  <c r="E72" i="34" s="1"/>
  <c r="D58" i="34"/>
  <c r="D74" i="34" s="1"/>
  <c r="C58" i="34"/>
  <c r="C74" i="34" s="1"/>
  <c r="L57" i="34"/>
  <c r="L73" i="34" s="1"/>
  <c r="K57" i="34"/>
  <c r="K73" i="34" s="1"/>
  <c r="J57" i="34"/>
  <c r="J71" i="34" s="1"/>
  <c r="I57" i="34"/>
  <c r="I73" i="34" s="1"/>
  <c r="H57" i="34"/>
  <c r="H73" i="34" s="1"/>
  <c r="G57" i="34"/>
  <c r="G73" i="34" s="1"/>
  <c r="F57" i="34"/>
  <c r="F73" i="34" s="1"/>
  <c r="E57" i="34"/>
  <c r="E71" i="34" s="1"/>
  <c r="D57" i="34"/>
  <c r="D73" i="34" s="1"/>
  <c r="C57" i="34"/>
  <c r="C73" i="34" s="1"/>
  <c r="L56" i="34"/>
  <c r="L72" i="34" s="1"/>
  <c r="K56" i="34"/>
  <c r="K72" i="34" s="1"/>
  <c r="J56" i="34"/>
  <c r="J70" i="34" s="1"/>
  <c r="I56" i="34"/>
  <c r="I72" i="34" s="1"/>
  <c r="H56" i="34"/>
  <c r="H72" i="34" s="1"/>
  <c r="G56" i="34"/>
  <c r="G72" i="34" s="1"/>
  <c r="F56" i="34"/>
  <c r="F72" i="34" s="1"/>
  <c r="E56" i="34"/>
  <c r="E70" i="34" s="1"/>
  <c r="D56" i="34"/>
  <c r="D72" i="34" s="1"/>
  <c r="C56" i="34"/>
  <c r="C72" i="34" s="1"/>
  <c r="L55" i="34"/>
  <c r="L71" i="34" s="1"/>
  <c r="K55" i="34"/>
  <c r="K71" i="34" s="1"/>
  <c r="J55" i="34"/>
  <c r="J69" i="34" s="1"/>
  <c r="I55" i="34"/>
  <c r="I71" i="34" s="1"/>
  <c r="H55" i="34"/>
  <c r="H71" i="34" s="1"/>
  <c r="G55" i="34"/>
  <c r="G71" i="34" s="1"/>
  <c r="F55" i="34"/>
  <c r="F71" i="34" s="1"/>
  <c r="E55" i="34"/>
  <c r="E69" i="34" s="1"/>
  <c r="D55" i="34"/>
  <c r="D71" i="34" s="1"/>
  <c r="C55" i="34"/>
  <c r="C71" i="34" s="1"/>
  <c r="L54" i="34"/>
  <c r="L70" i="34" s="1"/>
  <c r="K54" i="34"/>
  <c r="K70" i="34" s="1"/>
  <c r="J54" i="34"/>
  <c r="I54" i="34"/>
  <c r="I70" i="34" s="1"/>
  <c r="H54" i="34"/>
  <c r="H70" i="34" s="1"/>
  <c r="G54" i="34"/>
  <c r="G70" i="34" s="1"/>
  <c r="F54" i="34"/>
  <c r="E54" i="34"/>
  <c r="D54" i="34"/>
  <c r="D70" i="34" s="1"/>
  <c r="C54" i="34"/>
  <c r="C70" i="34" s="1"/>
  <c r="L53" i="34"/>
  <c r="L69" i="34" s="1"/>
  <c r="K53" i="34"/>
  <c r="K69" i="34" s="1"/>
  <c r="J53" i="34"/>
  <c r="I53" i="34"/>
  <c r="I69" i="34" s="1"/>
  <c r="H53" i="34"/>
  <c r="H69" i="34" s="1"/>
  <c r="G53" i="34"/>
  <c r="G69" i="34" s="1"/>
  <c r="F53" i="34"/>
  <c r="F69" i="34" s="1"/>
  <c r="E53" i="34"/>
  <c r="D53" i="34"/>
  <c r="D69" i="34" s="1"/>
  <c r="C53" i="34"/>
  <c r="C69" i="34" s="1"/>
  <c r="L47" i="34"/>
  <c r="K47" i="34"/>
  <c r="I47" i="34"/>
  <c r="H47" i="34"/>
  <c r="G47" i="34"/>
  <c r="F47" i="34"/>
  <c r="N47" i="34"/>
  <c r="L32" i="34"/>
  <c r="K32" i="34"/>
  <c r="I32" i="34"/>
  <c r="H32" i="34"/>
  <c r="G32" i="34"/>
  <c r="F32" i="34"/>
  <c r="N32" i="34"/>
  <c r="L17" i="34"/>
  <c r="K17" i="34"/>
  <c r="I17" i="34"/>
  <c r="H17" i="34"/>
  <c r="G17" i="34"/>
  <c r="F17" i="34"/>
  <c r="O7" i="33"/>
  <c r="M83" i="33"/>
  <c r="L83" i="33"/>
  <c r="J83" i="33"/>
  <c r="I83" i="33"/>
  <c r="H83" i="33"/>
  <c r="G83" i="33"/>
  <c r="E83" i="33"/>
  <c r="D83" i="33"/>
  <c r="M49" i="33"/>
  <c r="L49" i="33"/>
  <c r="J49" i="33"/>
  <c r="I49" i="33"/>
  <c r="H49" i="33"/>
  <c r="G49" i="33"/>
  <c r="E49" i="33"/>
  <c r="D49" i="33"/>
  <c r="E15" i="33"/>
  <c r="M15" i="33"/>
  <c r="L15" i="33"/>
  <c r="H15" i="33"/>
  <c r="I15" i="33"/>
  <c r="J15" i="33"/>
  <c r="G15" i="33"/>
  <c r="D15" i="33"/>
  <c r="U9" i="28"/>
  <c r="U254" i="28" s="1"/>
  <c r="U9" i="29"/>
  <c r="U226" i="30"/>
  <c r="U225" i="30"/>
  <c r="U224" i="30"/>
  <c r="U223" i="30"/>
  <c r="U222" i="30"/>
  <c r="U221" i="30"/>
  <c r="U220" i="30"/>
  <c r="U219" i="30"/>
  <c r="T215" i="30"/>
  <c r="T214" i="30"/>
  <c r="T213" i="30"/>
  <c r="T212" i="30"/>
  <c r="T211" i="30"/>
  <c r="T210" i="30"/>
  <c r="T209" i="30"/>
  <c r="T208" i="30"/>
  <c r="T207" i="30"/>
  <c r="T206" i="30"/>
  <c r="T205" i="30"/>
  <c r="T204" i="30"/>
  <c r="T203" i="30"/>
  <c r="T202" i="30"/>
  <c r="T201" i="30"/>
  <c r="T200" i="30"/>
  <c r="T199" i="30"/>
  <c r="T198" i="30"/>
  <c r="T197" i="30"/>
  <c r="T196" i="30"/>
  <c r="T195" i="30"/>
  <c r="T194" i="30"/>
  <c r="T193" i="30"/>
  <c r="T192" i="30"/>
  <c r="T191" i="30"/>
  <c r="T190" i="30"/>
  <c r="T189" i="30"/>
  <c r="T188" i="30"/>
  <c r="T187" i="30"/>
  <c r="T186" i="30"/>
  <c r="T185" i="30"/>
  <c r="T184" i="30"/>
  <c r="T183" i="30"/>
  <c r="T182" i="30"/>
  <c r="T181" i="30"/>
  <c r="T180" i="30"/>
  <c r="T179" i="30"/>
  <c r="T178" i="30"/>
  <c r="T177" i="30"/>
  <c r="T176" i="30"/>
  <c r="T175" i="30"/>
  <c r="T174" i="30"/>
  <c r="T173" i="30"/>
  <c r="T172" i="30"/>
  <c r="T171" i="30"/>
  <c r="T170" i="30"/>
  <c r="T169" i="30"/>
  <c r="T168" i="30"/>
  <c r="T167" i="30"/>
  <c r="T166" i="30"/>
  <c r="T165" i="30"/>
  <c r="T164" i="30"/>
  <c r="T163" i="30"/>
  <c r="T162" i="30"/>
  <c r="T161" i="30"/>
  <c r="T160" i="30"/>
  <c r="T159" i="30"/>
  <c r="T158" i="30"/>
  <c r="T157" i="30"/>
  <c r="T156" i="30"/>
  <c r="T155" i="30"/>
  <c r="T154" i="30"/>
  <c r="T153" i="30"/>
  <c r="T152" i="30"/>
  <c r="T151" i="30"/>
  <c r="T150" i="30"/>
  <c r="T149" i="30"/>
  <c r="T148" i="30"/>
  <c r="T147" i="30"/>
  <c r="T146" i="30"/>
  <c r="T145" i="30"/>
  <c r="T144" i="30"/>
  <c r="T143" i="30"/>
  <c r="T142" i="30"/>
  <c r="T141" i="30"/>
  <c r="T140" i="30"/>
  <c r="T139" i="30"/>
  <c r="T138" i="30"/>
  <c r="T137" i="30"/>
  <c r="T136" i="30"/>
  <c r="T135" i="30"/>
  <c r="T134" i="30"/>
  <c r="T133" i="30"/>
  <c r="T132" i="30"/>
  <c r="T131" i="30"/>
  <c r="T130" i="30"/>
  <c r="T129" i="30"/>
  <c r="T128" i="30"/>
  <c r="T127" i="30"/>
  <c r="T126" i="30"/>
  <c r="T125" i="30"/>
  <c r="T124" i="30"/>
  <c r="T123" i="30"/>
  <c r="T122" i="30"/>
  <c r="T121" i="30"/>
  <c r="T120" i="30"/>
  <c r="T119" i="30"/>
  <c r="T118" i="30"/>
  <c r="T117" i="30"/>
  <c r="T116" i="30"/>
  <c r="T115" i="30"/>
  <c r="T114" i="30"/>
  <c r="T113" i="30"/>
  <c r="T112" i="30"/>
  <c r="T111" i="30"/>
  <c r="T110" i="30"/>
  <c r="T109" i="30"/>
  <c r="T108" i="30"/>
  <c r="T107" i="30"/>
  <c r="T106" i="30"/>
  <c r="T105" i="30"/>
  <c r="T104" i="30"/>
  <c r="T103" i="30"/>
  <c r="T102" i="30"/>
  <c r="T101" i="30"/>
  <c r="T100" i="30"/>
  <c r="T99" i="30"/>
  <c r="T98" i="30"/>
  <c r="T97" i="30"/>
  <c r="T96" i="30"/>
  <c r="T95" i="30"/>
  <c r="T94" i="30"/>
  <c r="T93" i="30"/>
  <c r="T92" i="30"/>
  <c r="T91" i="30"/>
  <c r="T90" i="30"/>
  <c r="T89" i="30"/>
  <c r="T88" i="30"/>
  <c r="T87" i="30"/>
  <c r="T86" i="30"/>
  <c r="T85" i="30"/>
  <c r="T84" i="30"/>
  <c r="T83" i="30"/>
  <c r="T82" i="30"/>
  <c r="T81" i="30"/>
  <c r="T80" i="30"/>
  <c r="T79" i="30"/>
  <c r="T78" i="30"/>
  <c r="T77" i="30"/>
  <c r="T76" i="30"/>
  <c r="T75" i="30"/>
  <c r="T74" i="30"/>
  <c r="T73" i="30"/>
  <c r="T72" i="30"/>
  <c r="T71" i="30"/>
  <c r="T70" i="30"/>
  <c r="T69" i="30"/>
  <c r="T68" i="30"/>
  <c r="T67" i="30"/>
  <c r="T66" i="30"/>
  <c r="T65" i="30"/>
  <c r="T64" i="30"/>
  <c r="T63" i="30"/>
  <c r="T62" i="30"/>
  <c r="T61" i="30"/>
  <c r="T60" i="30"/>
  <c r="T59" i="30"/>
  <c r="T58" i="30"/>
  <c r="T57" i="30"/>
  <c r="T56" i="30"/>
  <c r="T55" i="30"/>
  <c r="T54" i="30"/>
  <c r="T53" i="30"/>
  <c r="T52" i="30"/>
  <c r="T51" i="30"/>
  <c r="T50" i="30"/>
  <c r="T49" i="30"/>
  <c r="T48" i="30"/>
  <c r="T47" i="30"/>
  <c r="T46" i="30"/>
  <c r="T45" i="30"/>
  <c r="T44" i="30"/>
  <c r="T43" i="30"/>
  <c r="T42" i="30"/>
  <c r="T41" i="30"/>
  <c r="T40" i="30"/>
  <c r="T39" i="30"/>
  <c r="T38" i="30"/>
  <c r="T37" i="30"/>
  <c r="T36" i="30"/>
  <c r="T35" i="30"/>
  <c r="T34" i="30"/>
  <c r="T33" i="30"/>
  <c r="T32" i="30"/>
  <c r="T31" i="30"/>
  <c r="T30" i="30"/>
  <c r="T29" i="30"/>
  <c r="T28" i="30"/>
  <c r="T27" i="30"/>
  <c r="T26" i="30"/>
  <c r="T25" i="30"/>
  <c r="T24" i="30"/>
  <c r="T23" i="30"/>
  <c r="T22" i="30"/>
  <c r="T21" i="30"/>
  <c r="T20" i="30"/>
  <c r="T19" i="30"/>
  <c r="T18" i="30"/>
  <c r="T17" i="30"/>
  <c r="T16" i="30"/>
  <c r="T15" i="30"/>
  <c r="T14" i="30"/>
  <c r="T13" i="30"/>
  <c r="T12" i="30"/>
  <c r="T11" i="30"/>
  <c r="T10" i="30"/>
  <c r="U9" i="30"/>
  <c r="U218" i="30" s="1"/>
  <c r="N54" i="34" l="1"/>
  <c r="N70" i="34" s="1"/>
  <c r="F70" i="34"/>
  <c r="L78" i="34"/>
  <c r="H78" i="34"/>
  <c r="N56" i="34"/>
  <c r="N72" i="34" s="1"/>
  <c r="N58" i="34"/>
  <c r="N74" i="34" s="1"/>
  <c r="N60" i="34"/>
  <c r="N76" i="34" s="1"/>
  <c r="I78" i="34"/>
  <c r="N53" i="34"/>
  <c r="N69" i="34" s="1"/>
  <c r="N55" i="34"/>
  <c r="N71" i="34" s="1"/>
  <c r="N57" i="34"/>
  <c r="N73" i="34" s="1"/>
  <c r="N59" i="34"/>
  <c r="N75" i="34" s="1"/>
  <c r="N61" i="34"/>
  <c r="N77" i="34" s="1"/>
  <c r="U239" i="29"/>
  <c r="U238" i="29"/>
  <c r="U242" i="29"/>
  <c r="I62" i="34"/>
  <c r="U237" i="29"/>
  <c r="U241" i="29"/>
  <c r="U236" i="29"/>
  <c r="U240" i="29"/>
  <c r="U244" i="29"/>
  <c r="G62" i="34"/>
  <c r="G78" i="34" s="1"/>
  <c r="K62" i="34"/>
  <c r="K78" i="34" s="1"/>
  <c r="H62" i="34"/>
  <c r="L62" i="34"/>
  <c r="N17" i="34"/>
  <c r="F62" i="34"/>
  <c r="F78" i="34" l="1"/>
  <c r="N78" i="34"/>
  <c r="N62" i="34"/>
  <c r="O82" i="33"/>
  <c r="O81" i="33"/>
  <c r="O80" i="33"/>
  <c r="O79" i="33"/>
  <c r="O78" i="33"/>
  <c r="O77" i="33"/>
  <c r="O76" i="33"/>
  <c r="O75" i="33"/>
  <c r="O74" i="33"/>
  <c r="O48" i="33"/>
  <c r="O47" i="33"/>
  <c r="O46" i="33"/>
  <c r="O45" i="33"/>
  <c r="O44" i="33"/>
  <c r="O43" i="33"/>
  <c r="O42" i="33"/>
  <c r="O41" i="33"/>
  <c r="O40" i="33"/>
  <c r="O83" i="33" l="1"/>
  <c r="O49" i="33"/>
  <c r="N95" i="33"/>
  <c r="K95" i="33"/>
  <c r="N94" i="33"/>
  <c r="K94" i="33"/>
  <c r="N61" i="33"/>
  <c r="K61" i="33"/>
  <c r="N60" i="33"/>
  <c r="K60" i="33"/>
  <c r="N27" i="33"/>
  <c r="K27" i="33"/>
  <c r="N26" i="33"/>
  <c r="K26" i="33"/>
  <c r="O14" i="33"/>
  <c r="O13" i="33"/>
  <c r="O12" i="33"/>
  <c r="O11" i="33"/>
  <c r="O10" i="33"/>
  <c r="O9" i="33"/>
  <c r="O8" i="33"/>
  <c r="O6" i="33"/>
  <c r="O15" i="33" l="1"/>
  <c r="AC251" i="28"/>
  <c r="T251" i="28"/>
  <c r="Q251" i="28"/>
  <c r="AB251" i="28" s="1"/>
  <c r="N251" i="28"/>
  <c r="AA251" i="28" s="1"/>
  <c r="K251" i="28"/>
  <c r="Z251" i="28" s="1"/>
  <c r="H251" i="28"/>
  <c r="Y251" i="28" s="1"/>
  <c r="E251" i="28"/>
  <c r="X251" i="28" s="1"/>
  <c r="T250" i="28"/>
  <c r="AC250" i="28" s="1"/>
  <c r="Q250" i="28"/>
  <c r="AB250" i="28" s="1"/>
  <c r="N250" i="28"/>
  <c r="AA250" i="28" s="1"/>
  <c r="K250" i="28"/>
  <c r="Z250" i="28" s="1"/>
  <c r="H250" i="28"/>
  <c r="Y250" i="28" s="1"/>
  <c r="E250" i="28"/>
  <c r="X250" i="28" s="1"/>
  <c r="Y249" i="28"/>
  <c r="T249" i="28"/>
  <c r="AC249" i="28" s="1"/>
  <c r="Q249" i="28"/>
  <c r="AB249" i="28" s="1"/>
  <c r="N249" i="28"/>
  <c r="AA249" i="28" s="1"/>
  <c r="K249" i="28"/>
  <c r="Z249" i="28" s="1"/>
  <c r="H249" i="28"/>
  <c r="E249" i="28"/>
  <c r="X249" i="28" s="1"/>
  <c r="AC248" i="28"/>
  <c r="Z248" i="28"/>
  <c r="T248" i="28"/>
  <c r="Q248" i="28"/>
  <c r="AB248" i="28" s="1"/>
  <c r="N248" i="28"/>
  <c r="AA248" i="28" s="1"/>
  <c r="K248" i="28"/>
  <c r="H248" i="28"/>
  <c r="Y248" i="28" s="1"/>
  <c r="E248" i="28"/>
  <c r="X248" i="28" s="1"/>
  <c r="T247" i="28"/>
  <c r="AC247" i="28" s="1"/>
  <c r="Q247" i="28"/>
  <c r="AB247" i="28" s="1"/>
  <c r="N247" i="28"/>
  <c r="AA247" i="28" s="1"/>
  <c r="K247" i="28"/>
  <c r="Z247" i="28" s="1"/>
  <c r="H247" i="28"/>
  <c r="Y247" i="28" s="1"/>
  <c r="E247" i="28"/>
  <c r="X247" i="28" s="1"/>
  <c r="T246" i="28"/>
  <c r="AC246" i="28" s="1"/>
  <c r="Q246" i="28"/>
  <c r="AB246" i="28" s="1"/>
  <c r="N246" i="28"/>
  <c r="AA246" i="28" s="1"/>
  <c r="K246" i="28"/>
  <c r="Z246" i="28" s="1"/>
  <c r="H246" i="28"/>
  <c r="Y246" i="28" s="1"/>
  <c r="E246" i="28"/>
  <c r="X246" i="28" s="1"/>
  <c r="Y245" i="28"/>
  <c r="T245" i="28"/>
  <c r="AC245" i="28" s="1"/>
  <c r="Q245" i="28"/>
  <c r="AB245" i="28" s="1"/>
  <c r="N245" i="28"/>
  <c r="AA245" i="28" s="1"/>
  <c r="K245" i="28"/>
  <c r="Z245" i="28" s="1"/>
  <c r="H245" i="28"/>
  <c r="E245" i="28"/>
  <c r="X245" i="28" s="1"/>
  <c r="AC244" i="28"/>
  <c r="Z244" i="28"/>
  <c r="T244" i="28"/>
  <c r="Q244" i="28"/>
  <c r="AB244" i="28" s="1"/>
  <c r="N244" i="28"/>
  <c r="AA244" i="28" s="1"/>
  <c r="K244" i="28"/>
  <c r="H244" i="28"/>
  <c r="Y244" i="28" s="1"/>
  <c r="E244" i="28"/>
  <c r="X244" i="28" s="1"/>
  <c r="T243" i="28"/>
  <c r="AC243" i="28" s="1"/>
  <c r="Q243" i="28"/>
  <c r="AB243" i="28" s="1"/>
  <c r="N243" i="28"/>
  <c r="AA243" i="28" s="1"/>
  <c r="K243" i="28"/>
  <c r="Z243" i="28" s="1"/>
  <c r="H243" i="28"/>
  <c r="Y243" i="28" s="1"/>
  <c r="E243" i="28"/>
  <c r="X243" i="28" s="1"/>
  <c r="T242" i="28"/>
  <c r="AC242" i="28" s="1"/>
  <c r="Q242" i="28"/>
  <c r="AB242" i="28" s="1"/>
  <c r="N242" i="28"/>
  <c r="AA242" i="28" s="1"/>
  <c r="K242" i="28"/>
  <c r="Z242" i="28" s="1"/>
  <c r="H242" i="28"/>
  <c r="Y242" i="28" s="1"/>
  <c r="E242" i="28"/>
  <c r="X242" i="28" s="1"/>
  <c r="Y241" i="28"/>
  <c r="T241" i="28"/>
  <c r="AC241" i="28" s="1"/>
  <c r="Q241" i="28"/>
  <c r="AB241" i="28" s="1"/>
  <c r="N241" i="28"/>
  <c r="AA241" i="28" s="1"/>
  <c r="K241" i="28"/>
  <c r="Z241" i="28" s="1"/>
  <c r="H241" i="28"/>
  <c r="E241" i="28"/>
  <c r="X241" i="28" s="1"/>
  <c r="AC240" i="28"/>
  <c r="Z240" i="28"/>
  <c r="Y240" i="28"/>
  <c r="T240" i="28"/>
  <c r="Q240" i="28"/>
  <c r="AB240" i="28" s="1"/>
  <c r="N240" i="28"/>
  <c r="AA240" i="28" s="1"/>
  <c r="K240" i="28"/>
  <c r="H240" i="28"/>
  <c r="E240" i="28"/>
  <c r="X240" i="28" s="1"/>
  <c r="Z239" i="28"/>
  <c r="T239" i="28"/>
  <c r="AC239" i="28" s="1"/>
  <c r="Q239" i="28"/>
  <c r="AB239" i="28" s="1"/>
  <c r="N239" i="28"/>
  <c r="AA239" i="28" s="1"/>
  <c r="K239" i="28"/>
  <c r="H239" i="28"/>
  <c r="Y239" i="28" s="1"/>
  <c r="E239" i="28"/>
  <c r="X239" i="28" s="1"/>
  <c r="T238" i="28"/>
  <c r="AC238" i="28" s="1"/>
  <c r="Q238" i="28"/>
  <c r="AB238" i="28" s="1"/>
  <c r="N238" i="28"/>
  <c r="AA238" i="28" s="1"/>
  <c r="K238" i="28"/>
  <c r="Z238" i="28" s="1"/>
  <c r="H238" i="28"/>
  <c r="Y238" i="28" s="1"/>
  <c r="E238" i="28"/>
  <c r="X238" i="28" s="1"/>
  <c r="Y237" i="28"/>
  <c r="T237" i="28"/>
  <c r="AC237" i="28" s="1"/>
  <c r="Q237" i="28"/>
  <c r="AB237" i="28" s="1"/>
  <c r="N237" i="28"/>
  <c r="AA237" i="28" s="1"/>
  <c r="K237" i="28"/>
  <c r="Z237" i="28" s="1"/>
  <c r="H237" i="28"/>
  <c r="E237" i="28"/>
  <c r="X237" i="28" s="1"/>
  <c r="AC236" i="28"/>
  <c r="Z236" i="28"/>
  <c r="Y236" i="28"/>
  <c r="T236" i="28"/>
  <c r="Q236" i="28"/>
  <c r="AB236" i="28" s="1"/>
  <c r="N236" i="28"/>
  <c r="AA236" i="28" s="1"/>
  <c r="K236" i="28"/>
  <c r="H236" i="28"/>
  <c r="E236" i="28"/>
  <c r="X236" i="28" s="1"/>
  <c r="AC235" i="28"/>
  <c r="Z235" i="28"/>
  <c r="T235" i="28"/>
  <c r="Q235" i="28"/>
  <c r="AB235" i="28" s="1"/>
  <c r="N235" i="28"/>
  <c r="AA235" i="28" s="1"/>
  <c r="K235" i="28"/>
  <c r="H235" i="28"/>
  <c r="Y235" i="28" s="1"/>
  <c r="E235" i="28"/>
  <c r="X235" i="28" s="1"/>
  <c r="T234" i="28"/>
  <c r="AC234" i="28" s="1"/>
  <c r="Q234" i="28"/>
  <c r="AB234" i="28" s="1"/>
  <c r="N234" i="28"/>
  <c r="AA234" i="28" s="1"/>
  <c r="K234" i="28"/>
  <c r="Z234" i="28" s="1"/>
  <c r="H234" i="28"/>
  <c r="Y234" i="28" s="1"/>
  <c r="E234" i="28"/>
  <c r="X234" i="28" s="1"/>
  <c r="Y233" i="28"/>
  <c r="T233" i="28"/>
  <c r="AC233" i="28" s="1"/>
  <c r="Q233" i="28"/>
  <c r="AB233" i="28" s="1"/>
  <c r="N233" i="28"/>
  <c r="AA233" i="28" s="1"/>
  <c r="K233" i="28"/>
  <c r="Z233" i="28" s="1"/>
  <c r="H233" i="28"/>
  <c r="E233" i="28"/>
  <c r="X233" i="28" s="1"/>
  <c r="AC232" i="28"/>
  <c r="Z232" i="28"/>
  <c r="Y232" i="28"/>
  <c r="T232" i="28"/>
  <c r="Q232" i="28"/>
  <c r="AB232" i="28" s="1"/>
  <c r="N232" i="28"/>
  <c r="AA232" i="28" s="1"/>
  <c r="K232" i="28"/>
  <c r="H232" i="28"/>
  <c r="E232" i="28"/>
  <c r="X232" i="28" s="1"/>
  <c r="AC231" i="28"/>
  <c r="Z231" i="28"/>
  <c r="T231" i="28"/>
  <c r="Q231" i="28"/>
  <c r="AB231" i="28" s="1"/>
  <c r="N231" i="28"/>
  <c r="AA231" i="28" s="1"/>
  <c r="K231" i="28"/>
  <c r="H231" i="28"/>
  <c r="Y231" i="28" s="1"/>
  <c r="E231" i="28"/>
  <c r="X231" i="28" s="1"/>
  <c r="T230" i="28"/>
  <c r="AC230" i="28" s="1"/>
  <c r="Q230" i="28"/>
  <c r="AB230" i="28" s="1"/>
  <c r="N230" i="28"/>
  <c r="AA230" i="28" s="1"/>
  <c r="K230" i="28"/>
  <c r="Z230" i="28" s="1"/>
  <c r="H230" i="28"/>
  <c r="Y230" i="28" s="1"/>
  <c r="E230" i="28"/>
  <c r="X230" i="28" s="1"/>
  <c r="Y229" i="28"/>
  <c r="T229" i="28"/>
  <c r="AC229" i="28" s="1"/>
  <c r="Q229" i="28"/>
  <c r="AB229" i="28" s="1"/>
  <c r="N229" i="28"/>
  <c r="AA229" i="28" s="1"/>
  <c r="K229" i="28"/>
  <c r="Z229" i="28" s="1"/>
  <c r="H229" i="28"/>
  <c r="E229" i="28"/>
  <c r="X229" i="28" s="1"/>
  <c r="AC228" i="28"/>
  <c r="Z228" i="28"/>
  <c r="Y228" i="28"/>
  <c r="T228" i="28"/>
  <c r="Q228" i="28"/>
  <c r="AB228" i="28" s="1"/>
  <c r="N228" i="28"/>
  <c r="AA228" i="28" s="1"/>
  <c r="K228" i="28"/>
  <c r="H228" i="28"/>
  <c r="E228" i="28"/>
  <c r="X228" i="28" s="1"/>
  <c r="AC227" i="28"/>
  <c r="Z227" i="28"/>
  <c r="T227" i="28"/>
  <c r="Q227" i="28"/>
  <c r="AB227" i="28" s="1"/>
  <c r="N227" i="28"/>
  <c r="AA227" i="28" s="1"/>
  <c r="K227" i="28"/>
  <c r="H227" i="28"/>
  <c r="Y227" i="28" s="1"/>
  <c r="E227" i="28"/>
  <c r="X227" i="28" s="1"/>
  <c r="T226" i="28"/>
  <c r="AC226" i="28" s="1"/>
  <c r="Q226" i="28"/>
  <c r="AB226" i="28" s="1"/>
  <c r="N226" i="28"/>
  <c r="AA226" i="28" s="1"/>
  <c r="K226" i="28"/>
  <c r="Z226" i="28" s="1"/>
  <c r="H226" i="28"/>
  <c r="Y226" i="28" s="1"/>
  <c r="E226" i="28"/>
  <c r="X226" i="28" s="1"/>
  <c r="Y225" i="28"/>
  <c r="T225" i="28"/>
  <c r="AC225" i="28" s="1"/>
  <c r="Q225" i="28"/>
  <c r="AB225" i="28" s="1"/>
  <c r="N225" i="28"/>
  <c r="AA225" i="28" s="1"/>
  <c r="K225" i="28"/>
  <c r="Z225" i="28" s="1"/>
  <c r="H225" i="28"/>
  <c r="E225" i="28"/>
  <c r="X225" i="28" s="1"/>
  <c r="Z224" i="28"/>
  <c r="T224" i="28"/>
  <c r="AC224" i="28" s="1"/>
  <c r="Q224" i="28"/>
  <c r="AB224" i="28" s="1"/>
  <c r="N224" i="28"/>
  <c r="AA224" i="28" s="1"/>
  <c r="K224" i="28"/>
  <c r="H224" i="28"/>
  <c r="Y224" i="28" s="1"/>
  <c r="E224" i="28"/>
  <c r="X224" i="28" s="1"/>
  <c r="AC223" i="28"/>
  <c r="T223" i="28"/>
  <c r="Q223" i="28"/>
  <c r="AB223" i="28" s="1"/>
  <c r="N223" i="28"/>
  <c r="AA223" i="28" s="1"/>
  <c r="K223" i="28"/>
  <c r="Z223" i="28" s="1"/>
  <c r="H223" i="28"/>
  <c r="Y223" i="28" s="1"/>
  <c r="E223" i="28"/>
  <c r="X223" i="28" s="1"/>
  <c r="T222" i="28"/>
  <c r="AC222" i="28" s="1"/>
  <c r="Q222" i="28"/>
  <c r="AB222" i="28" s="1"/>
  <c r="N222" i="28"/>
  <c r="AA222" i="28" s="1"/>
  <c r="K222" i="28"/>
  <c r="Z222" i="28" s="1"/>
  <c r="H222" i="28"/>
  <c r="Y222" i="28" s="1"/>
  <c r="E222" i="28"/>
  <c r="X222" i="28" s="1"/>
  <c r="Y221" i="28"/>
  <c r="T221" i="28"/>
  <c r="AC221" i="28" s="1"/>
  <c r="Q221" i="28"/>
  <c r="AB221" i="28" s="1"/>
  <c r="N221" i="28"/>
  <c r="AA221" i="28" s="1"/>
  <c r="K221" i="28"/>
  <c r="Z221" i="28" s="1"/>
  <c r="H221" i="28"/>
  <c r="E221" i="28"/>
  <c r="X221" i="28" s="1"/>
  <c r="Z220" i="28"/>
  <c r="T220" i="28"/>
  <c r="AC220" i="28" s="1"/>
  <c r="Q220" i="28"/>
  <c r="AB220" i="28" s="1"/>
  <c r="N220" i="28"/>
  <c r="AA220" i="28" s="1"/>
  <c r="K220" i="28"/>
  <c r="H220" i="28"/>
  <c r="Y220" i="28" s="1"/>
  <c r="E220" i="28"/>
  <c r="X220" i="28" s="1"/>
  <c r="AC219" i="28"/>
  <c r="T219" i="28"/>
  <c r="Q219" i="28"/>
  <c r="AB219" i="28" s="1"/>
  <c r="N219" i="28"/>
  <c r="AA219" i="28" s="1"/>
  <c r="K219" i="28"/>
  <c r="Z219" i="28" s="1"/>
  <c r="H219" i="28"/>
  <c r="Y219" i="28" s="1"/>
  <c r="E219" i="28"/>
  <c r="X219" i="28" s="1"/>
  <c r="T218" i="28"/>
  <c r="AC218" i="28" s="1"/>
  <c r="Q218" i="28"/>
  <c r="AB218" i="28" s="1"/>
  <c r="N218" i="28"/>
  <c r="AA218" i="28" s="1"/>
  <c r="K218" i="28"/>
  <c r="Z218" i="28" s="1"/>
  <c r="H218" i="28"/>
  <c r="Y218" i="28" s="1"/>
  <c r="E218" i="28"/>
  <c r="X218" i="28" s="1"/>
  <c r="Y217" i="28"/>
  <c r="T217" i="28"/>
  <c r="AC217" i="28" s="1"/>
  <c r="Q217" i="28"/>
  <c r="AB217" i="28" s="1"/>
  <c r="N217" i="28"/>
  <c r="AA217" i="28" s="1"/>
  <c r="K217" i="28"/>
  <c r="Z217" i="28" s="1"/>
  <c r="H217" i="28"/>
  <c r="E217" i="28"/>
  <c r="X217" i="28" s="1"/>
  <c r="Z216" i="28"/>
  <c r="T216" i="28"/>
  <c r="AC216" i="28" s="1"/>
  <c r="Q216" i="28"/>
  <c r="AB216" i="28" s="1"/>
  <c r="N216" i="28"/>
  <c r="AA216" i="28" s="1"/>
  <c r="K216" i="28"/>
  <c r="H216" i="28"/>
  <c r="Y216" i="28" s="1"/>
  <c r="E216" i="28"/>
  <c r="X216" i="28" s="1"/>
  <c r="T215" i="28"/>
  <c r="AC215" i="28" s="1"/>
  <c r="Q215" i="28"/>
  <c r="AB215" i="28" s="1"/>
  <c r="N215" i="28"/>
  <c r="AA215" i="28" s="1"/>
  <c r="K215" i="28"/>
  <c r="Z215" i="28" s="1"/>
  <c r="H215" i="28"/>
  <c r="Y215" i="28" s="1"/>
  <c r="E215" i="28"/>
  <c r="X215" i="28" s="1"/>
  <c r="T214" i="28"/>
  <c r="AC214" i="28" s="1"/>
  <c r="Q214" i="28"/>
  <c r="AB214" i="28" s="1"/>
  <c r="N214" i="28"/>
  <c r="AA214" i="28" s="1"/>
  <c r="K214" i="28"/>
  <c r="Z214" i="28" s="1"/>
  <c r="H214" i="28"/>
  <c r="Y214" i="28" s="1"/>
  <c r="E214" i="28"/>
  <c r="X214" i="28" s="1"/>
  <c r="Y213" i="28"/>
  <c r="T213" i="28"/>
  <c r="AC213" i="28" s="1"/>
  <c r="Q213" i="28"/>
  <c r="AB213" i="28" s="1"/>
  <c r="N213" i="28"/>
  <c r="AA213" i="28" s="1"/>
  <c r="K213" i="28"/>
  <c r="Z213" i="28" s="1"/>
  <c r="H213" i="28"/>
  <c r="E213" i="28"/>
  <c r="X213" i="28" s="1"/>
  <c r="Z212" i="28"/>
  <c r="T212" i="28"/>
  <c r="AC212" i="28" s="1"/>
  <c r="Q212" i="28"/>
  <c r="AB212" i="28" s="1"/>
  <c r="N212" i="28"/>
  <c r="AA212" i="28" s="1"/>
  <c r="K212" i="28"/>
  <c r="H212" i="28"/>
  <c r="Y212" i="28" s="1"/>
  <c r="E212" i="28"/>
  <c r="X212" i="28" s="1"/>
  <c r="T211" i="28"/>
  <c r="AC211" i="28" s="1"/>
  <c r="Q211" i="28"/>
  <c r="AB211" i="28" s="1"/>
  <c r="N211" i="28"/>
  <c r="AA211" i="28" s="1"/>
  <c r="K211" i="28"/>
  <c r="Z211" i="28" s="1"/>
  <c r="H211" i="28"/>
  <c r="Y211" i="28" s="1"/>
  <c r="E211" i="28"/>
  <c r="X211" i="28" s="1"/>
  <c r="T210" i="28"/>
  <c r="AC210" i="28" s="1"/>
  <c r="Q210" i="28"/>
  <c r="AB210" i="28" s="1"/>
  <c r="N210" i="28"/>
  <c r="AA210" i="28" s="1"/>
  <c r="K210" i="28"/>
  <c r="Z210" i="28" s="1"/>
  <c r="H210" i="28"/>
  <c r="Y210" i="28" s="1"/>
  <c r="E210" i="28"/>
  <c r="X210" i="28" s="1"/>
  <c r="T209" i="28"/>
  <c r="AC209" i="28" s="1"/>
  <c r="Q209" i="28"/>
  <c r="AB209" i="28" s="1"/>
  <c r="N209" i="28"/>
  <c r="AA209" i="28" s="1"/>
  <c r="K209" i="28"/>
  <c r="Z209" i="28" s="1"/>
  <c r="H209" i="28"/>
  <c r="Y209" i="28" s="1"/>
  <c r="E209" i="28"/>
  <c r="X209" i="28" s="1"/>
  <c r="T208" i="28"/>
  <c r="AC208" i="28" s="1"/>
  <c r="Q208" i="28"/>
  <c r="AB208" i="28" s="1"/>
  <c r="N208" i="28"/>
  <c r="AA208" i="28" s="1"/>
  <c r="K208" i="28"/>
  <c r="Z208" i="28" s="1"/>
  <c r="H208" i="28"/>
  <c r="Y208" i="28" s="1"/>
  <c r="E208" i="28"/>
  <c r="X208" i="28" s="1"/>
  <c r="T207" i="28"/>
  <c r="AC207" i="28" s="1"/>
  <c r="Q207" i="28"/>
  <c r="AB207" i="28" s="1"/>
  <c r="N207" i="28"/>
  <c r="AA207" i="28" s="1"/>
  <c r="K207" i="28"/>
  <c r="Z207" i="28" s="1"/>
  <c r="H207" i="28"/>
  <c r="Y207" i="28" s="1"/>
  <c r="E207" i="28"/>
  <c r="X207" i="28" s="1"/>
  <c r="T206" i="28"/>
  <c r="AC206" i="28" s="1"/>
  <c r="Q206" i="28"/>
  <c r="AB206" i="28" s="1"/>
  <c r="N206" i="28"/>
  <c r="AA206" i="28" s="1"/>
  <c r="K206" i="28"/>
  <c r="Z206" i="28" s="1"/>
  <c r="H206" i="28"/>
  <c r="Y206" i="28" s="1"/>
  <c r="E206" i="28"/>
  <c r="X206" i="28" s="1"/>
  <c r="T205" i="28"/>
  <c r="AC205" i="28" s="1"/>
  <c r="Q205" i="28"/>
  <c r="AB205" i="28" s="1"/>
  <c r="N205" i="28"/>
  <c r="AA205" i="28" s="1"/>
  <c r="K205" i="28"/>
  <c r="Z205" i="28" s="1"/>
  <c r="H205" i="28"/>
  <c r="Y205" i="28" s="1"/>
  <c r="E205" i="28"/>
  <c r="X205" i="28" s="1"/>
  <c r="Y204" i="28"/>
  <c r="T204" i="28"/>
  <c r="AC204" i="28" s="1"/>
  <c r="Q204" i="28"/>
  <c r="AB204" i="28" s="1"/>
  <c r="N204" i="28"/>
  <c r="AA204" i="28" s="1"/>
  <c r="K204" i="28"/>
  <c r="Z204" i="28" s="1"/>
  <c r="H204" i="28"/>
  <c r="E204" i="28"/>
  <c r="X204" i="28" s="1"/>
  <c r="Z203" i="28"/>
  <c r="T203" i="28"/>
  <c r="AC203" i="28" s="1"/>
  <c r="Q203" i="28"/>
  <c r="AB203" i="28" s="1"/>
  <c r="N203" i="28"/>
  <c r="AA203" i="28" s="1"/>
  <c r="K203" i="28"/>
  <c r="H203" i="28"/>
  <c r="Y203" i="28" s="1"/>
  <c r="E203" i="28"/>
  <c r="X203" i="28" s="1"/>
  <c r="T202" i="28"/>
  <c r="AC202" i="28" s="1"/>
  <c r="Q202" i="28"/>
  <c r="AB202" i="28" s="1"/>
  <c r="N202" i="28"/>
  <c r="AA202" i="28" s="1"/>
  <c r="K202" i="28"/>
  <c r="Z202" i="28" s="1"/>
  <c r="H202" i="28"/>
  <c r="Y202" i="28" s="1"/>
  <c r="E202" i="28"/>
  <c r="X202" i="28" s="1"/>
  <c r="T201" i="28"/>
  <c r="AC201" i="28" s="1"/>
  <c r="Q201" i="28"/>
  <c r="AB201" i="28" s="1"/>
  <c r="N201" i="28"/>
  <c r="AA201" i="28" s="1"/>
  <c r="K201" i="28"/>
  <c r="Z201" i="28" s="1"/>
  <c r="H201" i="28"/>
  <c r="Y201" i="28" s="1"/>
  <c r="E201" i="28"/>
  <c r="X201" i="28" s="1"/>
  <c r="T200" i="28"/>
  <c r="AC200" i="28" s="1"/>
  <c r="Q200" i="28"/>
  <c r="AB200" i="28" s="1"/>
  <c r="N200" i="28"/>
  <c r="AA200" i="28" s="1"/>
  <c r="K200" i="28"/>
  <c r="Z200" i="28" s="1"/>
  <c r="H200" i="28"/>
  <c r="Y200" i="28" s="1"/>
  <c r="E200" i="28"/>
  <c r="X200" i="28" s="1"/>
  <c r="T199" i="28"/>
  <c r="AC199" i="28" s="1"/>
  <c r="Q199" i="28"/>
  <c r="AB199" i="28" s="1"/>
  <c r="N199" i="28"/>
  <c r="AA199" i="28" s="1"/>
  <c r="K199" i="28"/>
  <c r="Z199" i="28" s="1"/>
  <c r="H199" i="28"/>
  <c r="Y199" i="28" s="1"/>
  <c r="E199" i="28"/>
  <c r="X199" i="28" s="1"/>
  <c r="T198" i="28"/>
  <c r="AC198" i="28" s="1"/>
  <c r="Q198" i="28"/>
  <c r="AB198" i="28" s="1"/>
  <c r="N198" i="28"/>
  <c r="AA198" i="28" s="1"/>
  <c r="K198" i="28"/>
  <c r="Z198" i="28" s="1"/>
  <c r="H198" i="28"/>
  <c r="Y198" i="28" s="1"/>
  <c r="E198" i="28"/>
  <c r="X198" i="28" s="1"/>
  <c r="T197" i="28"/>
  <c r="AC197" i="28" s="1"/>
  <c r="Q197" i="28"/>
  <c r="AB197" i="28" s="1"/>
  <c r="N197" i="28"/>
  <c r="AA197" i="28" s="1"/>
  <c r="K197" i="28"/>
  <c r="Z197" i="28" s="1"/>
  <c r="H197" i="28"/>
  <c r="Y197" i="28" s="1"/>
  <c r="E197" i="28"/>
  <c r="X197" i="28" s="1"/>
  <c r="T196" i="28"/>
  <c r="AC196" i="28" s="1"/>
  <c r="Q196" i="28"/>
  <c r="AB196" i="28" s="1"/>
  <c r="N196" i="28"/>
  <c r="AA196" i="28" s="1"/>
  <c r="K196" i="28"/>
  <c r="Z196" i="28" s="1"/>
  <c r="H196" i="28"/>
  <c r="Y196" i="28" s="1"/>
  <c r="E196" i="28"/>
  <c r="X196" i="28" s="1"/>
  <c r="T195" i="28"/>
  <c r="AC195" i="28" s="1"/>
  <c r="Q195" i="28"/>
  <c r="AB195" i="28" s="1"/>
  <c r="N195" i="28"/>
  <c r="AA195" i="28" s="1"/>
  <c r="K195" i="28"/>
  <c r="Z195" i="28" s="1"/>
  <c r="H195" i="28"/>
  <c r="Y195" i="28" s="1"/>
  <c r="E195" i="28"/>
  <c r="X195" i="28" s="1"/>
  <c r="T194" i="28"/>
  <c r="AC194" i="28" s="1"/>
  <c r="Q194" i="28"/>
  <c r="AB194" i="28" s="1"/>
  <c r="N194" i="28"/>
  <c r="AA194" i="28" s="1"/>
  <c r="K194" i="28"/>
  <c r="Z194" i="28" s="1"/>
  <c r="H194" i="28"/>
  <c r="Y194" i="28" s="1"/>
  <c r="E194" i="28"/>
  <c r="X194" i="28" s="1"/>
  <c r="T193" i="28"/>
  <c r="AC193" i="28" s="1"/>
  <c r="Q193" i="28"/>
  <c r="AB193" i="28" s="1"/>
  <c r="N193" i="28"/>
  <c r="AA193" i="28" s="1"/>
  <c r="K193" i="28"/>
  <c r="Z193" i="28" s="1"/>
  <c r="H193" i="28"/>
  <c r="Y193" i="28" s="1"/>
  <c r="E193" i="28"/>
  <c r="X193" i="28" s="1"/>
  <c r="T192" i="28"/>
  <c r="AC192" i="28" s="1"/>
  <c r="Q192" i="28"/>
  <c r="AB192" i="28" s="1"/>
  <c r="N192" i="28"/>
  <c r="AA192" i="28" s="1"/>
  <c r="K192" i="28"/>
  <c r="Z192" i="28" s="1"/>
  <c r="H192" i="28"/>
  <c r="Y192" i="28" s="1"/>
  <c r="E192" i="28"/>
  <c r="X192" i="28" s="1"/>
  <c r="T191" i="28"/>
  <c r="AC191" i="28" s="1"/>
  <c r="Q191" i="28"/>
  <c r="AB191" i="28" s="1"/>
  <c r="N191" i="28"/>
  <c r="AA191" i="28" s="1"/>
  <c r="K191" i="28"/>
  <c r="Z191" i="28" s="1"/>
  <c r="H191" i="28"/>
  <c r="Y191" i="28" s="1"/>
  <c r="E191" i="28"/>
  <c r="X191" i="28" s="1"/>
  <c r="T190" i="28"/>
  <c r="AC190" i="28" s="1"/>
  <c r="Q190" i="28"/>
  <c r="AB190" i="28" s="1"/>
  <c r="N190" i="28"/>
  <c r="AA190" i="28" s="1"/>
  <c r="K190" i="28"/>
  <c r="Z190" i="28" s="1"/>
  <c r="H190" i="28"/>
  <c r="Y190" i="28" s="1"/>
  <c r="E190" i="28"/>
  <c r="X190" i="28" s="1"/>
  <c r="T189" i="28"/>
  <c r="AC189" i="28" s="1"/>
  <c r="Q189" i="28"/>
  <c r="AB189" i="28" s="1"/>
  <c r="N189" i="28"/>
  <c r="AA189" i="28" s="1"/>
  <c r="K189" i="28"/>
  <c r="Z189" i="28" s="1"/>
  <c r="H189" i="28"/>
  <c r="Y189" i="28" s="1"/>
  <c r="E189" i="28"/>
  <c r="X189" i="28" s="1"/>
  <c r="T188" i="28"/>
  <c r="AC188" i="28" s="1"/>
  <c r="Q188" i="28"/>
  <c r="AB188" i="28" s="1"/>
  <c r="N188" i="28"/>
  <c r="AA188" i="28" s="1"/>
  <c r="K188" i="28"/>
  <c r="Z188" i="28" s="1"/>
  <c r="H188" i="28"/>
  <c r="Y188" i="28" s="1"/>
  <c r="E188" i="28"/>
  <c r="X188" i="28" s="1"/>
  <c r="T187" i="28"/>
  <c r="AC187" i="28" s="1"/>
  <c r="Q187" i="28"/>
  <c r="AB187" i="28" s="1"/>
  <c r="N187" i="28"/>
  <c r="AA187" i="28" s="1"/>
  <c r="K187" i="28"/>
  <c r="Z187" i="28" s="1"/>
  <c r="H187" i="28"/>
  <c r="Y187" i="28" s="1"/>
  <c r="E187" i="28"/>
  <c r="X187" i="28" s="1"/>
  <c r="T186" i="28"/>
  <c r="AC186" i="28" s="1"/>
  <c r="Q186" i="28"/>
  <c r="AB186" i="28" s="1"/>
  <c r="N186" i="28"/>
  <c r="AA186" i="28" s="1"/>
  <c r="K186" i="28"/>
  <c r="Z186" i="28" s="1"/>
  <c r="H186" i="28"/>
  <c r="Y186" i="28" s="1"/>
  <c r="E186" i="28"/>
  <c r="X186" i="28" s="1"/>
  <c r="T185" i="28"/>
  <c r="AC185" i="28" s="1"/>
  <c r="Q185" i="28"/>
  <c r="AB185" i="28" s="1"/>
  <c r="N185" i="28"/>
  <c r="AA185" i="28" s="1"/>
  <c r="K185" i="28"/>
  <c r="Z185" i="28" s="1"/>
  <c r="H185" i="28"/>
  <c r="Y185" i="28" s="1"/>
  <c r="E185" i="28"/>
  <c r="X185" i="28" s="1"/>
  <c r="T184" i="28"/>
  <c r="AC184" i="28" s="1"/>
  <c r="Q184" i="28"/>
  <c r="AB184" i="28" s="1"/>
  <c r="N184" i="28"/>
  <c r="AA184" i="28" s="1"/>
  <c r="K184" i="28"/>
  <c r="Z184" i="28" s="1"/>
  <c r="H184" i="28"/>
  <c r="Y184" i="28" s="1"/>
  <c r="E184" i="28"/>
  <c r="X184" i="28" s="1"/>
  <c r="T183" i="28"/>
  <c r="AC183" i="28" s="1"/>
  <c r="Q183" i="28"/>
  <c r="AB183" i="28" s="1"/>
  <c r="N183" i="28"/>
  <c r="AA183" i="28" s="1"/>
  <c r="K183" i="28"/>
  <c r="Z183" i="28" s="1"/>
  <c r="H183" i="28"/>
  <c r="Y183" i="28" s="1"/>
  <c r="E183" i="28"/>
  <c r="X183" i="28" s="1"/>
  <c r="T182" i="28"/>
  <c r="AC182" i="28" s="1"/>
  <c r="Q182" i="28"/>
  <c r="AB182" i="28" s="1"/>
  <c r="N182" i="28"/>
  <c r="AA182" i="28" s="1"/>
  <c r="K182" i="28"/>
  <c r="Z182" i="28" s="1"/>
  <c r="H182" i="28"/>
  <c r="Y182" i="28" s="1"/>
  <c r="E182" i="28"/>
  <c r="X182" i="28" s="1"/>
  <c r="T181" i="28"/>
  <c r="AC181" i="28" s="1"/>
  <c r="Q181" i="28"/>
  <c r="AB181" i="28" s="1"/>
  <c r="N181" i="28"/>
  <c r="AA181" i="28" s="1"/>
  <c r="K181" i="28"/>
  <c r="Z181" i="28" s="1"/>
  <c r="H181" i="28"/>
  <c r="Y181" i="28" s="1"/>
  <c r="E181" i="28"/>
  <c r="X181" i="28" s="1"/>
  <c r="T180" i="28"/>
  <c r="AC180" i="28" s="1"/>
  <c r="Q180" i="28"/>
  <c r="AB180" i="28" s="1"/>
  <c r="N180" i="28"/>
  <c r="AA180" i="28" s="1"/>
  <c r="K180" i="28"/>
  <c r="Z180" i="28" s="1"/>
  <c r="H180" i="28"/>
  <c r="Y180" i="28" s="1"/>
  <c r="E180" i="28"/>
  <c r="X180" i="28" s="1"/>
  <c r="T179" i="28"/>
  <c r="AC179" i="28" s="1"/>
  <c r="Q179" i="28"/>
  <c r="AB179" i="28" s="1"/>
  <c r="N179" i="28"/>
  <c r="AA179" i="28" s="1"/>
  <c r="K179" i="28"/>
  <c r="Z179" i="28" s="1"/>
  <c r="H179" i="28"/>
  <c r="Y179" i="28" s="1"/>
  <c r="E179" i="28"/>
  <c r="X179" i="28" s="1"/>
  <c r="T178" i="28"/>
  <c r="AC178" i="28" s="1"/>
  <c r="Q178" i="28"/>
  <c r="AB178" i="28" s="1"/>
  <c r="N178" i="28"/>
  <c r="AA178" i="28" s="1"/>
  <c r="K178" i="28"/>
  <c r="Z178" i="28" s="1"/>
  <c r="H178" i="28"/>
  <c r="Y178" i="28" s="1"/>
  <c r="E178" i="28"/>
  <c r="X178" i="28" s="1"/>
  <c r="T177" i="28"/>
  <c r="AC177" i="28" s="1"/>
  <c r="Q177" i="28"/>
  <c r="AB177" i="28" s="1"/>
  <c r="N177" i="28"/>
  <c r="AA177" i="28" s="1"/>
  <c r="K177" i="28"/>
  <c r="Z177" i="28" s="1"/>
  <c r="H177" i="28"/>
  <c r="Y177" i="28" s="1"/>
  <c r="E177" i="28"/>
  <c r="X177" i="28" s="1"/>
  <c r="T176" i="28"/>
  <c r="AC176" i="28" s="1"/>
  <c r="Q176" i="28"/>
  <c r="AB176" i="28" s="1"/>
  <c r="N176" i="28"/>
  <c r="AA176" i="28" s="1"/>
  <c r="K176" i="28"/>
  <c r="Z176" i="28" s="1"/>
  <c r="H176" i="28"/>
  <c r="Y176" i="28" s="1"/>
  <c r="E176" i="28"/>
  <c r="X176" i="28" s="1"/>
  <c r="T175" i="28"/>
  <c r="AC175" i="28" s="1"/>
  <c r="Q175" i="28"/>
  <c r="AB175" i="28" s="1"/>
  <c r="N175" i="28"/>
  <c r="AA175" i="28" s="1"/>
  <c r="K175" i="28"/>
  <c r="Z175" i="28" s="1"/>
  <c r="H175" i="28"/>
  <c r="Y175" i="28" s="1"/>
  <c r="E175" i="28"/>
  <c r="X175" i="28" s="1"/>
  <c r="T174" i="28"/>
  <c r="AC174" i="28" s="1"/>
  <c r="Q174" i="28"/>
  <c r="AB174" i="28" s="1"/>
  <c r="N174" i="28"/>
  <c r="AA174" i="28" s="1"/>
  <c r="K174" i="28"/>
  <c r="Z174" i="28" s="1"/>
  <c r="H174" i="28"/>
  <c r="Y174" i="28" s="1"/>
  <c r="E174" i="28"/>
  <c r="X174" i="28" s="1"/>
  <c r="T173" i="28"/>
  <c r="AC173" i="28" s="1"/>
  <c r="Q173" i="28"/>
  <c r="AB173" i="28" s="1"/>
  <c r="N173" i="28"/>
  <c r="AA173" i="28" s="1"/>
  <c r="K173" i="28"/>
  <c r="Z173" i="28" s="1"/>
  <c r="H173" i="28"/>
  <c r="Y173" i="28" s="1"/>
  <c r="E173" i="28"/>
  <c r="X173" i="28" s="1"/>
  <c r="T172" i="28"/>
  <c r="AC172" i="28" s="1"/>
  <c r="Q172" i="28"/>
  <c r="AB172" i="28" s="1"/>
  <c r="N172" i="28"/>
  <c r="AA172" i="28" s="1"/>
  <c r="K172" i="28"/>
  <c r="Z172" i="28" s="1"/>
  <c r="H172" i="28"/>
  <c r="Y172" i="28" s="1"/>
  <c r="E172" i="28"/>
  <c r="X172" i="28" s="1"/>
  <c r="T171" i="28"/>
  <c r="AC171" i="28" s="1"/>
  <c r="Q171" i="28"/>
  <c r="AB171" i="28" s="1"/>
  <c r="N171" i="28"/>
  <c r="AA171" i="28" s="1"/>
  <c r="K171" i="28"/>
  <c r="Z171" i="28" s="1"/>
  <c r="H171" i="28"/>
  <c r="Y171" i="28" s="1"/>
  <c r="E171" i="28"/>
  <c r="X171" i="28" s="1"/>
  <c r="T170" i="28"/>
  <c r="AC170" i="28" s="1"/>
  <c r="Q170" i="28"/>
  <c r="AB170" i="28" s="1"/>
  <c r="N170" i="28"/>
  <c r="AA170" i="28" s="1"/>
  <c r="K170" i="28"/>
  <c r="Z170" i="28" s="1"/>
  <c r="H170" i="28"/>
  <c r="Y170" i="28" s="1"/>
  <c r="E170" i="28"/>
  <c r="X170" i="28" s="1"/>
  <c r="T169" i="28"/>
  <c r="AC169" i="28" s="1"/>
  <c r="Q169" i="28"/>
  <c r="AB169" i="28" s="1"/>
  <c r="N169" i="28"/>
  <c r="AA169" i="28" s="1"/>
  <c r="K169" i="28"/>
  <c r="Z169" i="28" s="1"/>
  <c r="H169" i="28"/>
  <c r="Y169" i="28" s="1"/>
  <c r="E169" i="28"/>
  <c r="X169" i="28" s="1"/>
  <c r="T168" i="28"/>
  <c r="AC168" i="28" s="1"/>
  <c r="Q168" i="28"/>
  <c r="AB168" i="28" s="1"/>
  <c r="N168" i="28"/>
  <c r="AA168" i="28" s="1"/>
  <c r="K168" i="28"/>
  <c r="Z168" i="28" s="1"/>
  <c r="H168" i="28"/>
  <c r="Y168" i="28" s="1"/>
  <c r="E168" i="28"/>
  <c r="X168" i="28" s="1"/>
  <c r="T167" i="28"/>
  <c r="AC167" i="28" s="1"/>
  <c r="Q167" i="28"/>
  <c r="AB167" i="28" s="1"/>
  <c r="N167" i="28"/>
  <c r="AA167" i="28" s="1"/>
  <c r="K167" i="28"/>
  <c r="Z167" i="28" s="1"/>
  <c r="H167" i="28"/>
  <c r="Y167" i="28" s="1"/>
  <c r="E167" i="28"/>
  <c r="X167" i="28" s="1"/>
  <c r="T166" i="28"/>
  <c r="AC166" i="28" s="1"/>
  <c r="Q166" i="28"/>
  <c r="AB166" i="28" s="1"/>
  <c r="N166" i="28"/>
  <c r="AA166" i="28" s="1"/>
  <c r="K166" i="28"/>
  <c r="Z166" i="28" s="1"/>
  <c r="H166" i="28"/>
  <c r="Y166" i="28" s="1"/>
  <c r="E166" i="28"/>
  <c r="X166" i="28" s="1"/>
  <c r="T165" i="28"/>
  <c r="AC165" i="28" s="1"/>
  <c r="Q165" i="28"/>
  <c r="AB165" i="28" s="1"/>
  <c r="N165" i="28"/>
  <c r="AA165" i="28" s="1"/>
  <c r="K165" i="28"/>
  <c r="Z165" i="28" s="1"/>
  <c r="H165" i="28"/>
  <c r="Y165" i="28" s="1"/>
  <c r="E165" i="28"/>
  <c r="X165" i="28" s="1"/>
  <c r="T164" i="28"/>
  <c r="AC164" i="28" s="1"/>
  <c r="Q164" i="28"/>
  <c r="AB164" i="28" s="1"/>
  <c r="N164" i="28"/>
  <c r="AA164" i="28" s="1"/>
  <c r="K164" i="28"/>
  <c r="Z164" i="28" s="1"/>
  <c r="H164" i="28"/>
  <c r="Y164" i="28" s="1"/>
  <c r="E164" i="28"/>
  <c r="X164" i="28" s="1"/>
  <c r="T163" i="28"/>
  <c r="AC163" i="28" s="1"/>
  <c r="Q163" i="28"/>
  <c r="AB163" i="28" s="1"/>
  <c r="N163" i="28"/>
  <c r="AA163" i="28" s="1"/>
  <c r="K163" i="28"/>
  <c r="Z163" i="28" s="1"/>
  <c r="H163" i="28"/>
  <c r="Y163" i="28" s="1"/>
  <c r="E163" i="28"/>
  <c r="X163" i="28" s="1"/>
  <c r="T162" i="28"/>
  <c r="AC162" i="28" s="1"/>
  <c r="Q162" i="28"/>
  <c r="AB162" i="28" s="1"/>
  <c r="N162" i="28"/>
  <c r="AA162" i="28" s="1"/>
  <c r="K162" i="28"/>
  <c r="Z162" i="28" s="1"/>
  <c r="H162" i="28"/>
  <c r="Y162" i="28" s="1"/>
  <c r="E162" i="28"/>
  <c r="X162" i="28" s="1"/>
  <c r="T161" i="28"/>
  <c r="AC161" i="28" s="1"/>
  <c r="Q161" i="28"/>
  <c r="AB161" i="28" s="1"/>
  <c r="N161" i="28"/>
  <c r="AA161" i="28" s="1"/>
  <c r="K161" i="28"/>
  <c r="Z161" i="28" s="1"/>
  <c r="H161" i="28"/>
  <c r="Y161" i="28" s="1"/>
  <c r="E161" i="28"/>
  <c r="X161" i="28" s="1"/>
  <c r="AC160" i="28"/>
  <c r="T160" i="28"/>
  <c r="Q160" i="28"/>
  <c r="AB160" i="28" s="1"/>
  <c r="N160" i="28"/>
  <c r="AA160" i="28" s="1"/>
  <c r="K160" i="28"/>
  <c r="Z160" i="28" s="1"/>
  <c r="H160" i="28"/>
  <c r="Y160" i="28" s="1"/>
  <c r="E160" i="28"/>
  <c r="X160" i="28" s="1"/>
  <c r="Z159" i="28"/>
  <c r="T159" i="28"/>
  <c r="AC159" i="28" s="1"/>
  <c r="Q159" i="28"/>
  <c r="AB159" i="28" s="1"/>
  <c r="N159" i="28"/>
  <c r="AA159" i="28" s="1"/>
  <c r="K159" i="28"/>
  <c r="H159" i="28"/>
  <c r="Y159" i="28" s="1"/>
  <c r="E159" i="28"/>
  <c r="X159" i="28" s="1"/>
  <c r="T158" i="28"/>
  <c r="AC158" i="28" s="1"/>
  <c r="Q158" i="28"/>
  <c r="AB158" i="28" s="1"/>
  <c r="N158" i="28"/>
  <c r="AA158" i="28" s="1"/>
  <c r="K158" i="28"/>
  <c r="Z158" i="28" s="1"/>
  <c r="H158" i="28"/>
  <c r="Y158" i="28" s="1"/>
  <c r="E158" i="28"/>
  <c r="X158" i="28" s="1"/>
  <c r="T157" i="28"/>
  <c r="AC157" i="28" s="1"/>
  <c r="Q157" i="28"/>
  <c r="AB157" i="28" s="1"/>
  <c r="N157" i="28"/>
  <c r="AA157" i="28" s="1"/>
  <c r="K157" i="28"/>
  <c r="Z157" i="28" s="1"/>
  <c r="H157" i="28"/>
  <c r="Y157" i="28" s="1"/>
  <c r="E157" i="28"/>
  <c r="X157" i="28" s="1"/>
  <c r="AC156" i="28"/>
  <c r="Y156" i="28"/>
  <c r="T156" i="28"/>
  <c r="Q156" i="28"/>
  <c r="AB156" i="28" s="1"/>
  <c r="N156" i="28"/>
  <c r="AA156" i="28" s="1"/>
  <c r="K156" i="28"/>
  <c r="Z156" i="28" s="1"/>
  <c r="H156" i="28"/>
  <c r="E156" i="28"/>
  <c r="X156" i="28" s="1"/>
  <c r="Z155" i="28"/>
  <c r="T155" i="28"/>
  <c r="AC155" i="28" s="1"/>
  <c r="Q155" i="28"/>
  <c r="AB155" i="28" s="1"/>
  <c r="N155" i="28"/>
  <c r="AA155" i="28" s="1"/>
  <c r="K155" i="28"/>
  <c r="H155" i="28"/>
  <c r="Y155" i="28" s="1"/>
  <c r="E155" i="28"/>
  <c r="X155" i="28" s="1"/>
  <c r="T154" i="28"/>
  <c r="AC154" i="28" s="1"/>
  <c r="Q154" i="28"/>
  <c r="AB154" i="28" s="1"/>
  <c r="N154" i="28"/>
  <c r="AA154" i="28" s="1"/>
  <c r="K154" i="28"/>
  <c r="Z154" i="28" s="1"/>
  <c r="H154" i="28"/>
  <c r="Y154" i="28" s="1"/>
  <c r="E154" i="28"/>
  <c r="X154" i="28" s="1"/>
  <c r="T153" i="28"/>
  <c r="AC153" i="28" s="1"/>
  <c r="Q153" i="28"/>
  <c r="AB153" i="28" s="1"/>
  <c r="N153" i="28"/>
  <c r="AA153" i="28" s="1"/>
  <c r="K153" i="28"/>
  <c r="Z153" i="28" s="1"/>
  <c r="H153" i="28"/>
  <c r="Y153" i="28" s="1"/>
  <c r="E153" i="28"/>
  <c r="X153" i="28" s="1"/>
  <c r="Y152" i="28"/>
  <c r="T152" i="28"/>
  <c r="AC152" i="28" s="1"/>
  <c r="Q152" i="28"/>
  <c r="AB152" i="28" s="1"/>
  <c r="N152" i="28"/>
  <c r="AA152" i="28" s="1"/>
  <c r="K152" i="28"/>
  <c r="Z152" i="28" s="1"/>
  <c r="H152" i="28"/>
  <c r="E152" i="28"/>
  <c r="X152" i="28" s="1"/>
  <c r="Z151" i="28"/>
  <c r="T151" i="28"/>
  <c r="AC151" i="28" s="1"/>
  <c r="Q151" i="28"/>
  <c r="AB151" i="28" s="1"/>
  <c r="N151" i="28"/>
  <c r="AA151" i="28" s="1"/>
  <c r="K151" i="28"/>
  <c r="H151" i="28"/>
  <c r="Y151" i="28" s="1"/>
  <c r="E151" i="28"/>
  <c r="X151" i="28" s="1"/>
  <c r="AC150" i="28"/>
  <c r="T150" i="28"/>
  <c r="Q150" i="28"/>
  <c r="AB150" i="28" s="1"/>
  <c r="N150" i="28"/>
  <c r="AA150" i="28" s="1"/>
  <c r="K150" i="28"/>
  <c r="Z150" i="28" s="1"/>
  <c r="H150" i="28"/>
  <c r="Y150" i="28" s="1"/>
  <c r="E150" i="28"/>
  <c r="X150" i="28" s="1"/>
  <c r="Z149" i="28"/>
  <c r="T149" i="28"/>
  <c r="AC149" i="28" s="1"/>
  <c r="Q149" i="28"/>
  <c r="AB149" i="28" s="1"/>
  <c r="N149" i="28"/>
  <c r="AA149" i="28" s="1"/>
  <c r="K149" i="28"/>
  <c r="H149" i="28"/>
  <c r="Y149" i="28" s="1"/>
  <c r="E149" i="28"/>
  <c r="X149" i="28" s="1"/>
  <c r="AC148" i="28"/>
  <c r="Y148" i="28"/>
  <c r="T148" i="28"/>
  <c r="Q148" i="28"/>
  <c r="AB148" i="28" s="1"/>
  <c r="N148" i="28"/>
  <c r="AA148" i="28" s="1"/>
  <c r="K148" i="28"/>
  <c r="Z148" i="28" s="1"/>
  <c r="H148" i="28"/>
  <c r="E148" i="28"/>
  <c r="X148" i="28" s="1"/>
  <c r="Z147" i="28"/>
  <c r="T147" i="28"/>
  <c r="AC147" i="28" s="1"/>
  <c r="Q147" i="28"/>
  <c r="AB147" i="28" s="1"/>
  <c r="N147" i="28"/>
  <c r="AA147" i="28" s="1"/>
  <c r="K147" i="28"/>
  <c r="H147" i="28"/>
  <c r="Y147" i="28" s="1"/>
  <c r="E147" i="28"/>
  <c r="X147" i="28" s="1"/>
  <c r="AC146" i="28"/>
  <c r="Y146" i="28"/>
  <c r="T146" i="28"/>
  <c r="Q146" i="28"/>
  <c r="AB146" i="28" s="1"/>
  <c r="N146" i="28"/>
  <c r="AA146" i="28" s="1"/>
  <c r="K146" i="28"/>
  <c r="Z146" i="28" s="1"/>
  <c r="H146" i="28"/>
  <c r="E146" i="28"/>
  <c r="X146" i="28" s="1"/>
  <c r="Z145" i="28"/>
  <c r="T145" i="28"/>
  <c r="AC145" i="28" s="1"/>
  <c r="Q145" i="28"/>
  <c r="AB145" i="28" s="1"/>
  <c r="N145" i="28"/>
  <c r="AA145" i="28" s="1"/>
  <c r="K145" i="28"/>
  <c r="H145" i="28"/>
  <c r="Y145" i="28" s="1"/>
  <c r="E145" i="28"/>
  <c r="X145" i="28" s="1"/>
  <c r="Y144" i="28"/>
  <c r="T144" i="28"/>
  <c r="AC144" i="28" s="1"/>
  <c r="Q144" i="28"/>
  <c r="AB144" i="28" s="1"/>
  <c r="N144" i="28"/>
  <c r="AA144" i="28" s="1"/>
  <c r="K144" i="28"/>
  <c r="Z144" i="28" s="1"/>
  <c r="H144" i="28"/>
  <c r="E144" i="28"/>
  <c r="X144" i="28" s="1"/>
  <c r="Z143" i="28"/>
  <c r="T143" i="28"/>
  <c r="AC143" i="28" s="1"/>
  <c r="Q143" i="28"/>
  <c r="AB143" i="28" s="1"/>
  <c r="N143" i="28"/>
  <c r="AA143" i="28" s="1"/>
  <c r="K143" i="28"/>
  <c r="H143" i="28"/>
  <c r="Y143" i="28" s="1"/>
  <c r="E143" i="28"/>
  <c r="X143" i="28" s="1"/>
  <c r="AC142" i="28"/>
  <c r="Y142" i="28"/>
  <c r="T142" i="28"/>
  <c r="Q142" i="28"/>
  <c r="AB142" i="28" s="1"/>
  <c r="N142" i="28"/>
  <c r="AA142" i="28" s="1"/>
  <c r="K142" i="28"/>
  <c r="Z142" i="28" s="1"/>
  <c r="H142" i="28"/>
  <c r="E142" i="28"/>
  <c r="X142" i="28" s="1"/>
  <c r="T141" i="28"/>
  <c r="AC141" i="28" s="1"/>
  <c r="Q141" i="28"/>
  <c r="AB141" i="28" s="1"/>
  <c r="N141" i="28"/>
  <c r="AA141" i="28" s="1"/>
  <c r="K141" i="28"/>
  <c r="Z141" i="28" s="1"/>
  <c r="H141" i="28"/>
  <c r="Y141" i="28" s="1"/>
  <c r="E141" i="28"/>
  <c r="X141" i="28" s="1"/>
  <c r="Y140" i="28"/>
  <c r="T140" i="28"/>
  <c r="AC140" i="28" s="1"/>
  <c r="Q140" i="28"/>
  <c r="AB140" i="28" s="1"/>
  <c r="N140" i="28"/>
  <c r="AA140" i="28" s="1"/>
  <c r="K140" i="28"/>
  <c r="Z140" i="28" s="1"/>
  <c r="H140" i="28"/>
  <c r="E140" i="28"/>
  <c r="X140" i="28" s="1"/>
  <c r="Z139" i="28"/>
  <c r="T139" i="28"/>
  <c r="AC139" i="28" s="1"/>
  <c r="Q139" i="28"/>
  <c r="AB139" i="28" s="1"/>
  <c r="N139" i="28"/>
  <c r="AA139" i="28" s="1"/>
  <c r="K139" i="28"/>
  <c r="H139" i="28"/>
  <c r="Y139" i="28" s="1"/>
  <c r="E139" i="28"/>
  <c r="X139" i="28" s="1"/>
  <c r="AC138" i="28"/>
  <c r="T138" i="28"/>
  <c r="Q138" i="28"/>
  <c r="AB138" i="28" s="1"/>
  <c r="N138" i="28"/>
  <c r="AA138" i="28" s="1"/>
  <c r="K138" i="28"/>
  <c r="Z138" i="28" s="1"/>
  <c r="H138" i="28"/>
  <c r="Y138" i="28" s="1"/>
  <c r="E138" i="28"/>
  <c r="X138" i="28" s="1"/>
  <c r="T137" i="28"/>
  <c r="AC137" i="28" s="1"/>
  <c r="Q137" i="28"/>
  <c r="AB137" i="28" s="1"/>
  <c r="N137" i="28"/>
  <c r="AA137" i="28" s="1"/>
  <c r="K137" i="28"/>
  <c r="Z137" i="28" s="1"/>
  <c r="H137" i="28"/>
  <c r="Y137" i="28" s="1"/>
  <c r="E137" i="28"/>
  <c r="X137" i="28" s="1"/>
  <c r="Y136" i="28"/>
  <c r="T136" i="28"/>
  <c r="AC136" i="28" s="1"/>
  <c r="Q136" i="28"/>
  <c r="AB136" i="28" s="1"/>
  <c r="N136" i="28"/>
  <c r="AA136" i="28" s="1"/>
  <c r="K136" i="28"/>
  <c r="Z136" i="28" s="1"/>
  <c r="H136" i="28"/>
  <c r="E136" i="28"/>
  <c r="X136" i="28" s="1"/>
  <c r="Z135" i="28"/>
  <c r="T135" i="28"/>
  <c r="AC135" i="28" s="1"/>
  <c r="Q135" i="28"/>
  <c r="AB135" i="28" s="1"/>
  <c r="N135" i="28"/>
  <c r="AA135" i="28" s="1"/>
  <c r="K135" i="28"/>
  <c r="H135" i="28"/>
  <c r="Y135" i="28" s="1"/>
  <c r="E135" i="28"/>
  <c r="X135" i="28" s="1"/>
  <c r="AC134" i="28"/>
  <c r="T134" i="28"/>
  <c r="Q134" i="28"/>
  <c r="AB134" i="28" s="1"/>
  <c r="N134" i="28"/>
  <c r="AA134" i="28" s="1"/>
  <c r="K134" i="28"/>
  <c r="Z134" i="28" s="1"/>
  <c r="H134" i="28"/>
  <c r="Y134" i="28" s="1"/>
  <c r="E134" i="28"/>
  <c r="X134" i="28" s="1"/>
  <c r="T133" i="28"/>
  <c r="AC133" i="28" s="1"/>
  <c r="Q133" i="28"/>
  <c r="AB133" i="28" s="1"/>
  <c r="N133" i="28"/>
  <c r="AA133" i="28" s="1"/>
  <c r="K133" i="28"/>
  <c r="Z133" i="28" s="1"/>
  <c r="H133" i="28"/>
  <c r="Y133" i="28" s="1"/>
  <c r="E133" i="28"/>
  <c r="X133" i="28" s="1"/>
  <c r="Y132" i="28"/>
  <c r="T132" i="28"/>
  <c r="AC132" i="28" s="1"/>
  <c r="Q132" i="28"/>
  <c r="AB132" i="28" s="1"/>
  <c r="N132" i="28"/>
  <c r="AA132" i="28" s="1"/>
  <c r="K132" i="28"/>
  <c r="Z132" i="28" s="1"/>
  <c r="H132" i="28"/>
  <c r="E132" i="28"/>
  <c r="X132" i="28" s="1"/>
  <c r="Z131" i="28"/>
  <c r="T131" i="28"/>
  <c r="AC131" i="28" s="1"/>
  <c r="Q131" i="28"/>
  <c r="AB131" i="28" s="1"/>
  <c r="N131" i="28"/>
  <c r="AA131" i="28" s="1"/>
  <c r="K131" i="28"/>
  <c r="H131" i="28"/>
  <c r="Y131" i="28" s="1"/>
  <c r="E131" i="28"/>
  <c r="X131" i="28" s="1"/>
  <c r="AC130" i="28"/>
  <c r="T130" i="28"/>
  <c r="Q130" i="28"/>
  <c r="AB130" i="28" s="1"/>
  <c r="N130" i="28"/>
  <c r="AA130" i="28" s="1"/>
  <c r="K130" i="28"/>
  <c r="Z130" i="28" s="1"/>
  <c r="H130" i="28"/>
  <c r="Y130" i="28" s="1"/>
  <c r="E130" i="28"/>
  <c r="X130" i="28" s="1"/>
  <c r="T129" i="28"/>
  <c r="AC129" i="28" s="1"/>
  <c r="Q129" i="28"/>
  <c r="AB129" i="28" s="1"/>
  <c r="N129" i="28"/>
  <c r="AA129" i="28" s="1"/>
  <c r="K129" i="28"/>
  <c r="Z129" i="28" s="1"/>
  <c r="H129" i="28"/>
  <c r="Y129" i="28" s="1"/>
  <c r="E129" i="28"/>
  <c r="X129" i="28" s="1"/>
  <c r="Y128" i="28"/>
  <c r="T128" i="28"/>
  <c r="AC128" i="28" s="1"/>
  <c r="Q128" i="28"/>
  <c r="AB128" i="28" s="1"/>
  <c r="N128" i="28"/>
  <c r="AA128" i="28" s="1"/>
  <c r="K128" i="28"/>
  <c r="Z128" i="28" s="1"/>
  <c r="H128" i="28"/>
  <c r="E128" i="28"/>
  <c r="X128" i="28" s="1"/>
  <c r="Y127" i="28"/>
  <c r="T127" i="28"/>
  <c r="AC127" i="28" s="1"/>
  <c r="Q127" i="28"/>
  <c r="AB127" i="28" s="1"/>
  <c r="N127" i="28"/>
  <c r="AA127" i="28" s="1"/>
  <c r="K127" i="28"/>
  <c r="Z127" i="28" s="1"/>
  <c r="H127" i="28"/>
  <c r="E127" i="28"/>
  <c r="X127" i="28" s="1"/>
  <c r="AC126" i="28"/>
  <c r="Z126" i="28"/>
  <c r="T126" i="28"/>
  <c r="Q126" i="28"/>
  <c r="AB126" i="28" s="1"/>
  <c r="N126" i="28"/>
  <c r="AA126" i="28" s="1"/>
  <c r="K126" i="28"/>
  <c r="H126" i="28"/>
  <c r="Y126" i="28" s="1"/>
  <c r="E126" i="28"/>
  <c r="X126" i="28" s="1"/>
  <c r="AC125" i="28"/>
  <c r="T125" i="28"/>
  <c r="Q125" i="28"/>
  <c r="AB125" i="28" s="1"/>
  <c r="N125" i="28"/>
  <c r="AA125" i="28" s="1"/>
  <c r="K125" i="28"/>
  <c r="Z125" i="28" s="1"/>
  <c r="H125" i="28"/>
  <c r="Y125" i="28" s="1"/>
  <c r="E125" i="28"/>
  <c r="X125" i="28" s="1"/>
  <c r="T124" i="28"/>
  <c r="AC124" i="28" s="1"/>
  <c r="Q124" i="28"/>
  <c r="AB124" i="28" s="1"/>
  <c r="N124" i="28"/>
  <c r="AA124" i="28" s="1"/>
  <c r="K124" i="28"/>
  <c r="Z124" i="28" s="1"/>
  <c r="H124" i="28"/>
  <c r="Y124" i="28" s="1"/>
  <c r="E124" i="28"/>
  <c r="X124" i="28" s="1"/>
  <c r="AC123" i="28"/>
  <c r="Y123" i="28"/>
  <c r="T123" i="28"/>
  <c r="Q123" i="28"/>
  <c r="AB123" i="28" s="1"/>
  <c r="N123" i="28"/>
  <c r="AA123" i="28" s="1"/>
  <c r="K123" i="28"/>
  <c r="Z123" i="28" s="1"/>
  <c r="H123" i="28"/>
  <c r="E123" i="28"/>
  <c r="X123" i="28" s="1"/>
  <c r="AC122" i="28"/>
  <c r="Z122" i="28"/>
  <c r="T122" i="28"/>
  <c r="Q122" i="28"/>
  <c r="AB122" i="28" s="1"/>
  <c r="N122" i="28"/>
  <c r="AA122" i="28" s="1"/>
  <c r="K122" i="28"/>
  <c r="H122" i="28"/>
  <c r="Y122" i="28" s="1"/>
  <c r="E122" i="28"/>
  <c r="X122" i="28" s="1"/>
  <c r="AC121" i="28"/>
  <c r="T121" i="28"/>
  <c r="Q121" i="28"/>
  <c r="AB121" i="28" s="1"/>
  <c r="N121" i="28"/>
  <c r="AA121" i="28" s="1"/>
  <c r="K121" i="28"/>
  <c r="Z121" i="28" s="1"/>
  <c r="H121" i="28"/>
  <c r="Y121" i="28" s="1"/>
  <c r="E121" i="28"/>
  <c r="X121" i="28" s="1"/>
  <c r="T120" i="28"/>
  <c r="AC120" i="28" s="1"/>
  <c r="Q120" i="28"/>
  <c r="AB120" i="28" s="1"/>
  <c r="N120" i="28"/>
  <c r="AA120" i="28" s="1"/>
  <c r="K120" i="28"/>
  <c r="Z120" i="28" s="1"/>
  <c r="H120" i="28"/>
  <c r="Y120" i="28" s="1"/>
  <c r="E120" i="28"/>
  <c r="X120" i="28" s="1"/>
  <c r="AC119" i="28"/>
  <c r="Y119" i="28"/>
  <c r="T119" i="28"/>
  <c r="Q119" i="28"/>
  <c r="AB119" i="28" s="1"/>
  <c r="N119" i="28"/>
  <c r="AA119" i="28" s="1"/>
  <c r="K119" i="28"/>
  <c r="Z119" i="28" s="1"/>
  <c r="H119" i="28"/>
  <c r="E119" i="28"/>
  <c r="X119" i="28" s="1"/>
  <c r="T118" i="28"/>
  <c r="AC118" i="28" s="1"/>
  <c r="Q118" i="28"/>
  <c r="AB118" i="28" s="1"/>
  <c r="N118" i="28"/>
  <c r="AA118" i="28" s="1"/>
  <c r="K118" i="28"/>
  <c r="Z118" i="28" s="1"/>
  <c r="H118" i="28"/>
  <c r="Y118" i="28" s="1"/>
  <c r="E118" i="28"/>
  <c r="X118" i="28" s="1"/>
  <c r="T117" i="28"/>
  <c r="AC117" i="28" s="1"/>
  <c r="Q117" i="28"/>
  <c r="AB117" i="28" s="1"/>
  <c r="N117" i="28"/>
  <c r="AA117" i="28" s="1"/>
  <c r="K117" i="28"/>
  <c r="Z117" i="28" s="1"/>
  <c r="H117" i="28"/>
  <c r="Y117" i="28" s="1"/>
  <c r="E117" i="28"/>
  <c r="X117" i="28" s="1"/>
  <c r="T116" i="28"/>
  <c r="AC116" i="28" s="1"/>
  <c r="Q116" i="28"/>
  <c r="AB116" i="28" s="1"/>
  <c r="N116" i="28"/>
  <c r="AA116" i="28" s="1"/>
  <c r="K116" i="28"/>
  <c r="Z116" i="28" s="1"/>
  <c r="H116" i="28"/>
  <c r="Y116" i="28" s="1"/>
  <c r="E116" i="28"/>
  <c r="X116" i="28" s="1"/>
  <c r="T115" i="28"/>
  <c r="AC115" i="28" s="1"/>
  <c r="Q115" i="28"/>
  <c r="AB115" i="28" s="1"/>
  <c r="N115" i="28"/>
  <c r="AA115" i="28" s="1"/>
  <c r="K115" i="28"/>
  <c r="Z115" i="28" s="1"/>
  <c r="H115" i="28"/>
  <c r="Y115" i="28" s="1"/>
  <c r="E115" i="28"/>
  <c r="X115" i="28" s="1"/>
  <c r="T114" i="28"/>
  <c r="AC114" i="28" s="1"/>
  <c r="Q114" i="28"/>
  <c r="AB114" i="28" s="1"/>
  <c r="N114" i="28"/>
  <c r="AA114" i="28" s="1"/>
  <c r="K114" i="28"/>
  <c r="Z114" i="28" s="1"/>
  <c r="H114" i="28"/>
  <c r="Y114" i="28" s="1"/>
  <c r="E114" i="28"/>
  <c r="X114" i="28" s="1"/>
  <c r="T113" i="28"/>
  <c r="AC113" i="28" s="1"/>
  <c r="Q113" i="28"/>
  <c r="AB113" i="28" s="1"/>
  <c r="N113" i="28"/>
  <c r="AA113" i="28" s="1"/>
  <c r="K113" i="28"/>
  <c r="Z113" i="28" s="1"/>
  <c r="H113" i="28"/>
  <c r="Y113" i="28" s="1"/>
  <c r="E113" i="28"/>
  <c r="X113" i="28" s="1"/>
  <c r="T112" i="28"/>
  <c r="AC112" i="28" s="1"/>
  <c r="Q112" i="28"/>
  <c r="AB112" i="28" s="1"/>
  <c r="N112" i="28"/>
  <c r="AA112" i="28" s="1"/>
  <c r="K112" i="28"/>
  <c r="Z112" i="28" s="1"/>
  <c r="H112" i="28"/>
  <c r="Y112" i="28" s="1"/>
  <c r="E112" i="28"/>
  <c r="X112" i="28" s="1"/>
  <c r="T111" i="28"/>
  <c r="AC111" i="28" s="1"/>
  <c r="Q111" i="28"/>
  <c r="AB111" i="28" s="1"/>
  <c r="N111" i="28"/>
  <c r="AA111" i="28" s="1"/>
  <c r="K111" i="28"/>
  <c r="Z111" i="28" s="1"/>
  <c r="H111" i="28"/>
  <c r="Y111" i="28" s="1"/>
  <c r="E111" i="28"/>
  <c r="X111" i="28" s="1"/>
  <c r="T110" i="28"/>
  <c r="AC110" i="28" s="1"/>
  <c r="Q110" i="28"/>
  <c r="AB110" i="28" s="1"/>
  <c r="N110" i="28"/>
  <c r="AA110" i="28" s="1"/>
  <c r="K110" i="28"/>
  <c r="Z110" i="28" s="1"/>
  <c r="H110" i="28"/>
  <c r="Y110" i="28" s="1"/>
  <c r="E110" i="28"/>
  <c r="X110" i="28" s="1"/>
  <c r="T109" i="28"/>
  <c r="AC109" i="28" s="1"/>
  <c r="Q109" i="28"/>
  <c r="AB109" i="28" s="1"/>
  <c r="N109" i="28"/>
  <c r="AA109" i="28" s="1"/>
  <c r="K109" i="28"/>
  <c r="Z109" i="28" s="1"/>
  <c r="H109" i="28"/>
  <c r="Y109" i="28" s="1"/>
  <c r="E109" i="28"/>
  <c r="X109" i="28" s="1"/>
  <c r="T108" i="28"/>
  <c r="AC108" i="28" s="1"/>
  <c r="Q108" i="28"/>
  <c r="AB108" i="28" s="1"/>
  <c r="N108" i="28"/>
  <c r="AA108" i="28" s="1"/>
  <c r="K108" i="28"/>
  <c r="Z108" i="28" s="1"/>
  <c r="H108" i="28"/>
  <c r="Y108" i="28" s="1"/>
  <c r="E108" i="28"/>
  <c r="X108" i="28" s="1"/>
  <c r="T107" i="28"/>
  <c r="AC107" i="28" s="1"/>
  <c r="Q107" i="28"/>
  <c r="AB107" i="28" s="1"/>
  <c r="N107" i="28"/>
  <c r="AA107" i="28" s="1"/>
  <c r="K107" i="28"/>
  <c r="Z107" i="28" s="1"/>
  <c r="H107" i="28"/>
  <c r="Y107" i="28" s="1"/>
  <c r="E107" i="28"/>
  <c r="X107" i="28" s="1"/>
  <c r="T106" i="28"/>
  <c r="AC106" i="28" s="1"/>
  <c r="Q106" i="28"/>
  <c r="AB106" i="28" s="1"/>
  <c r="N106" i="28"/>
  <c r="AA106" i="28" s="1"/>
  <c r="K106" i="28"/>
  <c r="Z106" i="28" s="1"/>
  <c r="H106" i="28"/>
  <c r="Y106" i="28" s="1"/>
  <c r="E106" i="28"/>
  <c r="X106" i="28" s="1"/>
  <c r="T105" i="28"/>
  <c r="AC105" i="28" s="1"/>
  <c r="Q105" i="28"/>
  <c r="AB105" i="28" s="1"/>
  <c r="N105" i="28"/>
  <c r="AA105" i="28" s="1"/>
  <c r="K105" i="28"/>
  <c r="Z105" i="28" s="1"/>
  <c r="H105" i="28"/>
  <c r="Y105" i="28" s="1"/>
  <c r="E105" i="28"/>
  <c r="X105" i="28" s="1"/>
  <c r="T104" i="28"/>
  <c r="AC104" i="28" s="1"/>
  <c r="Q104" i="28"/>
  <c r="AB104" i="28" s="1"/>
  <c r="N104" i="28"/>
  <c r="AA104" i="28" s="1"/>
  <c r="K104" i="28"/>
  <c r="Z104" i="28" s="1"/>
  <c r="H104" i="28"/>
  <c r="Y104" i="28" s="1"/>
  <c r="E104" i="28"/>
  <c r="X104" i="28" s="1"/>
  <c r="Z103" i="28"/>
  <c r="T103" i="28"/>
  <c r="AC103" i="28" s="1"/>
  <c r="Q103" i="28"/>
  <c r="AB103" i="28" s="1"/>
  <c r="N103" i="28"/>
  <c r="AA103" i="28" s="1"/>
  <c r="K103" i="28"/>
  <c r="H103" i="28"/>
  <c r="Y103" i="28" s="1"/>
  <c r="E103" i="28"/>
  <c r="X103" i="28" s="1"/>
  <c r="T102" i="28"/>
  <c r="AC102" i="28" s="1"/>
  <c r="Q102" i="28"/>
  <c r="AB102" i="28" s="1"/>
  <c r="N102" i="28"/>
  <c r="AA102" i="28" s="1"/>
  <c r="K102" i="28"/>
  <c r="Z102" i="28" s="1"/>
  <c r="H102" i="28"/>
  <c r="Y102" i="28" s="1"/>
  <c r="E102" i="28"/>
  <c r="X102" i="28" s="1"/>
  <c r="Z101" i="28"/>
  <c r="T101" i="28"/>
  <c r="AC101" i="28" s="1"/>
  <c r="Q101" i="28"/>
  <c r="AB101" i="28" s="1"/>
  <c r="N101" i="28"/>
  <c r="AA101" i="28" s="1"/>
  <c r="K101" i="28"/>
  <c r="H101" i="28"/>
  <c r="Y101" i="28" s="1"/>
  <c r="E101" i="28"/>
  <c r="X101" i="28" s="1"/>
  <c r="T100" i="28"/>
  <c r="AC100" i="28" s="1"/>
  <c r="Q100" i="28"/>
  <c r="AB100" i="28" s="1"/>
  <c r="N100" i="28"/>
  <c r="AA100" i="28" s="1"/>
  <c r="K100" i="28"/>
  <c r="Z100" i="28" s="1"/>
  <c r="H100" i="28"/>
  <c r="Y100" i="28" s="1"/>
  <c r="E100" i="28"/>
  <c r="X100" i="28" s="1"/>
  <c r="Z99" i="28"/>
  <c r="T99" i="28"/>
  <c r="AC99" i="28" s="1"/>
  <c r="Q99" i="28"/>
  <c r="AB99" i="28" s="1"/>
  <c r="N99" i="28"/>
  <c r="AA99" i="28" s="1"/>
  <c r="K99" i="28"/>
  <c r="H99" i="28"/>
  <c r="Y99" i="28" s="1"/>
  <c r="E99" i="28"/>
  <c r="X99" i="28" s="1"/>
  <c r="T98" i="28"/>
  <c r="AC98" i="28" s="1"/>
  <c r="Q98" i="28"/>
  <c r="AB98" i="28" s="1"/>
  <c r="N98" i="28"/>
  <c r="AA98" i="28" s="1"/>
  <c r="K98" i="28"/>
  <c r="Z98" i="28" s="1"/>
  <c r="H98" i="28"/>
  <c r="Y98" i="28" s="1"/>
  <c r="E98" i="28"/>
  <c r="X98" i="28" s="1"/>
  <c r="Z97" i="28"/>
  <c r="T97" i="28"/>
  <c r="AC97" i="28" s="1"/>
  <c r="Q97" i="28"/>
  <c r="AB97" i="28" s="1"/>
  <c r="N97" i="28"/>
  <c r="AA97" i="28" s="1"/>
  <c r="K97" i="28"/>
  <c r="H97" i="28"/>
  <c r="Y97" i="28" s="1"/>
  <c r="E97" i="28"/>
  <c r="X97" i="28" s="1"/>
  <c r="T96" i="28"/>
  <c r="AC96" i="28" s="1"/>
  <c r="Q96" i="28"/>
  <c r="AB96" i="28" s="1"/>
  <c r="N96" i="28"/>
  <c r="AA96" i="28" s="1"/>
  <c r="K96" i="28"/>
  <c r="Z96" i="28" s="1"/>
  <c r="H96" i="28"/>
  <c r="Y96" i="28" s="1"/>
  <c r="E96" i="28"/>
  <c r="X96" i="28" s="1"/>
  <c r="Z95" i="28"/>
  <c r="T95" i="28"/>
  <c r="AC95" i="28" s="1"/>
  <c r="Q95" i="28"/>
  <c r="AB95" i="28" s="1"/>
  <c r="N95" i="28"/>
  <c r="AA95" i="28" s="1"/>
  <c r="K95" i="28"/>
  <c r="H95" i="28"/>
  <c r="Y95" i="28" s="1"/>
  <c r="E95" i="28"/>
  <c r="X95" i="28" s="1"/>
  <c r="T94" i="28"/>
  <c r="AC94" i="28" s="1"/>
  <c r="Q94" i="28"/>
  <c r="AB94" i="28" s="1"/>
  <c r="N94" i="28"/>
  <c r="AA94" i="28" s="1"/>
  <c r="K94" i="28"/>
  <c r="Z94" i="28" s="1"/>
  <c r="H94" i="28"/>
  <c r="Y94" i="28" s="1"/>
  <c r="E94" i="28"/>
  <c r="X94" i="28" s="1"/>
  <c r="Z93" i="28"/>
  <c r="T93" i="28"/>
  <c r="AC93" i="28" s="1"/>
  <c r="Q93" i="28"/>
  <c r="AB93" i="28" s="1"/>
  <c r="N93" i="28"/>
  <c r="AA93" i="28" s="1"/>
  <c r="K93" i="28"/>
  <c r="H93" i="28"/>
  <c r="Y93" i="28" s="1"/>
  <c r="E93" i="28"/>
  <c r="X93" i="28" s="1"/>
  <c r="T92" i="28"/>
  <c r="AC92" i="28" s="1"/>
  <c r="Q92" i="28"/>
  <c r="AB92" i="28" s="1"/>
  <c r="N92" i="28"/>
  <c r="AA92" i="28" s="1"/>
  <c r="K92" i="28"/>
  <c r="Z92" i="28" s="1"/>
  <c r="H92" i="28"/>
  <c r="Y92" i="28" s="1"/>
  <c r="E92" i="28"/>
  <c r="X92" i="28" s="1"/>
  <c r="T91" i="28"/>
  <c r="AC91" i="28" s="1"/>
  <c r="Q91" i="28"/>
  <c r="AB91" i="28" s="1"/>
  <c r="N91" i="28"/>
  <c r="AA91" i="28" s="1"/>
  <c r="K91" i="28"/>
  <c r="Z91" i="28" s="1"/>
  <c r="H91" i="28"/>
  <c r="Y91" i="28" s="1"/>
  <c r="E91" i="28"/>
  <c r="X91" i="28" s="1"/>
  <c r="T90" i="28"/>
  <c r="AC90" i="28" s="1"/>
  <c r="Q90" i="28"/>
  <c r="AB90" i="28" s="1"/>
  <c r="N90" i="28"/>
  <c r="AA90" i="28" s="1"/>
  <c r="K90" i="28"/>
  <c r="Z90" i="28" s="1"/>
  <c r="H90" i="28"/>
  <c r="Y90" i="28" s="1"/>
  <c r="E90" i="28"/>
  <c r="X90" i="28" s="1"/>
  <c r="T89" i="28"/>
  <c r="AC89" i="28" s="1"/>
  <c r="Q89" i="28"/>
  <c r="AB89" i="28" s="1"/>
  <c r="N89" i="28"/>
  <c r="AA89" i="28" s="1"/>
  <c r="K89" i="28"/>
  <c r="Z89" i="28" s="1"/>
  <c r="H89" i="28"/>
  <c r="Y89" i="28" s="1"/>
  <c r="E89" i="28"/>
  <c r="X89" i="28" s="1"/>
  <c r="T88" i="28"/>
  <c r="AC88" i="28" s="1"/>
  <c r="Q88" i="28"/>
  <c r="AB88" i="28" s="1"/>
  <c r="N88" i="28"/>
  <c r="AA88" i="28" s="1"/>
  <c r="K88" i="28"/>
  <c r="Z88" i="28" s="1"/>
  <c r="H88" i="28"/>
  <c r="Y88" i="28" s="1"/>
  <c r="E88" i="28"/>
  <c r="X88" i="28" s="1"/>
  <c r="T87" i="28"/>
  <c r="AC87" i="28" s="1"/>
  <c r="Q87" i="28"/>
  <c r="AB87" i="28" s="1"/>
  <c r="N87" i="28"/>
  <c r="AA87" i="28" s="1"/>
  <c r="K87" i="28"/>
  <c r="Z87" i="28" s="1"/>
  <c r="H87" i="28"/>
  <c r="Y87" i="28" s="1"/>
  <c r="E87" i="28"/>
  <c r="X87" i="28" s="1"/>
  <c r="T86" i="28"/>
  <c r="AC86" i="28" s="1"/>
  <c r="Q86" i="28"/>
  <c r="AB86" i="28" s="1"/>
  <c r="N86" i="28"/>
  <c r="AA86" i="28" s="1"/>
  <c r="K86" i="28"/>
  <c r="Z86" i="28" s="1"/>
  <c r="H86" i="28"/>
  <c r="Y86" i="28" s="1"/>
  <c r="E86" i="28"/>
  <c r="X86" i="28" s="1"/>
  <c r="T85" i="28"/>
  <c r="AC85" i="28" s="1"/>
  <c r="Q85" i="28"/>
  <c r="AB85" i="28" s="1"/>
  <c r="N85" i="28"/>
  <c r="AA85" i="28" s="1"/>
  <c r="K85" i="28"/>
  <c r="Z85" i="28" s="1"/>
  <c r="H85" i="28"/>
  <c r="Y85" i="28" s="1"/>
  <c r="E85" i="28"/>
  <c r="X85" i="28" s="1"/>
  <c r="T84" i="28"/>
  <c r="AC84" i="28" s="1"/>
  <c r="Q84" i="28"/>
  <c r="AB84" i="28" s="1"/>
  <c r="N84" i="28"/>
  <c r="AA84" i="28" s="1"/>
  <c r="K84" i="28"/>
  <c r="Z84" i="28" s="1"/>
  <c r="H84" i="28"/>
  <c r="Y84" i="28" s="1"/>
  <c r="E84" i="28"/>
  <c r="X84" i="28" s="1"/>
  <c r="X83" i="28"/>
  <c r="T83" i="28"/>
  <c r="AC83" i="28" s="1"/>
  <c r="Q83" i="28"/>
  <c r="AB83" i="28" s="1"/>
  <c r="N83" i="28"/>
  <c r="AA83" i="28" s="1"/>
  <c r="K83" i="28"/>
  <c r="Z83" i="28" s="1"/>
  <c r="H83" i="28"/>
  <c r="Y83" i="28" s="1"/>
  <c r="E83" i="28"/>
  <c r="X82" i="28"/>
  <c r="T82" i="28"/>
  <c r="AC82" i="28" s="1"/>
  <c r="Q82" i="28"/>
  <c r="AB82" i="28" s="1"/>
  <c r="N82" i="28"/>
  <c r="AA82" i="28" s="1"/>
  <c r="K82" i="28"/>
  <c r="Z82" i="28" s="1"/>
  <c r="H82" i="28"/>
  <c r="Y82" i="28" s="1"/>
  <c r="E82" i="28"/>
  <c r="T81" i="28"/>
  <c r="AC81" i="28" s="1"/>
  <c r="Q81" i="28"/>
  <c r="AB81" i="28" s="1"/>
  <c r="N81" i="28"/>
  <c r="AA81" i="28" s="1"/>
  <c r="K81" i="28"/>
  <c r="Z81" i="28" s="1"/>
  <c r="H81" i="28"/>
  <c r="Y81" i="28" s="1"/>
  <c r="E81" i="28"/>
  <c r="X81" i="28" s="1"/>
  <c r="T80" i="28"/>
  <c r="AC80" i="28" s="1"/>
  <c r="Q80" i="28"/>
  <c r="AB80" i="28" s="1"/>
  <c r="N80" i="28"/>
  <c r="AA80" i="28" s="1"/>
  <c r="K80" i="28"/>
  <c r="Z80" i="28" s="1"/>
  <c r="H80" i="28"/>
  <c r="Y80" i="28" s="1"/>
  <c r="E80" i="28"/>
  <c r="X80" i="28" s="1"/>
  <c r="X79" i="28"/>
  <c r="T79" i="28"/>
  <c r="AC79" i="28" s="1"/>
  <c r="Q79" i="28"/>
  <c r="AB79" i="28" s="1"/>
  <c r="N79" i="28"/>
  <c r="AA79" i="28" s="1"/>
  <c r="K79" i="28"/>
  <c r="Z79" i="28" s="1"/>
  <c r="H79" i="28"/>
  <c r="Y79" i="28" s="1"/>
  <c r="E79" i="28"/>
  <c r="X78" i="28"/>
  <c r="T78" i="28"/>
  <c r="AC78" i="28" s="1"/>
  <c r="Q78" i="28"/>
  <c r="AB78" i="28" s="1"/>
  <c r="N78" i="28"/>
  <c r="AA78" i="28" s="1"/>
  <c r="K78" i="28"/>
  <c r="Z78" i="28" s="1"/>
  <c r="H78" i="28"/>
  <c r="Y78" i="28" s="1"/>
  <c r="E78" i="28"/>
  <c r="T77" i="28"/>
  <c r="AC77" i="28" s="1"/>
  <c r="Q77" i="28"/>
  <c r="AB77" i="28" s="1"/>
  <c r="N77" i="28"/>
  <c r="AA77" i="28" s="1"/>
  <c r="K77" i="28"/>
  <c r="Z77" i="28" s="1"/>
  <c r="H77" i="28"/>
  <c r="Y77" i="28" s="1"/>
  <c r="E77" i="28"/>
  <c r="X77" i="28" s="1"/>
  <c r="T76" i="28"/>
  <c r="AC76" i="28" s="1"/>
  <c r="Q76" i="28"/>
  <c r="AB76" i="28" s="1"/>
  <c r="N76" i="28"/>
  <c r="AA76" i="28" s="1"/>
  <c r="K76" i="28"/>
  <c r="Z76" i="28" s="1"/>
  <c r="H76" i="28"/>
  <c r="Y76" i="28" s="1"/>
  <c r="E76" i="28"/>
  <c r="X76" i="28" s="1"/>
  <c r="X75" i="28"/>
  <c r="T75" i="28"/>
  <c r="AC75" i="28" s="1"/>
  <c r="Q75" i="28"/>
  <c r="AB75" i="28" s="1"/>
  <c r="N75" i="28"/>
  <c r="AA75" i="28" s="1"/>
  <c r="K75" i="28"/>
  <c r="Z75" i="28" s="1"/>
  <c r="H75" i="28"/>
  <c r="Y75" i="28" s="1"/>
  <c r="E75" i="28"/>
  <c r="X74" i="28"/>
  <c r="T74" i="28"/>
  <c r="AC74" i="28" s="1"/>
  <c r="Q74" i="28"/>
  <c r="AB74" i="28" s="1"/>
  <c r="N74" i="28"/>
  <c r="AA74" i="28" s="1"/>
  <c r="K74" i="28"/>
  <c r="Z74" i="28" s="1"/>
  <c r="H74" i="28"/>
  <c r="Y74" i="28" s="1"/>
  <c r="E74" i="28"/>
  <c r="T73" i="28"/>
  <c r="AC73" i="28" s="1"/>
  <c r="Q73" i="28"/>
  <c r="AB73" i="28" s="1"/>
  <c r="N73" i="28"/>
  <c r="AA73" i="28" s="1"/>
  <c r="K73" i="28"/>
  <c r="Z73" i="28" s="1"/>
  <c r="H73" i="28"/>
  <c r="Y73" i="28" s="1"/>
  <c r="E73" i="28"/>
  <c r="X73" i="28" s="1"/>
  <c r="T72" i="28"/>
  <c r="AC72" i="28" s="1"/>
  <c r="Q72" i="28"/>
  <c r="AB72" i="28" s="1"/>
  <c r="N72" i="28"/>
  <c r="AA72" i="28" s="1"/>
  <c r="K72" i="28"/>
  <c r="Z72" i="28" s="1"/>
  <c r="H72" i="28"/>
  <c r="Y72" i="28" s="1"/>
  <c r="E72" i="28"/>
  <c r="X72" i="28" s="1"/>
  <c r="X71" i="28"/>
  <c r="T71" i="28"/>
  <c r="AC71" i="28" s="1"/>
  <c r="Q71" i="28"/>
  <c r="AB71" i="28" s="1"/>
  <c r="N71" i="28"/>
  <c r="AA71" i="28" s="1"/>
  <c r="K71" i="28"/>
  <c r="Z71" i="28" s="1"/>
  <c r="H71" i="28"/>
  <c r="Y71" i="28" s="1"/>
  <c r="E71" i="28"/>
  <c r="X70" i="28"/>
  <c r="T70" i="28"/>
  <c r="AC70" i="28" s="1"/>
  <c r="Q70" i="28"/>
  <c r="AB70" i="28" s="1"/>
  <c r="N70" i="28"/>
  <c r="AA70" i="28" s="1"/>
  <c r="K70" i="28"/>
  <c r="Z70" i="28" s="1"/>
  <c r="H70" i="28"/>
  <c r="Y70" i="28" s="1"/>
  <c r="E70" i="28"/>
  <c r="T69" i="28"/>
  <c r="AC69" i="28" s="1"/>
  <c r="Q69" i="28"/>
  <c r="AB69" i="28" s="1"/>
  <c r="N69" i="28"/>
  <c r="AA69" i="28" s="1"/>
  <c r="K69" i="28"/>
  <c r="Z69" i="28" s="1"/>
  <c r="H69" i="28"/>
  <c r="Y69" i="28" s="1"/>
  <c r="E69" i="28"/>
  <c r="X69" i="28" s="1"/>
  <c r="T68" i="28"/>
  <c r="AC68" i="28" s="1"/>
  <c r="Q68" i="28"/>
  <c r="AB68" i="28" s="1"/>
  <c r="N68" i="28"/>
  <c r="AA68" i="28" s="1"/>
  <c r="K68" i="28"/>
  <c r="Z68" i="28" s="1"/>
  <c r="H68" i="28"/>
  <c r="Y68" i="28" s="1"/>
  <c r="E68" i="28"/>
  <c r="X68" i="28" s="1"/>
  <c r="X67" i="28"/>
  <c r="T67" i="28"/>
  <c r="AC67" i="28" s="1"/>
  <c r="Q67" i="28"/>
  <c r="AB67" i="28" s="1"/>
  <c r="N67" i="28"/>
  <c r="AA67" i="28" s="1"/>
  <c r="K67" i="28"/>
  <c r="Z67" i="28" s="1"/>
  <c r="H67" i="28"/>
  <c r="Y67" i="28" s="1"/>
  <c r="E67" i="28"/>
  <c r="X66" i="28"/>
  <c r="T66" i="28"/>
  <c r="AC66" i="28" s="1"/>
  <c r="Q66" i="28"/>
  <c r="AB66" i="28" s="1"/>
  <c r="N66" i="28"/>
  <c r="AA66" i="28" s="1"/>
  <c r="K66" i="28"/>
  <c r="Z66" i="28" s="1"/>
  <c r="H66" i="28"/>
  <c r="Y66" i="28" s="1"/>
  <c r="E66" i="28"/>
  <c r="T65" i="28"/>
  <c r="AC65" i="28" s="1"/>
  <c r="Q65" i="28"/>
  <c r="AB65" i="28" s="1"/>
  <c r="N65" i="28"/>
  <c r="AA65" i="28" s="1"/>
  <c r="K65" i="28"/>
  <c r="Z65" i="28" s="1"/>
  <c r="H65" i="28"/>
  <c r="Y65" i="28" s="1"/>
  <c r="E65" i="28"/>
  <c r="X65" i="28" s="1"/>
  <c r="T64" i="28"/>
  <c r="AC64" i="28" s="1"/>
  <c r="Q64" i="28"/>
  <c r="AB64" i="28" s="1"/>
  <c r="N64" i="28"/>
  <c r="AA64" i="28" s="1"/>
  <c r="K64" i="28"/>
  <c r="Z64" i="28" s="1"/>
  <c r="H64" i="28"/>
  <c r="Y64" i="28" s="1"/>
  <c r="E64" i="28"/>
  <c r="X64" i="28" s="1"/>
  <c r="X63" i="28"/>
  <c r="T63" i="28"/>
  <c r="AC63" i="28" s="1"/>
  <c r="Q63" i="28"/>
  <c r="AB63" i="28" s="1"/>
  <c r="N63" i="28"/>
  <c r="AA63" i="28" s="1"/>
  <c r="K63" i="28"/>
  <c r="Z63" i="28" s="1"/>
  <c r="H63" i="28"/>
  <c r="Y63" i="28" s="1"/>
  <c r="E63" i="28"/>
  <c r="X62" i="28"/>
  <c r="T62" i="28"/>
  <c r="AC62" i="28" s="1"/>
  <c r="Q62" i="28"/>
  <c r="AB62" i="28" s="1"/>
  <c r="N62" i="28"/>
  <c r="AA62" i="28" s="1"/>
  <c r="K62" i="28"/>
  <c r="Z62" i="28" s="1"/>
  <c r="H62" i="28"/>
  <c r="Y62" i="28" s="1"/>
  <c r="E62" i="28"/>
  <c r="T61" i="28"/>
  <c r="AC61" i="28" s="1"/>
  <c r="Q61" i="28"/>
  <c r="AB61" i="28" s="1"/>
  <c r="N61" i="28"/>
  <c r="AA61" i="28" s="1"/>
  <c r="K61" i="28"/>
  <c r="Z61" i="28" s="1"/>
  <c r="H61" i="28"/>
  <c r="Y61" i="28" s="1"/>
  <c r="E61" i="28"/>
  <c r="X61" i="28" s="1"/>
  <c r="T60" i="28"/>
  <c r="AC60" i="28" s="1"/>
  <c r="Q60" i="28"/>
  <c r="AB60" i="28" s="1"/>
  <c r="N60" i="28"/>
  <c r="AA60" i="28" s="1"/>
  <c r="K60" i="28"/>
  <c r="Z60" i="28" s="1"/>
  <c r="H60" i="28"/>
  <c r="Y60" i="28" s="1"/>
  <c r="E60" i="28"/>
  <c r="X60" i="28" s="1"/>
  <c r="X59" i="28"/>
  <c r="T59" i="28"/>
  <c r="AC59" i="28" s="1"/>
  <c r="Q59" i="28"/>
  <c r="AB59" i="28" s="1"/>
  <c r="N59" i="28"/>
  <c r="AA59" i="28" s="1"/>
  <c r="K59" i="28"/>
  <c r="Z59" i="28" s="1"/>
  <c r="H59" i="28"/>
  <c r="Y59" i="28" s="1"/>
  <c r="E59" i="28"/>
  <c r="X58" i="28"/>
  <c r="T58" i="28"/>
  <c r="AC58" i="28" s="1"/>
  <c r="Q58" i="28"/>
  <c r="AB58" i="28" s="1"/>
  <c r="N58" i="28"/>
  <c r="AA58" i="28" s="1"/>
  <c r="K58" i="28"/>
  <c r="Z58" i="28" s="1"/>
  <c r="H58" i="28"/>
  <c r="Y58" i="28" s="1"/>
  <c r="E58" i="28"/>
  <c r="T57" i="28"/>
  <c r="AC57" i="28" s="1"/>
  <c r="Q57" i="28"/>
  <c r="AB57" i="28" s="1"/>
  <c r="N57" i="28"/>
  <c r="AA57" i="28" s="1"/>
  <c r="K57" i="28"/>
  <c r="Z57" i="28" s="1"/>
  <c r="H57" i="28"/>
  <c r="Y57" i="28" s="1"/>
  <c r="E57" i="28"/>
  <c r="X57" i="28" s="1"/>
  <c r="T56" i="28"/>
  <c r="AC56" i="28" s="1"/>
  <c r="Q56" i="28"/>
  <c r="AB56" i="28" s="1"/>
  <c r="N56" i="28"/>
  <c r="AA56" i="28" s="1"/>
  <c r="K56" i="28"/>
  <c r="Z56" i="28" s="1"/>
  <c r="H56" i="28"/>
  <c r="Y56" i="28" s="1"/>
  <c r="E56" i="28"/>
  <c r="X56" i="28" s="1"/>
  <c r="X55" i="28"/>
  <c r="T55" i="28"/>
  <c r="AC55" i="28" s="1"/>
  <c r="Q55" i="28"/>
  <c r="AB55" i="28" s="1"/>
  <c r="N55" i="28"/>
  <c r="AA55" i="28" s="1"/>
  <c r="K55" i="28"/>
  <c r="Z55" i="28" s="1"/>
  <c r="H55" i="28"/>
  <c r="Y55" i="28" s="1"/>
  <c r="E55" i="28"/>
  <c r="X54" i="28"/>
  <c r="T54" i="28"/>
  <c r="AC54" i="28" s="1"/>
  <c r="Q54" i="28"/>
  <c r="AB54" i="28" s="1"/>
  <c r="N54" i="28"/>
  <c r="AA54" i="28" s="1"/>
  <c r="K54" i="28"/>
  <c r="Z54" i="28" s="1"/>
  <c r="H54" i="28"/>
  <c r="Y54" i="28" s="1"/>
  <c r="E54" i="28"/>
  <c r="T53" i="28"/>
  <c r="AC53" i="28" s="1"/>
  <c r="Q53" i="28"/>
  <c r="AB53" i="28" s="1"/>
  <c r="N53" i="28"/>
  <c r="AA53" i="28" s="1"/>
  <c r="K53" i="28"/>
  <c r="Z53" i="28" s="1"/>
  <c r="H53" i="28"/>
  <c r="Y53" i="28" s="1"/>
  <c r="E53" i="28"/>
  <c r="X53" i="28" s="1"/>
  <c r="T52" i="28"/>
  <c r="AC52" i="28" s="1"/>
  <c r="Q52" i="28"/>
  <c r="AB52" i="28" s="1"/>
  <c r="N52" i="28"/>
  <c r="AA52" i="28" s="1"/>
  <c r="K52" i="28"/>
  <c r="Z52" i="28" s="1"/>
  <c r="H52" i="28"/>
  <c r="Y52" i="28" s="1"/>
  <c r="E52" i="28"/>
  <c r="X52" i="28" s="1"/>
  <c r="X51" i="28"/>
  <c r="T51" i="28"/>
  <c r="AC51" i="28" s="1"/>
  <c r="Q51" i="28"/>
  <c r="AB51" i="28" s="1"/>
  <c r="N51" i="28"/>
  <c r="AA51" i="28" s="1"/>
  <c r="K51" i="28"/>
  <c r="Z51" i="28" s="1"/>
  <c r="H51" i="28"/>
  <c r="Y51" i="28" s="1"/>
  <c r="E51" i="28"/>
  <c r="X50" i="28"/>
  <c r="T50" i="28"/>
  <c r="AC50" i="28" s="1"/>
  <c r="Q50" i="28"/>
  <c r="AB50" i="28" s="1"/>
  <c r="N50" i="28"/>
  <c r="AA50" i="28" s="1"/>
  <c r="K50" i="28"/>
  <c r="Z50" i="28" s="1"/>
  <c r="H50" i="28"/>
  <c r="Y50" i="28" s="1"/>
  <c r="E50" i="28"/>
  <c r="T49" i="28"/>
  <c r="AC49" i="28" s="1"/>
  <c r="Q49" i="28"/>
  <c r="AB49" i="28" s="1"/>
  <c r="N49" i="28"/>
  <c r="AA49" i="28" s="1"/>
  <c r="K49" i="28"/>
  <c r="Z49" i="28" s="1"/>
  <c r="H49" i="28"/>
  <c r="Y49" i="28" s="1"/>
  <c r="E49" i="28"/>
  <c r="X49" i="28" s="1"/>
  <c r="T48" i="28"/>
  <c r="AC48" i="28" s="1"/>
  <c r="Q48" i="28"/>
  <c r="AB48" i="28" s="1"/>
  <c r="N48" i="28"/>
  <c r="AA48" i="28" s="1"/>
  <c r="K48" i="28"/>
  <c r="Z48" i="28" s="1"/>
  <c r="H48" i="28"/>
  <c r="Y48" i="28" s="1"/>
  <c r="E48" i="28"/>
  <c r="X48" i="28" s="1"/>
  <c r="X47" i="28"/>
  <c r="T47" i="28"/>
  <c r="AC47" i="28" s="1"/>
  <c r="Q47" i="28"/>
  <c r="AB47" i="28" s="1"/>
  <c r="N47" i="28"/>
  <c r="AA47" i="28" s="1"/>
  <c r="K47" i="28"/>
  <c r="Z47" i="28" s="1"/>
  <c r="H47" i="28"/>
  <c r="Y47" i="28" s="1"/>
  <c r="E47" i="28"/>
  <c r="X46" i="28"/>
  <c r="T46" i="28"/>
  <c r="AC46" i="28" s="1"/>
  <c r="Q46" i="28"/>
  <c r="AB46" i="28" s="1"/>
  <c r="N46" i="28"/>
  <c r="AA46" i="28" s="1"/>
  <c r="K46" i="28"/>
  <c r="Z46" i="28" s="1"/>
  <c r="H46" i="28"/>
  <c r="Y46" i="28" s="1"/>
  <c r="E46" i="28"/>
  <c r="T45" i="28"/>
  <c r="AC45" i="28" s="1"/>
  <c r="Q45" i="28"/>
  <c r="AB45" i="28" s="1"/>
  <c r="N45" i="28"/>
  <c r="AA45" i="28" s="1"/>
  <c r="K45" i="28"/>
  <c r="Z45" i="28" s="1"/>
  <c r="H45" i="28"/>
  <c r="Y45" i="28" s="1"/>
  <c r="E45" i="28"/>
  <c r="X45" i="28" s="1"/>
  <c r="T44" i="28"/>
  <c r="AC44" i="28" s="1"/>
  <c r="Q44" i="28"/>
  <c r="AB44" i="28" s="1"/>
  <c r="N44" i="28"/>
  <c r="AA44" i="28" s="1"/>
  <c r="K44" i="28"/>
  <c r="Z44" i="28" s="1"/>
  <c r="H44" i="28"/>
  <c r="Y44" i="28" s="1"/>
  <c r="E44" i="28"/>
  <c r="X44" i="28" s="1"/>
  <c r="X43" i="28"/>
  <c r="T43" i="28"/>
  <c r="AC43" i="28" s="1"/>
  <c r="Q43" i="28"/>
  <c r="AB43" i="28" s="1"/>
  <c r="N43" i="28"/>
  <c r="AA43" i="28" s="1"/>
  <c r="K43" i="28"/>
  <c r="Z43" i="28" s="1"/>
  <c r="H43" i="28"/>
  <c r="Y43" i="28" s="1"/>
  <c r="E43" i="28"/>
  <c r="X42" i="28"/>
  <c r="T42" i="28"/>
  <c r="AC42" i="28" s="1"/>
  <c r="Q42" i="28"/>
  <c r="AB42" i="28" s="1"/>
  <c r="N42" i="28"/>
  <c r="AA42" i="28" s="1"/>
  <c r="K42" i="28"/>
  <c r="Z42" i="28" s="1"/>
  <c r="H42" i="28"/>
  <c r="Y42" i="28" s="1"/>
  <c r="E42" i="28"/>
  <c r="T41" i="28"/>
  <c r="AC41" i="28" s="1"/>
  <c r="Q41" i="28"/>
  <c r="AB41" i="28" s="1"/>
  <c r="N41" i="28"/>
  <c r="AA41" i="28" s="1"/>
  <c r="K41" i="28"/>
  <c r="Z41" i="28" s="1"/>
  <c r="H41" i="28"/>
  <c r="Y41" i="28" s="1"/>
  <c r="E41" i="28"/>
  <c r="X41" i="28" s="1"/>
  <c r="T40" i="28"/>
  <c r="AC40" i="28" s="1"/>
  <c r="Q40" i="28"/>
  <c r="AB40" i="28" s="1"/>
  <c r="N40" i="28"/>
  <c r="AA40" i="28" s="1"/>
  <c r="K40" i="28"/>
  <c r="Z40" i="28" s="1"/>
  <c r="H40" i="28"/>
  <c r="Y40" i="28" s="1"/>
  <c r="E40" i="28"/>
  <c r="X40" i="28" s="1"/>
  <c r="X39" i="28"/>
  <c r="T39" i="28"/>
  <c r="AC39" i="28" s="1"/>
  <c r="Q39" i="28"/>
  <c r="AB39" i="28" s="1"/>
  <c r="N39" i="28"/>
  <c r="AA39" i="28" s="1"/>
  <c r="K39" i="28"/>
  <c r="Z39" i="28" s="1"/>
  <c r="H39" i="28"/>
  <c r="Y39" i="28" s="1"/>
  <c r="E39" i="28"/>
  <c r="X38" i="28"/>
  <c r="T38" i="28"/>
  <c r="AC38" i="28" s="1"/>
  <c r="Q38" i="28"/>
  <c r="AB38" i="28" s="1"/>
  <c r="N38" i="28"/>
  <c r="AA38" i="28" s="1"/>
  <c r="K38" i="28"/>
  <c r="Z38" i="28" s="1"/>
  <c r="H38" i="28"/>
  <c r="Y38" i="28" s="1"/>
  <c r="E38" i="28"/>
  <c r="T37" i="28"/>
  <c r="AC37" i="28" s="1"/>
  <c r="Q37" i="28"/>
  <c r="AB37" i="28" s="1"/>
  <c r="N37" i="28"/>
  <c r="AA37" i="28" s="1"/>
  <c r="K37" i="28"/>
  <c r="Z37" i="28" s="1"/>
  <c r="H37" i="28"/>
  <c r="Y37" i="28" s="1"/>
  <c r="E37" i="28"/>
  <c r="X37" i="28" s="1"/>
  <c r="T36" i="28"/>
  <c r="AC36" i="28" s="1"/>
  <c r="Q36" i="28"/>
  <c r="AB36" i="28" s="1"/>
  <c r="N36" i="28"/>
  <c r="AA36" i="28" s="1"/>
  <c r="K36" i="28"/>
  <c r="Z36" i="28" s="1"/>
  <c r="H36" i="28"/>
  <c r="Y36" i="28" s="1"/>
  <c r="E36" i="28"/>
  <c r="X36" i="28" s="1"/>
  <c r="T35" i="28"/>
  <c r="AC35" i="28" s="1"/>
  <c r="Q35" i="28"/>
  <c r="AB35" i="28" s="1"/>
  <c r="N35" i="28"/>
  <c r="AA35" i="28" s="1"/>
  <c r="K35" i="28"/>
  <c r="Z35" i="28" s="1"/>
  <c r="H35" i="28"/>
  <c r="Y35" i="28" s="1"/>
  <c r="E35" i="28"/>
  <c r="X35" i="28" s="1"/>
  <c r="X34" i="28"/>
  <c r="T34" i="28"/>
  <c r="AC34" i="28" s="1"/>
  <c r="Q34" i="28"/>
  <c r="AB34" i="28" s="1"/>
  <c r="N34" i="28"/>
  <c r="AA34" i="28" s="1"/>
  <c r="K34" i="28"/>
  <c r="Z34" i="28" s="1"/>
  <c r="H34" i="28"/>
  <c r="Y34" i="28" s="1"/>
  <c r="E34" i="28"/>
  <c r="X33" i="28"/>
  <c r="T33" i="28"/>
  <c r="AC33" i="28" s="1"/>
  <c r="Q33" i="28"/>
  <c r="AB33" i="28" s="1"/>
  <c r="N33" i="28"/>
  <c r="AA33" i="28" s="1"/>
  <c r="K33" i="28"/>
  <c r="Z33" i="28" s="1"/>
  <c r="H33" i="28"/>
  <c r="Y33" i="28" s="1"/>
  <c r="E33" i="28"/>
  <c r="T32" i="28"/>
  <c r="AC32" i="28" s="1"/>
  <c r="Q32" i="28"/>
  <c r="AB32" i="28" s="1"/>
  <c r="N32" i="28"/>
  <c r="AA32" i="28" s="1"/>
  <c r="K32" i="28"/>
  <c r="Z32" i="28" s="1"/>
  <c r="H32" i="28"/>
  <c r="Y32" i="28" s="1"/>
  <c r="E32" i="28"/>
  <c r="X32" i="28" s="1"/>
  <c r="T31" i="28"/>
  <c r="AC31" i="28" s="1"/>
  <c r="Q31" i="28"/>
  <c r="AB31" i="28" s="1"/>
  <c r="N31" i="28"/>
  <c r="AA31" i="28" s="1"/>
  <c r="K31" i="28"/>
  <c r="Z31" i="28" s="1"/>
  <c r="H31" i="28"/>
  <c r="Y31" i="28" s="1"/>
  <c r="E31" i="28"/>
  <c r="X31" i="28" s="1"/>
  <c r="X30" i="28"/>
  <c r="T30" i="28"/>
  <c r="AC30" i="28" s="1"/>
  <c r="Q30" i="28"/>
  <c r="AB30" i="28" s="1"/>
  <c r="N30" i="28"/>
  <c r="AA30" i="28" s="1"/>
  <c r="K30" i="28"/>
  <c r="Z30" i="28" s="1"/>
  <c r="H30" i="28"/>
  <c r="Y30" i="28" s="1"/>
  <c r="E30" i="28"/>
  <c r="X29" i="28"/>
  <c r="T29" i="28"/>
  <c r="AC29" i="28" s="1"/>
  <c r="Q29" i="28"/>
  <c r="AB29" i="28" s="1"/>
  <c r="N29" i="28"/>
  <c r="AA29" i="28" s="1"/>
  <c r="K29" i="28"/>
  <c r="Z29" i="28" s="1"/>
  <c r="H29" i="28"/>
  <c r="Y29" i="28" s="1"/>
  <c r="E29" i="28"/>
  <c r="AB28" i="28"/>
  <c r="T28" i="28"/>
  <c r="AC28" i="28" s="1"/>
  <c r="Q28" i="28"/>
  <c r="N28" i="28"/>
  <c r="AA28" i="28" s="1"/>
  <c r="K28" i="28"/>
  <c r="Z28" i="28" s="1"/>
  <c r="H28" i="28"/>
  <c r="Y28" i="28" s="1"/>
  <c r="E28" i="28"/>
  <c r="X28" i="28" s="1"/>
  <c r="T27" i="28"/>
  <c r="AC27" i="28" s="1"/>
  <c r="Q27" i="28"/>
  <c r="AB27" i="28" s="1"/>
  <c r="N27" i="28"/>
  <c r="AA27" i="28" s="1"/>
  <c r="K27" i="28"/>
  <c r="Z27" i="28" s="1"/>
  <c r="H27" i="28"/>
  <c r="Y27" i="28" s="1"/>
  <c r="E27" i="28"/>
  <c r="X27" i="28" s="1"/>
  <c r="X26" i="28"/>
  <c r="T26" i="28"/>
  <c r="AC26" i="28" s="1"/>
  <c r="Q26" i="28"/>
  <c r="AB26" i="28" s="1"/>
  <c r="N26" i="28"/>
  <c r="AA26" i="28" s="1"/>
  <c r="K26" i="28"/>
  <c r="Z26" i="28" s="1"/>
  <c r="H26" i="28"/>
  <c r="Y26" i="28" s="1"/>
  <c r="E26" i="28"/>
  <c r="AA25" i="28"/>
  <c r="T25" i="28"/>
  <c r="AC25" i="28" s="1"/>
  <c r="Q25" i="28"/>
  <c r="AB25" i="28" s="1"/>
  <c r="N25" i="28"/>
  <c r="K25" i="28"/>
  <c r="Z25" i="28" s="1"/>
  <c r="H25" i="28"/>
  <c r="Y25" i="28" s="1"/>
  <c r="E25" i="28"/>
  <c r="X25" i="28" s="1"/>
  <c r="T24" i="28"/>
  <c r="AC24" i="28" s="1"/>
  <c r="Q24" i="28"/>
  <c r="AB24" i="28" s="1"/>
  <c r="N24" i="28"/>
  <c r="AA24" i="28" s="1"/>
  <c r="K24" i="28"/>
  <c r="Z24" i="28" s="1"/>
  <c r="H24" i="28"/>
  <c r="Y24" i="28" s="1"/>
  <c r="E24" i="28"/>
  <c r="X24" i="28" s="1"/>
  <c r="T23" i="28"/>
  <c r="AC23" i="28" s="1"/>
  <c r="Q23" i="28"/>
  <c r="AB23" i="28" s="1"/>
  <c r="N23" i="28"/>
  <c r="AA23" i="28" s="1"/>
  <c r="K23" i="28"/>
  <c r="Z23" i="28" s="1"/>
  <c r="H23" i="28"/>
  <c r="Y23" i="28" s="1"/>
  <c r="E23" i="28"/>
  <c r="X23" i="28" s="1"/>
  <c r="X22" i="28"/>
  <c r="T22" i="28"/>
  <c r="AC22" i="28" s="1"/>
  <c r="Q22" i="28"/>
  <c r="AB22" i="28" s="1"/>
  <c r="N22" i="28"/>
  <c r="AA22" i="28" s="1"/>
  <c r="K22" i="28"/>
  <c r="Z22" i="28" s="1"/>
  <c r="H22" i="28"/>
  <c r="Y22" i="28" s="1"/>
  <c r="E22" i="28"/>
  <c r="X21" i="28"/>
  <c r="T21" i="28"/>
  <c r="AC21" i="28" s="1"/>
  <c r="Q21" i="28"/>
  <c r="AB21" i="28" s="1"/>
  <c r="N21" i="28"/>
  <c r="AA21" i="28" s="1"/>
  <c r="K21" i="28"/>
  <c r="Z21" i="28" s="1"/>
  <c r="H21" i="28"/>
  <c r="Y21" i="28" s="1"/>
  <c r="E21" i="28"/>
  <c r="X20" i="28"/>
  <c r="T20" i="28"/>
  <c r="AC20" i="28" s="1"/>
  <c r="Q20" i="28"/>
  <c r="AB20" i="28" s="1"/>
  <c r="N20" i="28"/>
  <c r="AA20" i="28" s="1"/>
  <c r="K20" i="28"/>
  <c r="Z20" i="28" s="1"/>
  <c r="H20" i="28"/>
  <c r="Y20" i="28" s="1"/>
  <c r="E20" i="28"/>
  <c r="T19" i="28"/>
  <c r="AC19" i="28" s="1"/>
  <c r="Q19" i="28"/>
  <c r="AB19" i="28" s="1"/>
  <c r="N19" i="28"/>
  <c r="AA19" i="28" s="1"/>
  <c r="K19" i="28"/>
  <c r="Z19" i="28" s="1"/>
  <c r="H19" i="28"/>
  <c r="Y19" i="28" s="1"/>
  <c r="E19" i="28"/>
  <c r="X19" i="28" s="1"/>
  <c r="X18" i="28"/>
  <c r="T18" i="28"/>
  <c r="AC18" i="28" s="1"/>
  <c r="Q18" i="28"/>
  <c r="AB18" i="28" s="1"/>
  <c r="N18" i="28"/>
  <c r="AA18" i="28" s="1"/>
  <c r="K18" i="28"/>
  <c r="Z18" i="28" s="1"/>
  <c r="H18" i="28"/>
  <c r="Y18" i="28" s="1"/>
  <c r="E18" i="28"/>
  <c r="T17" i="28"/>
  <c r="AC17" i="28" s="1"/>
  <c r="Q17" i="28"/>
  <c r="AB17" i="28" s="1"/>
  <c r="N17" i="28"/>
  <c r="AA17" i="28" s="1"/>
  <c r="AA262" i="28" s="1"/>
  <c r="K17" i="28"/>
  <c r="Z17" i="28" s="1"/>
  <c r="H17" i="28"/>
  <c r="Y17" i="28" s="1"/>
  <c r="E17" i="28"/>
  <c r="X17" i="28" s="1"/>
  <c r="Z16" i="28"/>
  <c r="Z261" i="28" s="1"/>
  <c r="T16" i="28"/>
  <c r="AC16" i="28" s="1"/>
  <c r="Q16" i="28"/>
  <c r="AB16" i="28" s="1"/>
  <c r="N16" i="28"/>
  <c r="AA16" i="28" s="1"/>
  <c r="AA261" i="28" s="1"/>
  <c r="K16" i="28"/>
  <c r="H16" i="28"/>
  <c r="Y16" i="28" s="1"/>
  <c r="Y261" i="28" s="1"/>
  <c r="E16" i="28"/>
  <c r="X16" i="28" s="1"/>
  <c r="AC15" i="28"/>
  <c r="AC260" i="28" s="1"/>
  <c r="T15" i="28"/>
  <c r="Q15" i="28"/>
  <c r="AB15" i="28" s="1"/>
  <c r="N15" i="28"/>
  <c r="AA15" i="28" s="1"/>
  <c r="K15" i="28"/>
  <c r="Z15" i="28" s="1"/>
  <c r="Z260" i="28" s="1"/>
  <c r="H15" i="28"/>
  <c r="Y15" i="28" s="1"/>
  <c r="Y260" i="28" s="1"/>
  <c r="E15" i="28"/>
  <c r="X15" i="28" s="1"/>
  <c r="X260" i="28" s="1"/>
  <c r="T14" i="28"/>
  <c r="AC14" i="28" s="1"/>
  <c r="Q14" i="28"/>
  <c r="AB14" i="28" s="1"/>
  <c r="N14" i="28"/>
  <c r="AA14" i="28" s="1"/>
  <c r="K14" i="28"/>
  <c r="Z14" i="28" s="1"/>
  <c r="H14" i="28"/>
  <c r="Y14" i="28" s="1"/>
  <c r="E14" i="28"/>
  <c r="X14" i="28" s="1"/>
  <c r="Y13" i="28"/>
  <c r="Y258" i="28" s="1"/>
  <c r="T13" i="28"/>
  <c r="AC13" i="28" s="1"/>
  <c r="AC258" i="28" s="1"/>
  <c r="Q13" i="28"/>
  <c r="AB13" i="28" s="1"/>
  <c r="N13" i="28"/>
  <c r="AA13" i="28" s="1"/>
  <c r="K13" i="28"/>
  <c r="Z13" i="28" s="1"/>
  <c r="H13" i="28"/>
  <c r="E13" i="28"/>
  <c r="X13" i="28" s="1"/>
  <c r="T12" i="28"/>
  <c r="AC12" i="28" s="1"/>
  <c r="AC257" i="28" s="1"/>
  <c r="Q12" i="28"/>
  <c r="AB12" i="28" s="1"/>
  <c r="AB257" i="28" s="1"/>
  <c r="N12" i="28"/>
  <c r="AA12" i="28" s="1"/>
  <c r="K12" i="28"/>
  <c r="Z12" i="28" s="1"/>
  <c r="Z257" i="28" s="1"/>
  <c r="H12" i="28"/>
  <c r="Y12" i="28" s="1"/>
  <c r="Y257" i="28" s="1"/>
  <c r="E12" i="28"/>
  <c r="X12" i="28" s="1"/>
  <c r="X257" i="28" s="1"/>
  <c r="Z11" i="28"/>
  <c r="Y11" i="28"/>
  <c r="Y256" i="28" s="1"/>
  <c r="T11" i="28"/>
  <c r="AC11" i="28" s="1"/>
  <c r="AC256" i="28" s="1"/>
  <c r="Q11" i="28"/>
  <c r="AB11" i="28" s="1"/>
  <c r="N11" i="28"/>
  <c r="AA11" i="28" s="1"/>
  <c r="K11" i="28"/>
  <c r="H11" i="28"/>
  <c r="E11" i="28"/>
  <c r="X11" i="28" s="1"/>
  <c r="AC10" i="28"/>
  <c r="AC255" i="28" s="1"/>
  <c r="Z10" i="28"/>
  <c r="Z255" i="28" s="1"/>
  <c r="Y10" i="28"/>
  <c r="Y255" i="28" s="1"/>
  <c r="T10" i="28"/>
  <c r="Q10" i="28"/>
  <c r="AB10" i="28" s="1"/>
  <c r="N10" i="28"/>
  <c r="AA10" i="28" s="1"/>
  <c r="K10" i="28"/>
  <c r="H10" i="28"/>
  <c r="E10" i="28"/>
  <c r="X10" i="28" s="1"/>
  <c r="Z9" i="28"/>
  <c r="T9" i="28"/>
  <c r="AC9" i="28" s="1"/>
  <c r="AC254" i="28" s="1"/>
  <c r="Q9" i="28"/>
  <c r="AB9" i="28" s="1"/>
  <c r="N9" i="28"/>
  <c r="AA9" i="28" s="1"/>
  <c r="K9" i="28"/>
  <c r="H9" i="28"/>
  <c r="Y9" i="28" s="1"/>
  <c r="Y254" i="28" s="1"/>
  <c r="E9" i="28"/>
  <c r="X9" i="28" s="1"/>
  <c r="X254" i="28" s="1"/>
  <c r="T233" i="29"/>
  <c r="AC233" i="29" s="1"/>
  <c r="Q233" i="29"/>
  <c r="AB233" i="29" s="1"/>
  <c r="N233" i="29"/>
  <c r="AA233" i="29" s="1"/>
  <c r="K233" i="29"/>
  <c r="Z233" i="29" s="1"/>
  <c r="H233" i="29"/>
  <c r="Y233" i="29" s="1"/>
  <c r="E233" i="29"/>
  <c r="X233" i="29" s="1"/>
  <c r="T232" i="29"/>
  <c r="AC232" i="29" s="1"/>
  <c r="Q232" i="29"/>
  <c r="AB232" i="29" s="1"/>
  <c r="N232" i="29"/>
  <c r="AA232" i="29" s="1"/>
  <c r="K232" i="29"/>
  <c r="Z232" i="29" s="1"/>
  <c r="H232" i="29"/>
  <c r="Y232" i="29" s="1"/>
  <c r="E232" i="29"/>
  <c r="X232" i="29" s="1"/>
  <c r="T231" i="29"/>
  <c r="AC231" i="29" s="1"/>
  <c r="Q231" i="29"/>
  <c r="AB231" i="29" s="1"/>
  <c r="N231" i="29"/>
  <c r="AA231" i="29" s="1"/>
  <c r="K231" i="29"/>
  <c r="Z231" i="29" s="1"/>
  <c r="H231" i="29"/>
  <c r="Y231" i="29" s="1"/>
  <c r="E231" i="29"/>
  <c r="X231" i="29" s="1"/>
  <c r="T230" i="29"/>
  <c r="AC230" i="29" s="1"/>
  <c r="Q230" i="29"/>
  <c r="AB230" i="29" s="1"/>
  <c r="N230" i="29"/>
  <c r="AA230" i="29" s="1"/>
  <c r="K230" i="29"/>
  <c r="Z230" i="29" s="1"/>
  <c r="H230" i="29"/>
  <c r="Y230" i="29" s="1"/>
  <c r="E230" i="29"/>
  <c r="X230" i="29" s="1"/>
  <c r="T229" i="29"/>
  <c r="AC229" i="29" s="1"/>
  <c r="Q229" i="29"/>
  <c r="AB229" i="29" s="1"/>
  <c r="N229" i="29"/>
  <c r="AA229" i="29" s="1"/>
  <c r="K229" i="29"/>
  <c r="Z229" i="29" s="1"/>
  <c r="H229" i="29"/>
  <c r="Y229" i="29" s="1"/>
  <c r="E229" i="29"/>
  <c r="X229" i="29" s="1"/>
  <c r="T228" i="29"/>
  <c r="AC228" i="29" s="1"/>
  <c r="Q228" i="29"/>
  <c r="AB228" i="29" s="1"/>
  <c r="N228" i="29"/>
  <c r="AA228" i="29" s="1"/>
  <c r="K228" i="29"/>
  <c r="Z228" i="29" s="1"/>
  <c r="H228" i="29"/>
  <c r="Y228" i="29" s="1"/>
  <c r="E228" i="29"/>
  <c r="X228" i="29" s="1"/>
  <c r="T227" i="29"/>
  <c r="AC227" i="29" s="1"/>
  <c r="Q227" i="29"/>
  <c r="AB227" i="29" s="1"/>
  <c r="N227" i="29"/>
  <c r="AA227" i="29" s="1"/>
  <c r="K227" i="29"/>
  <c r="Z227" i="29" s="1"/>
  <c r="H227" i="29"/>
  <c r="Y227" i="29" s="1"/>
  <c r="E227" i="29"/>
  <c r="X227" i="29" s="1"/>
  <c r="T226" i="29"/>
  <c r="AC226" i="29" s="1"/>
  <c r="Q226" i="29"/>
  <c r="AB226" i="29" s="1"/>
  <c r="N226" i="29"/>
  <c r="AA226" i="29" s="1"/>
  <c r="K226" i="29"/>
  <c r="Z226" i="29" s="1"/>
  <c r="H226" i="29"/>
  <c r="Y226" i="29" s="1"/>
  <c r="E226" i="29"/>
  <c r="X226" i="29" s="1"/>
  <c r="T225" i="29"/>
  <c r="AC225" i="29" s="1"/>
  <c r="Q225" i="29"/>
  <c r="AB225" i="29" s="1"/>
  <c r="N225" i="29"/>
  <c r="AA225" i="29" s="1"/>
  <c r="K225" i="29"/>
  <c r="Z225" i="29" s="1"/>
  <c r="H225" i="29"/>
  <c r="Y225" i="29" s="1"/>
  <c r="E225" i="29"/>
  <c r="X225" i="29" s="1"/>
  <c r="T224" i="29"/>
  <c r="AC224" i="29" s="1"/>
  <c r="Q224" i="29"/>
  <c r="AB224" i="29" s="1"/>
  <c r="N224" i="29"/>
  <c r="AA224" i="29" s="1"/>
  <c r="K224" i="29"/>
  <c r="Z224" i="29" s="1"/>
  <c r="H224" i="29"/>
  <c r="Y224" i="29" s="1"/>
  <c r="E224" i="29"/>
  <c r="X224" i="29" s="1"/>
  <c r="T223" i="29"/>
  <c r="AC223" i="29" s="1"/>
  <c r="Q223" i="29"/>
  <c r="AB223" i="29" s="1"/>
  <c r="N223" i="29"/>
  <c r="AA223" i="29" s="1"/>
  <c r="K223" i="29"/>
  <c r="Z223" i="29" s="1"/>
  <c r="H223" i="29"/>
  <c r="Y223" i="29" s="1"/>
  <c r="E223" i="29"/>
  <c r="X223" i="29" s="1"/>
  <c r="T222" i="29"/>
  <c r="AC222" i="29" s="1"/>
  <c r="Q222" i="29"/>
  <c r="AB222" i="29" s="1"/>
  <c r="N222" i="29"/>
  <c r="AA222" i="29" s="1"/>
  <c r="K222" i="29"/>
  <c r="Z222" i="29" s="1"/>
  <c r="H222" i="29"/>
  <c r="Y222" i="29" s="1"/>
  <c r="E222" i="29"/>
  <c r="X222" i="29" s="1"/>
  <c r="T221" i="29"/>
  <c r="AC221" i="29" s="1"/>
  <c r="Q221" i="29"/>
  <c r="AB221" i="29" s="1"/>
  <c r="N221" i="29"/>
  <c r="AA221" i="29" s="1"/>
  <c r="K221" i="29"/>
  <c r="Z221" i="29" s="1"/>
  <c r="H221" i="29"/>
  <c r="Y221" i="29" s="1"/>
  <c r="E221" i="29"/>
  <c r="X221" i="29" s="1"/>
  <c r="T220" i="29"/>
  <c r="AC220" i="29" s="1"/>
  <c r="Q220" i="29"/>
  <c r="AB220" i="29" s="1"/>
  <c r="N220" i="29"/>
  <c r="AA220" i="29" s="1"/>
  <c r="K220" i="29"/>
  <c r="Z220" i="29" s="1"/>
  <c r="H220" i="29"/>
  <c r="Y220" i="29" s="1"/>
  <c r="E220" i="29"/>
  <c r="X220" i="29" s="1"/>
  <c r="T219" i="29"/>
  <c r="AC219" i="29" s="1"/>
  <c r="Q219" i="29"/>
  <c r="AB219" i="29" s="1"/>
  <c r="N219" i="29"/>
  <c r="AA219" i="29" s="1"/>
  <c r="K219" i="29"/>
  <c r="Z219" i="29" s="1"/>
  <c r="H219" i="29"/>
  <c r="Y219" i="29" s="1"/>
  <c r="E219" i="29"/>
  <c r="X219" i="29" s="1"/>
  <c r="T218" i="29"/>
  <c r="AC218" i="29" s="1"/>
  <c r="Q218" i="29"/>
  <c r="AB218" i="29" s="1"/>
  <c r="N218" i="29"/>
  <c r="AA218" i="29" s="1"/>
  <c r="K218" i="29"/>
  <c r="Z218" i="29" s="1"/>
  <c r="H218" i="29"/>
  <c r="Y218" i="29" s="1"/>
  <c r="E218" i="29"/>
  <c r="X218" i="29" s="1"/>
  <c r="T217" i="29"/>
  <c r="AC217" i="29" s="1"/>
  <c r="Q217" i="29"/>
  <c r="AB217" i="29" s="1"/>
  <c r="N217" i="29"/>
  <c r="AA217" i="29" s="1"/>
  <c r="K217" i="29"/>
  <c r="Z217" i="29" s="1"/>
  <c r="H217" i="29"/>
  <c r="Y217" i="29" s="1"/>
  <c r="E217" i="29"/>
  <c r="X217" i="29" s="1"/>
  <c r="T216" i="29"/>
  <c r="AC216" i="29" s="1"/>
  <c r="Q216" i="29"/>
  <c r="AB216" i="29" s="1"/>
  <c r="N216" i="29"/>
  <c r="AA216" i="29" s="1"/>
  <c r="K216" i="29"/>
  <c r="Z216" i="29" s="1"/>
  <c r="H216" i="29"/>
  <c r="Y216" i="29" s="1"/>
  <c r="E216" i="29"/>
  <c r="X216" i="29" s="1"/>
  <c r="T215" i="29"/>
  <c r="AC215" i="29" s="1"/>
  <c r="Q215" i="29"/>
  <c r="AB215" i="29" s="1"/>
  <c r="N215" i="29"/>
  <c r="AA215" i="29" s="1"/>
  <c r="K215" i="29"/>
  <c r="Z215" i="29" s="1"/>
  <c r="H215" i="29"/>
  <c r="Y215" i="29" s="1"/>
  <c r="E215" i="29"/>
  <c r="X215" i="29" s="1"/>
  <c r="T214" i="29"/>
  <c r="AC214" i="29" s="1"/>
  <c r="Q214" i="29"/>
  <c r="AB214" i="29" s="1"/>
  <c r="N214" i="29"/>
  <c r="AA214" i="29" s="1"/>
  <c r="K214" i="29"/>
  <c r="Z214" i="29" s="1"/>
  <c r="H214" i="29"/>
  <c r="Y214" i="29" s="1"/>
  <c r="E214" i="29"/>
  <c r="X214" i="29" s="1"/>
  <c r="T213" i="29"/>
  <c r="AC213" i="29" s="1"/>
  <c r="Q213" i="29"/>
  <c r="AB213" i="29" s="1"/>
  <c r="N213" i="29"/>
  <c r="AA213" i="29" s="1"/>
  <c r="K213" i="29"/>
  <c r="Z213" i="29" s="1"/>
  <c r="H213" i="29"/>
  <c r="Y213" i="29" s="1"/>
  <c r="E213" i="29"/>
  <c r="X213" i="29" s="1"/>
  <c r="T212" i="29"/>
  <c r="AC212" i="29" s="1"/>
  <c r="Q212" i="29"/>
  <c r="AB212" i="29" s="1"/>
  <c r="N212" i="29"/>
  <c r="AA212" i="29" s="1"/>
  <c r="K212" i="29"/>
  <c r="Z212" i="29" s="1"/>
  <c r="H212" i="29"/>
  <c r="Y212" i="29" s="1"/>
  <c r="E212" i="29"/>
  <c r="X212" i="29" s="1"/>
  <c r="T211" i="29"/>
  <c r="AC211" i="29" s="1"/>
  <c r="Q211" i="29"/>
  <c r="AB211" i="29" s="1"/>
  <c r="N211" i="29"/>
  <c r="AA211" i="29" s="1"/>
  <c r="K211" i="29"/>
  <c r="Z211" i="29" s="1"/>
  <c r="H211" i="29"/>
  <c r="Y211" i="29" s="1"/>
  <c r="E211" i="29"/>
  <c r="X211" i="29" s="1"/>
  <c r="T210" i="29"/>
  <c r="AC210" i="29" s="1"/>
  <c r="Q210" i="29"/>
  <c r="AB210" i="29" s="1"/>
  <c r="N210" i="29"/>
  <c r="AA210" i="29" s="1"/>
  <c r="K210" i="29"/>
  <c r="Z210" i="29" s="1"/>
  <c r="H210" i="29"/>
  <c r="Y210" i="29" s="1"/>
  <c r="E210" i="29"/>
  <c r="X210" i="29" s="1"/>
  <c r="T209" i="29"/>
  <c r="AC209" i="29" s="1"/>
  <c r="Q209" i="29"/>
  <c r="AB209" i="29" s="1"/>
  <c r="N209" i="29"/>
  <c r="AA209" i="29" s="1"/>
  <c r="K209" i="29"/>
  <c r="Z209" i="29" s="1"/>
  <c r="H209" i="29"/>
  <c r="Y209" i="29" s="1"/>
  <c r="E209" i="29"/>
  <c r="X209" i="29" s="1"/>
  <c r="T208" i="29"/>
  <c r="AC208" i="29" s="1"/>
  <c r="Q208" i="29"/>
  <c r="AB208" i="29" s="1"/>
  <c r="N208" i="29"/>
  <c r="AA208" i="29" s="1"/>
  <c r="K208" i="29"/>
  <c r="Z208" i="29" s="1"/>
  <c r="H208" i="29"/>
  <c r="Y208" i="29" s="1"/>
  <c r="E208" i="29"/>
  <c r="X208" i="29" s="1"/>
  <c r="T207" i="29"/>
  <c r="AC207" i="29" s="1"/>
  <c r="Q207" i="29"/>
  <c r="AB207" i="29" s="1"/>
  <c r="N207" i="29"/>
  <c r="AA207" i="29" s="1"/>
  <c r="K207" i="29"/>
  <c r="Z207" i="29" s="1"/>
  <c r="H207" i="29"/>
  <c r="Y207" i="29" s="1"/>
  <c r="E207" i="29"/>
  <c r="X207" i="29" s="1"/>
  <c r="T206" i="29"/>
  <c r="AC206" i="29" s="1"/>
  <c r="Q206" i="29"/>
  <c r="AB206" i="29" s="1"/>
  <c r="N206" i="29"/>
  <c r="AA206" i="29" s="1"/>
  <c r="K206" i="29"/>
  <c r="Z206" i="29" s="1"/>
  <c r="H206" i="29"/>
  <c r="Y206" i="29" s="1"/>
  <c r="E206" i="29"/>
  <c r="X206" i="29" s="1"/>
  <c r="T205" i="29"/>
  <c r="AC205" i="29" s="1"/>
  <c r="Q205" i="29"/>
  <c r="AB205" i="29" s="1"/>
  <c r="N205" i="29"/>
  <c r="AA205" i="29" s="1"/>
  <c r="K205" i="29"/>
  <c r="Z205" i="29" s="1"/>
  <c r="H205" i="29"/>
  <c r="Y205" i="29" s="1"/>
  <c r="E205" i="29"/>
  <c r="X205" i="29" s="1"/>
  <c r="T204" i="29"/>
  <c r="AC204" i="29" s="1"/>
  <c r="Q204" i="29"/>
  <c r="AB204" i="29" s="1"/>
  <c r="N204" i="29"/>
  <c r="AA204" i="29" s="1"/>
  <c r="K204" i="29"/>
  <c r="Z204" i="29" s="1"/>
  <c r="H204" i="29"/>
  <c r="Y204" i="29" s="1"/>
  <c r="E204" i="29"/>
  <c r="X204" i="29" s="1"/>
  <c r="T203" i="29"/>
  <c r="AC203" i="29" s="1"/>
  <c r="Q203" i="29"/>
  <c r="AB203" i="29" s="1"/>
  <c r="N203" i="29"/>
  <c r="AA203" i="29" s="1"/>
  <c r="K203" i="29"/>
  <c r="Z203" i="29" s="1"/>
  <c r="H203" i="29"/>
  <c r="Y203" i="29" s="1"/>
  <c r="E203" i="29"/>
  <c r="X203" i="29" s="1"/>
  <c r="T202" i="29"/>
  <c r="AC202" i="29" s="1"/>
  <c r="Q202" i="29"/>
  <c r="AB202" i="29" s="1"/>
  <c r="N202" i="29"/>
  <c r="AA202" i="29" s="1"/>
  <c r="K202" i="29"/>
  <c r="Z202" i="29" s="1"/>
  <c r="H202" i="29"/>
  <c r="Y202" i="29" s="1"/>
  <c r="E202" i="29"/>
  <c r="X202" i="29" s="1"/>
  <c r="T201" i="29"/>
  <c r="AC201" i="29" s="1"/>
  <c r="Q201" i="29"/>
  <c r="AB201" i="29" s="1"/>
  <c r="N201" i="29"/>
  <c r="AA201" i="29" s="1"/>
  <c r="K201" i="29"/>
  <c r="Z201" i="29" s="1"/>
  <c r="H201" i="29"/>
  <c r="Y201" i="29" s="1"/>
  <c r="E201" i="29"/>
  <c r="X201" i="29" s="1"/>
  <c r="T200" i="29"/>
  <c r="AC200" i="29" s="1"/>
  <c r="Q200" i="29"/>
  <c r="AB200" i="29" s="1"/>
  <c r="N200" i="29"/>
  <c r="AA200" i="29" s="1"/>
  <c r="K200" i="29"/>
  <c r="Z200" i="29" s="1"/>
  <c r="H200" i="29"/>
  <c r="Y200" i="29" s="1"/>
  <c r="E200" i="29"/>
  <c r="X200" i="29" s="1"/>
  <c r="T199" i="29"/>
  <c r="AC199" i="29" s="1"/>
  <c r="Q199" i="29"/>
  <c r="AB199" i="29" s="1"/>
  <c r="N199" i="29"/>
  <c r="AA199" i="29" s="1"/>
  <c r="K199" i="29"/>
  <c r="Z199" i="29" s="1"/>
  <c r="H199" i="29"/>
  <c r="Y199" i="29" s="1"/>
  <c r="E199" i="29"/>
  <c r="X199" i="29" s="1"/>
  <c r="T198" i="29"/>
  <c r="AC198" i="29" s="1"/>
  <c r="Q198" i="29"/>
  <c r="AB198" i="29" s="1"/>
  <c r="N198" i="29"/>
  <c r="AA198" i="29" s="1"/>
  <c r="K198" i="29"/>
  <c r="Z198" i="29" s="1"/>
  <c r="H198" i="29"/>
  <c r="Y198" i="29" s="1"/>
  <c r="E198" i="29"/>
  <c r="X198" i="29" s="1"/>
  <c r="T197" i="29"/>
  <c r="AC197" i="29" s="1"/>
  <c r="Q197" i="29"/>
  <c r="AB197" i="29" s="1"/>
  <c r="N197" i="29"/>
  <c r="AA197" i="29" s="1"/>
  <c r="K197" i="29"/>
  <c r="Z197" i="29" s="1"/>
  <c r="H197" i="29"/>
  <c r="Y197" i="29" s="1"/>
  <c r="E197" i="29"/>
  <c r="X197" i="29" s="1"/>
  <c r="T196" i="29"/>
  <c r="AC196" i="29" s="1"/>
  <c r="Q196" i="29"/>
  <c r="AB196" i="29" s="1"/>
  <c r="N196" i="29"/>
  <c r="AA196" i="29" s="1"/>
  <c r="K196" i="29"/>
  <c r="Z196" i="29" s="1"/>
  <c r="H196" i="29"/>
  <c r="Y196" i="29" s="1"/>
  <c r="E196" i="29"/>
  <c r="X196" i="29" s="1"/>
  <c r="T195" i="29"/>
  <c r="AC195" i="29" s="1"/>
  <c r="Q195" i="29"/>
  <c r="AB195" i="29" s="1"/>
  <c r="N195" i="29"/>
  <c r="AA195" i="29" s="1"/>
  <c r="K195" i="29"/>
  <c r="Z195" i="29" s="1"/>
  <c r="H195" i="29"/>
  <c r="Y195" i="29" s="1"/>
  <c r="E195" i="29"/>
  <c r="X195" i="29" s="1"/>
  <c r="T194" i="29"/>
  <c r="AC194" i="29" s="1"/>
  <c r="Q194" i="29"/>
  <c r="AB194" i="29" s="1"/>
  <c r="N194" i="29"/>
  <c r="AA194" i="29" s="1"/>
  <c r="K194" i="29"/>
  <c r="Z194" i="29" s="1"/>
  <c r="H194" i="29"/>
  <c r="Y194" i="29" s="1"/>
  <c r="E194" i="29"/>
  <c r="X194" i="29" s="1"/>
  <c r="T193" i="29"/>
  <c r="AC193" i="29" s="1"/>
  <c r="Q193" i="29"/>
  <c r="AB193" i="29" s="1"/>
  <c r="N193" i="29"/>
  <c r="AA193" i="29" s="1"/>
  <c r="K193" i="29"/>
  <c r="Z193" i="29" s="1"/>
  <c r="H193" i="29"/>
  <c r="Y193" i="29" s="1"/>
  <c r="E193" i="29"/>
  <c r="X193" i="29" s="1"/>
  <c r="T192" i="29"/>
  <c r="AC192" i="29" s="1"/>
  <c r="Q192" i="29"/>
  <c r="AB192" i="29" s="1"/>
  <c r="N192" i="29"/>
  <c r="AA192" i="29" s="1"/>
  <c r="K192" i="29"/>
  <c r="Z192" i="29" s="1"/>
  <c r="H192" i="29"/>
  <c r="Y192" i="29" s="1"/>
  <c r="E192" i="29"/>
  <c r="X192" i="29" s="1"/>
  <c r="T191" i="29"/>
  <c r="AC191" i="29" s="1"/>
  <c r="Q191" i="29"/>
  <c r="AB191" i="29" s="1"/>
  <c r="N191" i="29"/>
  <c r="AA191" i="29" s="1"/>
  <c r="K191" i="29"/>
  <c r="Z191" i="29" s="1"/>
  <c r="H191" i="29"/>
  <c r="Y191" i="29" s="1"/>
  <c r="E191" i="29"/>
  <c r="X191" i="29" s="1"/>
  <c r="T190" i="29"/>
  <c r="AC190" i="29" s="1"/>
  <c r="Q190" i="29"/>
  <c r="AB190" i="29" s="1"/>
  <c r="N190" i="29"/>
  <c r="AA190" i="29" s="1"/>
  <c r="K190" i="29"/>
  <c r="Z190" i="29" s="1"/>
  <c r="H190" i="29"/>
  <c r="Y190" i="29" s="1"/>
  <c r="E190" i="29"/>
  <c r="X190" i="29" s="1"/>
  <c r="T189" i="29"/>
  <c r="AC189" i="29" s="1"/>
  <c r="Q189" i="29"/>
  <c r="AB189" i="29" s="1"/>
  <c r="N189" i="29"/>
  <c r="AA189" i="29" s="1"/>
  <c r="K189" i="29"/>
  <c r="Z189" i="29" s="1"/>
  <c r="H189" i="29"/>
  <c r="Y189" i="29" s="1"/>
  <c r="E189" i="29"/>
  <c r="X189" i="29" s="1"/>
  <c r="T188" i="29"/>
  <c r="AC188" i="29" s="1"/>
  <c r="Q188" i="29"/>
  <c r="AB188" i="29" s="1"/>
  <c r="N188" i="29"/>
  <c r="AA188" i="29" s="1"/>
  <c r="K188" i="29"/>
  <c r="Z188" i="29" s="1"/>
  <c r="H188" i="29"/>
  <c r="Y188" i="29" s="1"/>
  <c r="E188" i="29"/>
  <c r="X188" i="29" s="1"/>
  <c r="T187" i="29"/>
  <c r="AC187" i="29" s="1"/>
  <c r="Q187" i="29"/>
  <c r="AB187" i="29" s="1"/>
  <c r="N187" i="29"/>
  <c r="AA187" i="29" s="1"/>
  <c r="K187" i="29"/>
  <c r="Z187" i="29" s="1"/>
  <c r="H187" i="29"/>
  <c r="Y187" i="29" s="1"/>
  <c r="E187" i="29"/>
  <c r="X187" i="29" s="1"/>
  <c r="T186" i="29"/>
  <c r="AC186" i="29" s="1"/>
  <c r="Q186" i="29"/>
  <c r="AB186" i="29" s="1"/>
  <c r="N186" i="29"/>
  <c r="AA186" i="29" s="1"/>
  <c r="K186" i="29"/>
  <c r="Z186" i="29" s="1"/>
  <c r="H186" i="29"/>
  <c r="Y186" i="29" s="1"/>
  <c r="E186" i="29"/>
  <c r="X186" i="29" s="1"/>
  <c r="T185" i="29"/>
  <c r="AC185" i="29" s="1"/>
  <c r="Q185" i="29"/>
  <c r="AB185" i="29" s="1"/>
  <c r="N185" i="29"/>
  <c r="AA185" i="29" s="1"/>
  <c r="K185" i="29"/>
  <c r="Z185" i="29" s="1"/>
  <c r="H185" i="29"/>
  <c r="Y185" i="29" s="1"/>
  <c r="E185" i="29"/>
  <c r="X185" i="29" s="1"/>
  <c r="T184" i="29"/>
  <c r="AC184" i="29" s="1"/>
  <c r="Q184" i="29"/>
  <c r="AB184" i="29" s="1"/>
  <c r="N184" i="29"/>
  <c r="AA184" i="29" s="1"/>
  <c r="K184" i="29"/>
  <c r="Z184" i="29" s="1"/>
  <c r="H184" i="29"/>
  <c r="Y184" i="29" s="1"/>
  <c r="E184" i="29"/>
  <c r="X184" i="29" s="1"/>
  <c r="T183" i="29"/>
  <c r="AC183" i="29" s="1"/>
  <c r="Q183" i="29"/>
  <c r="AB183" i="29" s="1"/>
  <c r="N183" i="29"/>
  <c r="AA183" i="29" s="1"/>
  <c r="K183" i="29"/>
  <c r="Z183" i="29" s="1"/>
  <c r="H183" i="29"/>
  <c r="Y183" i="29" s="1"/>
  <c r="E183" i="29"/>
  <c r="X183" i="29" s="1"/>
  <c r="T182" i="29"/>
  <c r="AC182" i="29" s="1"/>
  <c r="Q182" i="29"/>
  <c r="AB182" i="29" s="1"/>
  <c r="N182" i="29"/>
  <c r="AA182" i="29" s="1"/>
  <c r="K182" i="29"/>
  <c r="Z182" i="29" s="1"/>
  <c r="H182" i="29"/>
  <c r="Y182" i="29" s="1"/>
  <c r="E182" i="29"/>
  <c r="X182" i="29" s="1"/>
  <c r="T181" i="29"/>
  <c r="AC181" i="29" s="1"/>
  <c r="Q181" i="29"/>
  <c r="AB181" i="29" s="1"/>
  <c r="N181" i="29"/>
  <c r="AA181" i="29" s="1"/>
  <c r="K181" i="29"/>
  <c r="Z181" i="29" s="1"/>
  <c r="H181" i="29"/>
  <c r="Y181" i="29" s="1"/>
  <c r="E181" i="29"/>
  <c r="X181" i="29" s="1"/>
  <c r="T180" i="29"/>
  <c r="AC180" i="29" s="1"/>
  <c r="Q180" i="29"/>
  <c r="AB180" i="29" s="1"/>
  <c r="N180" i="29"/>
  <c r="AA180" i="29" s="1"/>
  <c r="K180" i="29"/>
  <c r="Z180" i="29" s="1"/>
  <c r="H180" i="29"/>
  <c r="Y180" i="29" s="1"/>
  <c r="E180" i="29"/>
  <c r="X180" i="29" s="1"/>
  <c r="Q179" i="29"/>
  <c r="AB179" i="29" s="1"/>
  <c r="N179" i="29"/>
  <c r="AA179" i="29" s="1"/>
  <c r="K179" i="29"/>
  <c r="Z179" i="29" s="1"/>
  <c r="H179" i="29"/>
  <c r="Y179" i="29" s="1"/>
  <c r="E179" i="29"/>
  <c r="X179" i="29" s="1"/>
  <c r="T178" i="29"/>
  <c r="AC178" i="29" s="1"/>
  <c r="Q178" i="29"/>
  <c r="AB178" i="29" s="1"/>
  <c r="N178" i="29"/>
  <c r="AA178" i="29" s="1"/>
  <c r="K178" i="29"/>
  <c r="Z178" i="29" s="1"/>
  <c r="H178" i="29"/>
  <c r="Y178" i="29" s="1"/>
  <c r="E178" i="29"/>
  <c r="X178" i="29" s="1"/>
  <c r="T177" i="29"/>
  <c r="AC177" i="29" s="1"/>
  <c r="Q177" i="29"/>
  <c r="AB177" i="29" s="1"/>
  <c r="N177" i="29"/>
  <c r="AA177" i="29" s="1"/>
  <c r="K177" i="29"/>
  <c r="Z177" i="29" s="1"/>
  <c r="H177" i="29"/>
  <c r="Y177" i="29" s="1"/>
  <c r="E177" i="29"/>
  <c r="X177" i="29" s="1"/>
  <c r="T176" i="29"/>
  <c r="AC176" i="29" s="1"/>
  <c r="Q176" i="29"/>
  <c r="AB176" i="29" s="1"/>
  <c r="N176" i="29"/>
  <c r="AA176" i="29" s="1"/>
  <c r="K176" i="29"/>
  <c r="Z176" i="29" s="1"/>
  <c r="H176" i="29"/>
  <c r="Y176" i="29" s="1"/>
  <c r="E176" i="29"/>
  <c r="X176" i="29" s="1"/>
  <c r="T175" i="29"/>
  <c r="AC175" i="29" s="1"/>
  <c r="Q175" i="29"/>
  <c r="AB175" i="29" s="1"/>
  <c r="N175" i="29"/>
  <c r="AA175" i="29" s="1"/>
  <c r="K175" i="29"/>
  <c r="Z175" i="29" s="1"/>
  <c r="H175" i="29"/>
  <c r="Y175" i="29" s="1"/>
  <c r="E175" i="29"/>
  <c r="X175" i="29" s="1"/>
  <c r="T174" i="29"/>
  <c r="AC174" i="29" s="1"/>
  <c r="Q174" i="29"/>
  <c r="AB174" i="29" s="1"/>
  <c r="N174" i="29"/>
  <c r="AA174" i="29" s="1"/>
  <c r="K174" i="29"/>
  <c r="Z174" i="29" s="1"/>
  <c r="H174" i="29"/>
  <c r="Y174" i="29" s="1"/>
  <c r="E174" i="29"/>
  <c r="X174" i="29" s="1"/>
  <c r="T173" i="29"/>
  <c r="AC173" i="29" s="1"/>
  <c r="Q173" i="29"/>
  <c r="AB173" i="29" s="1"/>
  <c r="N173" i="29"/>
  <c r="AA173" i="29" s="1"/>
  <c r="K173" i="29"/>
  <c r="Z173" i="29" s="1"/>
  <c r="H173" i="29"/>
  <c r="Y173" i="29" s="1"/>
  <c r="E173" i="29"/>
  <c r="X173" i="29" s="1"/>
  <c r="T172" i="29"/>
  <c r="AC172" i="29" s="1"/>
  <c r="Q172" i="29"/>
  <c r="AB172" i="29" s="1"/>
  <c r="N172" i="29"/>
  <c r="AA172" i="29" s="1"/>
  <c r="K172" i="29"/>
  <c r="Z172" i="29" s="1"/>
  <c r="H172" i="29"/>
  <c r="Y172" i="29" s="1"/>
  <c r="E172" i="29"/>
  <c r="X172" i="29" s="1"/>
  <c r="T171" i="29"/>
  <c r="AC171" i="29" s="1"/>
  <c r="Q171" i="29"/>
  <c r="AB171" i="29" s="1"/>
  <c r="N171" i="29"/>
  <c r="AA171" i="29" s="1"/>
  <c r="K171" i="29"/>
  <c r="Z171" i="29" s="1"/>
  <c r="H171" i="29"/>
  <c r="Y171" i="29" s="1"/>
  <c r="E171" i="29"/>
  <c r="X171" i="29" s="1"/>
  <c r="T170" i="29"/>
  <c r="AC170" i="29" s="1"/>
  <c r="Q170" i="29"/>
  <c r="AB170" i="29" s="1"/>
  <c r="N170" i="29"/>
  <c r="AA170" i="29" s="1"/>
  <c r="K170" i="29"/>
  <c r="Z170" i="29" s="1"/>
  <c r="T169" i="29"/>
  <c r="AC169" i="29" s="1"/>
  <c r="Q169" i="29"/>
  <c r="AB169" i="29" s="1"/>
  <c r="N169" i="29"/>
  <c r="AA169" i="29" s="1"/>
  <c r="K169" i="29"/>
  <c r="Z169" i="29" s="1"/>
  <c r="Q168" i="29"/>
  <c r="AB168" i="29" s="1"/>
  <c r="N168" i="29"/>
  <c r="AA168" i="29" s="1"/>
  <c r="K168" i="29"/>
  <c r="Z168" i="29" s="1"/>
  <c r="N167" i="29"/>
  <c r="AA167" i="29" s="1"/>
  <c r="K167" i="29"/>
  <c r="Z167" i="29" s="1"/>
  <c r="T166" i="29"/>
  <c r="AC166" i="29" s="1"/>
  <c r="Q166" i="29"/>
  <c r="AB166" i="29" s="1"/>
  <c r="N166" i="29"/>
  <c r="AA166" i="29" s="1"/>
  <c r="T165" i="29"/>
  <c r="AC165" i="29" s="1"/>
  <c r="Q165" i="29"/>
  <c r="AB165" i="29" s="1"/>
  <c r="N165" i="29"/>
  <c r="AA165" i="29" s="1"/>
  <c r="K165" i="29"/>
  <c r="Z165" i="29" s="1"/>
  <c r="T164" i="29"/>
  <c r="AC164" i="29" s="1"/>
  <c r="Q164" i="29"/>
  <c r="AB164" i="29" s="1"/>
  <c r="N164" i="29"/>
  <c r="AA164" i="29" s="1"/>
  <c r="K164" i="29"/>
  <c r="Z164" i="29" s="1"/>
  <c r="T163" i="29"/>
  <c r="AC163" i="29" s="1"/>
  <c r="Q163" i="29"/>
  <c r="AB163" i="29" s="1"/>
  <c r="N163" i="29"/>
  <c r="AA163" i="29" s="1"/>
  <c r="K163" i="29"/>
  <c r="Z163" i="29" s="1"/>
  <c r="T162" i="29"/>
  <c r="AC162" i="29" s="1"/>
  <c r="Q162" i="29"/>
  <c r="AB162" i="29" s="1"/>
  <c r="N162" i="29"/>
  <c r="AA162" i="29" s="1"/>
  <c r="K162" i="29"/>
  <c r="Z162" i="29" s="1"/>
  <c r="E162" i="29"/>
  <c r="X162" i="29" s="1"/>
  <c r="T161" i="29"/>
  <c r="AC161" i="29" s="1"/>
  <c r="Q161" i="29"/>
  <c r="AB161" i="29" s="1"/>
  <c r="N161" i="29"/>
  <c r="AA161" i="29" s="1"/>
  <c r="K161" i="29"/>
  <c r="Z161" i="29" s="1"/>
  <c r="H161" i="29"/>
  <c r="Y161" i="29" s="1"/>
  <c r="E161" i="29"/>
  <c r="X161" i="29" s="1"/>
  <c r="T160" i="29"/>
  <c r="AC160" i="29" s="1"/>
  <c r="Q160" i="29"/>
  <c r="AB160" i="29" s="1"/>
  <c r="N160" i="29"/>
  <c r="AA160" i="29" s="1"/>
  <c r="K160" i="29"/>
  <c r="Z160" i="29" s="1"/>
  <c r="H160" i="29"/>
  <c r="Y160" i="29" s="1"/>
  <c r="E160" i="29"/>
  <c r="X160" i="29" s="1"/>
  <c r="T159" i="29"/>
  <c r="AC159" i="29" s="1"/>
  <c r="Q159" i="29"/>
  <c r="AB159" i="29" s="1"/>
  <c r="N159" i="29"/>
  <c r="AA159" i="29" s="1"/>
  <c r="K159" i="29"/>
  <c r="Z159" i="29" s="1"/>
  <c r="H159" i="29"/>
  <c r="Y159" i="29" s="1"/>
  <c r="E159" i="29"/>
  <c r="X159" i="29" s="1"/>
  <c r="T158" i="29"/>
  <c r="AC158" i="29" s="1"/>
  <c r="Q158" i="29"/>
  <c r="AB158" i="29" s="1"/>
  <c r="N158" i="29"/>
  <c r="AA158" i="29" s="1"/>
  <c r="K158" i="29"/>
  <c r="Z158" i="29" s="1"/>
  <c r="H158" i="29"/>
  <c r="Y158" i="29" s="1"/>
  <c r="E158" i="29"/>
  <c r="X158" i="29" s="1"/>
  <c r="T157" i="29"/>
  <c r="AC157" i="29" s="1"/>
  <c r="Q157" i="29"/>
  <c r="AB157" i="29" s="1"/>
  <c r="N157" i="29"/>
  <c r="AA157" i="29" s="1"/>
  <c r="K157" i="29"/>
  <c r="Z157" i="29" s="1"/>
  <c r="H157" i="29"/>
  <c r="Y157" i="29" s="1"/>
  <c r="E157" i="29"/>
  <c r="X157" i="29" s="1"/>
  <c r="T156" i="29"/>
  <c r="AC156" i="29" s="1"/>
  <c r="Q156" i="29"/>
  <c r="AB156" i="29" s="1"/>
  <c r="N156" i="29"/>
  <c r="AA156" i="29" s="1"/>
  <c r="K156" i="29"/>
  <c r="Z156" i="29" s="1"/>
  <c r="H156" i="29"/>
  <c r="Y156" i="29" s="1"/>
  <c r="E156" i="29"/>
  <c r="X156" i="29" s="1"/>
  <c r="T155" i="29"/>
  <c r="AC155" i="29" s="1"/>
  <c r="Q155" i="29"/>
  <c r="AB155" i="29" s="1"/>
  <c r="N155" i="29"/>
  <c r="AA155" i="29" s="1"/>
  <c r="K155" i="29"/>
  <c r="Z155" i="29" s="1"/>
  <c r="H155" i="29"/>
  <c r="Y155" i="29" s="1"/>
  <c r="E155" i="29"/>
  <c r="X155" i="29" s="1"/>
  <c r="T154" i="29"/>
  <c r="AC154" i="29" s="1"/>
  <c r="Q154" i="29"/>
  <c r="AB154" i="29" s="1"/>
  <c r="N154" i="29"/>
  <c r="AA154" i="29" s="1"/>
  <c r="K154" i="29"/>
  <c r="Z154" i="29" s="1"/>
  <c r="H154" i="29"/>
  <c r="Y154" i="29" s="1"/>
  <c r="E154" i="29"/>
  <c r="X154" i="29" s="1"/>
  <c r="T153" i="29"/>
  <c r="AC153" i="29" s="1"/>
  <c r="Q153" i="29"/>
  <c r="AB153" i="29" s="1"/>
  <c r="N153" i="29"/>
  <c r="AA153" i="29" s="1"/>
  <c r="K153" i="29"/>
  <c r="Z153" i="29" s="1"/>
  <c r="H153" i="29"/>
  <c r="Y153" i="29" s="1"/>
  <c r="E153" i="29"/>
  <c r="X153" i="29" s="1"/>
  <c r="Q152" i="29"/>
  <c r="AB152" i="29" s="1"/>
  <c r="N152" i="29"/>
  <c r="AA152" i="29" s="1"/>
  <c r="K152" i="29"/>
  <c r="Z152" i="29" s="1"/>
  <c r="H152" i="29"/>
  <c r="Y152" i="29" s="1"/>
  <c r="E152" i="29"/>
  <c r="X152" i="29" s="1"/>
  <c r="Q151" i="29"/>
  <c r="AB151" i="29" s="1"/>
  <c r="N151" i="29"/>
  <c r="AA151" i="29" s="1"/>
  <c r="K151" i="29"/>
  <c r="Z151" i="29" s="1"/>
  <c r="H151" i="29"/>
  <c r="Y151" i="29" s="1"/>
  <c r="E151" i="29"/>
  <c r="X151" i="29" s="1"/>
  <c r="Q150" i="29"/>
  <c r="AB150" i="29" s="1"/>
  <c r="N150" i="29"/>
  <c r="AA150" i="29" s="1"/>
  <c r="K150" i="29"/>
  <c r="Z150" i="29" s="1"/>
  <c r="H150" i="29"/>
  <c r="Y150" i="29" s="1"/>
  <c r="E150" i="29"/>
  <c r="X150" i="29" s="1"/>
  <c r="Q149" i="29"/>
  <c r="AB149" i="29" s="1"/>
  <c r="N149" i="29"/>
  <c r="AA149" i="29" s="1"/>
  <c r="K149" i="29"/>
  <c r="Z149" i="29" s="1"/>
  <c r="H149" i="29"/>
  <c r="Y149" i="29" s="1"/>
  <c r="E149" i="29"/>
  <c r="X149" i="29" s="1"/>
  <c r="Q148" i="29"/>
  <c r="AB148" i="29" s="1"/>
  <c r="N148" i="29"/>
  <c r="AA148" i="29" s="1"/>
  <c r="K148" i="29"/>
  <c r="Z148" i="29" s="1"/>
  <c r="H148" i="29"/>
  <c r="Y148" i="29" s="1"/>
  <c r="E148" i="29"/>
  <c r="X148" i="29" s="1"/>
  <c r="Q147" i="29"/>
  <c r="AB147" i="29" s="1"/>
  <c r="N147" i="29"/>
  <c r="AA147" i="29" s="1"/>
  <c r="K147" i="29"/>
  <c r="Z147" i="29" s="1"/>
  <c r="H147" i="29"/>
  <c r="Y147" i="29" s="1"/>
  <c r="E147" i="29"/>
  <c r="X147" i="29" s="1"/>
  <c r="Q146" i="29"/>
  <c r="AB146" i="29" s="1"/>
  <c r="N146" i="29"/>
  <c r="AA146" i="29" s="1"/>
  <c r="K146" i="29"/>
  <c r="Z146" i="29" s="1"/>
  <c r="H146" i="29"/>
  <c r="Y146" i="29" s="1"/>
  <c r="E146" i="29"/>
  <c r="X146" i="29" s="1"/>
  <c r="Q145" i="29"/>
  <c r="AB145" i="29" s="1"/>
  <c r="N145" i="29"/>
  <c r="AA145" i="29" s="1"/>
  <c r="K145" i="29"/>
  <c r="Z145" i="29" s="1"/>
  <c r="H145" i="29"/>
  <c r="Y145" i="29" s="1"/>
  <c r="E145" i="29"/>
  <c r="X145" i="29" s="1"/>
  <c r="T144" i="29"/>
  <c r="AC144" i="29" s="1"/>
  <c r="Q144" i="29"/>
  <c r="AB144" i="29" s="1"/>
  <c r="N144" i="29"/>
  <c r="AA144" i="29" s="1"/>
  <c r="K144" i="29"/>
  <c r="Z144" i="29" s="1"/>
  <c r="H144" i="29"/>
  <c r="Y144" i="29" s="1"/>
  <c r="E144" i="29"/>
  <c r="X144" i="29" s="1"/>
  <c r="T143" i="29"/>
  <c r="AC143" i="29" s="1"/>
  <c r="Q143" i="29"/>
  <c r="AB143" i="29" s="1"/>
  <c r="N143" i="29"/>
  <c r="AA143" i="29" s="1"/>
  <c r="K143" i="29"/>
  <c r="Z143" i="29" s="1"/>
  <c r="H143" i="29"/>
  <c r="Y143" i="29" s="1"/>
  <c r="E143" i="29"/>
  <c r="X143" i="29" s="1"/>
  <c r="T142" i="29"/>
  <c r="AC142" i="29" s="1"/>
  <c r="Q142" i="29"/>
  <c r="AB142" i="29" s="1"/>
  <c r="N142" i="29"/>
  <c r="AA142" i="29" s="1"/>
  <c r="K142" i="29"/>
  <c r="Z142" i="29" s="1"/>
  <c r="H142" i="29"/>
  <c r="Y142" i="29" s="1"/>
  <c r="E142" i="29"/>
  <c r="X142" i="29" s="1"/>
  <c r="T141" i="29"/>
  <c r="AC141" i="29" s="1"/>
  <c r="Q141" i="29"/>
  <c r="AB141" i="29" s="1"/>
  <c r="N141" i="29"/>
  <c r="AA141" i="29" s="1"/>
  <c r="K141" i="29"/>
  <c r="Z141" i="29" s="1"/>
  <c r="H141" i="29"/>
  <c r="Y141" i="29" s="1"/>
  <c r="E141" i="29"/>
  <c r="X141" i="29" s="1"/>
  <c r="T140" i="29"/>
  <c r="AC140" i="29" s="1"/>
  <c r="Q140" i="29"/>
  <c r="AB140" i="29" s="1"/>
  <c r="N140" i="29"/>
  <c r="AA140" i="29" s="1"/>
  <c r="K140" i="29"/>
  <c r="Z140" i="29" s="1"/>
  <c r="H140" i="29"/>
  <c r="Y140" i="29" s="1"/>
  <c r="E140" i="29"/>
  <c r="X140" i="29" s="1"/>
  <c r="T139" i="29"/>
  <c r="AC139" i="29" s="1"/>
  <c r="Q139" i="29"/>
  <c r="AB139" i="29" s="1"/>
  <c r="N139" i="29"/>
  <c r="AA139" i="29" s="1"/>
  <c r="K139" i="29"/>
  <c r="Z139" i="29" s="1"/>
  <c r="H139" i="29"/>
  <c r="Y139" i="29" s="1"/>
  <c r="E139" i="29"/>
  <c r="X139" i="29" s="1"/>
  <c r="T138" i="29"/>
  <c r="AC138" i="29" s="1"/>
  <c r="Q138" i="29"/>
  <c r="AB138" i="29" s="1"/>
  <c r="N138" i="29"/>
  <c r="AA138" i="29" s="1"/>
  <c r="K138" i="29"/>
  <c r="Z138" i="29" s="1"/>
  <c r="H138" i="29"/>
  <c r="Y138" i="29" s="1"/>
  <c r="E138" i="29"/>
  <c r="X138" i="29" s="1"/>
  <c r="T137" i="29"/>
  <c r="AC137" i="29" s="1"/>
  <c r="Q137" i="29"/>
  <c r="AB137" i="29" s="1"/>
  <c r="N137" i="29"/>
  <c r="AA137" i="29" s="1"/>
  <c r="K137" i="29"/>
  <c r="Z137" i="29" s="1"/>
  <c r="H137" i="29"/>
  <c r="Y137" i="29" s="1"/>
  <c r="E137" i="29"/>
  <c r="X137" i="29" s="1"/>
  <c r="T136" i="29"/>
  <c r="AC136" i="29" s="1"/>
  <c r="Q136" i="29"/>
  <c r="AB136" i="29" s="1"/>
  <c r="N136" i="29"/>
  <c r="AA136" i="29" s="1"/>
  <c r="K136" i="29"/>
  <c r="Z136" i="29" s="1"/>
  <c r="H136" i="29"/>
  <c r="Y136" i="29" s="1"/>
  <c r="E136" i="29"/>
  <c r="X136" i="29" s="1"/>
  <c r="T135" i="29"/>
  <c r="AC135" i="29" s="1"/>
  <c r="Q135" i="29"/>
  <c r="AB135" i="29" s="1"/>
  <c r="N135" i="29"/>
  <c r="AA135" i="29" s="1"/>
  <c r="K135" i="29"/>
  <c r="Z135" i="29" s="1"/>
  <c r="H135" i="29"/>
  <c r="Y135" i="29" s="1"/>
  <c r="E135" i="29"/>
  <c r="X135" i="29" s="1"/>
  <c r="T134" i="29"/>
  <c r="AC134" i="29" s="1"/>
  <c r="Q134" i="29"/>
  <c r="AB134" i="29" s="1"/>
  <c r="N134" i="29"/>
  <c r="AA134" i="29" s="1"/>
  <c r="K134" i="29"/>
  <c r="Z134" i="29" s="1"/>
  <c r="H134" i="29"/>
  <c r="Y134" i="29" s="1"/>
  <c r="E134" i="29"/>
  <c r="X134" i="29" s="1"/>
  <c r="T133" i="29"/>
  <c r="AC133" i="29" s="1"/>
  <c r="Q133" i="29"/>
  <c r="AB133" i="29" s="1"/>
  <c r="N133" i="29"/>
  <c r="AA133" i="29" s="1"/>
  <c r="K133" i="29"/>
  <c r="Z133" i="29" s="1"/>
  <c r="H133" i="29"/>
  <c r="Y133" i="29" s="1"/>
  <c r="E133" i="29"/>
  <c r="X133" i="29" s="1"/>
  <c r="T132" i="29"/>
  <c r="AC132" i="29" s="1"/>
  <c r="Q132" i="29"/>
  <c r="AB132" i="29" s="1"/>
  <c r="N132" i="29"/>
  <c r="AA132" i="29" s="1"/>
  <c r="K132" i="29"/>
  <c r="Z132" i="29" s="1"/>
  <c r="H132" i="29"/>
  <c r="Y132" i="29" s="1"/>
  <c r="E132" i="29"/>
  <c r="X132" i="29" s="1"/>
  <c r="T131" i="29"/>
  <c r="AC131" i="29" s="1"/>
  <c r="Q131" i="29"/>
  <c r="AB131" i="29" s="1"/>
  <c r="N131" i="29"/>
  <c r="AA131" i="29" s="1"/>
  <c r="K131" i="29"/>
  <c r="Z131" i="29" s="1"/>
  <c r="H131" i="29"/>
  <c r="Y131" i="29" s="1"/>
  <c r="E131" i="29"/>
  <c r="X131" i="29" s="1"/>
  <c r="T130" i="29"/>
  <c r="AC130" i="29" s="1"/>
  <c r="Q130" i="29"/>
  <c r="AB130" i="29" s="1"/>
  <c r="N130" i="29"/>
  <c r="AA130" i="29" s="1"/>
  <c r="K130" i="29"/>
  <c r="Z130" i="29" s="1"/>
  <c r="H130" i="29"/>
  <c r="Y130" i="29" s="1"/>
  <c r="E130" i="29"/>
  <c r="X130" i="29" s="1"/>
  <c r="T129" i="29"/>
  <c r="AC129" i="29" s="1"/>
  <c r="Q129" i="29"/>
  <c r="AB129" i="29" s="1"/>
  <c r="N129" i="29"/>
  <c r="AA129" i="29" s="1"/>
  <c r="K129" i="29"/>
  <c r="Z129" i="29" s="1"/>
  <c r="H129" i="29"/>
  <c r="Y129" i="29" s="1"/>
  <c r="E129" i="29"/>
  <c r="X129" i="29" s="1"/>
  <c r="T128" i="29"/>
  <c r="AC128" i="29" s="1"/>
  <c r="Q128" i="29"/>
  <c r="AB128" i="29" s="1"/>
  <c r="N128" i="29"/>
  <c r="AA128" i="29" s="1"/>
  <c r="K128" i="29"/>
  <c r="Z128" i="29" s="1"/>
  <c r="H128" i="29"/>
  <c r="Y128" i="29" s="1"/>
  <c r="E128" i="29"/>
  <c r="X128" i="29" s="1"/>
  <c r="T127" i="29"/>
  <c r="AC127" i="29" s="1"/>
  <c r="Q127" i="29"/>
  <c r="AB127" i="29" s="1"/>
  <c r="N127" i="29"/>
  <c r="AA127" i="29" s="1"/>
  <c r="K127" i="29"/>
  <c r="Z127" i="29" s="1"/>
  <c r="H127" i="29"/>
  <c r="Y127" i="29" s="1"/>
  <c r="E127" i="29"/>
  <c r="X127" i="29" s="1"/>
  <c r="T126" i="29"/>
  <c r="AC126" i="29" s="1"/>
  <c r="Q126" i="29"/>
  <c r="AB126" i="29" s="1"/>
  <c r="N126" i="29"/>
  <c r="AA126" i="29" s="1"/>
  <c r="K126" i="29"/>
  <c r="Z126" i="29" s="1"/>
  <c r="H126" i="29"/>
  <c r="Y126" i="29" s="1"/>
  <c r="E126" i="29"/>
  <c r="X126" i="29" s="1"/>
  <c r="T125" i="29"/>
  <c r="AC125" i="29" s="1"/>
  <c r="Q125" i="29"/>
  <c r="AB125" i="29" s="1"/>
  <c r="N125" i="29"/>
  <c r="AA125" i="29" s="1"/>
  <c r="K125" i="29"/>
  <c r="Z125" i="29" s="1"/>
  <c r="H125" i="29"/>
  <c r="Y125" i="29" s="1"/>
  <c r="E125" i="29"/>
  <c r="X125" i="29" s="1"/>
  <c r="T124" i="29"/>
  <c r="AC124" i="29" s="1"/>
  <c r="Q124" i="29"/>
  <c r="AB124" i="29" s="1"/>
  <c r="N124" i="29"/>
  <c r="AA124" i="29" s="1"/>
  <c r="K124" i="29"/>
  <c r="Z124" i="29" s="1"/>
  <c r="H124" i="29"/>
  <c r="Y124" i="29" s="1"/>
  <c r="E124" i="29"/>
  <c r="X124" i="29" s="1"/>
  <c r="T123" i="29"/>
  <c r="AC123" i="29" s="1"/>
  <c r="Q123" i="29"/>
  <c r="AB123" i="29" s="1"/>
  <c r="N123" i="29"/>
  <c r="AA123" i="29" s="1"/>
  <c r="K123" i="29"/>
  <c r="Z123" i="29" s="1"/>
  <c r="H123" i="29"/>
  <c r="Y123" i="29" s="1"/>
  <c r="E123" i="29"/>
  <c r="X123" i="29" s="1"/>
  <c r="T122" i="29"/>
  <c r="AC122" i="29" s="1"/>
  <c r="Q122" i="29"/>
  <c r="AB122" i="29" s="1"/>
  <c r="N122" i="29"/>
  <c r="AA122" i="29" s="1"/>
  <c r="K122" i="29"/>
  <c r="Z122" i="29" s="1"/>
  <c r="H122" i="29"/>
  <c r="Y122" i="29" s="1"/>
  <c r="E122" i="29"/>
  <c r="X122" i="29" s="1"/>
  <c r="T121" i="29"/>
  <c r="AC121" i="29" s="1"/>
  <c r="Q121" i="29"/>
  <c r="AB121" i="29" s="1"/>
  <c r="N121" i="29"/>
  <c r="AA121" i="29" s="1"/>
  <c r="K121" i="29"/>
  <c r="Z121" i="29" s="1"/>
  <c r="H121" i="29"/>
  <c r="Y121" i="29" s="1"/>
  <c r="E121" i="29"/>
  <c r="X121" i="29" s="1"/>
  <c r="T120" i="29"/>
  <c r="AC120" i="29" s="1"/>
  <c r="Q120" i="29"/>
  <c r="AB120" i="29" s="1"/>
  <c r="N120" i="29"/>
  <c r="AA120" i="29" s="1"/>
  <c r="K120" i="29"/>
  <c r="Z120" i="29" s="1"/>
  <c r="H120" i="29"/>
  <c r="Y120" i="29" s="1"/>
  <c r="E120" i="29"/>
  <c r="X120" i="29" s="1"/>
  <c r="T119" i="29"/>
  <c r="AC119" i="29" s="1"/>
  <c r="Q119" i="29"/>
  <c r="AB119" i="29" s="1"/>
  <c r="N119" i="29"/>
  <c r="AA119" i="29" s="1"/>
  <c r="K119" i="29"/>
  <c r="Z119" i="29" s="1"/>
  <c r="H119" i="29"/>
  <c r="Y119" i="29" s="1"/>
  <c r="E119" i="29"/>
  <c r="X119" i="29" s="1"/>
  <c r="T118" i="29"/>
  <c r="AC118" i="29" s="1"/>
  <c r="Q118" i="29"/>
  <c r="AB118" i="29" s="1"/>
  <c r="N118" i="29"/>
  <c r="AA118" i="29" s="1"/>
  <c r="K118" i="29"/>
  <c r="Z118" i="29" s="1"/>
  <c r="H118" i="29"/>
  <c r="Y118" i="29" s="1"/>
  <c r="E118" i="29"/>
  <c r="X118" i="29" s="1"/>
  <c r="T117" i="29"/>
  <c r="AC117" i="29" s="1"/>
  <c r="Q117" i="29"/>
  <c r="AB117" i="29" s="1"/>
  <c r="N117" i="29"/>
  <c r="AA117" i="29" s="1"/>
  <c r="K117" i="29"/>
  <c r="Z117" i="29" s="1"/>
  <c r="H117" i="29"/>
  <c r="Y117" i="29" s="1"/>
  <c r="E117" i="29"/>
  <c r="X117" i="29" s="1"/>
  <c r="T116" i="29"/>
  <c r="AC116" i="29" s="1"/>
  <c r="Q116" i="29"/>
  <c r="AB116" i="29" s="1"/>
  <c r="N116" i="29"/>
  <c r="AA116" i="29" s="1"/>
  <c r="K116" i="29"/>
  <c r="Z116" i="29" s="1"/>
  <c r="H116" i="29"/>
  <c r="Y116" i="29" s="1"/>
  <c r="E116" i="29"/>
  <c r="X116" i="29" s="1"/>
  <c r="T115" i="29"/>
  <c r="AC115" i="29" s="1"/>
  <c r="Q115" i="29"/>
  <c r="AB115" i="29" s="1"/>
  <c r="N115" i="29"/>
  <c r="AA115" i="29" s="1"/>
  <c r="K115" i="29"/>
  <c r="Z115" i="29" s="1"/>
  <c r="H115" i="29"/>
  <c r="Y115" i="29" s="1"/>
  <c r="E115" i="29"/>
  <c r="X115" i="29" s="1"/>
  <c r="T114" i="29"/>
  <c r="AC114" i="29" s="1"/>
  <c r="Q114" i="29"/>
  <c r="AB114" i="29" s="1"/>
  <c r="N114" i="29"/>
  <c r="AA114" i="29" s="1"/>
  <c r="K114" i="29"/>
  <c r="Z114" i="29" s="1"/>
  <c r="H114" i="29"/>
  <c r="Y114" i="29" s="1"/>
  <c r="E114" i="29"/>
  <c r="X114" i="29" s="1"/>
  <c r="T113" i="29"/>
  <c r="AC113" i="29" s="1"/>
  <c r="Q113" i="29"/>
  <c r="AB113" i="29" s="1"/>
  <c r="N113" i="29"/>
  <c r="AA113" i="29" s="1"/>
  <c r="K113" i="29"/>
  <c r="Z113" i="29" s="1"/>
  <c r="H113" i="29"/>
  <c r="Y113" i="29" s="1"/>
  <c r="E113" i="29"/>
  <c r="X113" i="29" s="1"/>
  <c r="T112" i="29"/>
  <c r="AC112" i="29" s="1"/>
  <c r="Q112" i="29"/>
  <c r="AB112" i="29" s="1"/>
  <c r="N112" i="29"/>
  <c r="AA112" i="29" s="1"/>
  <c r="K112" i="29"/>
  <c r="Z112" i="29" s="1"/>
  <c r="H112" i="29"/>
  <c r="Y112" i="29" s="1"/>
  <c r="E112" i="29"/>
  <c r="X112" i="29" s="1"/>
  <c r="T111" i="29"/>
  <c r="AC111" i="29" s="1"/>
  <c r="Q111" i="29"/>
  <c r="AB111" i="29" s="1"/>
  <c r="N111" i="29"/>
  <c r="AA111" i="29" s="1"/>
  <c r="K111" i="29"/>
  <c r="Z111" i="29" s="1"/>
  <c r="H111" i="29"/>
  <c r="Y111" i="29" s="1"/>
  <c r="E111" i="29"/>
  <c r="X111" i="29" s="1"/>
  <c r="T110" i="29"/>
  <c r="AC110" i="29" s="1"/>
  <c r="Q110" i="29"/>
  <c r="AB110" i="29" s="1"/>
  <c r="N110" i="29"/>
  <c r="AA110" i="29" s="1"/>
  <c r="K110" i="29"/>
  <c r="Z110" i="29" s="1"/>
  <c r="H110" i="29"/>
  <c r="Y110" i="29" s="1"/>
  <c r="E110" i="29"/>
  <c r="X110" i="29" s="1"/>
  <c r="T109" i="29"/>
  <c r="AC109" i="29" s="1"/>
  <c r="Q109" i="29"/>
  <c r="AB109" i="29" s="1"/>
  <c r="N109" i="29"/>
  <c r="AA109" i="29" s="1"/>
  <c r="K109" i="29"/>
  <c r="Z109" i="29" s="1"/>
  <c r="H109" i="29"/>
  <c r="Y109" i="29" s="1"/>
  <c r="E109" i="29"/>
  <c r="X109" i="29" s="1"/>
  <c r="T108" i="29"/>
  <c r="AC108" i="29" s="1"/>
  <c r="Q108" i="29"/>
  <c r="AB108" i="29" s="1"/>
  <c r="N108" i="29"/>
  <c r="AA108" i="29" s="1"/>
  <c r="K108" i="29"/>
  <c r="Z108" i="29" s="1"/>
  <c r="H108" i="29"/>
  <c r="Y108" i="29" s="1"/>
  <c r="E108" i="29"/>
  <c r="X108" i="29" s="1"/>
  <c r="T107" i="29"/>
  <c r="AC107" i="29" s="1"/>
  <c r="Q107" i="29"/>
  <c r="AB107" i="29" s="1"/>
  <c r="N107" i="29"/>
  <c r="AA107" i="29" s="1"/>
  <c r="K107" i="29"/>
  <c r="Z107" i="29" s="1"/>
  <c r="H107" i="29"/>
  <c r="Y107" i="29" s="1"/>
  <c r="E107" i="29"/>
  <c r="X107" i="29" s="1"/>
  <c r="T106" i="29"/>
  <c r="AC106" i="29" s="1"/>
  <c r="Q106" i="29"/>
  <c r="AB106" i="29" s="1"/>
  <c r="N106" i="29"/>
  <c r="AA106" i="29" s="1"/>
  <c r="K106" i="29"/>
  <c r="Z106" i="29" s="1"/>
  <c r="H106" i="29"/>
  <c r="Y106" i="29" s="1"/>
  <c r="E106" i="29"/>
  <c r="X106" i="29" s="1"/>
  <c r="T105" i="29"/>
  <c r="AC105" i="29" s="1"/>
  <c r="Q105" i="29"/>
  <c r="AB105" i="29" s="1"/>
  <c r="N105" i="29"/>
  <c r="AA105" i="29" s="1"/>
  <c r="K105" i="29"/>
  <c r="Z105" i="29" s="1"/>
  <c r="H105" i="29"/>
  <c r="Y105" i="29" s="1"/>
  <c r="E105" i="29"/>
  <c r="X105" i="29" s="1"/>
  <c r="T104" i="29"/>
  <c r="AC104" i="29" s="1"/>
  <c r="Q104" i="29"/>
  <c r="AB104" i="29" s="1"/>
  <c r="N104" i="29"/>
  <c r="AA104" i="29" s="1"/>
  <c r="K104" i="29"/>
  <c r="Z104" i="29" s="1"/>
  <c r="H104" i="29"/>
  <c r="Y104" i="29" s="1"/>
  <c r="E104" i="29"/>
  <c r="X104" i="29" s="1"/>
  <c r="T103" i="29"/>
  <c r="AC103" i="29" s="1"/>
  <c r="Q103" i="29"/>
  <c r="AB103" i="29" s="1"/>
  <c r="N103" i="29"/>
  <c r="AA103" i="29" s="1"/>
  <c r="K103" i="29"/>
  <c r="Z103" i="29" s="1"/>
  <c r="H103" i="29"/>
  <c r="Y103" i="29" s="1"/>
  <c r="E103" i="29"/>
  <c r="X103" i="29" s="1"/>
  <c r="T102" i="29"/>
  <c r="AC102" i="29" s="1"/>
  <c r="Q102" i="29"/>
  <c r="AB102" i="29" s="1"/>
  <c r="N102" i="29"/>
  <c r="AA102" i="29" s="1"/>
  <c r="K102" i="29"/>
  <c r="Z102" i="29" s="1"/>
  <c r="H102" i="29"/>
  <c r="Y102" i="29" s="1"/>
  <c r="E102" i="29"/>
  <c r="X102" i="29" s="1"/>
  <c r="T101" i="29"/>
  <c r="AC101" i="29" s="1"/>
  <c r="Q101" i="29"/>
  <c r="AB101" i="29" s="1"/>
  <c r="N101" i="29"/>
  <c r="AA101" i="29" s="1"/>
  <c r="K101" i="29"/>
  <c r="Z101" i="29" s="1"/>
  <c r="H101" i="29"/>
  <c r="Y101" i="29" s="1"/>
  <c r="E101" i="29"/>
  <c r="X101" i="29" s="1"/>
  <c r="T100" i="29"/>
  <c r="AC100" i="29" s="1"/>
  <c r="Q100" i="29"/>
  <c r="AB100" i="29" s="1"/>
  <c r="N100" i="29"/>
  <c r="AA100" i="29" s="1"/>
  <c r="K100" i="29"/>
  <c r="Z100" i="29" s="1"/>
  <c r="H100" i="29"/>
  <c r="Y100" i="29" s="1"/>
  <c r="E100" i="29"/>
  <c r="X100" i="29" s="1"/>
  <c r="T99" i="29"/>
  <c r="AC99" i="29" s="1"/>
  <c r="Q99" i="29"/>
  <c r="AB99" i="29" s="1"/>
  <c r="N99" i="29"/>
  <c r="AA99" i="29" s="1"/>
  <c r="K99" i="29"/>
  <c r="Z99" i="29" s="1"/>
  <c r="H99" i="29"/>
  <c r="Y99" i="29" s="1"/>
  <c r="E99" i="29"/>
  <c r="X99" i="29" s="1"/>
  <c r="T98" i="29"/>
  <c r="AC98" i="29" s="1"/>
  <c r="Q98" i="29"/>
  <c r="AB98" i="29" s="1"/>
  <c r="N98" i="29"/>
  <c r="AA98" i="29" s="1"/>
  <c r="K98" i="29"/>
  <c r="Z98" i="29" s="1"/>
  <c r="H98" i="29"/>
  <c r="Y98" i="29" s="1"/>
  <c r="E98" i="29"/>
  <c r="X98" i="29" s="1"/>
  <c r="T97" i="29"/>
  <c r="AC97" i="29" s="1"/>
  <c r="Q97" i="29"/>
  <c r="AB97" i="29" s="1"/>
  <c r="N97" i="29"/>
  <c r="AA97" i="29" s="1"/>
  <c r="K97" i="29"/>
  <c r="Z97" i="29" s="1"/>
  <c r="H97" i="29"/>
  <c r="Y97" i="29" s="1"/>
  <c r="E97" i="29"/>
  <c r="X97" i="29" s="1"/>
  <c r="T96" i="29"/>
  <c r="AC96" i="29" s="1"/>
  <c r="Q96" i="29"/>
  <c r="AB96" i="29" s="1"/>
  <c r="N96" i="29"/>
  <c r="AA96" i="29" s="1"/>
  <c r="K96" i="29"/>
  <c r="Z96" i="29" s="1"/>
  <c r="H96" i="29"/>
  <c r="Y96" i="29" s="1"/>
  <c r="E96" i="29"/>
  <c r="X96" i="29" s="1"/>
  <c r="T95" i="29"/>
  <c r="AC95" i="29" s="1"/>
  <c r="Q95" i="29"/>
  <c r="AB95" i="29" s="1"/>
  <c r="N95" i="29"/>
  <c r="AA95" i="29" s="1"/>
  <c r="K95" i="29"/>
  <c r="Z95" i="29" s="1"/>
  <c r="H95" i="29"/>
  <c r="Y95" i="29" s="1"/>
  <c r="E95" i="29"/>
  <c r="X95" i="29" s="1"/>
  <c r="T94" i="29"/>
  <c r="AC94" i="29" s="1"/>
  <c r="Q94" i="29"/>
  <c r="AB94" i="29" s="1"/>
  <c r="N94" i="29"/>
  <c r="AA94" i="29" s="1"/>
  <c r="K94" i="29"/>
  <c r="Z94" i="29" s="1"/>
  <c r="H94" i="29"/>
  <c r="Y94" i="29" s="1"/>
  <c r="E94" i="29"/>
  <c r="X94" i="29" s="1"/>
  <c r="T93" i="29"/>
  <c r="AC93" i="29" s="1"/>
  <c r="Q93" i="29"/>
  <c r="AB93" i="29" s="1"/>
  <c r="N93" i="29"/>
  <c r="AA93" i="29" s="1"/>
  <c r="K93" i="29"/>
  <c r="Z93" i="29" s="1"/>
  <c r="H93" i="29"/>
  <c r="Y93" i="29" s="1"/>
  <c r="E93" i="29"/>
  <c r="X93" i="29" s="1"/>
  <c r="T92" i="29"/>
  <c r="AC92" i="29" s="1"/>
  <c r="Q92" i="29"/>
  <c r="AB92" i="29" s="1"/>
  <c r="N92" i="29"/>
  <c r="AA92" i="29" s="1"/>
  <c r="K92" i="29"/>
  <c r="Z92" i="29" s="1"/>
  <c r="H92" i="29"/>
  <c r="Y92" i="29" s="1"/>
  <c r="E92" i="29"/>
  <c r="X92" i="29" s="1"/>
  <c r="T91" i="29"/>
  <c r="AC91" i="29" s="1"/>
  <c r="Q91" i="29"/>
  <c r="AB91" i="29" s="1"/>
  <c r="N91" i="29"/>
  <c r="AA91" i="29" s="1"/>
  <c r="K91" i="29"/>
  <c r="Z91" i="29" s="1"/>
  <c r="H91" i="29"/>
  <c r="Y91" i="29" s="1"/>
  <c r="E91" i="29"/>
  <c r="X91" i="29" s="1"/>
  <c r="T90" i="29"/>
  <c r="AC90" i="29" s="1"/>
  <c r="Q90" i="29"/>
  <c r="AB90" i="29" s="1"/>
  <c r="N90" i="29"/>
  <c r="AA90" i="29" s="1"/>
  <c r="K90" i="29"/>
  <c r="Z90" i="29" s="1"/>
  <c r="H90" i="29"/>
  <c r="Y90" i="29" s="1"/>
  <c r="E90" i="29"/>
  <c r="X90" i="29" s="1"/>
  <c r="T89" i="29"/>
  <c r="AC89" i="29" s="1"/>
  <c r="Q89" i="29"/>
  <c r="AB89" i="29" s="1"/>
  <c r="N89" i="29"/>
  <c r="AA89" i="29" s="1"/>
  <c r="K89" i="29"/>
  <c r="Z89" i="29" s="1"/>
  <c r="H89" i="29"/>
  <c r="Y89" i="29" s="1"/>
  <c r="E89" i="29"/>
  <c r="X89" i="29" s="1"/>
  <c r="T88" i="29"/>
  <c r="AC88" i="29" s="1"/>
  <c r="Q88" i="29"/>
  <c r="AB88" i="29" s="1"/>
  <c r="N88" i="29"/>
  <c r="AA88" i="29" s="1"/>
  <c r="K88" i="29"/>
  <c r="Z88" i="29" s="1"/>
  <c r="H88" i="29"/>
  <c r="Y88" i="29" s="1"/>
  <c r="E88" i="29"/>
  <c r="X88" i="29" s="1"/>
  <c r="T87" i="29"/>
  <c r="AC87" i="29" s="1"/>
  <c r="Q87" i="29"/>
  <c r="AB87" i="29" s="1"/>
  <c r="N87" i="29"/>
  <c r="AA87" i="29" s="1"/>
  <c r="K87" i="29"/>
  <c r="Z87" i="29" s="1"/>
  <c r="H87" i="29"/>
  <c r="Y87" i="29" s="1"/>
  <c r="E87" i="29"/>
  <c r="X87" i="29" s="1"/>
  <c r="T86" i="29"/>
  <c r="AC86" i="29" s="1"/>
  <c r="Q86" i="29"/>
  <c r="AB86" i="29" s="1"/>
  <c r="N86" i="29"/>
  <c r="AA86" i="29" s="1"/>
  <c r="K86" i="29"/>
  <c r="Z86" i="29" s="1"/>
  <c r="H86" i="29"/>
  <c r="Y86" i="29" s="1"/>
  <c r="E86" i="29"/>
  <c r="X86" i="29" s="1"/>
  <c r="T85" i="29"/>
  <c r="AC85" i="29" s="1"/>
  <c r="Q85" i="29"/>
  <c r="AB85" i="29" s="1"/>
  <c r="N85" i="29"/>
  <c r="AA85" i="29" s="1"/>
  <c r="K85" i="29"/>
  <c r="Z85" i="29" s="1"/>
  <c r="H85" i="29"/>
  <c r="Y85" i="29" s="1"/>
  <c r="E85" i="29"/>
  <c r="X85" i="29" s="1"/>
  <c r="T84" i="29"/>
  <c r="AC84" i="29" s="1"/>
  <c r="Q84" i="29"/>
  <c r="AB84" i="29" s="1"/>
  <c r="N84" i="29"/>
  <c r="AA84" i="29" s="1"/>
  <c r="K84" i="29"/>
  <c r="Z84" i="29" s="1"/>
  <c r="H84" i="29"/>
  <c r="Y84" i="29" s="1"/>
  <c r="E84" i="29"/>
  <c r="X84" i="29" s="1"/>
  <c r="T83" i="29"/>
  <c r="AC83" i="29" s="1"/>
  <c r="Q83" i="29"/>
  <c r="AB83" i="29" s="1"/>
  <c r="N83" i="29"/>
  <c r="AA83" i="29" s="1"/>
  <c r="K83" i="29"/>
  <c r="Z83" i="29" s="1"/>
  <c r="H83" i="29"/>
  <c r="Y83" i="29" s="1"/>
  <c r="E83" i="29"/>
  <c r="X83" i="29" s="1"/>
  <c r="T82" i="29"/>
  <c r="AC82" i="29" s="1"/>
  <c r="Q82" i="29"/>
  <c r="AB82" i="29" s="1"/>
  <c r="N82" i="29"/>
  <c r="AA82" i="29" s="1"/>
  <c r="K82" i="29"/>
  <c r="Z82" i="29" s="1"/>
  <c r="H82" i="29"/>
  <c r="Y82" i="29" s="1"/>
  <c r="E82" i="29"/>
  <c r="X82" i="29" s="1"/>
  <c r="T81" i="29"/>
  <c r="AC81" i="29" s="1"/>
  <c r="Q81" i="29"/>
  <c r="AB81" i="29" s="1"/>
  <c r="N81" i="29"/>
  <c r="AA81" i="29" s="1"/>
  <c r="K81" i="29"/>
  <c r="Z81" i="29" s="1"/>
  <c r="H81" i="29"/>
  <c r="Y81" i="29" s="1"/>
  <c r="E81" i="29"/>
  <c r="X81" i="29" s="1"/>
  <c r="T80" i="29"/>
  <c r="AC80" i="29" s="1"/>
  <c r="Q80" i="29"/>
  <c r="AB80" i="29" s="1"/>
  <c r="N80" i="29"/>
  <c r="AA80" i="29" s="1"/>
  <c r="K80" i="29"/>
  <c r="Z80" i="29" s="1"/>
  <c r="H80" i="29"/>
  <c r="Y80" i="29" s="1"/>
  <c r="E80" i="29"/>
  <c r="X80" i="29" s="1"/>
  <c r="T79" i="29"/>
  <c r="AC79" i="29" s="1"/>
  <c r="Q79" i="29"/>
  <c r="AB79" i="29" s="1"/>
  <c r="N79" i="29"/>
  <c r="AA79" i="29" s="1"/>
  <c r="K79" i="29"/>
  <c r="Z79" i="29" s="1"/>
  <c r="H79" i="29"/>
  <c r="Y79" i="29" s="1"/>
  <c r="E79" i="29"/>
  <c r="X79" i="29" s="1"/>
  <c r="T78" i="29"/>
  <c r="AC78" i="29" s="1"/>
  <c r="Q78" i="29"/>
  <c r="AB78" i="29" s="1"/>
  <c r="N78" i="29"/>
  <c r="AA78" i="29" s="1"/>
  <c r="K78" i="29"/>
  <c r="Z78" i="29" s="1"/>
  <c r="H78" i="29"/>
  <c r="Y78" i="29" s="1"/>
  <c r="E78" i="29"/>
  <c r="X78" i="29" s="1"/>
  <c r="T77" i="29"/>
  <c r="AC77" i="29" s="1"/>
  <c r="Q77" i="29"/>
  <c r="AB77" i="29" s="1"/>
  <c r="N77" i="29"/>
  <c r="AA77" i="29" s="1"/>
  <c r="K77" i="29"/>
  <c r="Z77" i="29" s="1"/>
  <c r="H77" i="29"/>
  <c r="Y77" i="29" s="1"/>
  <c r="E77" i="29"/>
  <c r="X77" i="29" s="1"/>
  <c r="T76" i="29"/>
  <c r="AC76" i="29" s="1"/>
  <c r="Q76" i="29"/>
  <c r="AB76" i="29" s="1"/>
  <c r="N76" i="29"/>
  <c r="AA76" i="29" s="1"/>
  <c r="K76" i="29"/>
  <c r="Z76" i="29" s="1"/>
  <c r="H76" i="29"/>
  <c r="Y76" i="29" s="1"/>
  <c r="E76" i="29"/>
  <c r="X76" i="29" s="1"/>
  <c r="T75" i="29"/>
  <c r="AC75" i="29" s="1"/>
  <c r="Q75" i="29"/>
  <c r="AB75" i="29" s="1"/>
  <c r="N75" i="29"/>
  <c r="AA75" i="29" s="1"/>
  <c r="K75" i="29"/>
  <c r="Z75" i="29" s="1"/>
  <c r="H75" i="29"/>
  <c r="Y75" i="29" s="1"/>
  <c r="E75" i="29"/>
  <c r="X75" i="29" s="1"/>
  <c r="T74" i="29"/>
  <c r="AC74" i="29" s="1"/>
  <c r="Q74" i="29"/>
  <c r="AB74" i="29" s="1"/>
  <c r="N74" i="29"/>
  <c r="AA74" i="29" s="1"/>
  <c r="K74" i="29"/>
  <c r="Z74" i="29" s="1"/>
  <c r="H74" i="29"/>
  <c r="Y74" i="29" s="1"/>
  <c r="E74" i="29"/>
  <c r="X74" i="29" s="1"/>
  <c r="T73" i="29"/>
  <c r="AC73" i="29" s="1"/>
  <c r="Q73" i="29"/>
  <c r="AB73" i="29" s="1"/>
  <c r="N73" i="29"/>
  <c r="AA73" i="29" s="1"/>
  <c r="K73" i="29"/>
  <c r="Z73" i="29" s="1"/>
  <c r="H73" i="29"/>
  <c r="Y73" i="29" s="1"/>
  <c r="E73" i="29"/>
  <c r="X73" i="29" s="1"/>
  <c r="T72" i="29"/>
  <c r="AC72" i="29" s="1"/>
  <c r="Q72" i="29"/>
  <c r="AB72" i="29" s="1"/>
  <c r="N72" i="29"/>
  <c r="AA72" i="29" s="1"/>
  <c r="K72" i="29"/>
  <c r="Z72" i="29" s="1"/>
  <c r="H72" i="29"/>
  <c r="Y72" i="29" s="1"/>
  <c r="E72" i="29"/>
  <c r="X72" i="29" s="1"/>
  <c r="T71" i="29"/>
  <c r="AC71" i="29" s="1"/>
  <c r="Q71" i="29"/>
  <c r="AB71" i="29" s="1"/>
  <c r="N71" i="29"/>
  <c r="AA71" i="29" s="1"/>
  <c r="K71" i="29"/>
  <c r="Z71" i="29" s="1"/>
  <c r="H71" i="29"/>
  <c r="Y71" i="29" s="1"/>
  <c r="E71" i="29"/>
  <c r="X71" i="29" s="1"/>
  <c r="T70" i="29"/>
  <c r="AC70" i="29" s="1"/>
  <c r="Q70" i="29"/>
  <c r="AB70" i="29" s="1"/>
  <c r="N70" i="29"/>
  <c r="AA70" i="29" s="1"/>
  <c r="K70" i="29"/>
  <c r="Z70" i="29" s="1"/>
  <c r="H70" i="29"/>
  <c r="Y70" i="29" s="1"/>
  <c r="E70" i="29"/>
  <c r="X70" i="29" s="1"/>
  <c r="T69" i="29"/>
  <c r="AC69" i="29" s="1"/>
  <c r="Q69" i="29"/>
  <c r="AB69" i="29" s="1"/>
  <c r="N69" i="29"/>
  <c r="AA69" i="29" s="1"/>
  <c r="K69" i="29"/>
  <c r="Z69" i="29" s="1"/>
  <c r="H69" i="29"/>
  <c r="Y69" i="29" s="1"/>
  <c r="E69" i="29"/>
  <c r="X69" i="29" s="1"/>
  <c r="T68" i="29"/>
  <c r="AC68" i="29" s="1"/>
  <c r="Q68" i="29"/>
  <c r="AB68" i="29" s="1"/>
  <c r="N68" i="29"/>
  <c r="AA68" i="29" s="1"/>
  <c r="K68" i="29"/>
  <c r="Z68" i="29" s="1"/>
  <c r="H68" i="29"/>
  <c r="Y68" i="29" s="1"/>
  <c r="E68" i="29"/>
  <c r="X68" i="29" s="1"/>
  <c r="T67" i="29"/>
  <c r="AC67" i="29" s="1"/>
  <c r="Q67" i="29"/>
  <c r="AB67" i="29" s="1"/>
  <c r="N67" i="29"/>
  <c r="AA67" i="29" s="1"/>
  <c r="K67" i="29"/>
  <c r="Z67" i="29" s="1"/>
  <c r="H67" i="29"/>
  <c r="Y67" i="29" s="1"/>
  <c r="E67" i="29"/>
  <c r="X67" i="29" s="1"/>
  <c r="T66" i="29"/>
  <c r="AC66" i="29" s="1"/>
  <c r="Q66" i="29"/>
  <c r="AB66" i="29" s="1"/>
  <c r="N66" i="29"/>
  <c r="AA66" i="29" s="1"/>
  <c r="K66" i="29"/>
  <c r="Z66" i="29" s="1"/>
  <c r="H66" i="29"/>
  <c r="Y66" i="29" s="1"/>
  <c r="E66" i="29"/>
  <c r="X66" i="29" s="1"/>
  <c r="T65" i="29"/>
  <c r="AC65" i="29" s="1"/>
  <c r="Q65" i="29"/>
  <c r="AB65" i="29" s="1"/>
  <c r="N65" i="29"/>
  <c r="AA65" i="29" s="1"/>
  <c r="K65" i="29"/>
  <c r="Z65" i="29" s="1"/>
  <c r="H65" i="29"/>
  <c r="Y65" i="29" s="1"/>
  <c r="E65" i="29"/>
  <c r="X65" i="29" s="1"/>
  <c r="T64" i="29"/>
  <c r="AC64" i="29" s="1"/>
  <c r="Q64" i="29"/>
  <c r="AB64" i="29" s="1"/>
  <c r="N64" i="29"/>
  <c r="AA64" i="29" s="1"/>
  <c r="K64" i="29"/>
  <c r="Z64" i="29" s="1"/>
  <c r="H64" i="29"/>
  <c r="Y64" i="29" s="1"/>
  <c r="E64" i="29"/>
  <c r="X64" i="29" s="1"/>
  <c r="T63" i="29"/>
  <c r="AC63" i="29" s="1"/>
  <c r="Q63" i="29"/>
  <c r="AB63" i="29" s="1"/>
  <c r="N63" i="29"/>
  <c r="AA63" i="29" s="1"/>
  <c r="K63" i="29"/>
  <c r="Z63" i="29" s="1"/>
  <c r="H63" i="29"/>
  <c r="Y63" i="29" s="1"/>
  <c r="E63" i="29"/>
  <c r="X63" i="29" s="1"/>
  <c r="T62" i="29"/>
  <c r="AC62" i="29" s="1"/>
  <c r="Q62" i="29"/>
  <c r="AB62" i="29" s="1"/>
  <c r="N62" i="29"/>
  <c r="AA62" i="29" s="1"/>
  <c r="K62" i="29"/>
  <c r="Z62" i="29" s="1"/>
  <c r="H62" i="29"/>
  <c r="Y62" i="29" s="1"/>
  <c r="E62" i="29"/>
  <c r="X62" i="29" s="1"/>
  <c r="T61" i="29"/>
  <c r="AC61" i="29" s="1"/>
  <c r="Q61" i="29"/>
  <c r="AB61" i="29" s="1"/>
  <c r="N61" i="29"/>
  <c r="AA61" i="29" s="1"/>
  <c r="K61" i="29"/>
  <c r="Z61" i="29" s="1"/>
  <c r="H61" i="29"/>
  <c r="Y61" i="29" s="1"/>
  <c r="E61" i="29"/>
  <c r="X61" i="29" s="1"/>
  <c r="T60" i="29"/>
  <c r="AC60" i="29" s="1"/>
  <c r="Q60" i="29"/>
  <c r="AB60" i="29" s="1"/>
  <c r="N60" i="29"/>
  <c r="AA60" i="29" s="1"/>
  <c r="K60" i="29"/>
  <c r="Z60" i="29" s="1"/>
  <c r="H60" i="29"/>
  <c r="Y60" i="29" s="1"/>
  <c r="E60" i="29"/>
  <c r="X60" i="29" s="1"/>
  <c r="T59" i="29"/>
  <c r="AC59" i="29" s="1"/>
  <c r="Q59" i="29"/>
  <c r="AB59" i="29" s="1"/>
  <c r="N59" i="29"/>
  <c r="AA59" i="29" s="1"/>
  <c r="K59" i="29"/>
  <c r="Z59" i="29" s="1"/>
  <c r="H59" i="29"/>
  <c r="Y59" i="29" s="1"/>
  <c r="E59" i="29"/>
  <c r="X59" i="29" s="1"/>
  <c r="T58" i="29"/>
  <c r="AC58" i="29" s="1"/>
  <c r="Q58" i="29"/>
  <c r="AB58" i="29" s="1"/>
  <c r="N58" i="29"/>
  <c r="AA58" i="29" s="1"/>
  <c r="K58" i="29"/>
  <c r="Z58" i="29" s="1"/>
  <c r="H58" i="29"/>
  <c r="Y58" i="29" s="1"/>
  <c r="E58" i="29"/>
  <c r="X58" i="29" s="1"/>
  <c r="T57" i="29"/>
  <c r="AC57" i="29" s="1"/>
  <c r="Q57" i="29"/>
  <c r="AB57" i="29" s="1"/>
  <c r="N57" i="29"/>
  <c r="AA57" i="29" s="1"/>
  <c r="K57" i="29"/>
  <c r="Z57" i="29" s="1"/>
  <c r="H57" i="29"/>
  <c r="Y57" i="29" s="1"/>
  <c r="E57" i="29"/>
  <c r="X57" i="29" s="1"/>
  <c r="T56" i="29"/>
  <c r="AC56" i="29" s="1"/>
  <c r="Q56" i="29"/>
  <c r="AB56" i="29" s="1"/>
  <c r="N56" i="29"/>
  <c r="AA56" i="29" s="1"/>
  <c r="K56" i="29"/>
  <c r="Z56" i="29" s="1"/>
  <c r="H56" i="29"/>
  <c r="Y56" i="29" s="1"/>
  <c r="E56" i="29"/>
  <c r="X56" i="29" s="1"/>
  <c r="T55" i="29"/>
  <c r="AC55" i="29" s="1"/>
  <c r="Q55" i="29"/>
  <c r="AB55" i="29" s="1"/>
  <c r="N55" i="29"/>
  <c r="AA55" i="29" s="1"/>
  <c r="K55" i="29"/>
  <c r="Z55" i="29" s="1"/>
  <c r="H55" i="29"/>
  <c r="Y55" i="29" s="1"/>
  <c r="E55" i="29"/>
  <c r="X55" i="29" s="1"/>
  <c r="T54" i="29"/>
  <c r="AC54" i="29" s="1"/>
  <c r="Q54" i="29"/>
  <c r="AB54" i="29" s="1"/>
  <c r="N54" i="29"/>
  <c r="AA54" i="29" s="1"/>
  <c r="K54" i="29"/>
  <c r="Z54" i="29" s="1"/>
  <c r="H54" i="29"/>
  <c r="Y54" i="29" s="1"/>
  <c r="E54" i="29"/>
  <c r="X54" i="29" s="1"/>
  <c r="T53" i="29"/>
  <c r="AC53" i="29" s="1"/>
  <c r="Q53" i="29"/>
  <c r="AB53" i="29" s="1"/>
  <c r="N53" i="29"/>
  <c r="AA53" i="29" s="1"/>
  <c r="K53" i="29"/>
  <c r="Z53" i="29" s="1"/>
  <c r="H53" i="29"/>
  <c r="Y53" i="29" s="1"/>
  <c r="E53" i="29"/>
  <c r="X53" i="29" s="1"/>
  <c r="T52" i="29"/>
  <c r="AC52" i="29" s="1"/>
  <c r="Q52" i="29"/>
  <c r="AB52" i="29" s="1"/>
  <c r="N52" i="29"/>
  <c r="AA52" i="29" s="1"/>
  <c r="K52" i="29"/>
  <c r="Z52" i="29" s="1"/>
  <c r="H52" i="29"/>
  <c r="Y52" i="29" s="1"/>
  <c r="E52" i="29"/>
  <c r="X52" i="29" s="1"/>
  <c r="T51" i="29"/>
  <c r="AC51" i="29" s="1"/>
  <c r="Q51" i="29"/>
  <c r="AB51" i="29" s="1"/>
  <c r="N51" i="29"/>
  <c r="AA51" i="29" s="1"/>
  <c r="K51" i="29"/>
  <c r="Z51" i="29" s="1"/>
  <c r="H51" i="29"/>
  <c r="Y51" i="29" s="1"/>
  <c r="E51" i="29"/>
  <c r="X51" i="29" s="1"/>
  <c r="T50" i="29"/>
  <c r="AC50" i="29" s="1"/>
  <c r="Q50" i="29"/>
  <c r="AB50" i="29" s="1"/>
  <c r="N50" i="29"/>
  <c r="AA50" i="29" s="1"/>
  <c r="K50" i="29"/>
  <c r="Z50" i="29" s="1"/>
  <c r="H50" i="29"/>
  <c r="Y50" i="29" s="1"/>
  <c r="E50" i="29"/>
  <c r="X50" i="29" s="1"/>
  <c r="T49" i="29"/>
  <c r="AC49" i="29" s="1"/>
  <c r="Q49" i="29"/>
  <c r="AB49" i="29" s="1"/>
  <c r="N49" i="29"/>
  <c r="AA49" i="29" s="1"/>
  <c r="K49" i="29"/>
  <c r="Z49" i="29" s="1"/>
  <c r="H49" i="29"/>
  <c r="Y49" i="29" s="1"/>
  <c r="E49" i="29"/>
  <c r="X49" i="29" s="1"/>
  <c r="T48" i="29"/>
  <c r="AC48" i="29" s="1"/>
  <c r="Q48" i="29"/>
  <c r="AB48" i="29" s="1"/>
  <c r="N48" i="29"/>
  <c r="AA48" i="29" s="1"/>
  <c r="K48" i="29"/>
  <c r="Z48" i="29" s="1"/>
  <c r="H48" i="29"/>
  <c r="Y48" i="29" s="1"/>
  <c r="E48" i="29"/>
  <c r="X48" i="29" s="1"/>
  <c r="T47" i="29"/>
  <c r="AC47" i="29" s="1"/>
  <c r="Q47" i="29"/>
  <c r="AB47" i="29" s="1"/>
  <c r="N47" i="29"/>
  <c r="AA47" i="29" s="1"/>
  <c r="K47" i="29"/>
  <c r="Z47" i="29" s="1"/>
  <c r="H47" i="29"/>
  <c r="Y47" i="29" s="1"/>
  <c r="E47" i="29"/>
  <c r="X47" i="29" s="1"/>
  <c r="T46" i="29"/>
  <c r="AC46" i="29" s="1"/>
  <c r="Q46" i="29"/>
  <c r="AB46" i="29" s="1"/>
  <c r="N46" i="29"/>
  <c r="AA46" i="29" s="1"/>
  <c r="K46" i="29"/>
  <c r="Z46" i="29" s="1"/>
  <c r="H46" i="29"/>
  <c r="Y46" i="29" s="1"/>
  <c r="E46" i="29"/>
  <c r="X46" i="29" s="1"/>
  <c r="T45" i="29"/>
  <c r="AC45" i="29" s="1"/>
  <c r="Q45" i="29"/>
  <c r="AB45" i="29" s="1"/>
  <c r="N45" i="29"/>
  <c r="AA45" i="29" s="1"/>
  <c r="K45" i="29"/>
  <c r="Z45" i="29" s="1"/>
  <c r="H45" i="29"/>
  <c r="Y45" i="29" s="1"/>
  <c r="E45" i="29"/>
  <c r="X45" i="29" s="1"/>
  <c r="T44" i="29"/>
  <c r="AC44" i="29" s="1"/>
  <c r="Q44" i="29"/>
  <c r="AB44" i="29" s="1"/>
  <c r="N44" i="29"/>
  <c r="AA44" i="29" s="1"/>
  <c r="K44" i="29"/>
  <c r="Z44" i="29" s="1"/>
  <c r="H44" i="29"/>
  <c r="Y44" i="29" s="1"/>
  <c r="E44" i="29"/>
  <c r="X44" i="29" s="1"/>
  <c r="T43" i="29"/>
  <c r="AC43" i="29" s="1"/>
  <c r="Q43" i="29"/>
  <c r="AB43" i="29" s="1"/>
  <c r="N43" i="29"/>
  <c r="AA43" i="29" s="1"/>
  <c r="K43" i="29"/>
  <c r="Z43" i="29" s="1"/>
  <c r="H43" i="29"/>
  <c r="Y43" i="29" s="1"/>
  <c r="E43" i="29"/>
  <c r="X43" i="29" s="1"/>
  <c r="T42" i="29"/>
  <c r="AC42" i="29" s="1"/>
  <c r="Q42" i="29"/>
  <c r="AB42" i="29" s="1"/>
  <c r="N42" i="29"/>
  <c r="AA42" i="29" s="1"/>
  <c r="K42" i="29"/>
  <c r="Z42" i="29" s="1"/>
  <c r="H42" i="29"/>
  <c r="Y42" i="29" s="1"/>
  <c r="E42" i="29"/>
  <c r="X42" i="29" s="1"/>
  <c r="T41" i="29"/>
  <c r="AC41" i="29" s="1"/>
  <c r="Q41" i="29"/>
  <c r="AB41" i="29" s="1"/>
  <c r="N41" i="29"/>
  <c r="AA41" i="29" s="1"/>
  <c r="K41" i="29"/>
  <c r="Z41" i="29" s="1"/>
  <c r="H41" i="29"/>
  <c r="Y41" i="29" s="1"/>
  <c r="E41" i="29"/>
  <c r="X41" i="29" s="1"/>
  <c r="T40" i="29"/>
  <c r="AC40" i="29" s="1"/>
  <c r="Q40" i="29"/>
  <c r="AB40" i="29" s="1"/>
  <c r="N40" i="29"/>
  <c r="AA40" i="29" s="1"/>
  <c r="K40" i="29"/>
  <c r="Z40" i="29" s="1"/>
  <c r="H40" i="29"/>
  <c r="Y40" i="29" s="1"/>
  <c r="E40" i="29"/>
  <c r="X40" i="29" s="1"/>
  <c r="T39" i="29"/>
  <c r="AC39" i="29" s="1"/>
  <c r="Q39" i="29"/>
  <c r="AB39" i="29" s="1"/>
  <c r="N39" i="29"/>
  <c r="AA39" i="29" s="1"/>
  <c r="K39" i="29"/>
  <c r="Z39" i="29" s="1"/>
  <c r="H39" i="29"/>
  <c r="Y39" i="29" s="1"/>
  <c r="E39" i="29"/>
  <c r="X39" i="29" s="1"/>
  <c r="T38" i="29"/>
  <c r="AC38" i="29" s="1"/>
  <c r="Q38" i="29"/>
  <c r="AB38" i="29" s="1"/>
  <c r="N38" i="29"/>
  <c r="AA38" i="29" s="1"/>
  <c r="K38" i="29"/>
  <c r="Z38" i="29" s="1"/>
  <c r="H38" i="29"/>
  <c r="Y38" i="29" s="1"/>
  <c r="E38" i="29"/>
  <c r="X38" i="29" s="1"/>
  <c r="T37" i="29"/>
  <c r="AC37" i="29" s="1"/>
  <c r="Q37" i="29"/>
  <c r="AB37" i="29" s="1"/>
  <c r="N37" i="29"/>
  <c r="AA37" i="29" s="1"/>
  <c r="K37" i="29"/>
  <c r="Z37" i="29" s="1"/>
  <c r="H37" i="29"/>
  <c r="Y37" i="29" s="1"/>
  <c r="E37" i="29"/>
  <c r="X37" i="29" s="1"/>
  <c r="T36" i="29"/>
  <c r="AC36" i="29" s="1"/>
  <c r="Q36" i="29"/>
  <c r="AB36" i="29" s="1"/>
  <c r="N36" i="29"/>
  <c r="AA36" i="29" s="1"/>
  <c r="K36" i="29"/>
  <c r="Z36" i="29" s="1"/>
  <c r="H36" i="29"/>
  <c r="Y36" i="29" s="1"/>
  <c r="E36" i="29"/>
  <c r="X36" i="29" s="1"/>
  <c r="T35" i="29"/>
  <c r="AC35" i="29" s="1"/>
  <c r="Q35" i="29"/>
  <c r="AB35" i="29" s="1"/>
  <c r="N35" i="29"/>
  <c r="AA35" i="29" s="1"/>
  <c r="K35" i="29"/>
  <c r="Z35" i="29" s="1"/>
  <c r="H35" i="29"/>
  <c r="Y35" i="29" s="1"/>
  <c r="E35" i="29"/>
  <c r="X35" i="29" s="1"/>
  <c r="T34" i="29"/>
  <c r="AC34" i="29" s="1"/>
  <c r="Q34" i="29"/>
  <c r="AB34" i="29" s="1"/>
  <c r="N34" i="29"/>
  <c r="AA34" i="29" s="1"/>
  <c r="K34" i="29"/>
  <c r="Z34" i="29" s="1"/>
  <c r="H34" i="29"/>
  <c r="Y34" i="29" s="1"/>
  <c r="E34" i="29"/>
  <c r="X34" i="29" s="1"/>
  <c r="T33" i="29"/>
  <c r="AC33" i="29" s="1"/>
  <c r="Q33" i="29"/>
  <c r="AB33" i="29" s="1"/>
  <c r="N33" i="29"/>
  <c r="AA33" i="29" s="1"/>
  <c r="K33" i="29"/>
  <c r="Z33" i="29" s="1"/>
  <c r="H33" i="29"/>
  <c r="Y33" i="29" s="1"/>
  <c r="E33" i="29"/>
  <c r="X33" i="29" s="1"/>
  <c r="T32" i="29"/>
  <c r="AC32" i="29" s="1"/>
  <c r="Q32" i="29"/>
  <c r="AB32" i="29" s="1"/>
  <c r="N32" i="29"/>
  <c r="AA32" i="29" s="1"/>
  <c r="K32" i="29"/>
  <c r="Z32" i="29" s="1"/>
  <c r="H32" i="29"/>
  <c r="Y32" i="29" s="1"/>
  <c r="E32" i="29"/>
  <c r="X32" i="29" s="1"/>
  <c r="T31" i="29"/>
  <c r="AC31" i="29" s="1"/>
  <c r="Q31" i="29"/>
  <c r="AB31" i="29" s="1"/>
  <c r="N31" i="29"/>
  <c r="AA31" i="29" s="1"/>
  <c r="K31" i="29"/>
  <c r="Z31" i="29" s="1"/>
  <c r="H31" i="29"/>
  <c r="Y31" i="29" s="1"/>
  <c r="E31" i="29"/>
  <c r="X31" i="29" s="1"/>
  <c r="T30" i="29"/>
  <c r="AC30" i="29" s="1"/>
  <c r="Q30" i="29"/>
  <c r="AB30" i="29" s="1"/>
  <c r="N30" i="29"/>
  <c r="AA30" i="29" s="1"/>
  <c r="K30" i="29"/>
  <c r="Z30" i="29" s="1"/>
  <c r="H30" i="29"/>
  <c r="Y30" i="29" s="1"/>
  <c r="E30" i="29"/>
  <c r="X30" i="29" s="1"/>
  <c r="T29" i="29"/>
  <c r="AC29" i="29" s="1"/>
  <c r="Q29" i="29"/>
  <c r="AB29" i="29" s="1"/>
  <c r="N29" i="29"/>
  <c r="AA29" i="29" s="1"/>
  <c r="K29" i="29"/>
  <c r="Z29" i="29" s="1"/>
  <c r="H29" i="29"/>
  <c r="Y29" i="29" s="1"/>
  <c r="E29" i="29"/>
  <c r="X29" i="29" s="1"/>
  <c r="T28" i="29"/>
  <c r="AC28" i="29" s="1"/>
  <c r="Q28" i="29"/>
  <c r="AB28" i="29" s="1"/>
  <c r="N28" i="29"/>
  <c r="AA28" i="29" s="1"/>
  <c r="K28" i="29"/>
  <c r="Z28" i="29" s="1"/>
  <c r="H28" i="29"/>
  <c r="Y28" i="29" s="1"/>
  <c r="E28" i="29"/>
  <c r="X28" i="29" s="1"/>
  <c r="T27" i="29"/>
  <c r="AC27" i="29" s="1"/>
  <c r="Q27" i="29"/>
  <c r="AB27" i="29" s="1"/>
  <c r="N27" i="29"/>
  <c r="AA27" i="29" s="1"/>
  <c r="K27" i="29"/>
  <c r="Z27" i="29" s="1"/>
  <c r="H27" i="29"/>
  <c r="Y27" i="29" s="1"/>
  <c r="E27" i="29"/>
  <c r="X27" i="29" s="1"/>
  <c r="T26" i="29"/>
  <c r="AC26" i="29" s="1"/>
  <c r="Q26" i="29"/>
  <c r="AB26" i="29" s="1"/>
  <c r="N26" i="29"/>
  <c r="AA26" i="29" s="1"/>
  <c r="K26" i="29"/>
  <c r="Z26" i="29" s="1"/>
  <c r="H26" i="29"/>
  <c r="Y26" i="29" s="1"/>
  <c r="E26" i="29"/>
  <c r="X26" i="29" s="1"/>
  <c r="T25" i="29"/>
  <c r="AC25" i="29" s="1"/>
  <c r="Q25" i="29"/>
  <c r="AB25" i="29" s="1"/>
  <c r="N25" i="29"/>
  <c r="AA25" i="29" s="1"/>
  <c r="K25" i="29"/>
  <c r="Z25" i="29" s="1"/>
  <c r="H25" i="29"/>
  <c r="Y25" i="29" s="1"/>
  <c r="E25" i="29"/>
  <c r="X25" i="29" s="1"/>
  <c r="T24" i="29"/>
  <c r="AC24" i="29" s="1"/>
  <c r="Q24" i="29"/>
  <c r="AB24" i="29" s="1"/>
  <c r="N24" i="29"/>
  <c r="AA24" i="29" s="1"/>
  <c r="K24" i="29"/>
  <c r="Z24" i="29" s="1"/>
  <c r="H24" i="29"/>
  <c r="Y24" i="29" s="1"/>
  <c r="E24" i="29"/>
  <c r="X24" i="29" s="1"/>
  <c r="T23" i="29"/>
  <c r="AC23" i="29" s="1"/>
  <c r="Q23" i="29"/>
  <c r="AB23" i="29" s="1"/>
  <c r="N23" i="29"/>
  <c r="AA23" i="29" s="1"/>
  <c r="K23" i="29"/>
  <c r="Z23" i="29" s="1"/>
  <c r="H23" i="29"/>
  <c r="Y23" i="29" s="1"/>
  <c r="E23" i="29"/>
  <c r="X23" i="29" s="1"/>
  <c r="T22" i="29"/>
  <c r="AC22" i="29" s="1"/>
  <c r="Q22" i="29"/>
  <c r="AB22" i="29" s="1"/>
  <c r="N22" i="29"/>
  <c r="AA22" i="29" s="1"/>
  <c r="K22" i="29"/>
  <c r="Z22" i="29" s="1"/>
  <c r="H22" i="29"/>
  <c r="Y22" i="29" s="1"/>
  <c r="E22" i="29"/>
  <c r="X22" i="29" s="1"/>
  <c r="T21" i="29"/>
  <c r="AC21" i="29" s="1"/>
  <c r="Q21" i="29"/>
  <c r="AB21" i="29" s="1"/>
  <c r="N21" i="29"/>
  <c r="AA21" i="29" s="1"/>
  <c r="K21" i="29"/>
  <c r="Z21" i="29" s="1"/>
  <c r="H21" i="29"/>
  <c r="Y21" i="29" s="1"/>
  <c r="E21" i="29"/>
  <c r="X21" i="29" s="1"/>
  <c r="T20" i="29"/>
  <c r="AC20" i="29" s="1"/>
  <c r="Q20" i="29"/>
  <c r="AB20" i="29" s="1"/>
  <c r="N20" i="29"/>
  <c r="AA20" i="29" s="1"/>
  <c r="K20" i="29"/>
  <c r="Z20" i="29" s="1"/>
  <c r="H20" i="29"/>
  <c r="Y20" i="29" s="1"/>
  <c r="E20" i="29"/>
  <c r="X20" i="29" s="1"/>
  <c r="T19" i="29"/>
  <c r="AC19" i="29" s="1"/>
  <c r="Q19" i="29"/>
  <c r="AB19" i="29" s="1"/>
  <c r="N19" i="29"/>
  <c r="AA19" i="29" s="1"/>
  <c r="K19" i="29"/>
  <c r="Z19" i="29" s="1"/>
  <c r="H19" i="29"/>
  <c r="Y19" i="29" s="1"/>
  <c r="E19" i="29"/>
  <c r="X19" i="29" s="1"/>
  <c r="T18" i="29"/>
  <c r="AC18" i="29" s="1"/>
  <c r="Q18" i="29"/>
  <c r="AB18" i="29" s="1"/>
  <c r="N18" i="29"/>
  <c r="AA18" i="29" s="1"/>
  <c r="K18" i="29"/>
  <c r="Z18" i="29" s="1"/>
  <c r="H18" i="29"/>
  <c r="Y18" i="29" s="1"/>
  <c r="E18" i="29"/>
  <c r="X18" i="29" s="1"/>
  <c r="T17" i="29"/>
  <c r="AC17" i="29" s="1"/>
  <c r="Q17" i="29"/>
  <c r="AB17" i="29" s="1"/>
  <c r="AB244" i="29" s="1"/>
  <c r="N17" i="29"/>
  <c r="AA17" i="29" s="1"/>
  <c r="AA244" i="29" s="1"/>
  <c r="K17" i="29"/>
  <c r="Z17" i="29" s="1"/>
  <c r="Z244" i="29" s="1"/>
  <c r="H17" i="29"/>
  <c r="Y17" i="29" s="1"/>
  <c r="E17" i="29"/>
  <c r="X17" i="29" s="1"/>
  <c r="X244" i="29" s="1"/>
  <c r="T16" i="29"/>
  <c r="AC16" i="29" s="1"/>
  <c r="AC243" i="29" s="1"/>
  <c r="Q16" i="29"/>
  <c r="AB16" i="29" s="1"/>
  <c r="AB243" i="29" s="1"/>
  <c r="N16" i="29"/>
  <c r="AA16" i="29" s="1"/>
  <c r="K16" i="29"/>
  <c r="Z16" i="29" s="1"/>
  <c r="Z243" i="29" s="1"/>
  <c r="H16" i="29"/>
  <c r="Y16" i="29" s="1"/>
  <c r="Y243" i="29" s="1"/>
  <c r="E16" i="29"/>
  <c r="X16" i="29" s="1"/>
  <c r="X243" i="29" s="1"/>
  <c r="T15" i="29"/>
  <c r="AC15" i="29" s="1"/>
  <c r="Q15" i="29"/>
  <c r="AB15" i="29" s="1"/>
  <c r="AB242" i="29" s="1"/>
  <c r="N15" i="29"/>
  <c r="AA15" i="29" s="1"/>
  <c r="AA242" i="29" s="1"/>
  <c r="K15" i="29"/>
  <c r="Z15" i="29" s="1"/>
  <c r="Z242" i="29" s="1"/>
  <c r="H15" i="29"/>
  <c r="Y15" i="29" s="1"/>
  <c r="E15" i="29"/>
  <c r="X15" i="29" s="1"/>
  <c r="X242" i="29" s="1"/>
  <c r="T14" i="29"/>
  <c r="AC14" i="29" s="1"/>
  <c r="AC241" i="29" s="1"/>
  <c r="Q14" i="29"/>
  <c r="AB14" i="29" s="1"/>
  <c r="AB241" i="29" s="1"/>
  <c r="N14" i="29"/>
  <c r="AA14" i="29" s="1"/>
  <c r="K14" i="29"/>
  <c r="Z14" i="29" s="1"/>
  <c r="Z241" i="29" s="1"/>
  <c r="H14" i="29"/>
  <c r="Y14" i="29" s="1"/>
  <c r="Y241" i="29" s="1"/>
  <c r="E14" i="29"/>
  <c r="X14" i="29" s="1"/>
  <c r="X241" i="29" s="1"/>
  <c r="T13" i="29"/>
  <c r="AC13" i="29" s="1"/>
  <c r="Q13" i="29"/>
  <c r="AB13" i="29" s="1"/>
  <c r="AB240" i="29" s="1"/>
  <c r="N13" i="29"/>
  <c r="AA13" i="29" s="1"/>
  <c r="AA240" i="29" s="1"/>
  <c r="K13" i="29"/>
  <c r="Z13" i="29" s="1"/>
  <c r="Z240" i="29" s="1"/>
  <c r="H13" i="29"/>
  <c r="Y13" i="29" s="1"/>
  <c r="E13" i="29"/>
  <c r="X13" i="29" s="1"/>
  <c r="X240" i="29" s="1"/>
  <c r="T12" i="29"/>
  <c r="AC12" i="29" s="1"/>
  <c r="AC239" i="29" s="1"/>
  <c r="Q12" i="29"/>
  <c r="AB12" i="29" s="1"/>
  <c r="AB239" i="29" s="1"/>
  <c r="N12" i="29"/>
  <c r="AA12" i="29" s="1"/>
  <c r="K12" i="29"/>
  <c r="Z12" i="29" s="1"/>
  <c r="Z239" i="29" s="1"/>
  <c r="H12" i="29"/>
  <c r="Y12" i="29" s="1"/>
  <c r="Y239" i="29" s="1"/>
  <c r="E12" i="29"/>
  <c r="X12" i="29" s="1"/>
  <c r="X239" i="29" s="1"/>
  <c r="T11" i="29"/>
  <c r="AC11" i="29" s="1"/>
  <c r="Q11" i="29"/>
  <c r="AB11" i="29" s="1"/>
  <c r="AB238" i="29" s="1"/>
  <c r="N11" i="29"/>
  <c r="AA11" i="29" s="1"/>
  <c r="AA238" i="29" s="1"/>
  <c r="K11" i="29"/>
  <c r="Z11" i="29" s="1"/>
  <c r="Z238" i="29" s="1"/>
  <c r="H11" i="29"/>
  <c r="Y11" i="29" s="1"/>
  <c r="E11" i="29"/>
  <c r="X11" i="29" s="1"/>
  <c r="X238" i="29" s="1"/>
  <c r="T10" i="29"/>
  <c r="AC10" i="29" s="1"/>
  <c r="AC237" i="29" s="1"/>
  <c r="Q10" i="29"/>
  <c r="AB10" i="29" s="1"/>
  <c r="AB237" i="29" s="1"/>
  <c r="N10" i="29"/>
  <c r="AA10" i="29" s="1"/>
  <c r="K10" i="29"/>
  <c r="Z10" i="29" s="1"/>
  <c r="Z237" i="29" s="1"/>
  <c r="H10" i="29"/>
  <c r="Y10" i="29" s="1"/>
  <c r="Y237" i="29" s="1"/>
  <c r="E10" i="29"/>
  <c r="X10" i="29" s="1"/>
  <c r="X237" i="29" s="1"/>
  <c r="T9" i="29"/>
  <c r="AC9" i="29" s="1"/>
  <c r="AC236" i="29" s="1"/>
  <c r="Q9" i="29"/>
  <c r="AB9" i="29" s="1"/>
  <c r="AB236" i="29" s="1"/>
  <c r="N9" i="29"/>
  <c r="AA9" i="29" s="1"/>
  <c r="AA236" i="29" s="1"/>
  <c r="K9" i="29"/>
  <c r="Z9" i="29" s="1"/>
  <c r="Z236" i="29" s="1"/>
  <c r="H9" i="29"/>
  <c r="Y9" i="29" s="1"/>
  <c r="Y236" i="29" s="1"/>
  <c r="E9" i="29"/>
  <c r="X9" i="29" s="1"/>
  <c r="X236" i="29" s="1"/>
  <c r="X256" i="28" l="1"/>
  <c r="AA257" i="28"/>
  <c r="Y259" i="28"/>
  <c r="AC259" i="28"/>
  <c r="AA254" i="28"/>
  <c r="AB260" i="28"/>
  <c r="AA255" i="28"/>
  <c r="Z258" i="28"/>
  <c r="AA256" i="28"/>
  <c r="X258" i="28"/>
  <c r="AB258" i="28"/>
  <c r="AA259" i="28"/>
  <c r="AC261" i="28"/>
  <c r="Y262" i="28"/>
  <c r="AC262" i="28"/>
  <c r="X259" i="28"/>
  <c r="AB259" i="28"/>
  <c r="AA260" i="28"/>
  <c r="AA258" i="28"/>
  <c r="X261" i="28"/>
  <c r="AB261" i="28"/>
  <c r="X262" i="28"/>
  <c r="AB262" i="28"/>
  <c r="X255" i="28"/>
  <c r="AB255" i="28"/>
  <c r="AB256" i="28"/>
  <c r="AB254" i="28"/>
  <c r="AA237" i="29"/>
  <c r="Y238" i="29"/>
  <c r="AC238" i="29"/>
  <c r="AA239" i="29"/>
  <c r="Y240" i="29"/>
  <c r="AC240" i="29"/>
  <c r="AA241" i="29"/>
  <c r="Y242" i="29"/>
  <c r="AC242" i="29"/>
  <c r="AA243" i="29"/>
  <c r="Y244" i="29"/>
  <c r="AC244" i="29"/>
  <c r="Z262" i="28"/>
  <c r="Z254" i="28"/>
  <c r="Z256" i="28"/>
  <c r="Z259" i="28"/>
  <c r="AC215" i="30"/>
  <c r="AB215" i="30"/>
  <c r="Y215" i="30"/>
  <c r="X215" i="30"/>
  <c r="Q215" i="30"/>
  <c r="AB214" i="30" s="1"/>
  <c r="N215" i="30"/>
  <c r="AA215" i="30" s="1"/>
  <c r="K215" i="30"/>
  <c r="Z215" i="30" s="1"/>
  <c r="H215" i="30"/>
  <c r="E215" i="30"/>
  <c r="AC214" i="30" s="1"/>
  <c r="Y214" i="30"/>
  <c r="Q214" i="30"/>
  <c r="N214" i="30"/>
  <c r="AA214" i="30" s="1"/>
  <c r="K214" i="30"/>
  <c r="Z214" i="30" s="1"/>
  <c r="H214" i="30"/>
  <c r="E214" i="30"/>
  <c r="AC213" i="30" s="1"/>
  <c r="Q213" i="30"/>
  <c r="AB213" i="30" s="1"/>
  <c r="N213" i="30"/>
  <c r="AA213" i="30" s="1"/>
  <c r="K213" i="30"/>
  <c r="Z213" i="30" s="1"/>
  <c r="H213" i="30"/>
  <c r="Y213" i="30" s="1"/>
  <c r="E213" i="30"/>
  <c r="AC212" i="30" s="1"/>
  <c r="X212" i="30"/>
  <c r="Q212" i="30"/>
  <c r="AB212" i="30" s="1"/>
  <c r="N212" i="30"/>
  <c r="AA212" i="30" s="1"/>
  <c r="K212" i="30"/>
  <c r="Z212" i="30" s="1"/>
  <c r="H212" i="30"/>
  <c r="Y212" i="30" s="1"/>
  <c r="E212" i="30"/>
  <c r="AC211" i="30" s="1"/>
  <c r="Q211" i="30"/>
  <c r="AB211" i="30" s="1"/>
  <c r="N211" i="30"/>
  <c r="AA211" i="30" s="1"/>
  <c r="K211" i="30"/>
  <c r="Z211" i="30" s="1"/>
  <c r="H211" i="30"/>
  <c r="Y211" i="30" s="1"/>
  <c r="E211" i="30"/>
  <c r="AC210" i="30" s="1"/>
  <c r="Y210" i="30"/>
  <c r="X210" i="30"/>
  <c r="Q210" i="30"/>
  <c r="AB210" i="30" s="1"/>
  <c r="N210" i="30"/>
  <c r="AA210" i="30" s="1"/>
  <c r="K210" i="30"/>
  <c r="Z210" i="30" s="1"/>
  <c r="H210" i="30"/>
  <c r="E210" i="30"/>
  <c r="AC209" i="30" s="1"/>
  <c r="Q209" i="30"/>
  <c r="AB209" i="30" s="1"/>
  <c r="N209" i="30"/>
  <c r="AA209" i="30" s="1"/>
  <c r="K209" i="30"/>
  <c r="Z209" i="30" s="1"/>
  <c r="H209" i="30"/>
  <c r="Y209" i="30" s="1"/>
  <c r="E209" i="30"/>
  <c r="AC208" i="30" s="1"/>
  <c r="Q208" i="30"/>
  <c r="AB208" i="30" s="1"/>
  <c r="N208" i="30"/>
  <c r="AA208" i="30" s="1"/>
  <c r="K208" i="30"/>
  <c r="Z208" i="30" s="1"/>
  <c r="H208" i="30"/>
  <c r="Y208" i="30" s="1"/>
  <c r="E208" i="30"/>
  <c r="AC207" i="30" s="1"/>
  <c r="Q207" i="30"/>
  <c r="AB207" i="30" s="1"/>
  <c r="N207" i="30"/>
  <c r="AA207" i="30" s="1"/>
  <c r="K207" i="30"/>
  <c r="Z207" i="30" s="1"/>
  <c r="H207" i="30"/>
  <c r="Y207" i="30" s="1"/>
  <c r="E207" i="30"/>
  <c r="X207" i="30" s="1"/>
  <c r="AC206" i="30"/>
  <c r="AB206" i="30" s="1"/>
  <c r="Q206" i="30"/>
  <c r="AB205" i="30" s="1"/>
  <c r="N206" i="30"/>
  <c r="AA206" i="30" s="1"/>
  <c r="K206" i="30"/>
  <c r="Z206" i="30" s="1"/>
  <c r="H206" i="30"/>
  <c r="Y205" i="30" s="1"/>
  <c r="E206" i="30"/>
  <c r="AC205" i="30" s="1"/>
  <c r="Z205" i="30"/>
  <c r="Q205" i="30"/>
  <c r="N205" i="30"/>
  <c r="AA205" i="30" s="1"/>
  <c r="K205" i="30"/>
  <c r="H205" i="30"/>
  <c r="Y204" i="30" s="1"/>
  <c r="E205" i="30"/>
  <c r="AC204" i="30" s="1"/>
  <c r="AB204" i="30"/>
  <c r="X204" i="30"/>
  <c r="Q204" i="30"/>
  <c r="N204" i="30"/>
  <c r="AA204" i="30" s="1"/>
  <c r="K204" i="30"/>
  <c r="Z204" i="30" s="1"/>
  <c r="H204" i="30"/>
  <c r="E204" i="30"/>
  <c r="AC203" i="30" s="1"/>
  <c r="Z203" i="30"/>
  <c r="Q203" i="30"/>
  <c r="AB203" i="30" s="1"/>
  <c r="N203" i="30"/>
  <c r="AA203" i="30" s="1"/>
  <c r="K203" i="30"/>
  <c r="H203" i="30"/>
  <c r="Y203" i="30" s="1"/>
  <c r="E203" i="30"/>
  <c r="AC202" i="30" s="1"/>
  <c r="Q202" i="30"/>
  <c r="AB202" i="30" s="1"/>
  <c r="N202" i="30"/>
  <c r="AA202" i="30" s="1"/>
  <c r="K202" i="30"/>
  <c r="Z202" i="30" s="1"/>
  <c r="H202" i="30"/>
  <c r="Y202" i="30" s="1"/>
  <c r="E202" i="30"/>
  <c r="AC201" i="30" s="1"/>
  <c r="X201" i="30"/>
  <c r="Q201" i="30"/>
  <c r="AB201" i="30" s="1"/>
  <c r="N201" i="30"/>
  <c r="AA201" i="30" s="1"/>
  <c r="K201" i="30"/>
  <c r="Z201" i="30" s="1"/>
  <c r="H201" i="30"/>
  <c r="Y201" i="30" s="1"/>
  <c r="E201" i="30"/>
  <c r="AC200" i="30" s="1"/>
  <c r="Q200" i="30"/>
  <c r="AB200" i="30" s="1"/>
  <c r="N200" i="30"/>
  <c r="AA200" i="30" s="1"/>
  <c r="K200" i="30"/>
  <c r="Z200" i="30" s="1"/>
  <c r="H200" i="30"/>
  <c r="Y200" i="30" s="1"/>
  <c r="E200" i="30"/>
  <c r="AC199" i="30" s="1"/>
  <c r="Y199" i="30"/>
  <c r="Q199" i="30"/>
  <c r="AB199" i="30" s="1"/>
  <c r="N199" i="30"/>
  <c r="AA199" i="30" s="1"/>
  <c r="K199" i="30"/>
  <c r="Z199" i="30" s="1"/>
  <c r="H199" i="30"/>
  <c r="E199" i="30"/>
  <c r="AC198" i="30" s="1"/>
  <c r="Z198" i="30"/>
  <c r="Q198" i="30"/>
  <c r="AB198" i="30" s="1"/>
  <c r="N198" i="30"/>
  <c r="AA198" i="30" s="1"/>
  <c r="K198" i="30"/>
  <c r="H198" i="30"/>
  <c r="AC197" i="30" s="1"/>
  <c r="E198" i="30"/>
  <c r="X198" i="30" s="1"/>
  <c r="Q197" i="30"/>
  <c r="N197" i="30"/>
  <c r="AA197" i="30" s="1"/>
  <c r="K197" i="30"/>
  <c r="Z197" i="30" s="1"/>
  <c r="H197" i="30"/>
  <c r="E197" i="30"/>
  <c r="AC196" i="30" s="1"/>
  <c r="AB196" i="30"/>
  <c r="Y196" i="30"/>
  <c r="X196" i="30"/>
  <c r="Q196" i="30"/>
  <c r="N196" i="30"/>
  <c r="AA196" i="30" s="1"/>
  <c r="K196" i="30"/>
  <c r="Z196" i="30" s="1"/>
  <c r="H196" i="30"/>
  <c r="E196" i="30"/>
  <c r="AC195" i="30" s="1"/>
  <c r="Q195" i="30"/>
  <c r="AB195" i="30" s="1"/>
  <c r="N195" i="30"/>
  <c r="AA195" i="30" s="1"/>
  <c r="K195" i="30"/>
  <c r="Z195" i="30" s="1"/>
  <c r="H195" i="30"/>
  <c r="Y195" i="30" s="1"/>
  <c r="E195" i="30"/>
  <c r="AC194" i="30" s="1"/>
  <c r="AB194" i="30"/>
  <c r="Q194" i="30"/>
  <c r="N194" i="30"/>
  <c r="AA194" i="30" s="1"/>
  <c r="K194" i="30"/>
  <c r="Z194" i="30" s="1"/>
  <c r="H194" i="30"/>
  <c r="Y194" i="30" s="1"/>
  <c r="E194" i="30"/>
  <c r="AC193" i="30" s="1"/>
  <c r="Q193" i="30"/>
  <c r="AB193" i="30" s="1"/>
  <c r="N193" i="30"/>
  <c r="AA193" i="30" s="1"/>
  <c r="K193" i="30"/>
  <c r="Z193" i="30" s="1"/>
  <c r="H193" i="30"/>
  <c r="Y193" i="30" s="1"/>
  <c r="E193" i="30"/>
  <c r="AC192" i="30" s="1"/>
  <c r="AA192" i="30"/>
  <c r="Q192" i="30"/>
  <c r="AB192" i="30" s="1"/>
  <c r="N192" i="30"/>
  <c r="K192" i="30"/>
  <c r="Z192" i="30" s="1"/>
  <c r="H192" i="30"/>
  <c r="Y192" i="30" s="1"/>
  <c r="E192" i="30"/>
  <c r="AC191" i="30" s="1"/>
  <c r="Q191" i="30"/>
  <c r="AB191" i="30" s="1"/>
  <c r="N191" i="30"/>
  <c r="AA191" i="30" s="1"/>
  <c r="K191" i="30"/>
  <c r="Z191" i="30" s="1"/>
  <c r="H191" i="30"/>
  <c r="Y191" i="30" s="1"/>
  <c r="E191" i="30"/>
  <c r="AC190" i="30" s="1"/>
  <c r="AB190" i="30"/>
  <c r="X190" i="30"/>
  <c r="Q190" i="30"/>
  <c r="N190" i="30"/>
  <c r="AA190" i="30" s="1"/>
  <c r="K190" i="30"/>
  <c r="Z190" i="30" s="1"/>
  <c r="H190" i="30"/>
  <c r="Y190" i="30" s="1"/>
  <c r="E190" i="30"/>
  <c r="AC189" i="30" s="1"/>
  <c r="Q189" i="30"/>
  <c r="AB189" i="30" s="1"/>
  <c r="N189" i="30"/>
  <c r="AA189" i="30" s="1"/>
  <c r="K189" i="30"/>
  <c r="Z189" i="30" s="1"/>
  <c r="H189" i="30"/>
  <c r="Y189" i="30" s="1"/>
  <c r="E189" i="30"/>
  <c r="AC188" i="30" s="1"/>
  <c r="Q188" i="30"/>
  <c r="AB188" i="30" s="1"/>
  <c r="N188" i="30"/>
  <c r="AA188" i="30" s="1"/>
  <c r="K188" i="30"/>
  <c r="Z188" i="30" s="1"/>
  <c r="H188" i="30"/>
  <c r="Y188" i="30" s="1"/>
  <c r="E188" i="30"/>
  <c r="AC187" i="30" s="1"/>
  <c r="Q187" i="30"/>
  <c r="AB187" i="30" s="1"/>
  <c r="N187" i="30"/>
  <c r="AA187" i="30" s="1"/>
  <c r="K187" i="30"/>
  <c r="Z187" i="30" s="1"/>
  <c r="H187" i="30"/>
  <c r="Y187" i="30" s="1"/>
  <c r="E187" i="30"/>
  <c r="AC186" i="30" s="1"/>
  <c r="AB186" i="30"/>
  <c r="Q186" i="30"/>
  <c r="N186" i="30"/>
  <c r="AA186" i="30" s="1"/>
  <c r="K186" i="30"/>
  <c r="Z186" i="30" s="1"/>
  <c r="H186" i="30"/>
  <c r="Y186" i="30" s="1"/>
  <c r="E186" i="30"/>
  <c r="AC185" i="30" s="1"/>
  <c r="Q185" i="30"/>
  <c r="AB185" i="30" s="1"/>
  <c r="N185" i="30"/>
  <c r="AA185" i="30" s="1"/>
  <c r="K185" i="30"/>
  <c r="Z185" i="30" s="1"/>
  <c r="H185" i="30"/>
  <c r="Y185" i="30" s="1"/>
  <c r="E185" i="30"/>
  <c r="AC184" i="30" s="1"/>
  <c r="AA184" i="30"/>
  <c r="Q184" i="30"/>
  <c r="AB184" i="30" s="1"/>
  <c r="N184" i="30"/>
  <c r="K184" i="30"/>
  <c r="Z184" i="30" s="1"/>
  <c r="H184" i="30"/>
  <c r="Y184" i="30" s="1"/>
  <c r="E184" i="30"/>
  <c r="AC183" i="30" s="1"/>
  <c r="Q183" i="30"/>
  <c r="AB183" i="30" s="1"/>
  <c r="N183" i="30"/>
  <c r="AA183" i="30" s="1"/>
  <c r="K183" i="30"/>
  <c r="Z183" i="30" s="1"/>
  <c r="H183" i="30"/>
  <c r="Y183" i="30" s="1"/>
  <c r="E183" i="30"/>
  <c r="AC182" i="30" s="1"/>
  <c r="X182" i="30"/>
  <c r="Q182" i="30"/>
  <c r="AB182" i="30" s="1"/>
  <c r="N182" i="30"/>
  <c r="AA182" i="30" s="1"/>
  <c r="K182" i="30"/>
  <c r="Z182" i="30" s="1"/>
  <c r="H182" i="30"/>
  <c r="Y182" i="30" s="1"/>
  <c r="E182" i="30"/>
  <c r="AC181" i="30" s="1"/>
  <c r="Q181" i="30"/>
  <c r="AB181" i="30" s="1"/>
  <c r="N181" i="30"/>
  <c r="AA181" i="30" s="1"/>
  <c r="K181" i="30"/>
  <c r="Z181" i="30" s="1"/>
  <c r="H181" i="30"/>
  <c r="Y181" i="30" s="1"/>
  <c r="E181" i="30"/>
  <c r="AC180" i="30" s="1"/>
  <c r="Q180" i="30"/>
  <c r="AB180" i="30" s="1"/>
  <c r="N180" i="30"/>
  <c r="AA180" i="30" s="1"/>
  <c r="K180" i="30"/>
  <c r="Z180" i="30" s="1"/>
  <c r="H180" i="30"/>
  <c r="Y180" i="30" s="1"/>
  <c r="E180" i="30"/>
  <c r="Y179" i="30" s="1"/>
  <c r="X179" i="30" s="1"/>
  <c r="Q179" i="30"/>
  <c r="N179" i="30"/>
  <c r="AA179" i="30" s="1"/>
  <c r="K179" i="30"/>
  <c r="Z179" i="30" s="1"/>
  <c r="H179" i="30"/>
  <c r="Y178" i="30" s="1"/>
  <c r="E179" i="30"/>
  <c r="AC178" i="30" s="1"/>
  <c r="AB178" i="30"/>
  <c r="X178" i="30"/>
  <c r="Q178" i="30"/>
  <c r="AB177" i="30" s="1"/>
  <c r="N178" i="30"/>
  <c r="AA178" i="30" s="1"/>
  <c r="K178" i="30"/>
  <c r="Z178" i="30" s="1"/>
  <c r="H178" i="30"/>
  <c r="E178" i="30"/>
  <c r="AC177" i="30" s="1"/>
  <c r="Y177" i="30"/>
  <c r="Q177" i="30"/>
  <c r="N177" i="30"/>
  <c r="AA177" i="30" s="1"/>
  <c r="K177" i="30"/>
  <c r="Z177" i="30" s="1"/>
  <c r="H177" i="30"/>
  <c r="Y176" i="30" s="1"/>
  <c r="E177" i="30"/>
  <c r="AC176" i="30" s="1"/>
  <c r="AB176" i="30"/>
  <c r="X176" i="30"/>
  <c r="Q176" i="30"/>
  <c r="N176" i="30"/>
  <c r="AA176" i="30" s="1"/>
  <c r="K176" i="30"/>
  <c r="Z176" i="30" s="1"/>
  <c r="H176" i="30"/>
  <c r="E176" i="30"/>
  <c r="AC175" i="30" s="1"/>
  <c r="Q175" i="30"/>
  <c r="AB175" i="30" s="1"/>
  <c r="N175" i="30"/>
  <c r="AA175" i="30" s="1"/>
  <c r="K175" i="30"/>
  <c r="Z175" i="30" s="1"/>
  <c r="H175" i="30"/>
  <c r="Y175" i="30" s="1"/>
  <c r="E175" i="30"/>
  <c r="AC174" i="30" s="1"/>
  <c r="Q174" i="30"/>
  <c r="AB174" i="30" s="1"/>
  <c r="N174" i="30"/>
  <c r="AA174" i="30" s="1"/>
  <c r="K174" i="30"/>
  <c r="Z174" i="30" s="1"/>
  <c r="H174" i="30"/>
  <c r="Y174" i="30" s="1"/>
  <c r="E174" i="30"/>
  <c r="AC173" i="30" s="1"/>
  <c r="Q173" i="30"/>
  <c r="AB173" i="30" s="1"/>
  <c r="N173" i="30"/>
  <c r="AA173" i="30" s="1"/>
  <c r="K173" i="30"/>
  <c r="Z173" i="30" s="1"/>
  <c r="H173" i="30"/>
  <c r="Y173" i="30" s="1"/>
  <c r="E173" i="30"/>
  <c r="AC172" i="30" s="1"/>
  <c r="Q172" i="30"/>
  <c r="AB172" i="30" s="1"/>
  <c r="N172" i="30"/>
  <c r="AA172" i="30" s="1"/>
  <c r="K172" i="30"/>
  <c r="Z172" i="30" s="1"/>
  <c r="H172" i="30"/>
  <c r="Y172" i="30" s="1"/>
  <c r="E172" i="30"/>
  <c r="AC171" i="30" s="1"/>
  <c r="Q171" i="30"/>
  <c r="AB171" i="30" s="1"/>
  <c r="N171" i="30"/>
  <c r="AA171" i="30" s="1"/>
  <c r="K171" i="30"/>
  <c r="Z171" i="30" s="1"/>
  <c r="H171" i="30"/>
  <c r="Y171" i="30" s="1"/>
  <c r="E171" i="30"/>
  <c r="AC170" i="30" s="1"/>
  <c r="Q170" i="30"/>
  <c r="AB170" i="30" s="1"/>
  <c r="N170" i="30"/>
  <c r="AA170" i="30" s="1"/>
  <c r="K170" i="30"/>
  <c r="Z170" i="30" s="1"/>
  <c r="H170" i="30"/>
  <c r="Y170" i="30" s="1"/>
  <c r="E170" i="30"/>
  <c r="AC169" i="30" s="1"/>
  <c r="Q169" i="30"/>
  <c r="AB169" i="30" s="1"/>
  <c r="N169" i="30"/>
  <c r="AA169" i="30" s="1"/>
  <c r="K169" i="30"/>
  <c r="Z169" i="30" s="1"/>
  <c r="H169" i="30"/>
  <c r="Y169" i="30" s="1"/>
  <c r="E169" i="30"/>
  <c r="AC168" i="30" s="1"/>
  <c r="Q168" i="30"/>
  <c r="AB168" i="30" s="1"/>
  <c r="N168" i="30"/>
  <c r="AA168" i="30" s="1"/>
  <c r="K168" i="30"/>
  <c r="Z168" i="30" s="1"/>
  <c r="H168" i="30"/>
  <c r="Y168" i="30" s="1"/>
  <c r="E168" i="30"/>
  <c r="AC167" i="30" s="1"/>
  <c r="Y167" i="30"/>
  <c r="Q167" i="30"/>
  <c r="AB167" i="30" s="1"/>
  <c r="N167" i="30"/>
  <c r="AA167" i="30" s="1"/>
  <c r="K167" i="30"/>
  <c r="Z167" i="30" s="1"/>
  <c r="H167" i="30"/>
  <c r="E167" i="30"/>
  <c r="AC166" i="30" s="1"/>
  <c r="Q166" i="30"/>
  <c r="AB166" i="30" s="1"/>
  <c r="N166" i="30"/>
  <c r="AA166" i="30" s="1"/>
  <c r="K166" i="30"/>
  <c r="Z166" i="30" s="1"/>
  <c r="H166" i="30"/>
  <c r="Y166" i="30" s="1"/>
  <c r="E166" i="30"/>
  <c r="AC165" i="30" s="1"/>
  <c r="X165" i="30"/>
  <c r="Q165" i="30"/>
  <c r="AB165" i="30" s="1"/>
  <c r="N165" i="30"/>
  <c r="AA165" i="30" s="1"/>
  <c r="K165" i="30"/>
  <c r="Z165" i="30" s="1"/>
  <c r="H165" i="30"/>
  <c r="Y165" i="30" s="1"/>
  <c r="E165" i="30"/>
  <c r="AC164" i="30" s="1"/>
  <c r="Q164" i="30"/>
  <c r="AB164" i="30" s="1"/>
  <c r="N164" i="30"/>
  <c r="AA164" i="30" s="1"/>
  <c r="K164" i="30"/>
  <c r="Z164" i="30" s="1"/>
  <c r="H164" i="30"/>
  <c r="Y164" i="30" s="1"/>
  <c r="E164" i="30"/>
  <c r="AC163" i="30" s="1"/>
  <c r="Q163" i="30"/>
  <c r="AB163" i="30" s="1"/>
  <c r="N163" i="30"/>
  <c r="AA163" i="30" s="1"/>
  <c r="K163" i="30"/>
  <c r="Z163" i="30" s="1"/>
  <c r="H163" i="30"/>
  <c r="Y163" i="30" s="1"/>
  <c r="E163" i="30"/>
  <c r="AC162" i="30" s="1"/>
  <c r="Q162" i="30"/>
  <c r="AB162" i="30" s="1"/>
  <c r="N162" i="30"/>
  <c r="AA162" i="30" s="1"/>
  <c r="K162" i="30"/>
  <c r="Z162" i="30" s="1"/>
  <c r="H162" i="30"/>
  <c r="Y162" i="30" s="1"/>
  <c r="E162" i="30"/>
  <c r="AC161" i="30" s="1"/>
  <c r="AB161" i="30"/>
  <c r="Q161" i="30"/>
  <c r="N161" i="30"/>
  <c r="AA161" i="30" s="1"/>
  <c r="K161" i="30"/>
  <c r="Z161" i="30" s="1"/>
  <c r="H161" i="30"/>
  <c r="AC160" i="30" s="1"/>
  <c r="E161" i="30"/>
  <c r="X161" i="30" s="1"/>
  <c r="AB160" i="30"/>
  <c r="Y160" i="30"/>
  <c r="X160" i="30"/>
  <c r="Q160" i="30"/>
  <c r="AB157" i="30" s="1"/>
  <c r="N160" i="30"/>
  <c r="AA160" i="30" s="1"/>
  <c r="K160" i="30"/>
  <c r="Z160" i="30" s="1"/>
  <c r="H160" i="30"/>
  <c r="Y157" i="30" s="1"/>
  <c r="E160" i="30"/>
  <c r="AC159" i="30" s="1"/>
  <c r="Q159" i="30"/>
  <c r="AB159" i="30" s="1"/>
  <c r="N159" i="30"/>
  <c r="AA159" i="30" s="1"/>
  <c r="K159" i="30"/>
  <c r="Z159" i="30" s="1"/>
  <c r="H159" i="30"/>
  <c r="Y159" i="30" s="1"/>
  <c r="E159" i="30"/>
  <c r="AC158" i="30" s="1"/>
  <c r="AB158" i="30"/>
  <c r="Q158" i="30"/>
  <c r="N158" i="30"/>
  <c r="AA158" i="30" s="1"/>
  <c r="K158" i="30"/>
  <c r="Z158" i="30" s="1"/>
  <c r="H158" i="30"/>
  <c r="Y158" i="30" s="1"/>
  <c r="E158" i="30"/>
  <c r="AC157" i="30" s="1"/>
  <c r="Z157" i="30"/>
  <c r="Q157" i="30"/>
  <c r="N157" i="30"/>
  <c r="AA157" i="30" s="1"/>
  <c r="K157" i="30"/>
  <c r="H157" i="30"/>
  <c r="E157" i="30"/>
  <c r="AC156" i="30" s="1"/>
  <c r="AB156" i="30"/>
  <c r="X156" i="30"/>
  <c r="Q156" i="30"/>
  <c r="N156" i="30"/>
  <c r="AA156" i="30" s="1"/>
  <c r="K156" i="30"/>
  <c r="Z156" i="30" s="1"/>
  <c r="H156" i="30"/>
  <c r="Y156" i="30" s="1"/>
  <c r="E156" i="30"/>
  <c r="AC155" i="30" s="1"/>
  <c r="Q155" i="30"/>
  <c r="AB155" i="30" s="1"/>
  <c r="N155" i="30"/>
  <c r="AA155" i="30" s="1"/>
  <c r="K155" i="30"/>
  <c r="Z155" i="30" s="1"/>
  <c r="H155" i="30"/>
  <c r="Y155" i="30" s="1"/>
  <c r="E155" i="30"/>
  <c r="AC154" i="30" s="1"/>
  <c r="AA154" i="30"/>
  <c r="Q154" i="30"/>
  <c r="AB154" i="30" s="1"/>
  <c r="N154" i="30"/>
  <c r="K154" i="30"/>
  <c r="Z154" i="30" s="1"/>
  <c r="H154" i="30"/>
  <c r="Y154" i="30" s="1"/>
  <c r="E154" i="30"/>
  <c r="AC153" i="30" s="1"/>
  <c r="Q153" i="30"/>
  <c r="AB153" i="30" s="1"/>
  <c r="N153" i="30"/>
  <c r="AA153" i="30" s="1"/>
  <c r="K153" i="30"/>
  <c r="Z153" i="30" s="1"/>
  <c r="H153" i="30"/>
  <c r="Y153" i="30" s="1"/>
  <c r="E153" i="30"/>
  <c r="AC152" i="30" s="1"/>
  <c r="AB152" i="30"/>
  <c r="Q152" i="30"/>
  <c r="N152" i="30"/>
  <c r="AA152" i="30" s="1"/>
  <c r="K152" i="30"/>
  <c r="Z152" i="30" s="1"/>
  <c r="H152" i="30"/>
  <c r="Y152" i="30" s="1"/>
  <c r="E152" i="30"/>
  <c r="AC151" i="30" s="1"/>
  <c r="Q151" i="30"/>
  <c r="AB151" i="30" s="1"/>
  <c r="N151" i="30"/>
  <c r="AA151" i="30" s="1"/>
  <c r="K151" i="30"/>
  <c r="Z151" i="30" s="1"/>
  <c r="H151" i="30"/>
  <c r="Y151" i="30" s="1"/>
  <c r="E151" i="30"/>
  <c r="AC150" i="30" s="1"/>
  <c r="AB150" i="30"/>
  <c r="AA150" i="30"/>
  <c r="Q150" i="30"/>
  <c r="N150" i="30"/>
  <c r="K150" i="30"/>
  <c r="Z150" i="30" s="1"/>
  <c r="H150" i="30"/>
  <c r="Y150" i="30" s="1"/>
  <c r="E150" i="30"/>
  <c r="AC149" i="30" s="1"/>
  <c r="Q149" i="30"/>
  <c r="AB149" i="30" s="1"/>
  <c r="N149" i="30"/>
  <c r="AA149" i="30" s="1"/>
  <c r="K149" i="30"/>
  <c r="Z149" i="30" s="1"/>
  <c r="H149" i="30"/>
  <c r="Y149" i="30" s="1"/>
  <c r="E149" i="30"/>
  <c r="AC148" i="30" s="1"/>
  <c r="AB148" i="30"/>
  <c r="X148" i="30"/>
  <c r="Q148" i="30"/>
  <c r="N148" i="30"/>
  <c r="AA148" i="30" s="1"/>
  <c r="K148" i="30"/>
  <c r="Z148" i="30" s="1"/>
  <c r="H148" i="30"/>
  <c r="Y148" i="30" s="1"/>
  <c r="E148" i="30"/>
  <c r="AC147" i="30" s="1"/>
  <c r="Q147" i="30"/>
  <c r="AB147" i="30" s="1"/>
  <c r="N147" i="30"/>
  <c r="AA147" i="30" s="1"/>
  <c r="K147" i="30"/>
  <c r="Z147" i="30" s="1"/>
  <c r="H147" i="30"/>
  <c r="Y147" i="30" s="1"/>
  <c r="E147" i="30"/>
  <c r="AC146" i="30" s="1"/>
  <c r="AA146" i="30"/>
  <c r="Q146" i="30"/>
  <c r="AB146" i="30" s="1"/>
  <c r="N146" i="30"/>
  <c r="K146" i="30"/>
  <c r="Z146" i="30" s="1"/>
  <c r="H146" i="30"/>
  <c r="Y146" i="30" s="1"/>
  <c r="E146" i="30"/>
  <c r="AC145" i="30" s="1"/>
  <c r="Q145" i="30"/>
  <c r="AB145" i="30" s="1"/>
  <c r="N145" i="30"/>
  <c r="AA145" i="30" s="1"/>
  <c r="K145" i="30"/>
  <c r="Z145" i="30" s="1"/>
  <c r="H145" i="30"/>
  <c r="Y145" i="30" s="1"/>
  <c r="E145" i="30"/>
  <c r="AC144" i="30" s="1"/>
  <c r="AB144" i="30"/>
  <c r="Q144" i="30"/>
  <c r="N144" i="30"/>
  <c r="AA144" i="30" s="1"/>
  <c r="K144" i="30"/>
  <c r="Z144" i="30" s="1"/>
  <c r="H144" i="30"/>
  <c r="Y144" i="30" s="1"/>
  <c r="E144" i="30"/>
  <c r="AC143" i="30" s="1"/>
  <c r="Q143" i="30"/>
  <c r="AB143" i="30" s="1"/>
  <c r="N143" i="30"/>
  <c r="AA143" i="30" s="1"/>
  <c r="K143" i="30"/>
  <c r="Z143" i="30" s="1"/>
  <c r="H143" i="30"/>
  <c r="Y143" i="30" s="1"/>
  <c r="E143" i="30"/>
  <c r="AC142" i="30" s="1"/>
  <c r="AA142" i="30"/>
  <c r="Q142" i="30"/>
  <c r="AB142" i="30" s="1"/>
  <c r="N142" i="30"/>
  <c r="K142" i="30"/>
  <c r="Z142" i="30" s="1"/>
  <c r="H142" i="30"/>
  <c r="Y142" i="30" s="1"/>
  <c r="E142" i="30"/>
  <c r="X142" i="30" s="1"/>
  <c r="Q141" i="30"/>
  <c r="AB140" i="30" s="1"/>
  <c r="N141" i="30"/>
  <c r="AA141" i="30" s="1"/>
  <c r="K141" i="30"/>
  <c r="Z141" i="30" s="1"/>
  <c r="H141" i="30"/>
  <c r="Y140" i="30" s="1"/>
  <c r="E141" i="30"/>
  <c r="AC140" i="30" s="1"/>
  <c r="X140" i="30"/>
  <c r="Q140" i="30"/>
  <c r="N140" i="30"/>
  <c r="AA140" i="30" s="1"/>
  <c r="K140" i="30"/>
  <c r="Z140" i="30" s="1"/>
  <c r="H140" i="30"/>
  <c r="E140" i="30"/>
  <c r="AC139" i="30" s="1"/>
  <c r="X139" i="30"/>
  <c r="Q139" i="30"/>
  <c r="AB139" i="30" s="1"/>
  <c r="N139" i="30"/>
  <c r="AA139" i="30" s="1"/>
  <c r="K139" i="30"/>
  <c r="Z139" i="30" s="1"/>
  <c r="H139" i="30"/>
  <c r="Y139" i="30" s="1"/>
  <c r="E139" i="30"/>
  <c r="AC138" i="30" s="1"/>
  <c r="Q138" i="30"/>
  <c r="AB138" i="30" s="1"/>
  <c r="N138" i="30"/>
  <c r="AA138" i="30" s="1"/>
  <c r="K138" i="30"/>
  <c r="Z138" i="30" s="1"/>
  <c r="H138" i="30"/>
  <c r="Y138" i="30" s="1"/>
  <c r="E138" i="30"/>
  <c r="AC137" i="30" s="1"/>
  <c r="Q137" i="30"/>
  <c r="AB137" i="30" s="1"/>
  <c r="N137" i="30"/>
  <c r="AA137" i="30" s="1"/>
  <c r="K137" i="30"/>
  <c r="Z137" i="30" s="1"/>
  <c r="H137" i="30"/>
  <c r="Y137" i="30" s="1"/>
  <c r="E137" i="30"/>
  <c r="AC136" i="30" s="1"/>
  <c r="Q136" i="30"/>
  <c r="AB136" i="30" s="1"/>
  <c r="N136" i="30"/>
  <c r="AA136" i="30" s="1"/>
  <c r="K136" i="30"/>
  <c r="Z136" i="30" s="1"/>
  <c r="H136" i="30"/>
  <c r="Y136" i="30" s="1"/>
  <c r="E136" i="30"/>
  <c r="AC135" i="30" s="1"/>
  <c r="AB135" i="30"/>
  <c r="Q135" i="30"/>
  <c r="N135" i="30"/>
  <c r="AA135" i="30" s="1"/>
  <c r="K135" i="30"/>
  <c r="Z135" i="30" s="1"/>
  <c r="H135" i="30"/>
  <c r="Y135" i="30" s="1"/>
  <c r="E135" i="30"/>
  <c r="AC134" i="30" s="1"/>
  <c r="AA134" i="30"/>
  <c r="Q134" i="30"/>
  <c r="AB134" i="30" s="1"/>
  <c r="N134" i="30"/>
  <c r="K134" i="30"/>
  <c r="Z134" i="30" s="1"/>
  <c r="H134" i="30"/>
  <c r="Y134" i="30" s="1"/>
  <c r="E134" i="30"/>
  <c r="AC133" i="30" s="1"/>
  <c r="Y133" i="30"/>
  <c r="Q133" i="30"/>
  <c r="AB133" i="30" s="1"/>
  <c r="N133" i="30"/>
  <c r="AA133" i="30" s="1"/>
  <c r="K133" i="30"/>
  <c r="Z133" i="30" s="1"/>
  <c r="H133" i="30"/>
  <c r="E133" i="30"/>
  <c r="AC132" i="30" s="1"/>
  <c r="Z132" i="30"/>
  <c r="Q132" i="30"/>
  <c r="AB132" i="30" s="1"/>
  <c r="N132" i="30"/>
  <c r="AA132" i="30" s="1"/>
  <c r="K132" i="30"/>
  <c r="H132" i="30"/>
  <c r="Y132" i="30" s="1"/>
  <c r="E132" i="30"/>
  <c r="AC131" i="30" s="1"/>
  <c r="X131" i="30"/>
  <c r="Q131" i="30"/>
  <c r="AB131" i="30" s="1"/>
  <c r="N131" i="30"/>
  <c r="AA131" i="30" s="1"/>
  <c r="K131" i="30"/>
  <c r="Z131" i="30" s="1"/>
  <c r="H131" i="30"/>
  <c r="Y131" i="30" s="1"/>
  <c r="E131" i="30"/>
  <c r="AC130" i="30" s="1"/>
  <c r="Q130" i="30"/>
  <c r="AB130" i="30" s="1"/>
  <c r="N130" i="30"/>
  <c r="AA130" i="30" s="1"/>
  <c r="K130" i="30"/>
  <c r="Z130" i="30" s="1"/>
  <c r="H130" i="30"/>
  <c r="Y130" i="30" s="1"/>
  <c r="E130" i="30"/>
  <c r="AC129" i="30" s="1"/>
  <c r="Q129" i="30"/>
  <c r="AB129" i="30" s="1"/>
  <c r="N129" i="30"/>
  <c r="AA129" i="30" s="1"/>
  <c r="K129" i="30"/>
  <c r="Z129" i="30" s="1"/>
  <c r="H129" i="30"/>
  <c r="Y129" i="30" s="1"/>
  <c r="E129" i="30"/>
  <c r="AC128" i="30" s="1"/>
  <c r="Q128" i="30"/>
  <c r="AB128" i="30" s="1"/>
  <c r="N128" i="30"/>
  <c r="AA128" i="30" s="1"/>
  <c r="K128" i="30"/>
  <c r="Z128" i="30" s="1"/>
  <c r="H128" i="30"/>
  <c r="Y128" i="30" s="1"/>
  <c r="E128" i="30"/>
  <c r="AC127" i="30" s="1"/>
  <c r="Q127" i="30"/>
  <c r="AB127" i="30" s="1"/>
  <c r="N127" i="30"/>
  <c r="AA127" i="30" s="1"/>
  <c r="K127" i="30"/>
  <c r="Z127" i="30" s="1"/>
  <c r="H127" i="30"/>
  <c r="Y127" i="30" s="1"/>
  <c r="E127" i="30"/>
  <c r="AC126" i="30" s="1"/>
  <c r="Q126" i="30"/>
  <c r="AB126" i="30" s="1"/>
  <c r="N126" i="30"/>
  <c r="AA126" i="30" s="1"/>
  <c r="K126" i="30"/>
  <c r="Z126" i="30" s="1"/>
  <c r="H126" i="30"/>
  <c r="Y126" i="30" s="1"/>
  <c r="E126" i="30"/>
  <c r="AC125" i="30" s="1"/>
  <c r="AB125" i="30"/>
  <c r="Q125" i="30"/>
  <c r="N125" i="30"/>
  <c r="AA125" i="30" s="1"/>
  <c r="K125" i="30"/>
  <c r="Z125" i="30" s="1"/>
  <c r="H125" i="30"/>
  <c r="Y125" i="30" s="1"/>
  <c r="E125" i="30"/>
  <c r="AC124" i="30" s="1"/>
  <c r="AA124" i="30"/>
  <c r="Q124" i="30"/>
  <c r="AB124" i="30" s="1"/>
  <c r="N124" i="30"/>
  <c r="K124" i="30"/>
  <c r="Z124" i="30" s="1"/>
  <c r="H124" i="30"/>
  <c r="Y124" i="30" s="1"/>
  <c r="E124" i="30"/>
  <c r="AC123" i="30" s="1"/>
  <c r="Q123" i="30"/>
  <c r="AB123" i="30" s="1"/>
  <c r="N123" i="30"/>
  <c r="AA123" i="30" s="1"/>
  <c r="K123" i="30"/>
  <c r="Z123" i="30" s="1"/>
  <c r="H123" i="30"/>
  <c r="Y123" i="30" s="1"/>
  <c r="E123" i="30"/>
  <c r="AC122" i="30" s="1"/>
  <c r="Z122" i="30"/>
  <c r="Q122" i="30"/>
  <c r="AB122" i="30" s="1"/>
  <c r="N122" i="30"/>
  <c r="AA122" i="30" s="1"/>
  <c r="K122" i="30"/>
  <c r="H122" i="30"/>
  <c r="Y122" i="30" s="1"/>
  <c r="E122" i="30"/>
  <c r="AC121" i="30" s="1"/>
  <c r="X121" i="30"/>
  <c r="Q121" i="30"/>
  <c r="AB121" i="30" s="1"/>
  <c r="N121" i="30"/>
  <c r="AA121" i="30" s="1"/>
  <c r="K121" i="30"/>
  <c r="Z121" i="30" s="1"/>
  <c r="H121" i="30"/>
  <c r="Y121" i="30" s="1"/>
  <c r="E121" i="30"/>
  <c r="AC120" i="30" s="1"/>
  <c r="Q120" i="30"/>
  <c r="AB120" i="30" s="1"/>
  <c r="N120" i="30"/>
  <c r="AA120" i="30" s="1"/>
  <c r="K120" i="30"/>
  <c r="Z120" i="30" s="1"/>
  <c r="H120" i="30"/>
  <c r="Y120" i="30" s="1"/>
  <c r="E120" i="30"/>
  <c r="AC119" i="30" s="1"/>
  <c r="Q119" i="30"/>
  <c r="AB119" i="30" s="1"/>
  <c r="N119" i="30"/>
  <c r="AA119" i="30" s="1"/>
  <c r="K119" i="30"/>
  <c r="Z119" i="30" s="1"/>
  <c r="H119" i="30"/>
  <c r="Y119" i="30" s="1"/>
  <c r="E119" i="30"/>
  <c r="AC118" i="30" s="1"/>
  <c r="Q118" i="30"/>
  <c r="AB118" i="30" s="1"/>
  <c r="N118" i="30"/>
  <c r="AA118" i="30" s="1"/>
  <c r="K118" i="30"/>
  <c r="Z118" i="30" s="1"/>
  <c r="H118" i="30"/>
  <c r="Y118" i="30" s="1"/>
  <c r="E118" i="30"/>
  <c r="AC117" i="30" s="1"/>
  <c r="Q117" i="30"/>
  <c r="AB117" i="30" s="1"/>
  <c r="N117" i="30"/>
  <c r="AA117" i="30" s="1"/>
  <c r="K117" i="30"/>
  <c r="Z117" i="30" s="1"/>
  <c r="H117" i="30"/>
  <c r="Y117" i="30" s="1"/>
  <c r="E117" i="30"/>
  <c r="AC116" i="30" s="1"/>
  <c r="Q116" i="30"/>
  <c r="AB116" i="30" s="1"/>
  <c r="N116" i="30"/>
  <c r="AA116" i="30" s="1"/>
  <c r="K116" i="30"/>
  <c r="Z116" i="30" s="1"/>
  <c r="H116" i="30"/>
  <c r="Y116" i="30" s="1"/>
  <c r="E116" i="30"/>
  <c r="AC115" i="30" s="1"/>
  <c r="AB115" i="30"/>
  <c r="Q115" i="30"/>
  <c r="N115" i="30"/>
  <c r="AA115" i="30" s="1"/>
  <c r="K115" i="30"/>
  <c r="Z115" i="30" s="1"/>
  <c r="H115" i="30"/>
  <c r="Y115" i="30" s="1"/>
  <c r="E115" i="30"/>
  <c r="AC114" i="30" s="1"/>
  <c r="AA114" i="30"/>
  <c r="Q114" i="30"/>
  <c r="AB114" i="30" s="1"/>
  <c r="N114" i="30"/>
  <c r="K114" i="30"/>
  <c r="Z114" i="30" s="1"/>
  <c r="H114" i="30"/>
  <c r="Y114" i="30" s="1"/>
  <c r="E114" i="30"/>
  <c r="AC113" i="30" s="1"/>
  <c r="Y113" i="30"/>
  <c r="Q113" i="30"/>
  <c r="AB113" i="30" s="1"/>
  <c r="N113" i="30"/>
  <c r="AA113" i="30" s="1"/>
  <c r="K113" i="30"/>
  <c r="Z113" i="30" s="1"/>
  <c r="H113" i="30"/>
  <c r="E113" i="30"/>
  <c r="AC112" i="30" s="1"/>
  <c r="Z112" i="30"/>
  <c r="Q112" i="30"/>
  <c r="AB112" i="30" s="1"/>
  <c r="N112" i="30"/>
  <c r="AA112" i="30" s="1"/>
  <c r="K112" i="30"/>
  <c r="H112" i="30"/>
  <c r="Y112" i="30" s="1"/>
  <c r="E112" i="30"/>
  <c r="AC111" i="30" s="1"/>
  <c r="X111" i="30"/>
  <c r="Q111" i="30"/>
  <c r="AB111" i="30" s="1"/>
  <c r="N111" i="30"/>
  <c r="AA111" i="30" s="1"/>
  <c r="K111" i="30"/>
  <c r="Z111" i="30" s="1"/>
  <c r="H111" i="30"/>
  <c r="Y111" i="30" s="1"/>
  <c r="E111" i="30"/>
  <c r="AC110" i="30" s="1"/>
  <c r="Q110" i="30"/>
  <c r="AB110" i="30" s="1"/>
  <c r="N110" i="30"/>
  <c r="AA110" i="30" s="1"/>
  <c r="K110" i="30"/>
  <c r="Z110" i="30" s="1"/>
  <c r="H110" i="30"/>
  <c r="Y110" i="30" s="1"/>
  <c r="E110" i="30"/>
  <c r="AC109" i="30" s="1"/>
  <c r="Y109" i="30"/>
  <c r="Q109" i="30"/>
  <c r="AB109" i="30" s="1"/>
  <c r="N109" i="30"/>
  <c r="AA109" i="30" s="1"/>
  <c r="K109" i="30"/>
  <c r="Z109" i="30" s="1"/>
  <c r="H109" i="30"/>
  <c r="E109" i="30"/>
  <c r="AC108" i="30" s="1"/>
  <c r="Z108" i="30"/>
  <c r="Q108" i="30"/>
  <c r="AB108" i="30" s="1"/>
  <c r="N108" i="30"/>
  <c r="AA108" i="30" s="1"/>
  <c r="K108" i="30"/>
  <c r="H108" i="30"/>
  <c r="Y108" i="30" s="1"/>
  <c r="E108" i="30"/>
  <c r="AC107" i="30" s="1"/>
  <c r="AB107" i="30"/>
  <c r="X107" i="30"/>
  <c r="Q107" i="30"/>
  <c r="N107" i="30"/>
  <c r="AA107" i="30" s="1"/>
  <c r="K107" i="30"/>
  <c r="Z107" i="30" s="1"/>
  <c r="H107" i="30"/>
  <c r="Y107" i="30" s="1"/>
  <c r="E107" i="30"/>
  <c r="AC106" i="30" s="1"/>
  <c r="AA106" i="30"/>
  <c r="Q106" i="30"/>
  <c r="AB106" i="30" s="1"/>
  <c r="N106" i="30"/>
  <c r="K106" i="30"/>
  <c r="Z106" i="30" s="1"/>
  <c r="H106" i="30"/>
  <c r="Y106" i="30" s="1"/>
  <c r="E106" i="30"/>
  <c r="AC105" i="30" s="1"/>
  <c r="Y105" i="30"/>
  <c r="Q105" i="30"/>
  <c r="AB105" i="30" s="1"/>
  <c r="N105" i="30"/>
  <c r="AA105" i="30" s="1"/>
  <c r="K105" i="30"/>
  <c r="Z105" i="30" s="1"/>
  <c r="H105" i="30"/>
  <c r="E105" i="30"/>
  <c r="AC104" i="30" s="1"/>
  <c r="Z104" i="30"/>
  <c r="Q104" i="30"/>
  <c r="AB104" i="30" s="1"/>
  <c r="N104" i="30"/>
  <c r="AA104" i="30" s="1"/>
  <c r="K104" i="30"/>
  <c r="H104" i="30"/>
  <c r="Y104" i="30" s="1"/>
  <c r="E104" i="30"/>
  <c r="AC103" i="30" s="1"/>
  <c r="AB103" i="30"/>
  <c r="X103" i="30"/>
  <c r="Q103" i="30"/>
  <c r="N103" i="30"/>
  <c r="AA103" i="30" s="1"/>
  <c r="K103" i="30"/>
  <c r="Z103" i="30" s="1"/>
  <c r="H103" i="30"/>
  <c r="Y103" i="30" s="1"/>
  <c r="E103" i="30"/>
  <c r="AC102" i="30" s="1"/>
  <c r="AA102" i="30"/>
  <c r="Q102" i="30"/>
  <c r="AB102" i="30" s="1"/>
  <c r="N102" i="30"/>
  <c r="K102" i="30"/>
  <c r="Z102" i="30" s="1"/>
  <c r="H102" i="30"/>
  <c r="Y102" i="30" s="1"/>
  <c r="E102" i="30"/>
  <c r="AC101" i="30" s="1"/>
  <c r="Y101" i="30"/>
  <c r="Q101" i="30"/>
  <c r="AB101" i="30" s="1"/>
  <c r="N101" i="30"/>
  <c r="AA101" i="30" s="1"/>
  <c r="K101" i="30"/>
  <c r="Z101" i="30" s="1"/>
  <c r="H101" i="30"/>
  <c r="E101" i="30"/>
  <c r="AC100" i="30" s="1"/>
  <c r="Q100" i="30"/>
  <c r="AB100" i="30" s="1"/>
  <c r="N100" i="30"/>
  <c r="AA100" i="30" s="1"/>
  <c r="K100" i="30"/>
  <c r="Z100" i="30" s="1"/>
  <c r="H100" i="30"/>
  <c r="Y100" i="30" s="1"/>
  <c r="E100" i="30"/>
  <c r="AC99" i="30" s="1"/>
  <c r="X99" i="30"/>
  <c r="Q99" i="30"/>
  <c r="AB99" i="30" s="1"/>
  <c r="N99" i="30"/>
  <c r="AA99" i="30" s="1"/>
  <c r="K99" i="30"/>
  <c r="Z99" i="30" s="1"/>
  <c r="H99" i="30"/>
  <c r="Y99" i="30" s="1"/>
  <c r="E99" i="30"/>
  <c r="AC98" i="30" s="1"/>
  <c r="Q98" i="30"/>
  <c r="AB98" i="30" s="1"/>
  <c r="N98" i="30"/>
  <c r="AA98" i="30" s="1"/>
  <c r="K98" i="30"/>
  <c r="Z98" i="30" s="1"/>
  <c r="H98" i="30"/>
  <c r="Y98" i="30" s="1"/>
  <c r="E98" i="30"/>
  <c r="AC97" i="30" s="1"/>
  <c r="Y97" i="30"/>
  <c r="X97" i="30"/>
  <c r="Q97" i="30"/>
  <c r="AB97" i="30" s="1"/>
  <c r="N97" i="30"/>
  <c r="AA97" i="30" s="1"/>
  <c r="K97" i="30"/>
  <c r="Z97" i="30" s="1"/>
  <c r="H97" i="30"/>
  <c r="E97" i="30"/>
  <c r="AC96" i="30" s="1"/>
  <c r="Q96" i="30"/>
  <c r="AB96" i="30" s="1"/>
  <c r="N96" i="30"/>
  <c r="AA96" i="30" s="1"/>
  <c r="K96" i="30"/>
  <c r="Z96" i="30" s="1"/>
  <c r="H96" i="30"/>
  <c r="Y96" i="30" s="1"/>
  <c r="E96" i="30"/>
  <c r="AC95" i="30" s="1"/>
  <c r="X95" i="30"/>
  <c r="Q95" i="30"/>
  <c r="AB95" i="30" s="1"/>
  <c r="N95" i="30"/>
  <c r="AA95" i="30" s="1"/>
  <c r="K95" i="30"/>
  <c r="Z95" i="30" s="1"/>
  <c r="H95" i="30"/>
  <c r="Y95" i="30" s="1"/>
  <c r="E95" i="30"/>
  <c r="AC94" i="30" s="1"/>
  <c r="Q94" i="30"/>
  <c r="AB94" i="30" s="1"/>
  <c r="N94" i="30"/>
  <c r="AA94" i="30" s="1"/>
  <c r="K94" i="30"/>
  <c r="Z94" i="30" s="1"/>
  <c r="H94" i="30"/>
  <c r="Y94" i="30" s="1"/>
  <c r="E94" i="30"/>
  <c r="AC93" i="30" s="1"/>
  <c r="Y93" i="30"/>
  <c r="Q93" i="30"/>
  <c r="AB93" i="30" s="1"/>
  <c r="N93" i="30"/>
  <c r="AA93" i="30" s="1"/>
  <c r="K93" i="30"/>
  <c r="Z93" i="30" s="1"/>
  <c r="H93" i="30"/>
  <c r="E93" i="30"/>
  <c r="AC92" i="30" s="1"/>
  <c r="Q92" i="30"/>
  <c r="AB92" i="30" s="1"/>
  <c r="N92" i="30"/>
  <c r="AA92" i="30" s="1"/>
  <c r="K92" i="30"/>
  <c r="Z92" i="30" s="1"/>
  <c r="H92" i="30"/>
  <c r="Y92" i="30" s="1"/>
  <c r="E92" i="30"/>
  <c r="AC91" i="30" s="1"/>
  <c r="X91" i="30"/>
  <c r="Q91" i="30"/>
  <c r="AB91" i="30" s="1"/>
  <c r="N91" i="30"/>
  <c r="AA91" i="30" s="1"/>
  <c r="K91" i="30"/>
  <c r="Z91" i="30" s="1"/>
  <c r="H91" i="30"/>
  <c r="Y91" i="30" s="1"/>
  <c r="E91" i="30"/>
  <c r="AC90" i="30" s="1"/>
  <c r="Q90" i="30"/>
  <c r="AB90" i="30" s="1"/>
  <c r="N90" i="30"/>
  <c r="AA90" i="30" s="1"/>
  <c r="K90" i="30"/>
  <c r="Z90" i="30" s="1"/>
  <c r="H90" i="30"/>
  <c r="Y90" i="30" s="1"/>
  <c r="E90" i="30"/>
  <c r="AC89" i="30" s="1"/>
  <c r="Y89" i="30"/>
  <c r="X89" i="30"/>
  <c r="Q89" i="30"/>
  <c r="AB89" i="30" s="1"/>
  <c r="N89" i="30"/>
  <c r="AA89" i="30" s="1"/>
  <c r="K89" i="30"/>
  <c r="Z89" i="30" s="1"/>
  <c r="H89" i="30"/>
  <c r="E89" i="30"/>
  <c r="AC88" i="30" s="1"/>
  <c r="Q88" i="30"/>
  <c r="AB88" i="30" s="1"/>
  <c r="N88" i="30"/>
  <c r="AA88" i="30" s="1"/>
  <c r="K88" i="30"/>
  <c r="Z88" i="30" s="1"/>
  <c r="H88" i="30"/>
  <c r="Y88" i="30" s="1"/>
  <c r="E88" i="30"/>
  <c r="AC87" i="30" s="1"/>
  <c r="X87" i="30"/>
  <c r="Q87" i="30"/>
  <c r="AB87" i="30" s="1"/>
  <c r="N87" i="30"/>
  <c r="AA87" i="30" s="1"/>
  <c r="K87" i="30"/>
  <c r="Z87" i="30" s="1"/>
  <c r="H87" i="30"/>
  <c r="Y87" i="30" s="1"/>
  <c r="E87" i="30"/>
  <c r="AC86" i="30" s="1"/>
  <c r="Q86" i="30"/>
  <c r="AB86" i="30" s="1"/>
  <c r="N86" i="30"/>
  <c r="AA86" i="30" s="1"/>
  <c r="K86" i="30"/>
  <c r="Z86" i="30" s="1"/>
  <c r="H86" i="30"/>
  <c r="Y86" i="30" s="1"/>
  <c r="E86" i="30"/>
  <c r="AC85" i="30" s="1"/>
  <c r="Y85" i="30"/>
  <c r="Q85" i="30"/>
  <c r="AB85" i="30" s="1"/>
  <c r="N85" i="30"/>
  <c r="AA85" i="30" s="1"/>
  <c r="K85" i="30"/>
  <c r="Z85" i="30" s="1"/>
  <c r="H85" i="30"/>
  <c r="E85" i="30"/>
  <c r="AC84" i="30" s="1"/>
  <c r="Q84" i="30"/>
  <c r="AB84" i="30" s="1"/>
  <c r="N84" i="30"/>
  <c r="AA84" i="30" s="1"/>
  <c r="K84" i="30"/>
  <c r="Z84" i="30" s="1"/>
  <c r="H84" i="30"/>
  <c r="Y84" i="30" s="1"/>
  <c r="E84" i="30"/>
  <c r="AC83" i="30" s="1"/>
  <c r="X83" i="30"/>
  <c r="Q83" i="30"/>
  <c r="AB83" i="30" s="1"/>
  <c r="N83" i="30"/>
  <c r="AA83" i="30" s="1"/>
  <c r="K83" i="30"/>
  <c r="Z83" i="30" s="1"/>
  <c r="H83" i="30"/>
  <c r="Y83" i="30" s="1"/>
  <c r="E83" i="30"/>
  <c r="AC82" i="30" s="1"/>
  <c r="Q82" i="30"/>
  <c r="AB82" i="30" s="1"/>
  <c r="N82" i="30"/>
  <c r="AA82" i="30" s="1"/>
  <c r="K82" i="30"/>
  <c r="Z82" i="30" s="1"/>
  <c r="H82" i="30"/>
  <c r="Y82" i="30" s="1"/>
  <c r="E82" i="30"/>
  <c r="AC81" i="30" s="1"/>
  <c r="Y81" i="30"/>
  <c r="X81" i="30"/>
  <c r="Q81" i="30"/>
  <c r="AB81" i="30" s="1"/>
  <c r="N81" i="30"/>
  <c r="AA81" i="30" s="1"/>
  <c r="K81" i="30"/>
  <c r="Z81" i="30" s="1"/>
  <c r="H81" i="30"/>
  <c r="E81" i="30"/>
  <c r="AC80" i="30" s="1"/>
  <c r="Q80" i="30"/>
  <c r="AB80" i="30" s="1"/>
  <c r="N80" i="30"/>
  <c r="AA80" i="30" s="1"/>
  <c r="K80" i="30"/>
  <c r="Z80" i="30" s="1"/>
  <c r="H80" i="30"/>
  <c r="Y80" i="30" s="1"/>
  <c r="E80" i="30"/>
  <c r="X80" i="30" s="1"/>
  <c r="AC79" i="30"/>
  <c r="Y79" i="30"/>
  <c r="Q79" i="30"/>
  <c r="AB79" i="30" s="1"/>
  <c r="N79" i="30"/>
  <c r="AA79" i="30" s="1"/>
  <c r="K79" i="30"/>
  <c r="Z79" i="30" s="1"/>
  <c r="H79" i="30"/>
  <c r="E79" i="30"/>
  <c r="AC78" i="30" s="1"/>
  <c r="X78" i="30"/>
  <c r="Q78" i="30"/>
  <c r="AB78" i="30" s="1"/>
  <c r="N78" i="30"/>
  <c r="AA78" i="30" s="1"/>
  <c r="K78" i="30"/>
  <c r="Z78" i="30" s="1"/>
  <c r="H78" i="30"/>
  <c r="Y78" i="30" s="1"/>
  <c r="E78" i="30"/>
  <c r="AC77" i="30" s="1"/>
  <c r="Y77" i="30"/>
  <c r="Q77" i="30"/>
  <c r="AB77" i="30" s="1"/>
  <c r="N77" i="30"/>
  <c r="AA77" i="30" s="1"/>
  <c r="K77" i="30"/>
  <c r="Z77" i="30" s="1"/>
  <c r="H77" i="30"/>
  <c r="E77" i="30"/>
  <c r="AC76" i="30" s="1"/>
  <c r="Z76" i="30"/>
  <c r="Q76" i="30"/>
  <c r="AB76" i="30" s="1"/>
  <c r="N76" i="30"/>
  <c r="AA76" i="30" s="1"/>
  <c r="K76" i="30"/>
  <c r="H76" i="30"/>
  <c r="Y76" i="30" s="1"/>
  <c r="E76" i="30"/>
  <c r="AC75" i="30" s="1"/>
  <c r="X75" i="30"/>
  <c r="Q75" i="30"/>
  <c r="AB75" i="30" s="1"/>
  <c r="N75" i="30"/>
  <c r="AA75" i="30" s="1"/>
  <c r="K75" i="30"/>
  <c r="Z75" i="30" s="1"/>
  <c r="H75" i="30"/>
  <c r="Y75" i="30" s="1"/>
  <c r="E75" i="30"/>
  <c r="AC74" i="30" s="1"/>
  <c r="Q74" i="30"/>
  <c r="AB74" i="30" s="1"/>
  <c r="N74" i="30"/>
  <c r="AA74" i="30" s="1"/>
  <c r="K74" i="30"/>
  <c r="Z74" i="30" s="1"/>
  <c r="H74" i="30"/>
  <c r="Y74" i="30" s="1"/>
  <c r="E74" i="30"/>
  <c r="AC73" i="30" s="1"/>
  <c r="Y73" i="30"/>
  <c r="Q73" i="30"/>
  <c r="AB73" i="30" s="1"/>
  <c r="N73" i="30"/>
  <c r="AA73" i="30" s="1"/>
  <c r="K73" i="30"/>
  <c r="Z73" i="30" s="1"/>
  <c r="H73" i="30"/>
  <c r="E73" i="30"/>
  <c r="Q72" i="30"/>
  <c r="AB72" i="30" s="1"/>
  <c r="N72" i="30"/>
  <c r="AA72" i="30" s="1"/>
  <c r="K72" i="30"/>
  <c r="Z72" i="30" s="1"/>
  <c r="H72" i="30"/>
  <c r="Y72" i="30" s="1"/>
  <c r="X72" i="30" s="1"/>
  <c r="E72" i="30"/>
  <c r="AC71" i="30" s="1"/>
  <c r="X71" i="30"/>
  <c r="Q71" i="30"/>
  <c r="AB71" i="30" s="1"/>
  <c r="N71" i="30"/>
  <c r="AA71" i="30" s="1"/>
  <c r="K71" i="30"/>
  <c r="Z71" i="30" s="1"/>
  <c r="H71" i="30"/>
  <c r="Y71" i="30" s="1"/>
  <c r="E71" i="30"/>
  <c r="AC70" i="30" s="1"/>
  <c r="Q70" i="30"/>
  <c r="AB70" i="30" s="1"/>
  <c r="N70" i="30"/>
  <c r="AA70" i="30" s="1"/>
  <c r="K70" i="30"/>
  <c r="Z70" i="30" s="1"/>
  <c r="H70" i="30"/>
  <c r="Y70" i="30" s="1"/>
  <c r="E70" i="30"/>
  <c r="AC69" i="30" s="1"/>
  <c r="AB69" i="30"/>
  <c r="AA69" i="30"/>
  <c r="Q69" i="30"/>
  <c r="N69" i="30"/>
  <c r="K69" i="30"/>
  <c r="Z69" i="30" s="1"/>
  <c r="H69" i="30"/>
  <c r="Y69" i="30" s="1"/>
  <c r="E69" i="30"/>
  <c r="Q68" i="30"/>
  <c r="AB68" i="30" s="1"/>
  <c r="N68" i="30"/>
  <c r="AA68" i="30" s="1"/>
  <c r="K68" i="30"/>
  <c r="Z68" i="30" s="1"/>
  <c r="H68" i="30"/>
  <c r="Y68" i="30" s="1"/>
  <c r="E68" i="30"/>
  <c r="AC67" i="30" s="1"/>
  <c r="X67" i="30"/>
  <c r="Q67" i="30"/>
  <c r="AB67" i="30" s="1"/>
  <c r="N67" i="30"/>
  <c r="AA67" i="30" s="1"/>
  <c r="K67" i="30"/>
  <c r="Z67" i="30" s="1"/>
  <c r="H67" i="30"/>
  <c r="Y67" i="30" s="1"/>
  <c r="E67" i="30"/>
  <c r="AC66" i="30" s="1"/>
  <c r="Q66" i="30"/>
  <c r="AB66" i="30" s="1"/>
  <c r="N66" i="30"/>
  <c r="AA66" i="30" s="1"/>
  <c r="K66" i="30"/>
  <c r="Z66" i="30" s="1"/>
  <c r="H66" i="30"/>
  <c r="Y66" i="30" s="1"/>
  <c r="E66" i="30"/>
  <c r="AC65" i="30" s="1"/>
  <c r="Q65" i="30"/>
  <c r="AB65" i="30" s="1"/>
  <c r="N65" i="30"/>
  <c r="AA65" i="30" s="1"/>
  <c r="K65" i="30"/>
  <c r="Z65" i="30" s="1"/>
  <c r="H65" i="30"/>
  <c r="Y65" i="30" s="1"/>
  <c r="E65" i="30"/>
  <c r="AC64" i="30" s="1"/>
  <c r="Q64" i="30"/>
  <c r="AB64" i="30" s="1"/>
  <c r="N64" i="30"/>
  <c r="AA64" i="30" s="1"/>
  <c r="K64" i="30"/>
  <c r="Z64" i="30" s="1"/>
  <c r="H64" i="30"/>
  <c r="Y64" i="30" s="1"/>
  <c r="E64" i="30"/>
  <c r="AC63" i="30" s="1"/>
  <c r="AB63" i="30"/>
  <c r="Q63" i="30"/>
  <c r="N63" i="30"/>
  <c r="AA63" i="30" s="1"/>
  <c r="K63" i="30"/>
  <c r="Z63" i="30" s="1"/>
  <c r="H63" i="30"/>
  <c r="Y63" i="30" s="1"/>
  <c r="E63" i="30"/>
  <c r="AC62" i="30" s="1"/>
  <c r="Q62" i="30"/>
  <c r="AB62" i="30" s="1"/>
  <c r="N62" i="30"/>
  <c r="AA62" i="30" s="1"/>
  <c r="K62" i="30"/>
  <c r="Z62" i="30" s="1"/>
  <c r="H62" i="30"/>
  <c r="Y62" i="30" s="1"/>
  <c r="E62" i="30"/>
  <c r="AC61" i="30" s="1"/>
  <c r="AA61" i="30"/>
  <c r="Q61" i="30"/>
  <c r="AB61" i="30" s="1"/>
  <c r="N61" i="30"/>
  <c r="K61" i="30"/>
  <c r="Z61" i="30" s="1"/>
  <c r="H61" i="30"/>
  <c r="Y61" i="30" s="1"/>
  <c r="E61" i="30"/>
  <c r="AC60" i="30" s="1"/>
  <c r="Q60" i="30"/>
  <c r="AB60" i="30" s="1"/>
  <c r="N60" i="30"/>
  <c r="AA60" i="30" s="1"/>
  <c r="K60" i="30"/>
  <c r="Z60" i="30" s="1"/>
  <c r="H60" i="30"/>
  <c r="Y60" i="30" s="1"/>
  <c r="E60" i="30"/>
  <c r="AC59" i="30" s="1"/>
  <c r="X59" i="30"/>
  <c r="Q59" i="30"/>
  <c r="AB59" i="30" s="1"/>
  <c r="N59" i="30"/>
  <c r="AA59" i="30" s="1"/>
  <c r="K59" i="30"/>
  <c r="Z59" i="30" s="1"/>
  <c r="H59" i="30"/>
  <c r="Y59" i="30" s="1"/>
  <c r="E59" i="30"/>
  <c r="AC58" i="30" s="1"/>
  <c r="Q58" i="30"/>
  <c r="AB58" i="30" s="1"/>
  <c r="N58" i="30"/>
  <c r="AA58" i="30" s="1"/>
  <c r="K58" i="30"/>
  <c r="Z58" i="30" s="1"/>
  <c r="H58" i="30"/>
  <c r="Y58" i="30" s="1"/>
  <c r="E58" i="30"/>
  <c r="AC57" i="30" s="1"/>
  <c r="Q57" i="30"/>
  <c r="AB57" i="30" s="1"/>
  <c r="N57" i="30"/>
  <c r="AA57" i="30" s="1"/>
  <c r="K57" i="30"/>
  <c r="Z57" i="30" s="1"/>
  <c r="H57" i="30"/>
  <c r="Y57" i="30" s="1"/>
  <c r="E57" i="30"/>
  <c r="AC56" i="30" s="1"/>
  <c r="Q56" i="30"/>
  <c r="AB56" i="30" s="1"/>
  <c r="N56" i="30"/>
  <c r="AA56" i="30" s="1"/>
  <c r="K56" i="30"/>
  <c r="Z56" i="30" s="1"/>
  <c r="H56" i="30"/>
  <c r="Y56" i="30" s="1"/>
  <c r="E56" i="30"/>
  <c r="AC55" i="30" s="1"/>
  <c r="AB55" i="30"/>
  <c r="Q55" i="30"/>
  <c r="N55" i="30"/>
  <c r="AA55" i="30" s="1"/>
  <c r="K55" i="30"/>
  <c r="Z55" i="30" s="1"/>
  <c r="H55" i="30"/>
  <c r="Y55" i="30" s="1"/>
  <c r="E55" i="30"/>
  <c r="AC54" i="30" s="1"/>
  <c r="Q54" i="30"/>
  <c r="AB54" i="30" s="1"/>
  <c r="N54" i="30"/>
  <c r="AA54" i="30" s="1"/>
  <c r="K54" i="30"/>
  <c r="Z54" i="30" s="1"/>
  <c r="H54" i="30"/>
  <c r="Y54" i="30" s="1"/>
  <c r="E54" i="30"/>
  <c r="AC53" i="30" s="1"/>
  <c r="AA53" i="30"/>
  <c r="Q53" i="30"/>
  <c r="AB53" i="30" s="1"/>
  <c r="N53" i="30"/>
  <c r="K53" i="30"/>
  <c r="Z53" i="30" s="1"/>
  <c r="H53" i="30"/>
  <c r="Y53" i="30" s="1"/>
  <c r="E53" i="30"/>
  <c r="AC52" i="30" s="1"/>
  <c r="Q52" i="30"/>
  <c r="AB52" i="30" s="1"/>
  <c r="N52" i="30"/>
  <c r="AA52" i="30" s="1"/>
  <c r="K52" i="30"/>
  <c r="Z52" i="30" s="1"/>
  <c r="H52" i="30"/>
  <c r="Y52" i="30" s="1"/>
  <c r="E52" i="30"/>
  <c r="AC51" i="30" s="1"/>
  <c r="X51" i="30"/>
  <c r="Q51" i="30"/>
  <c r="AB51" i="30" s="1"/>
  <c r="N51" i="30"/>
  <c r="AA51" i="30" s="1"/>
  <c r="K51" i="30"/>
  <c r="Z51" i="30" s="1"/>
  <c r="H51" i="30"/>
  <c r="Y51" i="30" s="1"/>
  <c r="E51" i="30"/>
  <c r="AC50" i="30" s="1"/>
  <c r="Q50" i="30"/>
  <c r="AB50" i="30" s="1"/>
  <c r="N50" i="30"/>
  <c r="AA50" i="30" s="1"/>
  <c r="K50" i="30"/>
  <c r="Z50" i="30" s="1"/>
  <c r="H50" i="30"/>
  <c r="Y50" i="30" s="1"/>
  <c r="E50" i="30"/>
  <c r="AC49" i="30" s="1"/>
  <c r="Q49" i="30"/>
  <c r="AB49" i="30" s="1"/>
  <c r="N49" i="30"/>
  <c r="AA49" i="30" s="1"/>
  <c r="K49" i="30"/>
  <c r="Z49" i="30" s="1"/>
  <c r="H49" i="30"/>
  <c r="Y49" i="30" s="1"/>
  <c r="E49" i="30"/>
  <c r="AC48" i="30" s="1"/>
  <c r="Q48" i="30"/>
  <c r="AB48" i="30" s="1"/>
  <c r="N48" i="30"/>
  <c r="AA48" i="30" s="1"/>
  <c r="K48" i="30"/>
  <c r="Z48" i="30" s="1"/>
  <c r="H48" i="30"/>
  <c r="Y48" i="30" s="1"/>
  <c r="E48" i="30"/>
  <c r="AC47" i="30" s="1"/>
  <c r="AB47" i="30"/>
  <c r="Q47" i="30"/>
  <c r="N47" i="30"/>
  <c r="AA47" i="30" s="1"/>
  <c r="K47" i="30"/>
  <c r="Z47" i="30" s="1"/>
  <c r="H47" i="30"/>
  <c r="Y47" i="30" s="1"/>
  <c r="E47" i="30"/>
  <c r="AC46" i="30" s="1"/>
  <c r="Q46" i="30"/>
  <c r="AB46" i="30" s="1"/>
  <c r="N46" i="30"/>
  <c r="AA46" i="30" s="1"/>
  <c r="K46" i="30"/>
  <c r="Z46" i="30" s="1"/>
  <c r="H46" i="30"/>
  <c r="Y46" i="30" s="1"/>
  <c r="E46" i="30"/>
  <c r="AC45" i="30" s="1"/>
  <c r="AA45" i="30"/>
  <c r="Q45" i="30"/>
  <c r="AB45" i="30" s="1"/>
  <c r="N45" i="30"/>
  <c r="K45" i="30"/>
  <c r="Z45" i="30" s="1"/>
  <c r="H45" i="30"/>
  <c r="Y45" i="30" s="1"/>
  <c r="E45" i="30"/>
  <c r="AC44" i="30" s="1"/>
  <c r="Q44" i="30"/>
  <c r="AB44" i="30" s="1"/>
  <c r="N44" i="30"/>
  <c r="AA44" i="30" s="1"/>
  <c r="K44" i="30"/>
  <c r="Z44" i="30" s="1"/>
  <c r="H44" i="30"/>
  <c r="Y44" i="30" s="1"/>
  <c r="E44" i="30"/>
  <c r="AC43" i="30" s="1"/>
  <c r="X43" i="30"/>
  <c r="Q43" i="30"/>
  <c r="AB43" i="30" s="1"/>
  <c r="N43" i="30"/>
  <c r="AA43" i="30" s="1"/>
  <c r="K43" i="30"/>
  <c r="Z43" i="30" s="1"/>
  <c r="H43" i="30"/>
  <c r="Y43" i="30" s="1"/>
  <c r="E43" i="30"/>
  <c r="AC42" i="30" s="1"/>
  <c r="Q42" i="30"/>
  <c r="AB42" i="30" s="1"/>
  <c r="N42" i="30"/>
  <c r="AA42" i="30" s="1"/>
  <c r="K42" i="30"/>
  <c r="Z42" i="30" s="1"/>
  <c r="H42" i="30"/>
  <c r="Y42" i="30" s="1"/>
  <c r="E42" i="30"/>
  <c r="AC41" i="30" s="1"/>
  <c r="Q41" i="30"/>
  <c r="AB41" i="30" s="1"/>
  <c r="N41" i="30"/>
  <c r="AA41" i="30" s="1"/>
  <c r="K41" i="30"/>
  <c r="Z41" i="30" s="1"/>
  <c r="H41" i="30"/>
  <c r="Y41" i="30" s="1"/>
  <c r="E41" i="30"/>
  <c r="AC40" i="30" s="1"/>
  <c r="Q40" i="30"/>
  <c r="AB40" i="30" s="1"/>
  <c r="N40" i="30"/>
  <c r="AA40" i="30" s="1"/>
  <c r="K40" i="30"/>
  <c r="Z40" i="30" s="1"/>
  <c r="H40" i="30"/>
  <c r="Y40" i="30" s="1"/>
  <c r="E40" i="30"/>
  <c r="AC39" i="30" s="1"/>
  <c r="AB39" i="30"/>
  <c r="Q39" i="30"/>
  <c r="N39" i="30"/>
  <c r="AA39" i="30" s="1"/>
  <c r="K39" i="30"/>
  <c r="Z39" i="30" s="1"/>
  <c r="H39" i="30"/>
  <c r="Y39" i="30" s="1"/>
  <c r="E39" i="30"/>
  <c r="AC38" i="30" s="1"/>
  <c r="Q38" i="30"/>
  <c r="AB38" i="30" s="1"/>
  <c r="N38" i="30"/>
  <c r="AA38" i="30" s="1"/>
  <c r="K38" i="30"/>
  <c r="Z38" i="30" s="1"/>
  <c r="H38" i="30"/>
  <c r="Y38" i="30" s="1"/>
  <c r="E38" i="30"/>
  <c r="AC37" i="30" s="1"/>
  <c r="AA37" i="30"/>
  <c r="Q37" i="30"/>
  <c r="AB37" i="30" s="1"/>
  <c r="N37" i="30"/>
  <c r="K37" i="30"/>
  <c r="Z37" i="30" s="1"/>
  <c r="H37" i="30"/>
  <c r="Y37" i="30" s="1"/>
  <c r="E37" i="30"/>
  <c r="AC36" i="30" s="1"/>
  <c r="Q36" i="30"/>
  <c r="AB36" i="30" s="1"/>
  <c r="N36" i="30"/>
  <c r="AA36" i="30" s="1"/>
  <c r="K36" i="30"/>
  <c r="Z36" i="30" s="1"/>
  <c r="H36" i="30"/>
  <c r="Y36" i="30" s="1"/>
  <c r="E36" i="30"/>
  <c r="AC35" i="30" s="1"/>
  <c r="Q35" i="30"/>
  <c r="AB35" i="30" s="1"/>
  <c r="N35" i="30"/>
  <c r="AA35" i="30" s="1"/>
  <c r="K35" i="30"/>
  <c r="Z35" i="30" s="1"/>
  <c r="H35" i="30"/>
  <c r="Y35" i="30" s="1"/>
  <c r="E35" i="30"/>
  <c r="AC34" i="30" s="1"/>
  <c r="Q34" i="30"/>
  <c r="AB34" i="30" s="1"/>
  <c r="N34" i="30"/>
  <c r="AA34" i="30" s="1"/>
  <c r="K34" i="30"/>
  <c r="Z34" i="30" s="1"/>
  <c r="H34" i="30"/>
  <c r="Y34" i="30" s="1"/>
  <c r="E34" i="30"/>
  <c r="AC33" i="30" s="1"/>
  <c r="AB33" i="30"/>
  <c r="Q33" i="30"/>
  <c r="N33" i="30"/>
  <c r="AA33" i="30" s="1"/>
  <c r="K33" i="30"/>
  <c r="Z33" i="30" s="1"/>
  <c r="H33" i="30"/>
  <c r="Y33" i="30" s="1"/>
  <c r="E33" i="30"/>
  <c r="AC32" i="30" s="1"/>
  <c r="Q32" i="30"/>
  <c r="AB32" i="30" s="1"/>
  <c r="N32" i="30"/>
  <c r="AA32" i="30" s="1"/>
  <c r="K32" i="30"/>
  <c r="Z32" i="30" s="1"/>
  <c r="H32" i="30"/>
  <c r="Y32" i="30" s="1"/>
  <c r="E32" i="30"/>
  <c r="AC31" i="30" s="1"/>
  <c r="AB31" i="30"/>
  <c r="AA31" i="30"/>
  <c r="Q31" i="30"/>
  <c r="N31" i="30"/>
  <c r="K31" i="30"/>
  <c r="Z31" i="30" s="1"/>
  <c r="H31" i="30"/>
  <c r="Y31" i="30" s="1"/>
  <c r="E31" i="30"/>
  <c r="AC30" i="30" s="1"/>
  <c r="Q30" i="30"/>
  <c r="AB30" i="30" s="1"/>
  <c r="N30" i="30"/>
  <c r="AA30" i="30" s="1"/>
  <c r="K30" i="30"/>
  <c r="Z30" i="30" s="1"/>
  <c r="H30" i="30"/>
  <c r="Y30" i="30" s="1"/>
  <c r="E30" i="30"/>
  <c r="AC29" i="30" s="1"/>
  <c r="AB29" i="30"/>
  <c r="AA29" i="30"/>
  <c r="X29" i="30"/>
  <c r="Q29" i="30"/>
  <c r="N29" i="30"/>
  <c r="K29" i="30"/>
  <c r="Z29" i="30" s="1"/>
  <c r="H29" i="30"/>
  <c r="Y29" i="30" s="1"/>
  <c r="E29" i="30"/>
  <c r="AC28" i="30" s="1"/>
  <c r="Q28" i="30"/>
  <c r="AB28" i="30" s="1"/>
  <c r="N28" i="30"/>
  <c r="AA28" i="30" s="1"/>
  <c r="K28" i="30"/>
  <c r="Z28" i="30" s="1"/>
  <c r="H28" i="30"/>
  <c r="Y28" i="30" s="1"/>
  <c r="E28" i="30"/>
  <c r="AC27" i="30" s="1"/>
  <c r="Q27" i="30"/>
  <c r="AB27" i="30" s="1"/>
  <c r="N27" i="30"/>
  <c r="AA27" i="30" s="1"/>
  <c r="K27" i="30"/>
  <c r="Z27" i="30" s="1"/>
  <c r="H27" i="30"/>
  <c r="Y27" i="30" s="1"/>
  <c r="E27" i="30"/>
  <c r="AC26" i="30" s="1"/>
  <c r="Q26" i="30"/>
  <c r="AB26" i="30" s="1"/>
  <c r="N26" i="30"/>
  <c r="AA26" i="30" s="1"/>
  <c r="K26" i="30"/>
  <c r="Z26" i="30" s="1"/>
  <c r="H26" i="30"/>
  <c r="Y26" i="30" s="1"/>
  <c r="E26" i="30"/>
  <c r="AC25" i="30" s="1"/>
  <c r="AB25" i="30"/>
  <c r="Q25" i="30"/>
  <c r="N25" i="30"/>
  <c r="AA25" i="30" s="1"/>
  <c r="K25" i="30"/>
  <c r="Z25" i="30" s="1"/>
  <c r="H25" i="30"/>
  <c r="Y25" i="30" s="1"/>
  <c r="E25" i="30"/>
  <c r="AC24" i="30" s="1"/>
  <c r="Q24" i="30"/>
  <c r="AB24" i="30" s="1"/>
  <c r="N24" i="30"/>
  <c r="AA24" i="30" s="1"/>
  <c r="K24" i="30"/>
  <c r="Z24" i="30" s="1"/>
  <c r="H24" i="30"/>
  <c r="Y24" i="30" s="1"/>
  <c r="E24" i="30"/>
  <c r="AC23" i="30" s="1"/>
  <c r="AB23" i="30"/>
  <c r="AA23" i="30"/>
  <c r="Q23" i="30"/>
  <c r="N23" i="30"/>
  <c r="K23" i="30"/>
  <c r="Z23" i="30" s="1"/>
  <c r="H23" i="30"/>
  <c r="Y23" i="30" s="1"/>
  <c r="E23" i="30"/>
  <c r="AC22" i="30" s="1"/>
  <c r="Q22" i="30"/>
  <c r="AB22" i="30" s="1"/>
  <c r="N22" i="30"/>
  <c r="AA22" i="30" s="1"/>
  <c r="K22" i="30"/>
  <c r="Z22" i="30" s="1"/>
  <c r="H22" i="30"/>
  <c r="Y22" i="30" s="1"/>
  <c r="E22" i="30"/>
  <c r="AC21" i="30" s="1"/>
  <c r="AA21" i="30"/>
  <c r="X21" i="30"/>
  <c r="Q21" i="30"/>
  <c r="AB21" i="30" s="1"/>
  <c r="N21" i="30"/>
  <c r="K21" i="30"/>
  <c r="Z21" i="30" s="1"/>
  <c r="H21" i="30"/>
  <c r="Y21" i="30" s="1"/>
  <c r="E21" i="30"/>
  <c r="AC20" i="30" s="1"/>
  <c r="Q20" i="30"/>
  <c r="AB20" i="30" s="1"/>
  <c r="N20" i="30"/>
  <c r="AA20" i="30" s="1"/>
  <c r="K20" i="30"/>
  <c r="Z20" i="30" s="1"/>
  <c r="H20" i="30"/>
  <c r="Y20" i="30" s="1"/>
  <c r="E20" i="30"/>
  <c r="AC19" i="30" s="1"/>
  <c r="Q19" i="30"/>
  <c r="AB19" i="30" s="1"/>
  <c r="N19" i="30"/>
  <c r="AA19" i="30" s="1"/>
  <c r="K19" i="30"/>
  <c r="Z19" i="30" s="1"/>
  <c r="H19" i="30"/>
  <c r="Y19" i="30" s="1"/>
  <c r="E19" i="30"/>
  <c r="AC18" i="30" s="1"/>
  <c r="Q18" i="30"/>
  <c r="AB18" i="30" s="1"/>
  <c r="N18" i="30"/>
  <c r="AA18" i="30" s="1"/>
  <c r="K18" i="30"/>
  <c r="Z18" i="30" s="1"/>
  <c r="H18" i="30"/>
  <c r="Y18" i="30" s="1"/>
  <c r="E18" i="30"/>
  <c r="AC17" i="30" s="1"/>
  <c r="AB17" i="30"/>
  <c r="Q17" i="30"/>
  <c r="N17" i="30"/>
  <c r="AA17" i="30" s="1"/>
  <c r="K17" i="30"/>
  <c r="Z17" i="30" s="1"/>
  <c r="H17" i="30"/>
  <c r="Y17" i="30" s="1"/>
  <c r="E17" i="30"/>
  <c r="AC16" i="30" s="1"/>
  <c r="Q16" i="30"/>
  <c r="AB16" i="30" s="1"/>
  <c r="N16" i="30"/>
  <c r="AA16" i="30" s="1"/>
  <c r="K16" i="30"/>
  <c r="Z16" i="30" s="1"/>
  <c r="H16" i="30"/>
  <c r="Y16" i="30" s="1"/>
  <c r="E16" i="30"/>
  <c r="AC15" i="30" s="1"/>
  <c r="AB15" i="30"/>
  <c r="AA15" i="30"/>
  <c r="Q15" i="30"/>
  <c r="N15" i="30"/>
  <c r="K15" i="30"/>
  <c r="Z15" i="30" s="1"/>
  <c r="H15" i="30"/>
  <c r="Y15" i="30" s="1"/>
  <c r="E15" i="30"/>
  <c r="AC14" i="30" s="1"/>
  <c r="Q14" i="30"/>
  <c r="AB14" i="30" s="1"/>
  <c r="N14" i="30"/>
  <c r="AA14" i="30" s="1"/>
  <c r="K14" i="30"/>
  <c r="Z14" i="30" s="1"/>
  <c r="H14" i="30"/>
  <c r="Y14" i="30" s="1"/>
  <c r="E14" i="30"/>
  <c r="AC13" i="30" s="1"/>
  <c r="AC222" i="30" s="1"/>
  <c r="AB13" i="30"/>
  <c r="AA13" i="30"/>
  <c r="X13" i="30"/>
  <c r="Q13" i="30"/>
  <c r="N13" i="30"/>
  <c r="K13" i="30"/>
  <c r="Z13" i="30" s="1"/>
  <c r="H13" i="30"/>
  <c r="Y13" i="30" s="1"/>
  <c r="E13" i="30"/>
  <c r="AC12" i="30" s="1"/>
  <c r="AC221" i="30" s="1"/>
  <c r="Q12" i="30"/>
  <c r="AB12" i="30" s="1"/>
  <c r="N12" i="30"/>
  <c r="AA12" i="30" s="1"/>
  <c r="K12" i="30"/>
  <c r="Z12" i="30" s="1"/>
  <c r="H12" i="30"/>
  <c r="Y12" i="30" s="1"/>
  <c r="Y221" i="30" s="1"/>
  <c r="E12" i="30"/>
  <c r="AC11" i="30" s="1"/>
  <c r="AC220" i="30" s="1"/>
  <c r="AA11" i="30"/>
  <c r="Q11" i="30"/>
  <c r="AB11" i="30" s="1"/>
  <c r="N11" i="30"/>
  <c r="K11" i="30"/>
  <c r="Z11" i="30" s="1"/>
  <c r="H11" i="30"/>
  <c r="Y11" i="30" s="1"/>
  <c r="E11" i="30"/>
  <c r="AC10" i="30" s="1"/>
  <c r="AC219" i="30" s="1"/>
  <c r="Q10" i="30"/>
  <c r="AB10" i="30" s="1"/>
  <c r="N10" i="30"/>
  <c r="AA10" i="30" s="1"/>
  <c r="K10" i="30"/>
  <c r="Z10" i="30" s="1"/>
  <c r="H10" i="30"/>
  <c r="Y10" i="30" s="1"/>
  <c r="E10" i="30"/>
  <c r="T9" i="30"/>
  <c r="Q9" i="30"/>
  <c r="AB9" i="30" s="1"/>
  <c r="N9" i="30"/>
  <c r="AA9" i="30" s="1"/>
  <c r="K9" i="30"/>
  <c r="Z9" i="30" s="1"/>
  <c r="H9" i="30"/>
  <c r="Y9" i="30" s="1"/>
  <c r="E9" i="30"/>
  <c r="X9" i="30" s="1"/>
  <c r="AA218" i="30" l="1"/>
  <c r="AB220" i="30"/>
  <c r="Y223" i="30"/>
  <c r="Y225" i="30"/>
  <c r="AB218" i="30"/>
  <c r="Z219" i="30"/>
  <c r="Z225" i="30"/>
  <c r="Y220" i="30"/>
  <c r="AA222" i="30"/>
  <c r="X19" i="30"/>
  <c r="Z218" i="30"/>
  <c r="AA221" i="30"/>
  <c r="AB223" i="30"/>
  <c r="X15" i="30"/>
  <c r="Z226" i="30"/>
  <c r="X23" i="30"/>
  <c r="X31" i="30"/>
  <c r="X39" i="30"/>
  <c r="X47" i="30"/>
  <c r="X55" i="30"/>
  <c r="X63" i="30"/>
  <c r="AC68" i="30"/>
  <c r="AC223" i="30" s="1"/>
  <c r="X69" i="30"/>
  <c r="AA219" i="30"/>
  <c r="AB221" i="30"/>
  <c r="AA224" i="30"/>
  <c r="X37" i="30"/>
  <c r="X45" i="30"/>
  <c r="X53" i="30"/>
  <c r="X61" i="30"/>
  <c r="AC72" i="30"/>
  <c r="X73" i="30"/>
  <c r="X27" i="30"/>
  <c r="X35" i="30"/>
  <c r="Y222" i="30"/>
  <c r="Z224" i="30"/>
  <c r="AB219" i="30"/>
  <c r="X11" i="30"/>
  <c r="Z222" i="30"/>
  <c r="AA225" i="30"/>
  <c r="X17" i="30"/>
  <c r="X25" i="30"/>
  <c r="X33" i="30"/>
  <c r="X41" i="30"/>
  <c r="X49" i="30"/>
  <c r="X57" i="30"/>
  <c r="X65" i="30"/>
  <c r="X115" i="30"/>
  <c r="X123" i="30"/>
  <c r="X173" i="30"/>
  <c r="X77" i="30"/>
  <c r="X105" i="30"/>
  <c r="X113" i="30"/>
  <c r="X129" i="30"/>
  <c r="X137" i="30"/>
  <c r="Y141" i="30"/>
  <c r="X141" i="30" s="1"/>
  <c r="X146" i="30"/>
  <c r="X154" i="30"/>
  <c r="X163" i="30"/>
  <c r="X171" i="30"/>
  <c r="X180" i="30"/>
  <c r="X188" i="30"/>
  <c r="X202" i="30"/>
  <c r="X119" i="30"/>
  <c r="X127" i="30"/>
  <c r="X135" i="30"/>
  <c r="X144" i="30"/>
  <c r="X152" i="30"/>
  <c r="X158" i="30"/>
  <c r="X169" i="30"/>
  <c r="X186" i="30"/>
  <c r="X194" i="30"/>
  <c r="X203" i="30"/>
  <c r="Y206" i="30"/>
  <c r="X206" i="30" s="1"/>
  <c r="X79" i="30"/>
  <c r="X85" i="30"/>
  <c r="X93" i="30"/>
  <c r="X101" i="30"/>
  <c r="X109" i="30"/>
  <c r="X117" i="30"/>
  <c r="X125" i="30"/>
  <c r="X133" i="30"/>
  <c r="X150" i="30"/>
  <c r="Y161" i="30"/>
  <c r="X167" i="30"/>
  <c r="X175" i="30"/>
  <c r="X184" i="30"/>
  <c r="X192" i="30"/>
  <c r="X199" i="30"/>
  <c r="X200" i="30"/>
  <c r="Y219" i="30"/>
  <c r="Z220" i="30"/>
  <c r="AA220" i="30"/>
  <c r="Z221" i="30"/>
  <c r="AB222" i="30"/>
  <c r="AA223" i="30"/>
  <c r="AB225" i="30"/>
  <c r="Z223" i="30"/>
  <c r="AC225" i="30"/>
  <c r="AA226" i="30"/>
  <c r="AC141" i="30"/>
  <c r="AB141" i="30" s="1"/>
  <c r="AB224" i="30" s="1"/>
  <c r="X143" i="30"/>
  <c r="X145" i="30"/>
  <c r="X147" i="30"/>
  <c r="X149" i="30"/>
  <c r="X151" i="30"/>
  <c r="X153" i="30"/>
  <c r="X155" i="30"/>
  <c r="X157" i="30"/>
  <c r="X159" i="30"/>
  <c r="AC179" i="30"/>
  <c r="AB179" i="30" s="1"/>
  <c r="AB226" i="30" s="1"/>
  <c r="X181" i="30"/>
  <c r="X183" i="30"/>
  <c r="X185" i="30"/>
  <c r="X187" i="30"/>
  <c r="X189" i="30"/>
  <c r="X191" i="30"/>
  <c r="X193" i="30"/>
  <c r="X195" i="30"/>
  <c r="X197" i="30"/>
  <c r="AB197" i="30"/>
  <c r="Y198" i="30"/>
  <c r="Y218" i="30" s="1"/>
  <c r="X209" i="30"/>
  <c r="X211" i="30"/>
  <c r="X213" i="30"/>
  <c r="X177" i="30"/>
  <c r="Y197" i="30"/>
  <c r="X205" i="30"/>
  <c r="AC9" i="30"/>
  <c r="AC218" i="30" s="1"/>
  <c r="X76" i="30"/>
  <c r="X208" i="30"/>
  <c r="X214" i="30"/>
  <c r="AC226" i="30"/>
  <c r="X74" i="30"/>
  <c r="X10" i="30"/>
  <c r="X12" i="30"/>
  <c r="X14" i="30"/>
  <c r="X16" i="30"/>
  <c r="X18" i="30"/>
  <c r="X20" i="30"/>
  <c r="X22" i="30"/>
  <c r="X24" i="30"/>
  <c r="X26" i="30"/>
  <c r="X28" i="30"/>
  <c r="X30" i="30"/>
  <c r="X32" i="30"/>
  <c r="X34" i="30"/>
  <c r="X36" i="30"/>
  <c r="X38" i="30"/>
  <c r="X40" i="30"/>
  <c r="X42" i="30"/>
  <c r="X44" i="30"/>
  <c r="X46" i="30"/>
  <c r="X48" i="30"/>
  <c r="X50" i="30"/>
  <c r="X52" i="30"/>
  <c r="X54" i="30"/>
  <c r="X56" i="30"/>
  <c r="X58" i="30"/>
  <c r="X60" i="30"/>
  <c r="X62" i="30"/>
  <c r="X64" i="30"/>
  <c r="X66" i="30"/>
  <c r="X68" i="30"/>
  <c r="X70" i="30"/>
  <c r="X82" i="30"/>
  <c r="X84" i="30"/>
  <c r="X86" i="30"/>
  <c r="X88" i="30"/>
  <c r="X90" i="30"/>
  <c r="X92" i="30"/>
  <c r="X94" i="30"/>
  <c r="X96" i="30"/>
  <c r="X98" i="30"/>
  <c r="X100" i="30"/>
  <c r="X102" i="30"/>
  <c r="X104" i="30"/>
  <c r="X106" i="30"/>
  <c r="X108" i="30"/>
  <c r="X110" i="30"/>
  <c r="X112" i="30"/>
  <c r="X114" i="30"/>
  <c r="X116" i="30"/>
  <c r="X118" i="30"/>
  <c r="X120" i="30"/>
  <c r="X122" i="30"/>
  <c r="X124" i="30"/>
  <c r="X126" i="30"/>
  <c r="X128" i="30"/>
  <c r="X130" i="30"/>
  <c r="X132" i="30"/>
  <c r="X134" i="30"/>
  <c r="X136" i="30"/>
  <c r="X138" i="30"/>
  <c r="X162" i="30"/>
  <c r="X164" i="30"/>
  <c r="X166" i="30"/>
  <c r="X168" i="30"/>
  <c r="X170" i="30"/>
  <c r="X172" i="30"/>
  <c r="X174" i="30"/>
  <c r="X218" i="30" l="1"/>
  <c r="X224" i="30"/>
  <c r="Y224" i="30"/>
  <c r="X226" i="30"/>
  <c r="X222" i="30"/>
  <c r="Y226" i="30"/>
  <c r="X220" i="30"/>
  <c r="AC224" i="30"/>
  <c r="X219" i="30"/>
  <c r="X225" i="30"/>
  <c r="X223" i="30"/>
  <c r="X221" i="30"/>
</calcChain>
</file>

<file path=xl/sharedStrings.xml><?xml version="1.0" encoding="utf-8"?>
<sst xmlns="http://schemas.openxmlformats.org/spreadsheetml/2006/main" count="10610" uniqueCount="1189">
  <si>
    <t>DIRECTION COMMERCIALE ET MARKETING</t>
  </si>
  <si>
    <t>DEPARTEMENT ETUDES COMMERCIALES , STATISTIQUES ET MARKETING</t>
  </si>
  <si>
    <t xml:space="preserve">ETAT COMPARATIF ENTRE LE SUIVI JOURNALIER DES SOLDES ET LE RAPPORT JOURNALIER DES AGENCES </t>
  </si>
  <si>
    <t>Agences</t>
  </si>
  <si>
    <t>Solde j-1</t>
  </si>
  <si>
    <t>Encaissement</t>
  </si>
  <si>
    <t>Emission Manuelles</t>
  </si>
  <si>
    <t>Annulations</t>
  </si>
  <si>
    <t>BDD</t>
  </si>
  <si>
    <t>rprt agence</t>
  </si>
  <si>
    <t>ECARTS</t>
  </si>
  <si>
    <t>EBP</t>
  </si>
  <si>
    <t>Solde j</t>
  </si>
  <si>
    <t>solde d</t>
  </si>
  <si>
    <t>enc</t>
  </si>
  <si>
    <t>em</t>
  </si>
  <si>
    <t>ann</t>
  </si>
  <si>
    <t>ebp</t>
  </si>
  <si>
    <t>solde f</t>
  </si>
  <si>
    <t>PARAMETRES CAISSE</t>
  </si>
  <si>
    <t>PARAMETRES RECOUVREMENT</t>
  </si>
  <si>
    <t>AGENCES</t>
  </si>
  <si>
    <t>NBR 
SAISIE</t>
  </si>
  <si>
    <t>NBR
VALIDATION</t>
  </si>
  <si>
    <t>SOLDE DEBUT</t>
  </si>
  <si>
    <t>ENCAISSEMENT</t>
  </si>
  <si>
    <t>SOLDE FIN</t>
  </si>
  <si>
    <t>ÉMISSION
MANUELLES</t>
  </si>
  <si>
    <t>ANNULATION</t>
  </si>
  <si>
    <t>NBR JOURNEES OUVRABLES : 26 JRS Y COMPRIS LES SAMEDI</t>
  </si>
  <si>
    <t>1/ La saisie se doit d'être réalisée quotidiennement par le chargé des ventes et le chargé de la clientèle.</t>
  </si>
  <si>
    <t>2/ La validation des résultats doit être faite quotidennement par le Directeur d'Agence.</t>
  </si>
  <si>
    <t>3/ Vérifier la qualité de la saisie, c’est-à-dire vérifier la conformité avec la base de donnée SGC.</t>
  </si>
  <si>
    <t>Le contôle de la directive N°82 consiste à vérifier les paramètres suivants:</t>
  </si>
  <si>
    <t>Niveau central:</t>
  </si>
  <si>
    <t>Niveau agences commerciales:</t>
  </si>
  <si>
    <t>1/ Vérifier l’édition et le classement des rapports journaliers.</t>
  </si>
  <si>
    <t>2/ Contrôler si les rapports journaliers sont dûment signés par les directeurs d’agences.</t>
  </si>
  <si>
    <t>Synthèse:</t>
  </si>
  <si>
    <t>TOTAL</t>
  </si>
  <si>
    <t>Erreurs de saisie 
par agence</t>
  </si>
  <si>
    <t>DD.BOLOGHINE</t>
  </si>
  <si>
    <t>BOLOGHINE</t>
  </si>
  <si>
    <t>CASBAH</t>
  </si>
  <si>
    <t>CHERAGA</t>
  </si>
  <si>
    <t>AIN BENIAN</t>
  </si>
  <si>
    <t>BOUZAREAH</t>
  </si>
  <si>
    <t>BAB EL OUED</t>
  </si>
  <si>
    <t>ZERALDA</t>
  </si>
  <si>
    <t>DOUERA</t>
  </si>
  <si>
    <t>OULED FAYET</t>
  </si>
  <si>
    <t>681 686,00</t>
  </si>
  <si>
    <t>155 219,00</t>
  </si>
  <si>
    <t>3 430 980,00</t>
  </si>
  <si>
    <t>24 935,10</t>
  </si>
  <si>
    <t>0,00</t>
  </si>
  <si>
    <t>316 825,00</t>
  </si>
  <si>
    <t>10 046,30</t>
  </si>
  <si>
    <t>5 373 600,00</t>
  </si>
  <si>
    <t>67 546,00</t>
  </si>
  <si>
    <t>1 555 230,00</t>
  </si>
  <si>
    <t>319 309,00</t>
  </si>
  <si>
    <t>496,00</t>
  </si>
  <si>
    <t>358 808,00</t>
  </si>
  <si>
    <t>1 320 680,00</t>
  </si>
  <si>
    <t>178 522,00</t>
  </si>
  <si>
    <t>477 855,00</t>
  </si>
  <si>
    <t>518 338,00</t>
  </si>
  <si>
    <t>1 369 340,00</t>
  </si>
  <si>
    <t>4 157,61</t>
  </si>
  <si>
    <t>288 865,00</t>
  </si>
  <si>
    <t>58 390,00</t>
  </si>
  <si>
    <t>431 450,00</t>
  </si>
  <si>
    <t>520 695,00</t>
  </si>
  <si>
    <t>218 603,00</t>
  </si>
  <si>
    <t>248 618,00</t>
  </si>
  <si>
    <t>3 067 050,00</t>
  </si>
  <si>
    <t>1 422 610,00</t>
  </si>
  <si>
    <t>1 391 880,00</t>
  </si>
  <si>
    <t>1 220 870,00</t>
  </si>
  <si>
    <t>320 074,00</t>
  </si>
  <si>
    <t>259 514,00</t>
  </si>
  <si>
    <t>810 911,00</t>
  </si>
  <si>
    <t>288 381,00</t>
  </si>
  <si>
    <t>340 363,00</t>
  </si>
  <si>
    <t>2 187 800,00</t>
  </si>
  <si>
    <t>78 620,70</t>
  </si>
  <si>
    <t>397 911,00</t>
  </si>
  <si>
    <t>330 035,00</t>
  </si>
  <si>
    <t>2 428 210,00</t>
  </si>
  <si>
    <t>148 032,00</t>
  </si>
  <si>
    <t>348 992,00</t>
  </si>
  <si>
    <t>79 584,90</t>
  </si>
  <si>
    <t>2 110 630,00</t>
  </si>
  <si>
    <t>55 259,90</t>
  </si>
  <si>
    <t>478 076,00</t>
  </si>
  <si>
    <t>41 762,70</t>
  </si>
  <si>
    <t>450 231,00</t>
  </si>
  <si>
    <t>43 383,80</t>
  </si>
  <si>
    <t>149 954,00</t>
  </si>
  <si>
    <t>208 750,00</t>
  </si>
  <si>
    <t>216 576,00</t>
  </si>
  <si>
    <t>63 579,60</t>
  </si>
  <si>
    <t>1 151 400,00</t>
  </si>
  <si>
    <t>170 693,00</t>
  </si>
  <si>
    <t>7 771 980,00</t>
  </si>
  <si>
    <t>265 040,00</t>
  </si>
  <si>
    <t>734 807,00</t>
  </si>
  <si>
    <t>107 946,00</t>
  </si>
  <si>
    <t>2 408 810,00</t>
  </si>
  <si>
    <t>70 051,70</t>
  </si>
  <si>
    <t>619 097,00</t>
  </si>
  <si>
    <t>66 114,70</t>
  </si>
  <si>
    <t>1 324 030,00</t>
  </si>
  <si>
    <t>2 017 800,00</t>
  </si>
  <si>
    <t>93 783,50</t>
  </si>
  <si>
    <t>481 394,00</t>
  </si>
  <si>
    <t>77 715,60</t>
  </si>
  <si>
    <t>1 127 860,00</t>
  </si>
  <si>
    <t>192 524,00</t>
  </si>
  <si>
    <t>357 678,00</t>
  </si>
  <si>
    <t>396 353,00</t>
  </si>
  <si>
    <t>165 950,00</t>
  </si>
  <si>
    <t>732 964,00</t>
  </si>
  <si>
    <t>60 359,90</t>
  </si>
  <si>
    <t>249 312,00</t>
  </si>
  <si>
    <t>58 674,40</t>
  </si>
  <si>
    <t>708 075,00</t>
  </si>
  <si>
    <t>117 293,00</t>
  </si>
  <si>
    <t>1 569 130,00</t>
  </si>
  <si>
    <t>1 063 320,00</t>
  </si>
  <si>
    <t>653 825,00</t>
  </si>
  <si>
    <t>49 067,30</t>
  </si>
  <si>
    <t>1 659 840,00</t>
  </si>
  <si>
    <t>67 046,00</t>
  </si>
  <si>
    <t>347 159,00</t>
  </si>
  <si>
    <t>185 849,00</t>
  </si>
  <si>
    <t>602 010,00</t>
  </si>
  <si>
    <t>154 227,00</t>
  </si>
  <si>
    <t>2 140 520,00</t>
  </si>
  <si>
    <t>207 227,00</t>
  </si>
  <si>
    <t>384 314,00</t>
  </si>
  <si>
    <t>153 188,00</t>
  </si>
  <si>
    <t>363 683,00</t>
  </si>
  <si>
    <t>101 102,00</t>
  </si>
  <si>
    <t>1 821 030,00</t>
  </si>
  <si>
    <t>2 152 300,00</t>
  </si>
  <si>
    <t>275 342,00</t>
  </si>
  <si>
    <t>184 746,00</t>
  </si>
  <si>
    <t>311 135,00</t>
  </si>
  <si>
    <t>197 630,00</t>
  </si>
  <si>
    <t>779 720,00</t>
  </si>
  <si>
    <t>204 461,00</t>
  </si>
  <si>
    <t>3 863 560,00</t>
  </si>
  <si>
    <t>61 406,20</t>
  </si>
  <si>
    <t>1,00</t>
  </si>
  <si>
    <t>402,00</t>
  </si>
  <si>
    <t>511 962,00</t>
  </si>
  <si>
    <t>149 777,00</t>
  </si>
  <si>
    <t>1 804 060,00</t>
  </si>
  <si>
    <t>47 628,90</t>
  </si>
  <si>
    <t>492,00</t>
  </si>
  <si>
    <t>210,00</t>
  </si>
  <si>
    <t>404 017,00</t>
  </si>
  <si>
    <t>123 966,00</t>
  </si>
  <si>
    <t>1 567 210,00</t>
  </si>
  <si>
    <t>10 586,80</t>
  </si>
  <si>
    <t>401 405,00</t>
  </si>
  <si>
    <t>1 505 580,00</t>
  </si>
  <si>
    <t>13 923,00</t>
  </si>
  <si>
    <t>963 590,00</t>
  </si>
  <si>
    <t>136 955,00</t>
  </si>
  <si>
    <t>323 534,00</t>
  </si>
  <si>
    <t>277 226,00</t>
  </si>
  <si>
    <t>561 858,00</t>
  </si>
  <si>
    <t>255 308,00</t>
  </si>
  <si>
    <t>630 038,00</t>
  </si>
  <si>
    <t>206 090,00</t>
  </si>
  <si>
    <t>891,00</t>
  </si>
  <si>
    <t>389,00</t>
  </si>
  <si>
    <t>316 338,00</t>
  </si>
  <si>
    <t>152 802,00</t>
  </si>
  <si>
    <t>508 850,00</t>
  </si>
  <si>
    <t>283 236,00</t>
  </si>
  <si>
    <t>401 329,00</t>
  </si>
  <si>
    <t>161 651,00</t>
  </si>
  <si>
    <t>2 665 760,00</t>
  </si>
  <si>
    <t>296 402,00</t>
  </si>
  <si>
    <t>598 584,00</t>
  </si>
  <si>
    <t>197 458,00</t>
  </si>
  <si>
    <t>365 080,00</t>
  </si>
  <si>
    <t>291 477,00</t>
  </si>
  <si>
    <t>1 892 830,00</t>
  </si>
  <si>
    <t>908 842,00</t>
  </si>
  <si>
    <t>3 482 390,00</t>
  </si>
  <si>
    <t>376 201,00</t>
  </si>
  <si>
    <t>831 570,00</t>
  </si>
  <si>
    <t>551 202,00</t>
  </si>
  <si>
    <t>612 083,00</t>
  </si>
  <si>
    <t>2 440 590,00</t>
  </si>
  <si>
    <t>50 643,40</t>
  </si>
  <si>
    <t>501 376,00</t>
  </si>
  <si>
    <t>717 092,00</t>
  </si>
  <si>
    <t>628 312,00</t>
  </si>
  <si>
    <t>216 145,00</t>
  </si>
  <si>
    <t>446 667,00</t>
  </si>
  <si>
    <t>175 615,00</t>
  </si>
  <si>
    <t>571 632,00</t>
  </si>
  <si>
    <t>374 958,00</t>
  </si>
  <si>
    <t>348 416,00</t>
  </si>
  <si>
    <t>473 710,00</t>
  </si>
  <si>
    <t>258 703,00</t>
  </si>
  <si>
    <t>2 301 760,00</t>
  </si>
  <si>
    <t>21 257,10</t>
  </si>
  <si>
    <t>592 330,00</t>
  </si>
  <si>
    <t>184 134,00</t>
  </si>
  <si>
    <t>682 257,00</t>
  </si>
  <si>
    <t>323 864,00</t>
  </si>
  <si>
    <t>4 007 140,00</t>
  </si>
  <si>
    <t>180 645,00</t>
  </si>
  <si>
    <t>836 160,00</t>
  </si>
  <si>
    <t>315 975,00</t>
  </si>
  <si>
    <t>339 007,00</t>
  </si>
  <si>
    <t>242 899,00</t>
  </si>
  <si>
    <t>706 919,00</t>
  </si>
  <si>
    <t>214 810,00</t>
  </si>
  <si>
    <t>1 022 900,00</t>
  </si>
  <si>
    <t>533 337,00</t>
  </si>
  <si>
    <t>409 996,00</t>
  </si>
  <si>
    <t>105 189,00</t>
  </si>
  <si>
    <t>2 103 330,00</t>
  </si>
  <si>
    <t>41 509,50</t>
  </si>
  <si>
    <t>465 187,00</t>
  </si>
  <si>
    <t>170 993,00</t>
  </si>
  <si>
    <t>1 631 090,00</t>
  </si>
  <si>
    <t>54 813,10</t>
  </si>
  <si>
    <t>412 881,00</t>
  </si>
  <si>
    <t>323 063,00</t>
  </si>
  <si>
    <t>421 970,00</t>
  </si>
  <si>
    <t>115 687,00</t>
  </si>
  <si>
    <t>1 582 370,00</t>
  </si>
  <si>
    <t>143 058,00</t>
  </si>
  <si>
    <t>402 919,00</t>
  </si>
  <si>
    <t>285 489,00</t>
  </si>
  <si>
    <t>622 725,00</t>
  </si>
  <si>
    <t>196 775,00</t>
  </si>
  <si>
    <t>3 179 820,00</t>
  </si>
  <si>
    <t>74 826,10</t>
  </si>
  <si>
    <t>236 563,00</t>
  </si>
  <si>
    <t>125 472,00</t>
  </si>
  <si>
    <t>2 318 110,00</t>
  </si>
  <si>
    <t>4 428,43</t>
  </si>
  <si>
    <t>343 805,00</t>
  </si>
  <si>
    <t>151 331,00</t>
  </si>
  <si>
    <t>348 601,00</t>
  </si>
  <si>
    <t>1 442 280,00</t>
  </si>
  <si>
    <t>363 195,00</t>
  </si>
  <si>
    <t>348 911,00</t>
  </si>
  <si>
    <t>309 790,00</t>
  </si>
  <si>
    <t>142 530,00</t>
  </si>
  <si>
    <t>289 387,00</t>
  </si>
  <si>
    <t>7 520 080,00</t>
  </si>
  <si>
    <t>146 085,00</t>
  </si>
  <si>
    <t>3 366 100,00</t>
  </si>
  <si>
    <t>387 614,00</t>
  </si>
  <si>
    <t>1 063 010,00</t>
  </si>
  <si>
    <t>106 054,00</t>
  </si>
  <si>
    <t>364 436,00</t>
  </si>
  <si>
    <t>1 829 100,00</t>
  </si>
  <si>
    <t>20 005,00</t>
  </si>
  <si>
    <t>590 135,00</t>
  </si>
  <si>
    <t>186 998,00</t>
  </si>
  <si>
    <t>343 114,00</t>
  </si>
  <si>
    <t>1 091 860,00</t>
  </si>
  <si>
    <t>1 718 380,00</t>
  </si>
  <si>
    <t>17 548,00</t>
  </si>
  <si>
    <t>604 673,00</t>
  </si>
  <si>
    <t>342 896,00</t>
  </si>
  <si>
    <t>486 925,00</t>
  </si>
  <si>
    <t>1 433 220,00</t>
  </si>
  <si>
    <t>718 108,00</t>
  </si>
  <si>
    <t>287 260,00</t>
  </si>
  <si>
    <t>222 778,00</t>
  </si>
  <si>
    <t>274 318,00</t>
  </si>
  <si>
    <t>268 341,00</t>
  </si>
  <si>
    <t>121 866,00</t>
  </si>
  <si>
    <t>385 400,00</t>
  </si>
  <si>
    <t>757 414,00</t>
  </si>
  <si>
    <t>872 101,00</t>
  </si>
  <si>
    <t>385 992,00</t>
  </si>
  <si>
    <t>299 354,00</t>
  </si>
  <si>
    <t>162 363,00</t>
  </si>
  <si>
    <t>2 941 300,00</t>
  </si>
  <si>
    <t>96 026,80</t>
  </si>
  <si>
    <t>456 751,00</t>
  </si>
  <si>
    <t>1 764 490,00</t>
  </si>
  <si>
    <t>38 758,40</t>
  </si>
  <si>
    <t>398 623,00</t>
  </si>
  <si>
    <t>124 580,00</t>
  </si>
  <si>
    <t>439 993,00</t>
  </si>
  <si>
    <t>416 395,00</t>
  </si>
  <si>
    <t>1 422 420,00</t>
  </si>
  <si>
    <t>43 349,40</t>
  </si>
  <si>
    <t>520 493,00</t>
  </si>
  <si>
    <t>311 038,00</t>
  </si>
  <si>
    <t>655 511,00</t>
  </si>
  <si>
    <t>410 284,00</t>
  </si>
  <si>
    <t>4 167 860,00</t>
  </si>
  <si>
    <t>32 043,10</t>
  </si>
  <si>
    <t>858 539,00</t>
  </si>
  <si>
    <t>336 806,00</t>
  </si>
  <si>
    <t>297 099,00</t>
  </si>
  <si>
    <t>324 851,00</t>
  </si>
  <si>
    <t>1 920 480,00</t>
  </si>
  <si>
    <t>97 211,00</t>
  </si>
  <si>
    <t>578 836,00</t>
  </si>
  <si>
    <t>144 730,00</t>
  </si>
  <si>
    <t>570 205,00</t>
  </si>
  <si>
    <t>270 520,00</t>
  </si>
  <si>
    <t>2 074 910,00</t>
  </si>
  <si>
    <t>123 651,00</t>
  </si>
  <si>
    <t>325 812,00</t>
  </si>
  <si>
    <t>131 162,00</t>
  </si>
  <si>
    <t>406 677,00</t>
  </si>
  <si>
    <t>2 166 640,00</t>
  </si>
  <si>
    <t>4 656,47</t>
  </si>
  <si>
    <t>326 850,00</t>
  </si>
  <si>
    <t>353 615,00</t>
  </si>
  <si>
    <t>440 796,00</t>
  </si>
  <si>
    <t>355 301,00</t>
  </si>
  <si>
    <t>430,55</t>
  </si>
  <si>
    <t>148,39</t>
  </si>
  <si>
    <t>190,00</t>
  </si>
  <si>
    <t>186,00</t>
  </si>
  <si>
    <t>114,00</t>
  </si>
  <si>
    <t>20,00</t>
  </si>
  <si>
    <t>33,00</t>
  </si>
  <si>
    <t>348,02</t>
  </si>
  <si>
    <t>0,01</t>
  </si>
  <si>
    <t>994,77</t>
  </si>
  <si>
    <t>RECAP JANVIER 2016</t>
  </si>
  <si>
    <t>RECAP FEVRIER 2016</t>
  </si>
  <si>
    <t>RECAP MARS 2016</t>
  </si>
  <si>
    <t>NBR JOURNEES OUVERABLES SANS COMPTER LES SAMED : 21 JRS</t>
  </si>
  <si>
    <t>NBR JOURNEES OUVRABLES : 25 JRS Y COMPRIS LES SAMEDI</t>
  </si>
  <si>
    <t>nombre de saisies</t>
  </si>
  <si>
    <t xml:space="preserve">1/ Concernant le mois de JANVIER 2016, la DD de BOLOGHINE a enregistré une moyenne de saisie de 5 jours soit 19% des journées ouverables seulement, l'abscence de saisie peut être dû à divers problèmes tel que: problème de connexion, abscence des concernés,,,etc
</t>
  </si>
  <si>
    <t xml:space="preserve">2/ concernant la validation; les Directeurs d'agences ont enregistré une moyenne de 5 jours; c'est-à-dire que toute les journées saisies ont été validés par les directeurs d'agences.
Il reste à vérifier si ces rapports sont classés et signés, cette vérification fera l'objet d'une éventuelle mission de contrôle. 
</t>
  </si>
  <si>
    <t>3/ L'ensemble des agences de la DD de BOLOGHINE ont commis 43 erreurs de saisie répartis comme indiqué sur le graphique ci-dessus; il est à mentionner que l'agence de CASBAH à enregistré le plus grands nombres d'erreurs de saisies durant le mois de JANVIER 2016 avec 28 erreurs.
Il se pourrait que les erreurs de saisie soient liées essentiellement aux soldes de début de journée et aux encaissements, les erreurs dans la saisie des encaissements remonteraient à la mauvaise interprétation des champs de saisie dans l'application, puisque on mentionne le global des encaissements (qui apparait dans l'EJMQ) au lieu de saisir les encaissements effectués au niveau de la caisse (règlement de quittances).
* toute sorte d'erreurs de frappe restent probales.</t>
  </si>
  <si>
    <t xml:space="preserve">1/ Concernant le mois de FEVRIER 2016, la DD de BOLOGHINE a enregistré une moyenne de saisie de 5 jours soit 20% des journées ouverables seulement, l'abscence de saisie peut être dû à divers problèmes tel que: problème de connexion, abscence des concernés,,,etc
</t>
  </si>
  <si>
    <t>3/ L'ensemble des agences de la DD de BOLOGHINE ont commis 62 erreurs de saisie répartis comme indiqué sur le graphique ci-dessus; il est à mentionner que l'agence de CASBAH à enregistré le plus grands nombres d'erreurs de saisies durant le mois de FEVRIER 2016 avec 26 erreurs.
Il se pourrait que les erreurs de saisie soient liées essentiellement aux soldes de début de journée et aux encaissements, les erreurs dans la saisie des encaissements remonteraient à la mauvaise interprétation des champs de saisie dans l'application, puisque on mentionne le global des encaissements (qui apparait dans l'EJMQ) au lieu de saisir les encaissements effectués au niveau de la caisse (règlement de quittances).
* toute sorte d'erreurs de frappe restent probales.</t>
  </si>
  <si>
    <t xml:space="preserve">2/ concernant la validation; les Directeurs d'agences ont enregistré une moyenne de 6jours; c'est-à-dire que toute les journées saisies ont été validés par les directeurs d'agences.
Il reste à vérifier si ces rapports sont classés et signés, cette vérification fera l'objet d'une éventuelle mission de contrôle. 
</t>
  </si>
  <si>
    <t xml:space="preserve">1/ Concernant le mois de MARS 2016, la DD de BOLOGHINE a enregistré une moyenne de saisie de 5 jours soit 19% des journées ouverables seulement, l'abscence de saisie peut être dû à divers problèmes tel que: problème de connexion, abscence des concernés,,,etc
</t>
  </si>
  <si>
    <t xml:space="preserve">2/ concernant la validation; les Directeurs d'agences ont enregistré une moyenne de 6 jours; c'est-à-dire que toute les journées saisies ont été validés par les directeurs d'agences.
Il reste à vérifier si ces rapports sont classés et signés, cette vérification fera l'objet d'une éventuelle mission de contrôle. 
</t>
  </si>
  <si>
    <t>3/ L'ensemble des agences de la DD de BOLOGHINE ont commis 46 erreurs de saisie répartis comme indiqué sur le graphique ci-dessus; il est à mentionner que l'agence de CASBAH a enregistré le plus grands nombres d'erreurs de saisies durant le mois de MARS 2016 avec 27 erreurs.
Il se pourrait que les erreurs de saisie soient liées essentiellement aux soldes de début de journée et aux encaissements, les erreurs dans la saisie des encaissements remonteraient à la mauvaise interprétation des champs de saisie dans l'application, puisque on mentionne le global des encaissements (qui apparait dans l'EJMQ) au lieu de saisir les encaissements effectués au niveau de la caisse (règlement de quittances).
* toute sorte d'erreurs de frappe restent probales.</t>
  </si>
  <si>
    <t>NBR de jours
SAISIE</t>
  </si>
  <si>
    <t>NBR de jours
VALIDATION</t>
  </si>
  <si>
    <t>NBR DE JOURNEES SAISIES</t>
  </si>
  <si>
    <t>NBR DE JOURNEES VALIDEES</t>
  </si>
  <si>
    <t>ÉMISSION
MANUELLE</t>
  </si>
  <si>
    <t>ERREURS DE SAISIE PAR AGENCE</t>
  </si>
  <si>
    <t>5*</t>
  </si>
  <si>
    <t>6*</t>
  </si>
  <si>
    <t>RECAP 1er TRIMESTRE 2016</t>
  </si>
  <si>
    <t>17*</t>
  </si>
  <si>
    <t>* Il s'agit de la Moyenne du nombre de journées saisies et du nombre de journées validées.</t>
  </si>
  <si>
    <t>NBR JOURNEES OUVRABLES : 27 JRS Y COMPRIS LES SAMEDI</t>
  </si>
  <si>
    <t>NBR JOURNEES OUVERABLES SANS COMPTER LES SAMED : 23 JRS</t>
  </si>
  <si>
    <t>cumul saisie</t>
  </si>
  <si>
    <t>694 855,00</t>
  </si>
  <si>
    <t>295 567,00</t>
  </si>
  <si>
    <t>3 494 950,00</t>
  </si>
  <si>
    <t>12 146,90</t>
  </si>
  <si>
    <t>1 092 950,00</t>
  </si>
  <si>
    <t>561 822,00</t>
  </si>
  <si>
    <t>618 583,00</t>
  </si>
  <si>
    <t>153 962,00</t>
  </si>
  <si>
    <t>2 592 650,00</t>
  </si>
  <si>
    <t>253 933,00</t>
  </si>
  <si>
    <t>551 241,00</t>
  </si>
  <si>
    <t>228 593,00</t>
  </si>
  <si>
    <t>397 270,00</t>
  </si>
  <si>
    <t>196 869,00</t>
  </si>
  <si>
    <t>2 025 510,00</t>
  </si>
  <si>
    <t>162 907,00</t>
  </si>
  <si>
    <t>453 857,00</t>
  </si>
  <si>
    <t>143 513,00</t>
  </si>
  <si>
    <t>464 250,00</t>
  </si>
  <si>
    <t>144 893,00</t>
  </si>
  <si>
    <t>474 645,00</t>
  </si>
  <si>
    <t>130 842,00</t>
  </si>
  <si>
    <t>1 659 270,00</t>
  </si>
  <si>
    <t>165 800,00</t>
  </si>
  <si>
    <t>574 450,00</t>
  </si>
  <si>
    <t>167 879,00</t>
  </si>
  <si>
    <t>1 865 410,00</t>
  </si>
  <si>
    <t>65 633,00</t>
  </si>
  <si>
    <t>383 420,00</t>
  </si>
  <si>
    <t>220 567,00</t>
  </si>
  <si>
    <t>889 000,00</t>
  </si>
  <si>
    <t>669 020,00</t>
  </si>
  <si>
    <t>288 930,00</t>
  </si>
  <si>
    <t>895 333,00</t>
  </si>
  <si>
    <t>217 257,00</t>
  </si>
  <si>
    <t>7 776 620,00</t>
  </si>
  <si>
    <t>365 037,00</t>
  </si>
  <si>
    <t>531 392,00</t>
  </si>
  <si>
    <t>258 246,00</t>
  </si>
  <si>
    <t>3 974 080,00</t>
  </si>
  <si>
    <t>608 658,00</t>
  </si>
  <si>
    <t>1 238 970,00</t>
  </si>
  <si>
    <t>489 292,00</t>
  </si>
  <si>
    <t>389 886,00</t>
  </si>
  <si>
    <t>186 122,00</t>
  </si>
  <si>
    <t>726 714,00</t>
  </si>
  <si>
    <t>547 193,00</t>
  </si>
  <si>
    <t>205 262,00</t>
  </si>
  <si>
    <t>456 360,00</t>
  </si>
  <si>
    <t>95 651,50</t>
  </si>
  <si>
    <t>686 103,00</t>
  </si>
  <si>
    <t>161 504,00</t>
  </si>
  <si>
    <t>249 275,00</t>
  </si>
  <si>
    <t>146 439,00</t>
  </si>
  <si>
    <t>502 497,00</t>
  </si>
  <si>
    <t>73 546,80</t>
  </si>
  <si>
    <t>314 569,00</t>
  </si>
  <si>
    <t>1 386 410,00</t>
  </si>
  <si>
    <t>1 598 620,00</t>
  </si>
  <si>
    <t>570 000,00</t>
  </si>
  <si>
    <t>171 655,00</t>
  </si>
  <si>
    <t>2 160 140,00</t>
  </si>
  <si>
    <t>352 250,00</t>
  </si>
  <si>
    <t>4 602 840,00</t>
  </si>
  <si>
    <t>975 883,00</t>
  </si>
  <si>
    <t>300 569,00</t>
  </si>
  <si>
    <t>350 908,00</t>
  </si>
  <si>
    <t>10 422 200,00</t>
  </si>
  <si>
    <t>1 993 650,00</t>
  </si>
  <si>
    <t>809 630,00</t>
  </si>
  <si>
    <t>478 357,00</t>
  </si>
  <si>
    <t>3 124 990,00</t>
  </si>
  <si>
    <t>1 506 520,00</t>
  </si>
  <si>
    <t>384 537,00</t>
  </si>
  <si>
    <t>2 066 900,00</t>
  </si>
  <si>
    <t>3 335 690,00</t>
  </si>
  <si>
    <t>1 061 710,00</t>
  </si>
  <si>
    <t>1 284 410,00</t>
  </si>
  <si>
    <t>239 200,00</t>
  </si>
  <si>
    <t>219 802,00</t>
  </si>
  <si>
    <t>1 479 850,00</t>
  </si>
  <si>
    <t>739 539,00</t>
  </si>
  <si>
    <t>304 592,00</t>
  </si>
  <si>
    <t>90 068,70</t>
  </si>
  <si>
    <t>1 450 880,00</t>
  </si>
  <si>
    <t>766 135,00</t>
  </si>
  <si>
    <t>1 271 510,00</t>
  </si>
  <si>
    <t>1 190 000,00</t>
  </si>
  <si>
    <t>986 057,00</t>
  </si>
  <si>
    <t>628 237,00</t>
  </si>
  <si>
    <t>1 374 550,00</t>
  </si>
  <si>
    <t>2 467 010,00</t>
  </si>
  <si>
    <t>513 547,00</t>
  </si>
  <si>
    <t>223 796,00</t>
  </si>
  <si>
    <t>417 544,00</t>
  </si>
  <si>
    <t>1 496 620,00</t>
  </si>
  <si>
    <t>6 577,49</t>
  </si>
  <si>
    <t>263 702,00</t>
  </si>
  <si>
    <t>171 148,00</t>
  </si>
  <si>
    <t>523 726,00</t>
  </si>
  <si>
    <t>244 475,00</t>
  </si>
  <si>
    <t>639 101,00</t>
  </si>
  <si>
    <t>305 724,00</t>
  </si>
  <si>
    <t>6 780 350,00</t>
  </si>
  <si>
    <t>648 398,00</t>
  </si>
  <si>
    <t>546 000,00</t>
  </si>
  <si>
    <t>1 827 900,00</t>
  </si>
  <si>
    <t>465 036,00</t>
  </si>
  <si>
    <t>5 076 320,00</t>
  </si>
  <si>
    <t>1 688 580,00</t>
  </si>
  <si>
    <t>468 753,00</t>
  </si>
  <si>
    <t>2 115 790,00</t>
  </si>
  <si>
    <t>1 059 220,00</t>
  </si>
  <si>
    <t>1 877 310,00</t>
  </si>
  <si>
    <t>2 080 250,00</t>
  </si>
  <si>
    <t>3 284 580,00</t>
  </si>
  <si>
    <t>573 129,00</t>
  </si>
  <si>
    <t>2 595 380,00</t>
  </si>
  <si>
    <t>463 784,00</t>
  </si>
  <si>
    <t>315 100,00</t>
  </si>
  <si>
    <t>2 854 260,00</t>
  </si>
  <si>
    <t>560 889,00</t>
  </si>
  <si>
    <t>459 184,00</t>
  </si>
  <si>
    <t>130 876,00</t>
  </si>
  <si>
    <t>2 952 350,00</t>
  </si>
  <si>
    <t>538 225,00</t>
  </si>
  <si>
    <t>2 585 670,00</t>
  </si>
  <si>
    <t>471 278,00</t>
  </si>
  <si>
    <t>3 550 120,00</t>
  </si>
  <si>
    <t>631 376,00</t>
  </si>
  <si>
    <t>2 257 690,00</t>
  </si>
  <si>
    <t>368 302,00</t>
  </si>
  <si>
    <t>1 310 250,00</t>
  </si>
  <si>
    <t>425 299,00</t>
  </si>
  <si>
    <t>2 967 690,00</t>
  </si>
  <si>
    <t>441 006,00</t>
  </si>
  <si>
    <t>5 409 080,00</t>
  </si>
  <si>
    <t>846 076,00</t>
  </si>
  <si>
    <t>874 578,00</t>
  </si>
  <si>
    <t>224 849,00</t>
  </si>
  <si>
    <t>2,00</t>
  </si>
  <si>
    <t>431,00</t>
  </si>
  <si>
    <t>2 520 690,00</t>
  </si>
  <si>
    <t>434 030,00</t>
  </si>
  <si>
    <t>485 080,00</t>
  </si>
  <si>
    <t>266 471,00</t>
  </si>
  <si>
    <t>318 000,00</t>
  </si>
  <si>
    <t>433 126,00</t>
  </si>
  <si>
    <t>484,00</t>
  </si>
  <si>
    <t>2 992 990,00</t>
  </si>
  <si>
    <t>39 338,20</t>
  </si>
  <si>
    <t>672 836,00</t>
  </si>
  <si>
    <t>156 489,00</t>
  </si>
  <si>
    <t>394,00</t>
  </si>
  <si>
    <t>2 202 560,00</t>
  </si>
  <si>
    <t>534 346,00</t>
  </si>
  <si>
    <t>133 936,00</t>
  </si>
  <si>
    <t>2 620 560,00</t>
  </si>
  <si>
    <t>64 588,70</t>
  </si>
  <si>
    <t>429 961,00</t>
  </si>
  <si>
    <t>348 434,00</t>
  </si>
  <si>
    <t>3 607 430,00</t>
  </si>
  <si>
    <t>937 750,00</t>
  </si>
  <si>
    <t>2 656 120,00</t>
  </si>
  <si>
    <t>55 164,90</t>
  </si>
  <si>
    <t>1 026 670,00</t>
  </si>
  <si>
    <t>297 778,00</t>
  </si>
  <si>
    <t>3 459 190,00</t>
  </si>
  <si>
    <t>6 033,11</t>
  </si>
  <si>
    <t>2 495 470,00</t>
  </si>
  <si>
    <t>88 291,20</t>
  </si>
  <si>
    <t>432 554,00</t>
  </si>
  <si>
    <t>2 293 240,00</t>
  </si>
  <si>
    <t>818 380,00</t>
  </si>
  <si>
    <t>2 627 220,00</t>
  </si>
  <si>
    <t>798 992,00</t>
  </si>
  <si>
    <t>231 291,00</t>
  </si>
  <si>
    <t>152 158,00</t>
  </si>
  <si>
    <t>1 434 010,00</t>
  </si>
  <si>
    <t>203 918,00</t>
  </si>
  <si>
    <t>1 892 880,00</t>
  </si>
  <si>
    <t>21 079,80</t>
  </si>
  <si>
    <t>458 679,00</t>
  </si>
  <si>
    <t>418 964,00</t>
  </si>
  <si>
    <t>215,00</t>
  </si>
  <si>
    <t>1 696 150,00</t>
  </si>
  <si>
    <t>3 215,16</t>
  </si>
  <si>
    <t>277 796,00</t>
  </si>
  <si>
    <t>3 473 170,00</t>
  </si>
  <si>
    <t>80 037,70</t>
  </si>
  <si>
    <t>439 302,00</t>
  </si>
  <si>
    <t>411 423,00</t>
  </si>
  <si>
    <t>3,00</t>
  </si>
  <si>
    <t>235,00</t>
  </si>
  <si>
    <t>2 052 210,00</t>
  </si>
  <si>
    <t>369 586,00</t>
  </si>
  <si>
    <t>203 889,00</t>
  </si>
  <si>
    <t>162 044,00</t>
  </si>
  <si>
    <t>64 308,20</t>
  </si>
  <si>
    <t>12 626,10</t>
  </si>
  <si>
    <t>59 772,20</t>
  </si>
  <si>
    <t>37 251,00</t>
  </si>
  <si>
    <t>17 792,60</t>
  </si>
  <si>
    <t>465,16</t>
  </si>
  <si>
    <t>8 536,73</t>
  </si>
  <si>
    <t>1 451,64</t>
  </si>
  <si>
    <t>104 104,00</t>
  </si>
  <si>
    <t>20 438,40</t>
  </si>
  <si>
    <t>33 896,00</t>
  </si>
  <si>
    <t>6 320,90</t>
  </si>
  <si>
    <t>109 798,00</t>
  </si>
  <si>
    <t>57 999,90</t>
  </si>
  <si>
    <t>61 355,90</t>
  </si>
  <si>
    <t>6 817,36</t>
  </si>
  <si>
    <t>15 163,10</t>
  </si>
  <si>
    <t>156 093,00</t>
  </si>
  <si>
    <t>72 390,80</t>
  </si>
  <si>
    <t>3 712,07</t>
  </si>
  <si>
    <t>38 916,70</t>
  </si>
  <si>
    <t>14 899,80</t>
  </si>
  <si>
    <t>334 681,00</t>
  </si>
  <si>
    <t>70 717,10</t>
  </si>
  <si>
    <t>214 603,00</t>
  </si>
  <si>
    <t>104 133,00</t>
  </si>
  <si>
    <t>172 025,00</t>
  </si>
  <si>
    <t>315 771,00</t>
  </si>
  <si>
    <t>403 787,00</t>
  </si>
  <si>
    <t>76 918,30</t>
  </si>
  <si>
    <t>25 219,90</t>
  </si>
  <si>
    <t>10 070,30</t>
  </si>
  <si>
    <t>139 947,00</t>
  </si>
  <si>
    <t>80 963,00</t>
  </si>
  <si>
    <t>144 120,00</t>
  </si>
  <si>
    <t>9 999,61</t>
  </si>
  <si>
    <t>529 143,00</t>
  </si>
  <si>
    <t>80 698,00</t>
  </si>
  <si>
    <t>370 941,00</t>
  </si>
  <si>
    <t>185 876,00</t>
  </si>
  <si>
    <t>313 641,00</t>
  </si>
  <si>
    <t>160 219,00</t>
  </si>
  <si>
    <t>4 795,81</t>
  </si>
  <si>
    <t>25 952,40</t>
  </si>
  <si>
    <t>122 198,00</t>
  </si>
  <si>
    <t>6 924,33</t>
  </si>
  <si>
    <t>68 957,20</t>
  </si>
  <si>
    <t>60 405,50</t>
  </si>
  <si>
    <t>172 507,00</t>
  </si>
  <si>
    <t>17 331,70</t>
  </si>
  <si>
    <t>179 919,00</t>
  </si>
  <si>
    <t>194 203,00</t>
  </si>
  <si>
    <t>133 156,00</t>
  </si>
  <si>
    <t>508 977,00</t>
  </si>
  <si>
    <t>363 339,00</t>
  </si>
  <si>
    <t>50 239,00</t>
  </si>
  <si>
    <t>57 817,30</t>
  </si>
  <si>
    <t>7 846,38</t>
  </si>
  <si>
    <t>36 209,30</t>
  </si>
  <si>
    <t>9 738,53</t>
  </si>
  <si>
    <t>282 426,00</t>
  </si>
  <si>
    <t>198 328,00</t>
  </si>
  <si>
    <t>52 676,30</t>
  </si>
  <si>
    <t>4 321,27</t>
  </si>
  <si>
    <t>38 673,40</t>
  </si>
  <si>
    <t>25 229,60</t>
  </si>
  <si>
    <t>14 365,10</t>
  </si>
  <si>
    <t>4 451,22</t>
  </si>
  <si>
    <t>303 463,00</t>
  </si>
  <si>
    <t>204 536,00</t>
  </si>
  <si>
    <t>79 262,30</t>
  </si>
  <si>
    <t>269 492,00</t>
  </si>
  <si>
    <t>353 233,00</t>
  </si>
  <si>
    <t>128 871,00</t>
  </si>
  <si>
    <t>480 817,00</t>
  </si>
  <si>
    <t>214 625,00</t>
  </si>
  <si>
    <t>20 160,50</t>
  </si>
  <si>
    <t>9 473,88</t>
  </si>
  <si>
    <t>149 200,00</t>
  </si>
  <si>
    <t>9 688,32</t>
  </si>
  <si>
    <t>425 570,00</t>
  </si>
  <si>
    <t>325 046,00</t>
  </si>
  <si>
    <t>268 292,00</t>
  </si>
  <si>
    <t>44 784,00</t>
  </si>
  <si>
    <t>154 468,00</t>
  </si>
  <si>
    <t>83 789,60</t>
  </si>
  <si>
    <t>101 451,00</t>
  </si>
  <si>
    <t>10 394,90</t>
  </si>
  <si>
    <t>180 447,00</t>
  </si>
  <si>
    <t>6 438,62</t>
  </si>
  <si>
    <t>23 271,70</t>
  </si>
  <si>
    <t>11 433,60</t>
  </si>
  <si>
    <t>337 649,00</t>
  </si>
  <si>
    <t>115 486,00</t>
  </si>
  <si>
    <t>182 455,00</t>
  </si>
  <si>
    <t>356 873,00</t>
  </si>
  <si>
    <t>122 493,00</t>
  </si>
  <si>
    <t>18 197,90</t>
  </si>
  <si>
    <t>165 933,00</t>
  </si>
  <si>
    <t>163 917,00</t>
  </si>
  <si>
    <t>49 589,60</t>
  </si>
  <si>
    <t>15 172,30</t>
  </si>
  <si>
    <t>70 118,60</t>
  </si>
  <si>
    <t>32 327,80</t>
  </si>
  <si>
    <t>130 396,00</t>
  </si>
  <si>
    <t>46 271,40</t>
  </si>
  <si>
    <t>96 794,30</t>
  </si>
  <si>
    <t>14 108,10</t>
  </si>
  <si>
    <t>55,00</t>
  </si>
  <si>
    <t>69,00</t>
  </si>
  <si>
    <t>124 787,00</t>
  </si>
  <si>
    <t>81 712,80</t>
  </si>
  <si>
    <t>172 517,00</t>
  </si>
  <si>
    <t>67 253,90</t>
  </si>
  <si>
    <t>16 471,60</t>
  </si>
  <si>
    <t>8 687,42</t>
  </si>
  <si>
    <t>219,00</t>
  </si>
  <si>
    <t>299,00</t>
  </si>
  <si>
    <t>445 817,00</t>
  </si>
  <si>
    <t>472 642,00</t>
  </si>
  <si>
    <t>26 534,20</t>
  </si>
  <si>
    <t>1 967,33</t>
  </si>
  <si>
    <t>260,00</t>
  </si>
  <si>
    <t>37,00</t>
  </si>
  <si>
    <t>222 773,00</t>
  </si>
  <si>
    <t>70 092,60</t>
  </si>
  <si>
    <t>25 404,90</t>
  </si>
  <si>
    <t>11 367,90</t>
  </si>
  <si>
    <t>650,00</t>
  </si>
  <si>
    <t>29 987,10</t>
  </si>
  <si>
    <t>405 002,00</t>
  </si>
  <si>
    <t>359 564,00</t>
  </si>
  <si>
    <t>30 482,60</t>
  </si>
  <si>
    <t>8 657,12</t>
  </si>
  <si>
    <t>430 602,00</t>
  </si>
  <si>
    <t>801 851,00</t>
  </si>
  <si>
    <t>176 422,00</t>
  </si>
  <si>
    <t>110 405,00</t>
  </si>
  <si>
    <t>146 998,00</t>
  </si>
  <si>
    <t>22 195,10</t>
  </si>
  <si>
    <t>151 924,00</t>
  </si>
  <si>
    <t>45 959,50</t>
  </si>
  <si>
    <t>155 668,00</t>
  </si>
  <si>
    <t>195 979,00</t>
  </si>
  <si>
    <t>24 537,40</t>
  </si>
  <si>
    <t>9 324,26</t>
  </si>
  <si>
    <t>171 337,00</t>
  </si>
  <si>
    <t>145 196,00</t>
  </si>
  <si>
    <t>252 540,00</t>
  </si>
  <si>
    <t>212 049,00</t>
  </si>
  <si>
    <t>67 023,50</t>
  </si>
  <si>
    <t>15 623,10</t>
  </si>
  <si>
    <t>79 489,00</t>
  </si>
  <si>
    <t>108 948,00</t>
  </si>
  <si>
    <t>176 719,00</t>
  </si>
  <si>
    <t>81 716,50</t>
  </si>
  <si>
    <t>56 744,80</t>
  </si>
  <si>
    <t>1 606,95</t>
  </si>
  <si>
    <t>834,00</t>
  </si>
  <si>
    <t>52,00</t>
  </si>
  <si>
    <t>352 857,00</t>
  </si>
  <si>
    <t>210 623,00</t>
  </si>
  <si>
    <t>43 317,40</t>
  </si>
  <si>
    <t>25 657,20</t>
  </si>
  <si>
    <t>328,00</t>
  </si>
  <si>
    <t>16 688,40</t>
  </si>
  <si>
    <t>271 167,00</t>
  </si>
  <si>
    <t>102 674,00</t>
  </si>
  <si>
    <t>49 182,80</t>
  </si>
  <si>
    <t>461 682,00</t>
  </si>
  <si>
    <t>4,00</t>
  </si>
  <si>
    <t>12 238,00</t>
  </si>
  <si>
    <t>3*</t>
  </si>
  <si>
    <t>4*</t>
  </si>
  <si>
    <t>12*</t>
  </si>
  <si>
    <t>RECAP AVRIL 2016</t>
  </si>
  <si>
    <t>RECAP MAI 2016</t>
  </si>
  <si>
    <t>RECAP JUIN 2016</t>
  </si>
  <si>
    <t>RECAP 2eme TRIMESTRE 2016</t>
  </si>
  <si>
    <t>10*</t>
  </si>
  <si>
    <t>RECAP 2eme SEMESTRE 2016</t>
  </si>
  <si>
    <t>29*</t>
  </si>
  <si>
    <t>27*</t>
  </si>
  <si>
    <t>2 722 980,00</t>
  </si>
  <si>
    <t>349 747,00</t>
  </si>
  <si>
    <t>6 536 740,00</t>
  </si>
  <si>
    <t>914,00</t>
  </si>
  <si>
    <t>324,00</t>
  </si>
  <si>
    <t>152 807,00</t>
  </si>
  <si>
    <t>499,00</t>
  </si>
  <si>
    <t>341,00</t>
  </si>
  <si>
    <t>543 913,00</t>
  </si>
  <si>
    <t>243 299,00</t>
  </si>
  <si>
    <t>2 574 850,00</t>
  </si>
  <si>
    <t>325 350,00</t>
  </si>
  <si>
    <t>422 802,00</t>
  </si>
  <si>
    <t>272 263,00</t>
  </si>
  <si>
    <t>273 372,00</t>
  </si>
  <si>
    <t>258 978,00</t>
  </si>
  <si>
    <t>187 636,00</t>
  </si>
  <si>
    <t>343 241,00</t>
  </si>
  <si>
    <t>1 684 920,00</t>
  </si>
  <si>
    <t>477 895,00</t>
  </si>
  <si>
    <t>1 750 340,00</t>
  </si>
  <si>
    <t>1 871 900,00</t>
  </si>
  <si>
    <t>193 404,00</t>
  </si>
  <si>
    <t>168 505,00</t>
  </si>
  <si>
    <t>17 808,00</t>
  </si>
  <si>
    <t>143 678,00</t>
  </si>
  <si>
    <t>272 572,00</t>
  </si>
  <si>
    <t>2 503 900,00</t>
  </si>
  <si>
    <t>185 657,00</t>
  </si>
  <si>
    <t>2 626 780,00</t>
  </si>
  <si>
    <t>655 497,00</t>
  </si>
  <si>
    <t>1 488 080,00</t>
  </si>
  <si>
    <t>265 681,00</t>
  </si>
  <si>
    <t>237 009,00</t>
  </si>
  <si>
    <t>711 114,00</t>
  </si>
  <si>
    <t>382 723,00</t>
  </si>
  <si>
    <t>2 230 700,00</t>
  </si>
  <si>
    <t>364 464,00</t>
  </si>
  <si>
    <t>2 407 350,00</t>
  </si>
  <si>
    <t>27 594,70</t>
  </si>
  <si>
    <t>394 746,00</t>
  </si>
  <si>
    <t>175,00</t>
  </si>
  <si>
    <t>1 842 320,00</t>
  </si>
  <si>
    <t>38 398,00</t>
  </si>
  <si>
    <t>371 993,00</t>
  </si>
  <si>
    <t>390,00</t>
  </si>
  <si>
    <t>1 134 980,00</t>
  </si>
  <si>
    <t>219 847,00</t>
  </si>
  <si>
    <t>380 837,00</t>
  </si>
  <si>
    <t>290 516,00</t>
  </si>
  <si>
    <t>362,00</t>
  </si>
  <si>
    <t>1 078 740,00</t>
  </si>
  <si>
    <t>217 451,00</t>
  </si>
  <si>
    <t>1 172 310,00</t>
  </si>
  <si>
    <t>66 716,40</t>
  </si>
  <si>
    <t>248 131,00</t>
  </si>
  <si>
    <t>176 102,00</t>
  </si>
  <si>
    <t>320,00</t>
  </si>
  <si>
    <t>801 116,00</t>
  </si>
  <si>
    <t>243 308,00</t>
  </si>
  <si>
    <t>696 307,00</t>
  </si>
  <si>
    <t>204 020,00</t>
  </si>
  <si>
    <t>446,00</t>
  </si>
  <si>
    <t>2 884 830,00</t>
  </si>
  <si>
    <t>62 414,20</t>
  </si>
  <si>
    <t>490 662,00</t>
  </si>
  <si>
    <t>158 141,00</t>
  </si>
  <si>
    <t>1 945 530,00</t>
  </si>
  <si>
    <t>12 101,80</t>
  </si>
  <si>
    <t>428 794,00</t>
  </si>
  <si>
    <t>352,00</t>
  </si>
  <si>
    <t>404 861,00</t>
  </si>
  <si>
    <t>165 198,00</t>
  </si>
  <si>
    <t>1 505 120,00</t>
  </si>
  <si>
    <t>105 556,00</t>
  </si>
  <si>
    <t>308 153,00</t>
  </si>
  <si>
    <t>268 956,00</t>
  </si>
  <si>
    <t>850,00</t>
  </si>
  <si>
    <t>832 756,00</t>
  </si>
  <si>
    <t>368 220,00</t>
  </si>
  <si>
    <t>959 851,00</t>
  </si>
  <si>
    <t>139 351,00</t>
  </si>
  <si>
    <t>938 128,00</t>
  </si>
  <si>
    <t>383 136,00</t>
  </si>
  <si>
    <t>475,00</t>
  </si>
  <si>
    <t>298 761,00</t>
  </si>
  <si>
    <t>1 322 860,00</t>
  </si>
  <si>
    <t>14 404,20</t>
  </si>
  <si>
    <t>254 392,00</t>
  </si>
  <si>
    <t>767 565,00</t>
  </si>
  <si>
    <t>230 897,00</t>
  </si>
  <si>
    <t>1 548 780,00</t>
  </si>
  <si>
    <t>12 007,30</t>
  </si>
  <si>
    <t>230 156,00</t>
  </si>
  <si>
    <t>363 523,00</t>
  </si>
  <si>
    <t>366,00</t>
  </si>
  <si>
    <t>891 029,00</t>
  </si>
  <si>
    <t>174 684,00</t>
  </si>
  <si>
    <t>908 181,00</t>
  </si>
  <si>
    <t>544 942,00</t>
  </si>
  <si>
    <t>1 713 890,00</t>
  </si>
  <si>
    <t>350 442,00</t>
  </si>
  <si>
    <t>1 727 270,00</t>
  </si>
  <si>
    <t>4 587 620,00</t>
  </si>
  <si>
    <t>1 566 910,00</t>
  </si>
  <si>
    <t>237 032,00</t>
  </si>
  <si>
    <t>2 705 920,00</t>
  </si>
  <si>
    <t>1 675 670,00</t>
  </si>
  <si>
    <t>271 424,00</t>
  </si>
  <si>
    <t>374 370,00</t>
  </si>
  <si>
    <t>2 730 220,00</t>
  </si>
  <si>
    <t>854 548,00</t>
  </si>
  <si>
    <t>835 495,00</t>
  </si>
  <si>
    <t>720 426,00</t>
  </si>
  <si>
    <t>2 207 930,00</t>
  </si>
  <si>
    <t>44 667,10</t>
  </si>
  <si>
    <t>291 062,00</t>
  </si>
  <si>
    <t>144 775,00</t>
  </si>
  <si>
    <t>2 349 050,00</t>
  </si>
  <si>
    <t>1 001 530,00</t>
  </si>
  <si>
    <t>1 626 560,00</t>
  </si>
  <si>
    <t>2 331 300,00</t>
  </si>
  <si>
    <t>380 801,00</t>
  </si>
  <si>
    <t>2 931 500,00</t>
  </si>
  <si>
    <t>552 291,00</t>
  </si>
  <si>
    <t>2 554 930,00</t>
  </si>
  <si>
    <t>334 093,00</t>
  </si>
  <si>
    <t>211 049,00</t>
  </si>
  <si>
    <t>2 559 530,00</t>
  </si>
  <si>
    <t>1 383 680,00</t>
  </si>
  <si>
    <t>1 044 830,00</t>
  </si>
  <si>
    <t>204 579,00</t>
  </si>
  <si>
    <t>3 499 770,00</t>
  </si>
  <si>
    <t>629 018,00</t>
  </si>
  <si>
    <t>1 527 860,00</t>
  </si>
  <si>
    <t>204 381,00</t>
  </si>
  <si>
    <t>222 882,00</t>
  </si>
  <si>
    <t>1 854 710,00</t>
  </si>
  <si>
    <t>479 986,00</t>
  </si>
  <si>
    <t>3 266 240,00</t>
  </si>
  <si>
    <t>1 608 050,00</t>
  </si>
  <si>
    <t>3 621 500,00</t>
  </si>
  <si>
    <t>218 870,00</t>
  </si>
  <si>
    <t>3 133 970,00</t>
  </si>
  <si>
    <t>37 309,70</t>
  </si>
  <si>
    <t>3 045 820,00</t>
  </si>
  <si>
    <t>826 368,00</t>
  </si>
  <si>
    <t>2 156 500,00</t>
  </si>
  <si>
    <t>138 587,00</t>
  </si>
  <si>
    <t>3 591 850,00</t>
  </si>
  <si>
    <t>1 191 050,00</t>
  </si>
  <si>
    <t>1 985 430,00</t>
  </si>
  <si>
    <t>325,66</t>
  </si>
  <si>
    <t>592 899,00</t>
  </si>
  <si>
    <t>5 593 040,00</t>
  </si>
  <si>
    <t>843,44</t>
  </si>
  <si>
    <t>1 785 660,00</t>
  </si>
  <si>
    <t>18 969,30</t>
  </si>
  <si>
    <t>2 732 390,00</t>
  </si>
  <si>
    <t>769 153,00</t>
  </si>
  <si>
    <t>1 202 160,00</t>
  </si>
  <si>
    <t>1 090 590,00</t>
  </si>
  <si>
    <t>1 839 880,00</t>
  </si>
  <si>
    <t>18 449,00</t>
  </si>
  <si>
    <t>1 378 520,00</t>
  </si>
  <si>
    <t>732 339,00</t>
  </si>
  <si>
    <t>1 812 730,00</t>
  </si>
  <si>
    <t>872 317,00</t>
  </si>
  <si>
    <t>1 339,82</t>
  </si>
  <si>
    <t>1 950 940,00</t>
  </si>
  <si>
    <t>208 605,00</t>
  </si>
  <si>
    <t>1 395 730,00</t>
  </si>
  <si>
    <t>131 016,00</t>
  </si>
  <si>
    <t>2 455 910,00</t>
  </si>
  <si>
    <t>20 363,30</t>
  </si>
  <si>
    <t>1 954 430,00</t>
  </si>
  <si>
    <t>5 424,92</t>
  </si>
  <si>
    <t>5 540 690,00</t>
  </si>
  <si>
    <t>842 317,00</t>
  </si>
  <si>
    <t>3 548 540,00</t>
  </si>
  <si>
    <t>205 613,00</t>
  </si>
  <si>
    <t>3 405 550,00</t>
  </si>
  <si>
    <t>503 134,00</t>
  </si>
  <si>
    <t>3 843 660,00</t>
  </si>
  <si>
    <t>456 446,00</t>
  </si>
  <si>
    <t>2 216 710,00</t>
  </si>
  <si>
    <t>59 000,40</t>
  </si>
  <si>
    <t>3 581 330,00</t>
  </si>
  <si>
    <t>469 478,00</t>
  </si>
  <si>
    <t>2 815 740,00</t>
  </si>
  <si>
    <t>364 817,00</t>
  </si>
  <si>
    <t>2 222 670,00</t>
  </si>
  <si>
    <t>86 894,50</t>
  </si>
  <si>
    <t>4 125 700,00</t>
  </si>
  <si>
    <t>16 118,00</t>
  </si>
  <si>
    <t>6 472 930,00</t>
  </si>
  <si>
    <t>168 816,00</t>
  </si>
  <si>
    <t>224 683,00</t>
  </si>
  <si>
    <t>151 405,00</t>
  </si>
  <si>
    <t>271,00</t>
  </si>
  <si>
    <t>221,00</t>
  </si>
  <si>
    <t>45,00</t>
  </si>
  <si>
    <t>16,00</t>
  </si>
  <si>
    <t>75,00</t>
  </si>
  <si>
    <t>48,00</t>
  </si>
  <si>
    <t>152,00</t>
  </si>
  <si>
    <t>82 540,50</t>
  </si>
  <si>
    <t>44 497,50</t>
  </si>
  <si>
    <t>433,00</t>
  </si>
  <si>
    <t>359 037,00</t>
  </si>
  <si>
    <t>55 108,30</t>
  </si>
  <si>
    <t>2 135,38</t>
  </si>
  <si>
    <t>699,00</t>
  </si>
  <si>
    <t>654 898,00</t>
  </si>
  <si>
    <t>24 235,20</t>
  </si>
  <si>
    <t>918,34</t>
  </si>
  <si>
    <t>559,00</t>
  </si>
  <si>
    <t>129 765,00</t>
  </si>
  <si>
    <t>26 060,40</t>
  </si>
  <si>
    <t>17 310,30</t>
  </si>
  <si>
    <t>167 303,00</t>
  </si>
  <si>
    <t>124 961,00</t>
  </si>
  <si>
    <t>149 816,00</t>
  </si>
  <si>
    <t>46 472,40</t>
  </si>
  <si>
    <t>194 265,00</t>
  </si>
  <si>
    <t>88 158,90</t>
  </si>
  <si>
    <t>216 863,00</t>
  </si>
  <si>
    <t>175 220,00</t>
  </si>
  <si>
    <t>187 461,00</t>
  </si>
  <si>
    <t>201 953,00</t>
  </si>
  <si>
    <t>116 643,00</t>
  </si>
  <si>
    <t>27 877,40</t>
  </si>
  <si>
    <t>144,00</t>
  </si>
  <si>
    <t>754,00</t>
  </si>
  <si>
    <t>88 257,00</t>
  </si>
  <si>
    <t>2 378,15</t>
  </si>
  <si>
    <t>116,00</t>
  </si>
  <si>
    <t>79 377,50</t>
  </si>
  <si>
    <t>22 620,10</t>
  </si>
  <si>
    <t>210 248,00</t>
  </si>
  <si>
    <t>69 871,30</t>
  </si>
  <si>
    <t>195 995,00</t>
  </si>
  <si>
    <t>8 606,30</t>
  </si>
  <si>
    <t>37 591,70</t>
  </si>
  <si>
    <t>1 422,72</t>
  </si>
  <si>
    <t>72,00</t>
  </si>
  <si>
    <t>47,00</t>
  </si>
  <si>
    <t>140 969,00</t>
  </si>
  <si>
    <t>105 034,00</t>
  </si>
  <si>
    <t>84,00</t>
  </si>
  <si>
    <t>17,00</t>
  </si>
  <si>
    <t>117 925,00</t>
  </si>
  <si>
    <t>82 823,30</t>
  </si>
  <si>
    <t>316 296,00</t>
  </si>
  <si>
    <t>278 185,00</t>
  </si>
  <si>
    <t>77,00</t>
  </si>
  <si>
    <t>137 664,00</t>
  </si>
  <si>
    <t>489 608,00</t>
  </si>
  <si>
    <t>140 069,00</t>
  </si>
  <si>
    <t>51 924,20</t>
  </si>
  <si>
    <t>125 764,00</t>
  </si>
  <si>
    <t>18 372,30</t>
  </si>
  <si>
    <t>343,00</t>
  </si>
  <si>
    <t>31,00</t>
  </si>
  <si>
    <t>28 301,10</t>
  </si>
  <si>
    <t>8 906,31</t>
  </si>
  <si>
    <t>28 865,20</t>
  </si>
  <si>
    <t>3 616,84</t>
  </si>
  <si>
    <t>236,00</t>
  </si>
  <si>
    <t>353,00</t>
  </si>
  <si>
    <t>194 000,00</t>
  </si>
  <si>
    <t>24 060,80</t>
  </si>
  <si>
    <t>22 986,60</t>
  </si>
  <si>
    <t>18 407,90</t>
  </si>
  <si>
    <t>459,00</t>
  </si>
  <si>
    <t>61 375,60</t>
  </si>
  <si>
    <t>34 116,20</t>
  </si>
  <si>
    <t>13 525,80</t>
  </si>
  <si>
    <t>5 157,54</t>
  </si>
  <si>
    <t>614,00</t>
  </si>
  <si>
    <t>245,00</t>
  </si>
  <si>
    <t>376,00</t>
  </si>
  <si>
    <t>142,00</t>
  </si>
  <si>
    <t>140 787,00</t>
  </si>
  <si>
    <t>120 298,00</t>
  </si>
  <si>
    <t>31 601,60</t>
  </si>
  <si>
    <t>25 147,20</t>
  </si>
  <si>
    <t>115,00</t>
  </si>
  <si>
    <t>29,00</t>
  </si>
  <si>
    <t>6 896,90</t>
  </si>
  <si>
    <t>35 630,40</t>
  </si>
  <si>
    <t>140 992,00</t>
  </si>
  <si>
    <t>63 360,50</t>
  </si>
  <si>
    <t>66 909,00</t>
  </si>
  <si>
    <t>35 971,20</t>
  </si>
  <si>
    <t>35,00</t>
  </si>
  <si>
    <t>72 826,70</t>
  </si>
  <si>
    <t>18 068,90</t>
  </si>
  <si>
    <t>57,00</t>
  </si>
  <si>
    <t>23,00</t>
  </si>
  <si>
    <t>130 873,00</t>
  </si>
  <si>
    <t>21 574,00</t>
  </si>
  <si>
    <t>10 044,60</t>
  </si>
  <si>
    <t>751,31</t>
  </si>
  <si>
    <t>293,00</t>
  </si>
  <si>
    <t>164 746,00</t>
  </si>
  <si>
    <t>43 923,50</t>
  </si>
  <si>
    <t>68 672,90</t>
  </si>
  <si>
    <t>49 508,00</t>
  </si>
  <si>
    <t>5 314,55</t>
  </si>
  <si>
    <t>1 783,66</t>
  </si>
  <si>
    <t>89,00</t>
  </si>
  <si>
    <t>88 395,50</t>
  </si>
  <si>
    <t>75 048,90</t>
  </si>
  <si>
    <t>2 922,04</t>
  </si>
  <si>
    <t>4 098,03</t>
  </si>
  <si>
    <t>24 442,50</t>
  </si>
  <si>
    <t>2 462,73</t>
  </si>
  <si>
    <t>226,00</t>
  </si>
  <si>
    <t>160,00</t>
  </si>
  <si>
    <t>143 770,00</t>
  </si>
  <si>
    <t>109 709,00</t>
  </si>
  <si>
    <t>68 059,90</t>
  </si>
  <si>
    <t>7 109,09</t>
  </si>
  <si>
    <t>219 508,00</t>
  </si>
  <si>
    <t>147 239,00</t>
  </si>
  <si>
    <t>22 738,90</t>
  </si>
  <si>
    <t>165 804,00</t>
  </si>
  <si>
    <t>11 638,70</t>
  </si>
  <si>
    <t>27 986,60</t>
  </si>
  <si>
    <t>1 250,75</t>
  </si>
  <si>
    <t>301 257,00</t>
  </si>
  <si>
    <t>292 341,00</t>
  </si>
  <si>
    <t>370 987,00</t>
  </si>
  <si>
    <t>44 637,70</t>
  </si>
  <si>
    <t>35 455,30</t>
  </si>
  <si>
    <t>49 422,20</t>
  </si>
  <si>
    <t>429 753,00</t>
  </si>
  <si>
    <t>46 605,60</t>
  </si>
  <si>
    <t>78 653,10</t>
  </si>
  <si>
    <t>281 070,00</t>
  </si>
  <si>
    <t>61 762,90</t>
  </si>
  <si>
    <t>34 167,30</t>
  </si>
  <si>
    <t>15 319,80</t>
  </si>
  <si>
    <t>5 075,02</t>
  </si>
  <si>
    <t>96 339,50</t>
  </si>
  <si>
    <t>48 472,80</t>
  </si>
  <si>
    <t>88 452,40</t>
  </si>
  <si>
    <t>77 312,40</t>
  </si>
  <si>
    <t>115 376,00</t>
  </si>
  <si>
    <t>20 457,60</t>
  </si>
  <si>
    <t>247 299,00</t>
  </si>
  <si>
    <t>130 076,00</t>
  </si>
  <si>
    <t>208 365,00</t>
  </si>
  <si>
    <t>49 673,80</t>
  </si>
  <si>
    <t>30 329,30</t>
  </si>
  <si>
    <t>30 186,30</t>
  </si>
  <si>
    <t>95 357,20</t>
  </si>
  <si>
    <t>6 698,45</t>
  </si>
  <si>
    <t>93 760,60</t>
  </si>
  <si>
    <t>53 366,60</t>
  </si>
  <si>
    <t>220 239,00</t>
  </si>
  <si>
    <t>91 825,20</t>
  </si>
  <si>
    <t>194 973,00</t>
  </si>
  <si>
    <t>131 295,00</t>
  </si>
  <si>
    <t>10 382,20</t>
  </si>
  <si>
    <t>432,57</t>
  </si>
  <si>
    <t>197 440,00</t>
  </si>
  <si>
    <t>66 762,00</t>
  </si>
  <si>
    <t>215 900,00</t>
  </si>
  <si>
    <t>16 191,20</t>
  </si>
  <si>
    <t>284 733,00</t>
  </si>
  <si>
    <t>812 150,00</t>
  </si>
  <si>
    <t>141 276,00</t>
  </si>
  <si>
    <t>29 897,50</t>
  </si>
  <si>
    <t>539 999,00</t>
  </si>
  <si>
    <t>402 902,00</t>
  </si>
  <si>
    <t>111 922,00</t>
  </si>
  <si>
    <t>5 436,84</t>
  </si>
  <si>
    <t>463 612,00</t>
  </si>
  <si>
    <t>959 884,00</t>
  </si>
  <si>
    <t>538 374,00</t>
  </si>
  <si>
    <t>552 610,00</t>
  </si>
  <si>
    <t>61 272,60</t>
  </si>
  <si>
    <t>19 417,30</t>
  </si>
  <si>
    <t>133 801,00</t>
  </si>
  <si>
    <t>2 387,87</t>
  </si>
  <si>
    <t>74 873,30</t>
  </si>
  <si>
    <t>41 671,70</t>
  </si>
  <si>
    <t>208 974,00</t>
  </si>
  <si>
    <t>110 668,00</t>
  </si>
  <si>
    <t>69 979,60</t>
  </si>
  <si>
    <t>7 409,73</t>
  </si>
  <si>
    <t>117 301,00</t>
  </si>
  <si>
    <t>27 499,40</t>
  </si>
  <si>
    <t>262 076,00</t>
  </si>
  <si>
    <t>16 880,20</t>
  </si>
  <si>
    <t>106 721,00</t>
  </si>
  <si>
    <t>73 899,40</t>
  </si>
  <si>
    <t>86 045,90</t>
  </si>
  <si>
    <t>3 668,00</t>
  </si>
  <si>
    <t>30 936,50</t>
  </si>
  <si>
    <t>11 439,50</t>
  </si>
  <si>
    <t>6 679,83</t>
  </si>
  <si>
    <t>100 451,00</t>
  </si>
  <si>
    <t>15 393,20</t>
  </si>
  <si>
    <t>235 486,00</t>
  </si>
  <si>
    <t>142 353,00</t>
  </si>
  <si>
    <t>168 310,00</t>
  </si>
  <si>
    <t>142 260,00</t>
  </si>
  <si>
    <t>309 176,00</t>
  </si>
  <si>
    <t>95 107,90</t>
  </si>
  <si>
    <t>208 178,00</t>
  </si>
  <si>
    <t>485 482,00</t>
  </si>
  <si>
    <t>431 676,00</t>
  </si>
  <si>
    <t>172 051,00</t>
  </si>
  <si>
    <t>153 145,00</t>
  </si>
  <si>
    <t>90 831,80</t>
  </si>
  <si>
    <t>612 828,00</t>
  </si>
  <si>
    <t>132 379,00</t>
  </si>
  <si>
    <t>82 733,40</t>
  </si>
  <si>
    <t>74 608,00</t>
  </si>
  <si>
    <t>230 808,00</t>
  </si>
  <si>
    <t>235 547,00</t>
  </si>
  <si>
    <t>383 141,00</t>
  </si>
  <si>
    <t>36 062,30</t>
  </si>
  <si>
    <t>RECAP JUILLET 2016</t>
  </si>
  <si>
    <t>RECAP AOUT 2016</t>
  </si>
  <si>
    <t>RECAP SEPTEMBRE 2016</t>
  </si>
  <si>
    <t>RECAP 3eme TRIMESTRE 2016</t>
  </si>
  <si>
    <t>8*</t>
  </si>
  <si>
    <t>7*</t>
  </si>
  <si>
    <t>14*</t>
  </si>
  <si>
    <t>13*</t>
  </si>
  <si>
    <r>
      <t xml:space="preserve"> RECAP </t>
    </r>
    <r>
      <rPr>
        <b/>
        <sz val="18"/>
        <color theme="0"/>
        <rFont val="Calibri"/>
        <family val="2"/>
        <scheme val="minor"/>
      </rPr>
      <t>DES</t>
    </r>
    <r>
      <rPr>
        <b/>
        <sz val="26"/>
        <color theme="0"/>
        <rFont val="Calibri"/>
        <family val="2"/>
        <scheme val="minor"/>
      </rPr>
      <t xml:space="preserve"> ERREURS </t>
    </r>
    <r>
      <rPr>
        <b/>
        <sz val="18"/>
        <color theme="0"/>
        <rFont val="Calibri"/>
        <family val="2"/>
        <scheme val="minor"/>
      </rPr>
      <t>DE</t>
    </r>
    <r>
      <rPr>
        <b/>
        <sz val="26"/>
        <color theme="0"/>
        <rFont val="Calibri"/>
        <family val="2"/>
        <scheme val="minor"/>
      </rPr>
      <t xml:space="preserve"> SAISIE PAR AGENCE </t>
    </r>
    <r>
      <rPr>
        <b/>
        <sz val="18"/>
        <color theme="0"/>
        <rFont val="Calibri"/>
        <family val="2"/>
        <scheme val="minor"/>
      </rPr>
      <t>DE LA</t>
    </r>
    <r>
      <rPr>
        <b/>
        <sz val="26"/>
        <color theme="0"/>
        <rFont val="Calibri"/>
        <family val="2"/>
        <scheme val="minor"/>
      </rPr>
      <t xml:space="preserve"> DD </t>
    </r>
    <r>
      <rPr>
        <b/>
        <sz val="18"/>
        <color theme="0"/>
        <rFont val="Calibri"/>
        <family val="2"/>
        <scheme val="minor"/>
      </rPr>
      <t>DE</t>
    </r>
    <r>
      <rPr>
        <b/>
        <sz val="26"/>
        <color theme="0"/>
        <rFont val="Calibri"/>
        <family val="2"/>
        <scheme val="minor"/>
      </rPr>
      <t xml:space="preserve"> BOLOGHINE</t>
    </r>
  </si>
  <si>
    <t>RECAP OCTOBRE 2016</t>
  </si>
  <si>
    <t>RECAP NOVEMBRE 2016</t>
  </si>
  <si>
    <t>RECAP DECEMBRE 2016</t>
  </si>
  <si>
    <t>RECAP 4eme TRIMESTRE 2016</t>
  </si>
</sst>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1"/>
      <color theme="1"/>
      <name val="Calibri"/>
      <family val="2"/>
      <scheme val="minor"/>
    </font>
    <font>
      <sz val="11"/>
      <color theme="1"/>
      <name val="Calibri"/>
      <family val="2"/>
      <scheme val="minor"/>
    </font>
    <font>
      <b/>
      <sz val="11"/>
      <color theme="1"/>
      <name val="Calibri"/>
      <family val="2"/>
      <scheme val="minor"/>
    </font>
    <font>
      <b/>
      <u/>
      <sz val="16"/>
      <color theme="1"/>
      <name val="Calibri"/>
      <family val="2"/>
      <scheme val="minor"/>
    </font>
    <font>
      <b/>
      <sz val="12"/>
      <color theme="1"/>
      <name val="Calibri"/>
      <family val="2"/>
      <scheme val="minor"/>
    </font>
    <font>
      <sz val="9"/>
      <name val="Calibri"/>
      <family val="2"/>
      <scheme val="minor"/>
    </font>
    <font>
      <sz val="9"/>
      <color theme="1"/>
      <name val="Calibri"/>
      <family val="2"/>
      <scheme val="minor"/>
    </font>
    <font>
      <sz val="9"/>
      <name val="Times New Roman"/>
      <family val="1"/>
    </font>
    <font>
      <sz val="10"/>
      <color theme="1"/>
      <name val="Times New Roman"/>
      <family val="1"/>
    </font>
    <font>
      <sz val="11"/>
      <name val="Calibri"/>
      <family val="2"/>
      <scheme val="minor"/>
    </font>
    <font>
      <b/>
      <sz val="11"/>
      <name val="Calibri"/>
      <family val="2"/>
      <scheme val="minor"/>
    </font>
    <font>
      <b/>
      <sz val="14"/>
      <color theme="1"/>
      <name val="Calibri"/>
      <family val="2"/>
      <scheme val="minor"/>
    </font>
    <font>
      <sz val="10"/>
      <color rgb="FF000000"/>
      <name val="Calibri"/>
      <family val="3"/>
      <charset val="134"/>
    </font>
    <font>
      <b/>
      <sz val="10"/>
      <color theme="0"/>
      <name val="Arial"/>
      <family val="2"/>
    </font>
    <font>
      <b/>
      <sz val="10"/>
      <color rgb="FF002060"/>
      <name val="Arial"/>
      <family val="2"/>
    </font>
    <font>
      <b/>
      <sz val="10"/>
      <name val="Times New Roman"/>
      <family val="1"/>
    </font>
    <font>
      <sz val="12"/>
      <color theme="1"/>
      <name val="Calibri"/>
      <family val="2"/>
      <scheme val="minor"/>
    </font>
    <font>
      <b/>
      <sz val="11"/>
      <color rgb="FF002060"/>
      <name val="Arial"/>
      <family val="2"/>
    </font>
    <font>
      <b/>
      <sz val="11"/>
      <color theme="1"/>
      <name val="Arial"/>
      <family val="2"/>
    </font>
    <font>
      <b/>
      <sz val="12"/>
      <color rgb="FF002060"/>
      <name val="Arial"/>
      <family val="2"/>
    </font>
    <font>
      <sz val="14"/>
      <color theme="1"/>
      <name val="Calibri"/>
      <family val="2"/>
      <scheme val="minor"/>
    </font>
    <font>
      <b/>
      <u/>
      <sz val="14"/>
      <color theme="1"/>
      <name val="Calibri"/>
      <family val="2"/>
      <scheme val="minor"/>
    </font>
    <font>
      <b/>
      <i/>
      <u/>
      <sz val="14"/>
      <color theme="1"/>
      <name val="Calibri"/>
      <family val="2"/>
      <scheme val="minor"/>
    </font>
    <font>
      <b/>
      <sz val="13"/>
      <color theme="1"/>
      <name val="Calibri"/>
      <family val="2"/>
      <scheme val="minor"/>
    </font>
    <font>
      <b/>
      <sz val="11"/>
      <color rgb="FF000000"/>
      <name val="Calibri"/>
      <family val="2"/>
      <scheme val="minor"/>
    </font>
    <font>
      <b/>
      <sz val="12"/>
      <color rgb="FFFF0000"/>
      <name val="Calibri"/>
      <family val="2"/>
      <scheme val="minor"/>
    </font>
    <font>
      <b/>
      <i/>
      <u/>
      <sz val="14"/>
      <color rgb="FF000000"/>
      <name val="Calibri"/>
      <family val="2"/>
      <scheme val="minor"/>
    </font>
    <font>
      <b/>
      <sz val="14"/>
      <color rgb="FF000000"/>
      <name val="Calibri"/>
      <family val="2"/>
      <scheme val="minor"/>
    </font>
    <font>
      <sz val="7.5"/>
      <color theme="1"/>
      <name val="Calibri"/>
      <family val="2"/>
      <scheme val="minor"/>
    </font>
    <font>
      <b/>
      <sz val="16"/>
      <color theme="1"/>
      <name val="Calibri"/>
      <family val="2"/>
      <scheme val="minor"/>
    </font>
    <font>
      <b/>
      <sz val="14"/>
      <color indexed="8"/>
      <name val="Times New Roman"/>
      <family val="1"/>
    </font>
    <font>
      <sz val="16"/>
      <color theme="1"/>
      <name val="Calibri"/>
      <family val="2"/>
      <scheme val="minor"/>
    </font>
    <font>
      <sz val="9"/>
      <color indexed="8"/>
      <name val="Times New Roman"/>
      <family val="1"/>
    </font>
    <font>
      <b/>
      <sz val="14"/>
      <color rgb="FF002060"/>
      <name val="Arial"/>
      <family val="2"/>
    </font>
    <font>
      <b/>
      <sz val="22"/>
      <color rgb="FFFFFF00"/>
      <name val="Calibri"/>
      <family val="2"/>
      <scheme val="minor"/>
    </font>
    <font>
      <sz val="10"/>
      <color theme="1"/>
      <name val="Calibri"/>
      <family val="2"/>
      <scheme val="minor"/>
    </font>
    <font>
      <b/>
      <sz val="22"/>
      <color theme="0"/>
      <name val="Calibri"/>
      <family val="2"/>
      <scheme val="minor"/>
    </font>
    <font>
      <b/>
      <sz val="26"/>
      <color theme="0"/>
      <name val="Calibri"/>
      <family val="2"/>
      <scheme val="minor"/>
    </font>
    <font>
      <b/>
      <sz val="18"/>
      <color theme="0"/>
      <name val="Calibri"/>
      <family val="2"/>
      <scheme val="minor"/>
    </font>
  </fonts>
  <fills count="13">
    <fill>
      <patternFill patternType="none"/>
    </fill>
    <fill>
      <patternFill patternType="gray125"/>
    </fill>
    <fill>
      <patternFill patternType="solid">
        <fgColor theme="5" tint="0.59999389629810485"/>
        <bgColor indexed="64"/>
      </patternFill>
    </fill>
    <fill>
      <patternFill patternType="solid">
        <fgColor rgb="FFFFFF99"/>
        <bgColor indexed="64"/>
      </patternFill>
    </fill>
    <fill>
      <patternFill patternType="solid">
        <fgColor theme="9" tint="0.39997558519241921"/>
        <bgColor indexed="64"/>
      </patternFill>
    </fill>
    <fill>
      <patternFill patternType="solid">
        <fgColor theme="0"/>
        <bgColor indexed="64"/>
      </patternFill>
    </fill>
    <fill>
      <patternFill patternType="solid">
        <fgColor theme="6" tint="0.39997558519241921"/>
        <bgColor indexed="64"/>
      </patternFill>
    </fill>
    <fill>
      <patternFill patternType="solid">
        <fgColor rgb="FFFFC000"/>
        <bgColor indexed="64"/>
      </patternFill>
    </fill>
    <fill>
      <patternFill patternType="solid">
        <fgColor theme="3" tint="-0.249977111117893"/>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1" tint="0.249977111117893"/>
        <bgColor indexed="64"/>
      </patternFill>
    </fill>
    <fill>
      <patternFill patternType="solid">
        <fgColor theme="2" tint="-0.74999237037263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s>
  <cellStyleXfs count="2">
    <xf numFmtId="0" fontId="0" fillId="0" borderId="0"/>
    <xf numFmtId="9" fontId="1" fillId="0" borderId="0" applyFont="0" applyFill="0" applyBorder="0" applyAlignment="0" applyProtection="0"/>
  </cellStyleXfs>
  <cellXfs count="274">
    <xf numFmtId="0" fontId="0" fillId="0" borderId="0" xfId="0"/>
    <xf numFmtId="0" fontId="3" fillId="0" borderId="0" xfId="0" applyFont="1"/>
    <xf numFmtId="0" fontId="6" fillId="0" borderId="0" xfId="0" applyFont="1"/>
    <xf numFmtId="0" fontId="0" fillId="0" borderId="0" xfId="0" applyBorder="1"/>
    <xf numFmtId="4" fontId="7" fillId="0" borderId="0" xfId="0" applyNumberFormat="1" applyFont="1" applyBorder="1" applyAlignment="1">
      <alignment horizontal="center" vertical="center"/>
    </xf>
    <xf numFmtId="0" fontId="0" fillId="0" borderId="1" xfId="0" applyBorder="1"/>
    <xf numFmtId="4" fontId="7" fillId="0" borderId="0" xfId="0" applyNumberFormat="1" applyFont="1" applyBorder="1" applyAlignment="1">
      <alignment horizontal="right" vertical="center"/>
    </xf>
    <xf numFmtId="0" fontId="0" fillId="0" borderId="0" xfId="0" applyAlignment="1">
      <alignment vertical="center"/>
    </xf>
    <xf numFmtId="0" fontId="0" fillId="0" borderId="0" xfId="0" applyFill="1" applyBorder="1" applyAlignment="1">
      <alignment vertical="center"/>
    </xf>
    <xf numFmtId="0" fontId="0" fillId="5" borderId="0" xfId="0" applyFill="1" applyAlignment="1">
      <alignment vertical="center"/>
    </xf>
    <xf numFmtId="0" fontId="14" fillId="0" borderId="0" xfId="0" applyFont="1" applyFill="1" applyBorder="1" applyAlignment="1">
      <alignment horizontal="center" vertical="center"/>
    </xf>
    <xf numFmtId="0" fontId="0" fillId="0" borderId="0" xfId="0" applyFill="1"/>
    <xf numFmtId="0" fontId="0" fillId="0" borderId="0" xfId="0" applyBorder="1" applyAlignment="1">
      <alignment vertical="center"/>
    </xf>
    <xf numFmtId="0" fontId="14" fillId="5" borderId="0" xfId="0" applyFont="1" applyFill="1" applyBorder="1" applyAlignment="1">
      <alignment horizontal="center" vertical="center"/>
    </xf>
    <xf numFmtId="0" fontId="0" fillId="0" borderId="0" xfId="0" applyFill="1" applyAlignment="1">
      <alignment horizontal="right"/>
    </xf>
    <xf numFmtId="0" fontId="0" fillId="0" borderId="0" xfId="0" applyFill="1" applyBorder="1" applyAlignment="1">
      <alignment horizontal="right"/>
    </xf>
    <xf numFmtId="0" fontId="0" fillId="0" borderId="0" xfId="0" applyFill="1" applyBorder="1"/>
    <xf numFmtId="0" fontId="0" fillId="5" borderId="0" xfId="0" applyFill="1"/>
    <xf numFmtId="9" fontId="0" fillId="0" borderId="0" xfId="1" applyFont="1"/>
    <xf numFmtId="0" fontId="0" fillId="5" borderId="1" xfId="0" applyFill="1" applyBorder="1"/>
    <xf numFmtId="0" fontId="8" fillId="0" borderId="0" xfId="0" applyFont="1" applyBorder="1" applyAlignment="1">
      <alignment horizontal="right"/>
    </xf>
    <xf numFmtId="0" fontId="15" fillId="5" borderId="7" xfId="0" applyFont="1" applyFill="1" applyBorder="1" applyAlignment="1">
      <alignment horizontal="left" vertical="top"/>
    </xf>
    <xf numFmtId="4" fontId="15" fillId="5" borderId="7" xfId="0" applyNumberFormat="1" applyFont="1" applyFill="1" applyBorder="1" applyAlignment="1">
      <alignment horizontal="left" vertical="top"/>
    </xf>
    <xf numFmtId="0" fontId="17" fillId="5" borderId="1" xfId="0" applyFont="1" applyFill="1" applyBorder="1" applyAlignment="1">
      <alignment horizontal="center" vertical="center"/>
    </xf>
    <xf numFmtId="0" fontId="18" fillId="5" borderId="4" xfId="0" applyFont="1" applyFill="1" applyBorder="1" applyAlignment="1">
      <alignment horizontal="center"/>
    </xf>
    <xf numFmtId="0" fontId="17" fillId="5" borderId="5" xfId="0" applyFont="1" applyFill="1" applyBorder="1" applyAlignment="1">
      <alignment horizontal="center" vertical="center"/>
    </xf>
    <xf numFmtId="0" fontId="18" fillId="5" borderId="9" xfId="0" applyFont="1" applyFill="1" applyBorder="1" applyAlignment="1">
      <alignment horizontal="center"/>
    </xf>
    <xf numFmtId="0" fontId="17" fillId="5" borderId="10" xfId="0" applyFont="1" applyFill="1" applyBorder="1" applyAlignment="1">
      <alignment horizontal="center" vertical="center"/>
    </xf>
    <xf numFmtId="1" fontId="19" fillId="5" borderId="3" xfId="0" applyNumberFormat="1" applyFont="1" applyFill="1" applyBorder="1" applyAlignment="1">
      <alignment horizontal="center" vertical="center"/>
    </xf>
    <xf numFmtId="1" fontId="19" fillId="5" borderId="11" xfId="0" applyNumberFormat="1" applyFont="1" applyFill="1" applyBorder="1" applyAlignment="1">
      <alignment horizontal="center" vertical="center"/>
    </xf>
    <xf numFmtId="0" fontId="17" fillId="5" borderId="0" xfId="0" applyFont="1" applyFill="1" applyBorder="1" applyAlignment="1">
      <alignment horizontal="center" vertical="center"/>
    </xf>
    <xf numFmtId="0" fontId="19" fillId="5" borderId="3" xfId="0" applyFont="1" applyFill="1" applyBorder="1" applyAlignment="1">
      <alignment horizontal="center" vertical="center"/>
    </xf>
    <xf numFmtId="0" fontId="19" fillId="5" borderId="12" xfId="0" applyFont="1" applyFill="1" applyBorder="1" applyAlignment="1">
      <alignment horizontal="center" vertical="center"/>
    </xf>
    <xf numFmtId="0" fontId="19" fillId="5" borderId="0" xfId="0" applyFont="1" applyFill="1" applyBorder="1" applyAlignment="1">
      <alignment horizontal="center" vertical="center"/>
    </xf>
    <xf numFmtId="0" fontId="19" fillId="5" borderId="1" xfId="0" applyFont="1" applyFill="1" applyBorder="1" applyAlignment="1">
      <alignment horizontal="center" vertical="center"/>
    </xf>
    <xf numFmtId="0" fontId="17" fillId="0" borderId="0" xfId="0" applyFont="1" applyFill="1" applyBorder="1" applyAlignment="1">
      <alignment horizontal="center" vertical="center"/>
    </xf>
    <xf numFmtId="0" fontId="2" fillId="5" borderId="0" xfId="0" applyFont="1" applyFill="1" applyBorder="1" applyAlignment="1">
      <alignment horizontal="center" vertical="center" wrapText="1"/>
    </xf>
    <xf numFmtId="0" fontId="2" fillId="0" borderId="0" xfId="0" applyFont="1"/>
    <xf numFmtId="0" fontId="2" fillId="0" borderId="0" xfId="0" applyFont="1" applyFill="1" applyBorder="1"/>
    <xf numFmtId="0" fontId="2" fillId="5" borderId="0" xfId="0" applyFont="1" applyFill="1"/>
    <xf numFmtId="0" fontId="11" fillId="0" borderId="0" xfId="0" applyFont="1"/>
    <xf numFmtId="0" fontId="11" fillId="0" borderId="0" xfId="0" applyFont="1" applyFill="1" applyBorder="1"/>
    <xf numFmtId="0" fontId="11" fillId="5" borderId="0" xfId="0" applyFont="1" applyFill="1"/>
    <xf numFmtId="0" fontId="20" fillId="5" borderId="0" xfId="0" applyFont="1" applyFill="1"/>
    <xf numFmtId="0" fontId="20" fillId="0" borderId="0" xfId="0" applyFont="1"/>
    <xf numFmtId="0" fontId="23" fillId="0" borderId="0" xfId="0" applyFont="1"/>
    <xf numFmtId="0" fontId="24" fillId="0" borderId="0" xfId="0" applyFont="1"/>
    <xf numFmtId="0" fontId="25" fillId="0" borderId="0" xfId="0" applyFont="1" applyFill="1" applyBorder="1" applyAlignment="1">
      <alignment vertical="center"/>
    </xf>
    <xf numFmtId="0" fontId="25" fillId="0" borderId="0" xfId="0" applyFont="1"/>
    <xf numFmtId="0" fontId="25" fillId="0" borderId="0" xfId="0" applyFont="1" applyFill="1" applyBorder="1"/>
    <xf numFmtId="0" fontId="25" fillId="5" borderId="0" xfId="0" applyFont="1" applyFill="1"/>
    <xf numFmtId="0" fontId="0" fillId="5" borderId="0" xfId="0" applyFont="1" applyFill="1" applyBorder="1" applyAlignment="1">
      <alignment vertical="center"/>
    </xf>
    <xf numFmtId="0" fontId="17" fillId="5" borderId="4" xfId="0" applyFont="1" applyFill="1" applyBorder="1" applyAlignment="1">
      <alignment horizontal="center" vertical="center"/>
    </xf>
    <xf numFmtId="0" fontId="17" fillId="5" borderId="6" xfId="0" applyFont="1" applyFill="1" applyBorder="1" applyAlignment="1">
      <alignment horizontal="center" vertical="center"/>
    </xf>
    <xf numFmtId="3" fontId="17" fillId="5" borderId="6" xfId="0" applyNumberFormat="1" applyFont="1" applyFill="1" applyBorder="1" applyAlignment="1">
      <alignment horizontal="center" vertical="center"/>
    </xf>
    <xf numFmtId="3" fontId="17" fillId="5" borderId="5" xfId="0" applyNumberFormat="1" applyFont="1" applyFill="1" applyBorder="1" applyAlignment="1">
      <alignment horizontal="center" vertical="center"/>
    </xf>
    <xf numFmtId="0" fontId="17" fillId="5" borderId="8" xfId="0" applyFont="1" applyFill="1" applyBorder="1" applyAlignment="1">
      <alignment horizontal="center" vertical="center"/>
    </xf>
    <xf numFmtId="0" fontId="0" fillId="0" borderId="0" xfId="0" applyFont="1" applyFill="1" applyBorder="1" applyAlignment="1">
      <alignment vertical="center"/>
    </xf>
    <xf numFmtId="0" fontId="17" fillId="5" borderId="9" xfId="0" applyFont="1" applyFill="1" applyBorder="1" applyAlignment="1">
      <alignment horizontal="center" vertical="center"/>
    </xf>
    <xf numFmtId="3" fontId="17" fillId="5" borderId="0" xfId="0" applyNumberFormat="1" applyFont="1" applyFill="1" applyBorder="1" applyAlignment="1">
      <alignment horizontal="center" vertical="center"/>
    </xf>
    <xf numFmtId="3" fontId="17" fillId="5" borderId="10" xfId="0" applyNumberFormat="1" applyFont="1" applyFill="1" applyBorder="1" applyAlignment="1">
      <alignment horizontal="center" vertical="center"/>
    </xf>
    <xf numFmtId="0" fontId="17" fillId="5" borderId="7" xfId="0" applyFont="1" applyFill="1" applyBorder="1" applyAlignment="1">
      <alignment horizontal="center" vertical="center"/>
    </xf>
    <xf numFmtId="0" fontId="26" fillId="0" borderId="0" xfId="0" applyFont="1" applyAlignment="1">
      <alignment vertical="center"/>
    </xf>
    <xf numFmtId="0" fontId="17" fillId="6" borderId="4" xfId="0" applyFont="1" applyFill="1" applyBorder="1" applyAlignment="1">
      <alignment horizontal="center" vertical="center" wrapText="1"/>
    </xf>
    <xf numFmtId="0" fontId="17" fillId="6" borderId="5" xfId="0" applyFont="1" applyFill="1" applyBorder="1" applyAlignment="1">
      <alignment horizontal="center" vertical="center" wrapText="1"/>
    </xf>
    <xf numFmtId="0" fontId="17" fillId="6" borderId="6" xfId="0" applyFont="1" applyFill="1" applyBorder="1" applyAlignment="1">
      <alignment horizontal="center" vertical="center" wrapText="1"/>
    </xf>
    <xf numFmtId="0" fontId="17" fillId="6" borderId="1" xfId="0" applyFont="1" applyFill="1" applyBorder="1" applyAlignment="1">
      <alignment horizontal="center" vertical="center" wrapText="1"/>
    </xf>
    <xf numFmtId="0" fontId="22" fillId="7" borderId="4" xfId="0" applyFont="1" applyFill="1" applyBorder="1"/>
    <xf numFmtId="0" fontId="22" fillId="7" borderId="6" xfId="0" applyFont="1" applyFill="1" applyBorder="1"/>
    <xf numFmtId="0" fontId="0" fillId="7" borderId="5" xfId="0" applyFill="1" applyBorder="1"/>
    <xf numFmtId="0" fontId="0" fillId="7" borderId="10" xfId="0" applyFill="1" applyBorder="1"/>
    <xf numFmtId="0" fontId="0" fillId="7" borderId="14" xfId="0" applyFill="1" applyBorder="1"/>
    <xf numFmtId="0" fontId="21" fillId="7" borderId="6" xfId="0" applyFont="1" applyFill="1" applyBorder="1"/>
    <xf numFmtId="0" fontId="11" fillId="7" borderId="6" xfId="0" applyFont="1" applyFill="1" applyBorder="1"/>
    <xf numFmtId="0" fontId="20" fillId="7" borderId="5" xfId="0" applyFont="1" applyFill="1" applyBorder="1"/>
    <xf numFmtId="0" fontId="27" fillId="7" borderId="9" xfId="0" applyFont="1" applyFill="1" applyBorder="1"/>
    <xf numFmtId="0" fontId="11" fillId="7" borderId="0" xfId="0" applyFont="1" applyFill="1" applyBorder="1"/>
    <xf numFmtId="0" fontId="20" fillId="7" borderId="10" xfId="0" applyFont="1" applyFill="1" applyBorder="1"/>
    <xf numFmtId="0" fontId="27" fillId="7" borderId="2" xfId="0" applyFont="1" applyFill="1" applyBorder="1"/>
    <xf numFmtId="0" fontId="11" fillId="7" borderId="13" xfId="0" applyFont="1" applyFill="1" applyBorder="1"/>
    <xf numFmtId="0" fontId="20" fillId="7" borderId="14" xfId="0" applyFont="1" applyFill="1" applyBorder="1"/>
    <xf numFmtId="0" fontId="20" fillId="7" borderId="0" xfId="0" applyFont="1" applyFill="1" applyBorder="1"/>
    <xf numFmtId="0" fontId="20" fillId="7" borderId="6" xfId="0" applyFont="1" applyFill="1" applyBorder="1"/>
    <xf numFmtId="0" fontId="20" fillId="7" borderId="13" xfId="0" applyFont="1" applyFill="1" applyBorder="1"/>
    <xf numFmtId="0" fontId="20" fillId="0" borderId="2" xfId="0" applyFont="1" applyFill="1" applyBorder="1"/>
    <xf numFmtId="0" fontId="20" fillId="0" borderId="13" xfId="0" applyFont="1" applyBorder="1"/>
    <xf numFmtId="0" fontId="20" fillId="5" borderId="13" xfId="0" applyFont="1" applyFill="1" applyBorder="1"/>
    <xf numFmtId="0" fontId="0" fillId="0" borderId="0" xfId="0" applyAlignment="1">
      <alignment horizontal="center"/>
    </xf>
    <xf numFmtId="0" fontId="4" fillId="0" borderId="0" xfId="0" applyFont="1" applyFill="1" applyBorder="1" applyAlignment="1">
      <alignment horizontal="center" vertical="center" wrapText="1"/>
    </xf>
    <xf numFmtId="0" fontId="12" fillId="0" borderId="0" xfId="0" applyFont="1" applyFill="1" applyBorder="1" applyAlignment="1">
      <alignment horizontal="left" vertical="top"/>
    </xf>
    <xf numFmtId="4" fontId="9" fillId="0" borderId="0" xfId="0" applyNumberFormat="1" applyFont="1" applyBorder="1" applyAlignment="1">
      <alignment horizontal="right" vertical="center"/>
    </xf>
    <xf numFmtId="0" fontId="7" fillId="0" borderId="8" xfId="0" applyFont="1" applyBorder="1" applyAlignment="1">
      <alignment horizontal="center" vertical="center"/>
    </xf>
    <xf numFmtId="0" fontId="8" fillId="0" borderId="4" xfId="0" applyFont="1" applyBorder="1" applyAlignment="1">
      <alignment horizontal="right"/>
    </xf>
    <xf numFmtId="0" fontId="8" fillId="0" borderId="6" xfId="0" applyFont="1" applyBorder="1" applyAlignment="1">
      <alignment horizontal="right"/>
    </xf>
    <xf numFmtId="4" fontId="7" fillId="0" borderId="5" xfId="0" applyNumberFormat="1" applyFont="1" applyBorder="1" applyAlignment="1">
      <alignment horizontal="right" vertical="center"/>
    </xf>
    <xf numFmtId="0" fontId="8" fillId="0" borderId="9" xfId="0" applyFont="1" applyBorder="1" applyAlignment="1">
      <alignment horizontal="right"/>
    </xf>
    <xf numFmtId="4" fontId="7" fillId="0" borderId="10" xfId="0" applyNumberFormat="1" applyFont="1" applyBorder="1" applyAlignment="1">
      <alignment horizontal="right" vertical="center"/>
    </xf>
    <xf numFmtId="0" fontId="8" fillId="0" borderId="2" xfId="0" applyFont="1" applyBorder="1" applyAlignment="1">
      <alignment horizontal="right"/>
    </xf>
    <xf numFmtId="0" fontId="8" fillId="0" borderId="13" xfId="0" applyFont="1" applyBorder="1" applyAlignment="1">
      <alignment horizontal="right"/>
    </xf>
    <xf numFmtId="4" fontId="7" fillId="0" borderId="14" xfId="0" applyNumberFormat="1" applyFont="1" applyBorder="1" applyAlignment="1">
      <alignment horizontal="right" vertical="center"/>
    </xf>
    <xf numFmtId="0" fontId="12" fillId="0" borderId="9" xfId="0" applyFont="1" applyFill="1" applyBorder="1" applyAlignment="1">
      <alignment horizontal="left" vertical="top"/>
    </xf>
    <xf numFmtId="4" fontId="7" fillId="0" borderId="6" xfId="0" applyNumberFormat="1" applyFont="1" applyBorder="1" applyAlignment="1">
      <alignment horizontal="right" vertical="center"/>
    </xf>
    <xf numFmtId="4" fontId="7" fillId="0" borderId="9" xfId="0" applyNumberFormat="1" applyFont="1" applyBorder="1" applyAlignment="1">
      <alignment horizontal="right" vertical="center"/>
    </xf>
    <xf numFmtId="4" fontId="7" fillId="0" borderId="13" xfId="0" applyNumberFormat="1" applyFont="1" applyBorder="1" applyAlignment="1">
      <alignment horizontal="right" vertical="center"/>
    </xf>
    <xf numFmtId="4" fontId="7" fillId="0" borderId="9" xfId="0" applyNumberFormat="1" applyFont="1" applyBorder="1" applyAlignment="1">
      <alignment horizontal="center" vertical="center"/>
    </xf>
    <xf numFmtId="4" fontId="9" fillId="0" borderId="9" xfId="0" applyNumberFormat="1" applyFont="1" applyBorder="1" applyAlignment="1">
      <alignment horizontal="right" vertical="center"/>
    </xf>
    <xf numFmtId="0" fontId="30" fillId="0" borderId="0" xfId="0" applyFont="1"/>
    <xf numFmtId="0" fontId="31" fillId="0" borderId="0" xfId="0" applyFont="1"/>
    <xf numFmtId="4" fontId="31" fillId="0" borderId="0" xfId="0" applyNumberFormat="1" applyFont="1"/>
    <xf numFmtId="4" fontId="7" fillId="0" borderId="8" xfId="0" applyNumberFormat="1" applyFont="1" applyBorder="1" applyAlignment="1">
      <alignment horizontal="center" vertical="center"/>
    </xf>
    <xf numFmtId="0" fontId="0" fillId="0" borderId="4" xfId="0" applyBorder="1" applyAlignment="1">
      <alignment horizontal="center"/>
    </xf>
    <xf numFmtId="0" fontId="0" fillId="0" borderId="6" xfId="0" applyBorder="1" applyAlignment="1">
      <alignment horizontal="center"/>
    </xf>
    <xf numFmtId="3" fontId="0" fillId="0" borderId="6" xfId="0" applyNumberFormat="1" applyBorder="1" applyAlignment="1">
      <alignment horizontal="center"/>
    </xf>
    <xf numFmtId="3" fontId="0" fillId="0" borderId="5" xfId="0" applyNumberFormat="1" applyBorder="1" applyAlignment="1">
      <alignment horizontal="center"/>
    </xf>
    <xf numFmtId="0" fontId="0" fillId="0" borderId="9" xfId="0" applyBorder="1" applyAlignment="1">
      <alignment horizontal="center"/>
    </xf>
    <xf numFmtId="0" fontId="0" fillId="0" borderId="0" xfId="0" applyBorder="1" applyAlignment="1">
      <alignment horizontal="center"/>
    </xf>
    <xf numFmtId="3" fontId="0" fillId="0" borderId="0" xfId="0" applyNumberFormat="1" applyBorder="1" applyAlignment="1">
      <alignment horizontal="center"/>
    </xf>
    <xf numFmtId="3" fontId="0" fillId="0" borderId="10" xfId="0" applyNumberFormat="1" applyBorder="1" applyAlignment="1">
      <alignment horizontal="center"/>
    </xf>
    <xf numFmtId="0" fontId="0" fillId="0" borderId="2" xfId="0" applyBorder="1" applyAlignment="1">
      <alignment horizontal="center"/>
    </xf>
    <xf numFmtId="0" fontId="0" fillId="0" borderId="13" xfId="0" applyBorder="1" applyAlignment="1">
      <alignment horizontal="center"/>
    </xf>
    <xf numFmtId="3" fontId="0" fillId="0" borderId="13" xfId="0" applyNumberFormat="1" applyBorder="1" applyAlignment="1">
      <alignment horizontal="center"/>
    </xf>
    <xf numFmtId="0" fontId="0" fillId="0" borderId="10" xfId="0" applyBorder="1" applyAlignment="1">
      <alignment horizontal="center"/>
    </xf>
    <xf numFmtId="0" fontId="8" fillId="0" borderId="0" xfId="0" applyFont="1" applyBorder="1" applyAlignment="1">
      <alignment horizontal="center"/>
    </xf>
    <xf numFmtId="0" fontId="0" fillId="0" borderId="5" xfId="0" applyBorder="1" applyAlignment="1">
      <alignment horizontal="center"/>
    </xf>
    <xf numFmtId="0" fontId="0" fillId="0" borderId="14" xfId="0" applyBorder="1" applyAlignment="1">
      <alignment horizontal="center"/>
    </xf>
    <xf numFmtId="0" fontId="5" fillId="3" borderId="23" xfId="0" applyFont="1" applyFill="1" applyBorder="1" applyAlignment="1">
      <alignment horizontal="center"/>
    </xf>
    <xf numFmtId="0" fontId="0" fillId="4" borderId="24" xfId="0" applyFont="1" applyFill="1" applyBorder="1" applyAlignment="1">
      <alignment horizontal="center"/>
    </xf>
    <xf numFmtId="0" fontId="5" fillId="3" borderId="25" xfId="0" applyFont="1" applyFill="1" applyBorder="1" applyAlignment="1">
      <alignment horizontal="center"/>
    </xf>
    <xf numFmtId="0" fontId="5" fillId="3" borderId="24" xfId="0" applyFont="1" applyFill="1" applyBorder="1" applyAlignment="1">
      <alignment horizontal="center"/>
    </xf>
    <xf numFmtId="0" fontId="6" fillId="4" borderId="26" xfId="0" applyFont="1" applyFill="1" applyBorder="1" applyAlignment="1">
      <alignment horizontal="center"/>
    </xf>
    <xf numFmtId="0" fontId="5" fillId="3" borderId="27" xfId="0" applyFont="1" applyFill="1" applyBorder="1" applyAlignment="1">
      <alignment horizontal="center"/>
    </xf>
    <xf numFmtId="0" fontId="28" fillId="0" borderId="0" xfId="0" applyFont="1" applyBorder="1" applyAlignment="1">
      <alignment wrapText="1"/>
    </xf>
    <xf numFmtId="0" fontId="7" fillId="0" borderId="4" xfId="0" applyFont="1" applyBorder="1" applyAlignment="1">
      <alignment horizontal="center" vertical="center"/>
    </xf>
    <xf numFmtId="0" fontId="7" fillId="0" borderId="9" xfId="0" applyFont="1" applyBorder="1" applyAlignment="1">
      <alignment horizontal="center" vertical="center"/>
    </xf>
    <xf numFmtId="0" fontId="7" fillId="0" borderId="2" xfId="0" applyFont="1" applyBorder="1" applyAlignment="1">
      <alignment horizontal="center" vertical="center"/>
    </xf>
    <xf numFmtId="0" fontId="28" fillId="0" borderId="9" xfId="0" applyFont="1" applyBorder="1" applyAlignment="1">
      <alignment wrapText="1"/>
    </xf>
    <xf numFmtId="0" fontId="0" fillId="0" borderId="0" xfId="0" applyAlignment="1">
      <alignment horizontal="right"/>
    </xf>
    <xf numFmtId="0" fontId="31" fillId="0" borderId="0" xfId="0" applyFont="1" applyAlignment="1">
      <alignment horizontal="right"/>
    </xf>
    <xf numFmtId="0" fontId="5" fillId="3" borderId="25" xfId="0" applyFont="1" applyFill="1" applyBorder="1" applyAlignment="1">
      <alignment horizontal="right"/>
    </xf>
    <xf numFmtId="0" fontId="0" fillId="0" borderId="10" xfId="0" applyBorder="1"/>
    <xf numFmtId="0" fontId="0" fillId="0" borderId="13" xfId="0" applyBorder="1"/>
    <xf numFmtId="0" fontId="0" fillId="0" borderId="14" xfId="0" applyBorder="1"/>
    <xf numFmtId="0" fontId="9" fillId="0" borderId="0" xfId="0" applyFont="1" applyBorder="1"/>
    <xf numFmtId="0" fontId="9" fillId="0" borderId="10" xfId="0" applyFont="1" applyBorder="1"/>
    <xf numFmtId="0" fontId="9" fillId="0" borderId="14" xfId="0" applyFont="1" applyBorder="1"/>
    <xf numFmtId="4" fontId="7" fillId="0" borderId="10" xfId="0" applyNumberFormat="1" applyFont="1" applyBorder="1" applyAlignment="1">
      <alignment horizontal="center" vertical="center"/>
    </xf>
    <xf numFmtId="0" fontId="9" fillId="0" borderId="13" xfId="0" applyFont="1" applyBorder="1"/>
    <xf numFmtId="0" fontId="28" fillId="0" borderId="4" xfId="0" applyFont="1" applyBorder="1" applyAlignment="1">
      <alignment wrapText="1"/>
    </xf>
    <xf numFmtId="0" fontId="28" fillId="0" borderId="6" xfId="0" applyFont="1" applyBorder="1" applyAlignment="1">
      <alignment wrapText="1"/>
    </xf>
    <xf numFmtId="4" fontId="7" fillId="5" borderId="6" xfId="0" applyNumberFormat="1" applyFont="1" applyFill="1" applyBorder="1" applyAlignment="1">
      <alignment horizontal="right" vertical="center"/>
    </xf>
    <xf numFmtId="4" fontId="32" fillId="0" borderId="0" xfId="1" applyNumberFormat="1" applyFont="1" applyAlignment="1">
      <alignment horizontal="center" vertical="center"/>
    </xf>
    <xf numFmtId="4" fontId="32" fillId="0" borderId="4" xfId="1" applyNumberFormat="1" applyFont="1" applyBorder="1" applyAlignment="1">
      <alignment horizontal="center" vertical="center"/>
    </xf>
    <xf numFmtId="4" fontId="32" fillId="0" borderId="6" xfId="1" applyNumberFormat="1" applyFont="1" applyBorder="1" applyAlignment="1">
      <alignment horizontal="center" vertical="center"/>
    </xf>
    <xf numFmtId="4" fontId="32" fillId="0" borderId="9" xfId="1" applyNumberFormat="1" applyFont="1" applyBorder="1" applyAlignment="1">
      <alignment horizontal="center" vertical="center"/>
    </xf>
    <xf numFmtId="4" fontId="32" fillId="0" borderId="0" xfId="1" applyNumberFormat="1" applyFont="1" applyBorder="1" applyAlignment="1">
      <alignment horizontal="center" vertical="center"/>
    </xf>
    <xf numFmtId="0" fontId="0" fillId="0" borderId="9" xfId="0" applyBorder="1"/>
    <xf numFmtId="0" fontId="0" fillId="0" borderId="0" xfId="0" applyBorder="1" applyAlignment="1">
      <alignment horizontal="right"/>
    </xf>
    <xf numFmtId="4" fontId="32" fillId="0" borderId="2" xfId="1" applyNumberFormat="1" applyFont="1" applyBorder="1" applyAlignment="1">
      <alignment horizontal="center" vertical="center"/>
    </xf>
    <xf numFmtId="4" fontId="32" fillId="0" borderId="13" xfId="1" applyNumberFormat="1" applyFont="1" applyBorder="1" applyAlignment="1">
      <alignment horizontal="center" vertical="center"/>
    </xf>
    <xf numFmtId="0" fontId="0" fillId="0" borderId="10" xfId="0" applyBorder="1" applyAlignment="1">
      <alignment horizontal="right"/>
    </xf>
    <xf numFmtId="0" fontId="0" fillId="0" borderId="10" xfId="0" applyBorder="1" applyAlignment="1"/>
    <xf numFmtId="0" fontId="0" fillId="0" borderId="0" xfId="0" applyBorder="1" applyAlignment="1"/>
    <xf numFmtId="0" fontId="0" fillId="0" borderId="0" xfId="0" applyAlignment="1"/>
    <xf numFmtId="4" fontId="7" fillId="0" borderId="5" xfId="0" applyNumberFormat="1" applyFont="1" applyBorder="1" applyAlignment="1"/>
    <xf numFmtId="4" fontId="7" fillId="0" borderId="10" xfId="0" applyNumberFormat="1" applyFont="1" applyBorder="1" applyAlignment="1"/>
    <xf numFmtId="4" fontId="32" fillId="0" borderId="10" xfId="1" applyNumberFormat="1" applyFont="1" applyBorder="1" applyAlignment="1"/>
    <xf numFmtId="4" fontId="7" fillId="0" borderId="14" xfId="0" applyNumberFormat="1" applyFont="1" applyBorder="1" applyAlignment="1"/>
    <xf numFmtId="4" fontId="32" fillId="0" borderId="5" xfId="1" applyNumberFormat="1" applyFont="1" applyBorder="1" applyAlignment="1"/>
    <xf numFmtId="4" fontId="32" fillId="0" borderId="14" xfId="1" applyNumberFormat="1" applyFont="1" applyBorder="1" applyAlignment="1"/>
    <xf numFmtId="4" fontId="7" fillId="0" borderId="6" xfId="0" applyNumberFormat="1" applyFont="1" applyBorder="1" applyAlignment="1"/>
    <xf numFmtId="4" fontId="7" fillId="0" borderId="0" xfId="0" applyNumberFormat="1" applyFont="1" applyBorder="1" applyAlignment="1"/>
    <xf numFmtId="4" fontId="32" fillId="0" borderId="0" xfId="1" applyNumberFormat="1" applyFont="1" applyAlignment="1"/>
    <xf numFmtId="4" fontId="7" fillId="0" borderId="13" xfId="0" applyNumberFormat="1" applyFont="1" applyBorder="1" applyAlignment="1"/>
    <xf numFmtId="4" fontId="32" fillId="0" borderId="6" xfId="1" applyNumberFormat="1" applyFont="1" applyBorder="1" applyAlignment="1"/>
    <xf numFmtId="4" fontId="32" fillId="0" borderId="0" xfId="1" applyNumberFormat="1" applyFont="1" applyBorder="1" applyAlignment="1"/>
    <xf numFmtId="4" fontId="32" fillId="0" borderId="13" xfId="1" applyNumberFormat="1" applyFont="1" applyBorder="1" applyAlignment="1"/>
    <xf numFmtId="4" fontId="32" fillId="0" borderId="5" xfId="1" applyNumberFormat="1" applyFont="1" applyBorder="1" applyAlignment="1">
      <alignment horizontal="right" vertical="center"/>
    </xf>
    <xf numFmtId="4" fontId="32" fillId="0" borderId="10" xfId="1" applyNumberFormat="1" applyFont="1" applyBorder="1" applyAlignment="1">
      <alignment horizontal="right" vertical="center"/>
    </xf>
    <xf numFmtId="4" fontId="32" fillId="0" borderId="14" xfId="1" applyNumberFormat="1" applyFont="1" applyBorder="1" applyAlignment="1">
      <alignment horizontal="right" vertical="center"/>
    </xf>
    <xf numFmtId="4" fontId="32" fillId="0" borderId="6" xfId="1" applyNumberFormat="1" applyFont="1" applyBorder="1" applyAlignment="1">
      <alignment horizontal="right" vertical="center"/>
    </xf>
    <xf numFmtId="4" fontId="32" fillId="0" borderId="0" xfId="1" applyNumberFormat="1" applyFont="1" applyBorder="1" applyAlignment="1">
      <alignment horizontal="right" vertical="center"/>
    </xf>
    <xf numFmtId="4" fontId="32" fillId="0" borderId="13" xfId="1" applyNumberFormat="1" applyFont="1" applyBorder="1" applyAlignment="1">
      <alignment horizontal="right" vertical="center"/>
    </xf>
    <xf numFmtId="4" fontId="32" fillId="0" borderId="0" xfId="1" applyNumberFormat="1" applyFont="1" applyAlignment="1">
      <alignment horizontal="right" vertical="center"/>
    </xf>
    <xf numFmtId="0" fontId="33" fillId="5" borderId="1" xfId="0" applyFont="1" applyFill="1" applyBorder="1" applyAlignment="1">
      <alignment horizontal="center" vertical="center"/>
    </xf>
    <xf numFmtId="0" fontId="20" fillId="0" borderId="0" xfId="0" applyFont="1" applyFill="1" applyBorder="1" applyAlignment="1">
      <alignment horizontal="right"/>
    </xf>
    <xf numFmtId="1" fontId="33" fillId="5" borderId="3" xfId="0" applyNumberFormat="1" applyFont="1" applyFill="1" applyBorder="1" applyAlignment="1">
      <alignment horizontal="center" vertical="center"/>
    </xf>
    <xf numFmtId="1" fontId="33" fillId="5" borderId="11" xfId="0" applyNumberFormat="1" applyFont="1" applyFill="1" applyBorder="1" applyAlignment="1">
      <alignment horizontal="center" vertical="center"/>
    </xf>
    <xf numFmtId="0" fontId="33" fillId="5" borderId="0" xfId="0" applyFont="1" applyFill="1" applyBorder="1" applyAlignment="1">
      <alignment horizontal="center" vertical="center"/>
    </xf>
    <xf numFmtId="0" fontId="33" fillId="5" borderId="3" xfId="0" applyFont="1" applyFill="1" applyBorder="1" applyAlignment="1">
      <alignment horizontal="center" vertical="center"/>
    </xf>
    <xf numFmtId="0" fontId="33" fillId="5" borderId="12" xfId="0" applyFont="1" applyFill="1" applyBorder="1" applyAlignment="1">
      <alignment horizontal="center" vertical="center"/>
    </xf>
    <xf numFmtId="0" fontId="16" fillId="0" borderId="0" xfId="0" applyFont="1" applyFill="1" applyBorder="1"/>
    <xf numFmtId="0" fontId="0" fillId="11" borderId="0" xfId="0" applyFill="1"/>
    <xf numFmtId="0" fontId="0" fillId="7" borderId="6" xfId="0" applyFill="1" applyBorder="1"/>
    <xf numFmtId="0" fontId="0" fillId="7" borderId="0" xfId="0" applyFill="1" applyBorder="1"/>
    <xf numFmtId="0" fontId="0" fillId="7" borderId="13" xfId="0" applyFill="1" applyBorder="1"/>
    <xf numFmtId="0" fontId="0" fillId="11" borderId="0" xfId="0" applyFill="1" applyBorder="1"/>
    <xf numFmtId="0" fontId="4" fillId="0" borderId="8" xfId="0" applyFont="1" applyBorder="1" applyAlignment="1">
      <alignment horizontal="center" vertical="center"/>
    </xf>
    <xf numFmtId="0" fontId="4" fillId="0" borderId="7" xfId="0" applyFont="1" applyBorder="1" applyAlignment="1">
      <alignment horizontal="center" vertical="center"/>
    </xf>
    <xf numFmtId="0" fontId="4" fillId="0" borderId="15" xfId="0" applyFont="1" applyBorder="1" applyAlignment="1">
      <alignment horizontal="center" vertical="center"/>
    </xf>
    <xf numFmtId="0" fontId="4" fillId="0" borderId="0" xfId="0" applyFont="1" applyFill="1" applyBorder="1" applyAlignment="1">
      <alignment vertical="center" wrapText="1"/>
    </xf>
    <xf numFmtId="0" fontId="35" fillId="9" borderId="1" xfId="0" applyFont="1" applyFill="1" applyBorder="1" applyAlignment="1">
      <alignment vertical="center" wrapText="1"/>
    </xf>
    <xf numFmtId="0" fontId="35" fillId="9" borderId="1" xfId="0" applyFont="1" applyFill="1" applyBorder="1" applyAlignment="1">
      <alignment horizontal="center" vertical="center" wrapText="1"/>
    </xf>
    <xf numFmtId="3" fontId="19" fillId="5" borderId="12" xfId="0" applyNumberFormat="1" applyFont="1" applyFill="1" applyBorder="1" applyAlignment="1">
      <alignment horizontal="center" vertical="center"/>
    </xf>
    <xf numFmtId="3" fontId="19" fillId="5" borderId="11" xfId="0" applyNumberFormat="1" applyFont="1" applyFill="1" applyBorder="1" applyAlignment="1">
      <alignment horizontal="center" vertical="center"/>
    </xf>
    <xf numFmtId="3" fontId="33" fillId="5" borderId="12" xfId="0" applyNumberFormat="1" applyFont="1" applyFill="1" applyBorder="1" applyAlignment="1">
      <alignment horizontal="center" vertical="center"/>
    </xf>
    <xf numFmtId="3" fontId="33" fillId="5" borderId="11" xfId="0" applyNumberFormat="1" applyFont="1" applyFill="1" applyBorder="1" applyAlignment="1">
      <alignment horizontal="center" vertical="center"/>
    </xf>
    <xf numFmtId="0" fontId="17" fillId="5" borderId="8" xfId="0" applyFont="1" applyFill="1" applyBorder="1" applyAlignment="1">
      <alignment horizontal="right" vertical="center"/>
    </xf>
    <xf numFmtId="0" fontId="17" fillId="5" borderId="7" xfId="0" applyFont="1" applyFill="1" applyBorder="1" applyAlignment="1">
      <alignment horizontal="right" vertical="center"/>
    </xf>
    <xf numFmtId="0" fontId="17" fillId="5" borderId="15" xfId="0" applyFont="1" applyFill="1" applyBorder="1" applyAlignment="1">
      <alignment horizontal="right" vertical="center"/>
    </xf>
    <xf numFmtId="0" fontId="17" fillId="5" borderId="15" xfId="0" applyFont="1" applyFill="1" applyBorder="1" applyAlignment="1">
      <alignment horizontal="center" vertical="center"/>
    </xf>
    <xf numFmtId="0" fontId="19" fillId="5" borderId="11" xfId="0" applyFont="1" applyFill="1" applyBorder="1" applyAlignment="1">
      <alignment horizontal="center" vertical="center"/>
    </xf>
    <xf numFmtId="0" fontId="17" fillId="6" borderId="3" xfId="0" applyFont="1" applyFill="1" applyBorder="1" applyAlignment="1">
      <alignment horizontal="center" vertical="center" wrapText="1"/>
    </xf>
    <xf numFmtId="0" fontId="17" fillId="6" borderId="11" xfId="0" applyFont="1" applyFill="1" applyBorder="1" applyAlignment="1">
      <alignment horizontal="center" vertical="center" wrapText="1"/>
    </xf>
    <xf numFmtId="0" fontId="15" fillId="5" borderId="7" xfId="0" applyFont="1" applyFill="1" applyBorder="1" applyAlignment="1">
      <alignment horizontal="left" vertical="center"/>
    </xf>
    <xf numFmtId="0" fontId="0" fillId="0" borderId="0" xfId="1" applyNumberFormat="1" applyFont="1" applyFill="1" applyAlignment="1">
      <alignment horizontal="center" vertical="center"/>
    </xf>
    <xf numFmtId="10" fontId="0" fillId="0" borderId="0" xfId="0" applyNumberFormat="1" applyFill="1"/>
    <xf numFmtId="10" fontId="0" fillId="0" borderId="0" xfId="0" applyNumberFormat="1" applyFill="1" applyAlignment="1">
      <alignment horizontal="right"/>
    </xf>
    <xf numFmtId="9" fontId="0" fillId="0" borderId="0" xfId="0" applyNumberFormat="1"/>
    <xf numFmtId="9" fontId="0" fillId="0" borderId="0" xfId="0" applyNumberFormat="1" applyFill="1"/>
    <xf numFmtId="0" fontId="0" fillId="0" borderId="6" xfId="0" applyBorder="1"/>
    <xf numFmtId="0" fontId="4" fillId="0" borderId="5" xfId="0" applyFont="1" applyBorder="1" applyAlignment="1">
      <alignment horizontal="center" vertical="center"/>
    </xf>
    <xf numFmtId="0" fontId="4" fillId="0" borderId="10" xfId="0" applyFont="1" applyBorder="1" applyAlignment="1">
      <alignment horizontal="center" vertical="center"/>
    </xf>
    <xf numFmtId="0" fontId="4" fillId="0" borderId="14" xfId="0" applyFont="1" applyBorder="1" applyAlignment="1">
      <alignment horizontal="center" vertical="center"/>
    </xf>
    <xf numFmtId="3" fontId="0" fillId="0" borderId="14" xfId="0" applyNumberFormat="1" applyBorder="1" applyAlignment="1">
      <alignment horizontal="center"/>
    </xf>
    <xf numFmtId="0" fontId="12" fillId="0" borderId="6" xfId="0" applyFont="1" applyFill="1" applyBorder="1" applyAlignment="1">
      <alignment horizontal="right" vertical="top"/>
    </xf>
    <xf numFmtId="0" fontId="12" fillId="0" borderId="0" xfId="0" applyFont="1" applyFill="1" applyBorder="1" applyAlignment="1">
      <alignment horizontal="right" vertical="top"/>
    </xf>
    <xf numFmtId="0" fontId="12" fillId="0" borderId="13" xfId="0" applyFont="1" applyFill="1" applyBorder="1" applyAlignment="1">
      <alignment horizontal="right" vertical="top"/>
    </xf>
    <xf numFmtId="0" fontId="0" fillId="0" borderId="0" xfId="0"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15" xfId="0" applyBorder="1" applyAlignment="1">
      <alignment horizontal="center" vertical="center"/>
    </xf>
    <xf numFmtId="0" fontId="0" fillId="12" borderId="0" xfId="0" applyFill="1"/>
    <xf numFmtId="0" fontId="0" fillId="8" borderId="0" xfId="0" applyFill="1"/>
    <xf numFmtId="0" fontId="0" fillId="12" borderId="0" xfId="0" applyFill="1" applyBorder="1"/>
    <xf numFmtId="10" fontId="0" fillId="0" borderId="0" xfId="0" applyNumberFormat="1"/>
    <xf numFmtId="14" fontId="29" fillId="0" borderId="0" xfId="0" applyNumberFormat="1" applyFont="1" applyBorder="1" applyAlignment="1">
      <alignment horizontal="center" vertical="center" textRotation="77"/>
    </xf>
    <xf numFmtId="0" fontId="7" fillId="0" borderId="0" xfId="0" applyFont="1" applyBorder="1" applyAlignment="1">
      <alignment horizontal="center" vertical="center"/>
    </xf>
    <xf numFmtId="0" fontId="4" fillId="0" borderId="0" xfId="0" applyFont="1" applyBorder="1" applyAlignment="1">
      <alignment horizontal="center" vertical="center"/>
    </xf>
    <xf numFmtId="14" fontId="29" fillId="0" borderId="8" xfId="0" applyNumberFormat="1" applyFont="1" applyBorder="1" applyAlignment="1">
      <alignment horizontal="center" vertical="center" textRotation="77"/>
    </xf>
    <xf numFmtId="14" fontId="29" fillId="0" borderId="7" xfId="0" applyNumberFormat="1" applyFont="1" applyBorder="1" applyAlignment="1">
      <alignment horizontal="center" vertical="center" textRotation="77"/>
    </xf>
    <xf numFmtId="14" fontId="29" fillId="0" borderId="15" xfId="0" applyNumberFormat="1" applyFont="1" applyBorder="1" applyAlignment="1">
      <alignment horizontal="center" vertical="center" textRotation="77"/>
    </xf>
    <xf numFmtId="0" fontId="10" fillId="2" borderId="20" xfId="0" applyFont="1" applyFill="1" applyBorder="1" applyAlignment="1">
      <alignment horizontal="center"/>
    </xf>
    <xf numFmtId="0" fontId="10" fillId="2" borderId="18" xfId="0" applyFont="1" applyFill="1" applyBorder="1" applyAlignment="1">
      <alignment horizontal="center"/>
    </xf>
    <xf numFmtId="0" fontId="10" fillId="2" borderId="21" xfId="0" applyFont="1" applyFill="1" applyBorder="1" applyAlignment="1">
      <alignment horizontal="center"/>
    </xf>
    <xf numFmtId="0" fontId="10" fillId="2" borderId="19" xfId="0" applyFont="1" applyFill="1" applyBorder="1" applyAlignment="1">
      <alignment horizontal="center"/>
    </xf>
    <xf numFmtId="0" fontId="4" fillId="9" borderId="8" xfId="0" applyFont="1" applyFill="1" applyBorder="1" applyAlignment="1">
      <alignment horizontal="center" vertical="center" wrapText="1"/>
    </xf>
    <xf numFmtId="0" fontId="4" fillId="9" borderId="7" xfId="0" applyFont="1" applyFill="1" applyBorder="1" applyAlignment="1">
      <alignment horizontal="center" vertical="center" wrapText="1"/>
    </xf>
    <xf numFmtId="0" fontId="2" fillId="2" borderId="20" xfId="0" applyFont="1" applyFill="1" applyBorder="1" applyAlignment="1">
      <alignment horizontal="center"/>
    </xf>
    <xf numFmtId="0" fontId="2" fillId="2" borderId="18" xfId="0" applyFont="1" applyFill="1" applyBorder="1" applyAlignment="1">
      <alignment horizontal="center"/>
    </xf>
    <xf numFmtId="0" fontId="2" fillId="2" borderId="21" xfId="0" applyFont="1" applyFill="1" applyBorder="1" applyAlignment="1">
      <alignment horizontal="center"/>
    </xf>
    <xf numFmtId="0" fontId="2" fillId="9" borderId="16" xfId="0" applyFont="1" applyFill="1" applyBorder="1" applyAlignment="1">
      <alignment horizontal="center" vertical="center"/>
    </xf>
    <xf numFmtId="0" fontId="2" fillId="9" borderId="22" xfId="0" applyFont="1" applyFill="1" applyBorder="1" applyAlignment="1">
      <alignment horizontal="center" vertical="center"/>
    </xf>
    <xf numFmtId="0" fontId="2" fillId="2" borderId="17" xfId="0" applyFont="1" applyFill="1" applyBorder="1" applyAlignment="1">
      <alignment horizontal="center"/>
    </xf>
    <xf numFmtId="0" fontId="2" fillId="2" borderId="19" xfId="0" applyFont="1" applyFill="1" applyBorder="1" applyAlignment="1">
      <alignment horizontal="center"/>
    </xf>
    <xf numFmtId="14" fontId="29" fillId="0" borderId="4" xfId="0" applyNumberFormat="1" applyFont="1" applyBorder="1" applyAlignment="1">
      <alignment horizontal="center" vertical="center" textRotation="77"/>
    </xf>
    <xf numFmtId="14" fontId="29" fillId="0" borderId="9" xfId="0" applyNumberFormat="1" applyFont="1" applyBorder="1" applyAlignment="1">
      <alignment horizontal="center" vertical="center" textRotation="77"/>
    </xf>
    <xf numFmtId="14" fontId="29" fillId="0" borderId="2" xfId="0" applyNumberFormat="1" applyFont="1" applyBorder="1" applyAlignment="1">
      <alignment horizontal="center" vertical="center" textRotation="77"/>
    </xf>
    <xf numFmtId="0" fontId="11" fillId="7" borderId="13" xfId="0" applyFont="1" applyFill="1" applyBorder="1" applyAlignment="1">
      <alignment horizontal="left" vertical="top" wrapText="1"/>
    </xf>
    <xf numFmtId="0" fontId="11" fillId="7" borderId="14" xfId="0" applyFont="1" applyFill="1" applyBorder="1" applyAlignment="1">
      <alignment horizontal="left" vertical="top" wrapText="1"/>
    </xf>
    <xf numFmtId="0" fontId="34" fillId="10" borderId="3" xfId="0" applyFont="1" applyFill="1" applyBorder="1" applyAlignment="1">
      <alignment horizontal="center" vertical="center"/>
    </xf>
    <xf numFmtId="0" fontId="34" fillId="10" borderId="12" xfId="0" applyFont="1" applyFill="1" applyBorder="1" applyAlignment="1">
      <alignment horizontal="center" vertical="center"/>
    </xf>
    <xf numFmtId="0" fontId="34" fillId="10" borderId="11" xfId="0" applyFont="1" applyFill="1" applyBorder="1" applyAlignment="1">
      <alignment horizontal="center" vertical="center"/>
    </xf>
    <xf numFmtId="0" fontId="13" fillId="8" borderId="0" xfId="0" applyFont="1" applyFill="1" applyBorder="1" applyAlignment="1">
      <alignment horizontal="center" vertical="center"/>
    </xf>
    <xf numFmtId="0" fontId="11" fillId="7" borderId="0" xfId="0" applyFont="1" applyFill="1" applyBorder="1" applyAlignment="1">
      <alignment horizontal="left" vertical="top" wrapText="1"/>
    </xf>
    <xf numFmtId="0" fontId="11" fillId="7" borderId="10" xfId="0" applyFont="1" applyFill="1" applyBorder="1" applyAlignment="1">
      <alignment horizontal="left" vertical="top" wrapText="1"/>
    </xf>
    <xf numFmtId="0" fontId="36" fillId="10" borderId="3" xfId="0" applyFont="1" applyFill="1" applyBorder="1" applyAlignment="1">
      <alignment horizontal="center" vertical="center"/>
    </xf>
    <xf numFmtId="0" fontId="36" fillId="10" borderId="12" xfId="0" applyFont="1" applyFill="1" applyBorder="1" applyAlignment="1">
      <alignment horizontal="center" vertical="center"/>
    </xf>
    <xf numFmtId="0" fontId="36" fillId="10" borderId="11" xfId="0" applyFont="1" applyFill="1" applyBorder="1" applyAlignment="1">
      <alignment horizontal="center" vertical="center"/>
    </xf>
    <xf numFmtId="0" fontId="37" fillId="10" borderId="4" xfId="0" applyFont="1" applyFill="1" applyBorder="1" applyAlignment="1">
      <alignment horizontal="center" vertical="center"/>
    </xf>
    <xf numFmtId="0" fontId="37" fillId="10" borderId="6" xfId="0" applyFont="1" applyFill="1" applyBorder="1" applyAlignment="1">
      <alignment horizontal="center" vertical="center"/>
    </xf>
    <xf numFmtId="0" fontId="37" fillId="10" borderId="5" xfId="0" applyFont="1" applyFill="1" applyBorder="1" applyAlignment="1">
      <alignment horizontal="center" vertical="center"/>
    </xf>
    <xf numFmtId="0" fontId="37" fillId="10" borderId="2" xfId="0" applyFont="1" applyFill="1" applyBorder="1" applyAlignment="1">
      <alignment horizontal="center" vertical="center"/>
    </xf>
    <xf numFmtId="0" fontId="37" fillId="10" borderId="13" xfId="0" applyFont="1" applyFill="1" applyBorder="1" applyAlignment="1">
      <alignment horizontal="center" vertical="center"/>
    </xf>
    <xf numFmtId="0" fontId="37" fillId="10" borderId="14" xfId="0" applyFont="1" applyFill="1" applyBorder="1" applyAlignment="1">
      <alignment horizontal="center" vertical="center"/>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i="1" u="sng"/>
            </a:pPr>
            <a:r>
              <a:rPr lang="fr-FR" sz="1400" i="1" u="sng"/>
              <a:t>Erreurs de saisie commises par les agences commerciales durant le mois de Janvier.16</a:t>
            </a:r>
          </a:p>
        </c:rich>
      </c:tx>
      <c:overlay val="0"/>
    </c:title>
    <c:autoTitleDeleted val="0"/>
    <c:view3D>
      <c:rotX val="40"/>
      <c:rotY val="140"/>
      <c:rAngAx val="0"/>
      <c:perspective val="100"/>
    </c:view3D>
    <c:floor>
      <c:thickness val="0"/>
    </c:floor>
    <c:sideWall>
      <c:thickness val="0"/>
    </c:sideWall>
    <c:backWall>
      <c:thickness val="0"/>
    </c:backWall>
    <c:plotArea>
      <c:layout/>
      <c:pie3DChart>
        <c:varyColors val="1"/>
        <c:ser>
          <c:idx val="0"/>
          <c:order val="0"/>
          <c:explosion val="18"/>
          <c:dLbls>
            <c:spPr>
              <a:noFill/>
              <a:ln>
                <a:noFill/>
              </a:ln>
              <a:effectLst/>
            </c:spPr>
            <c:txPr>
              <a:bodyPr/>
              <a:lstStyle/>
              <a:p>
                <a:pPr>
                  <a:defRPr sz="1200" b="1"/>
                </a:pPr>
                <a:endParaRPr lang="fr-FR"/>
              </a:p>
            </c:txPr>
            <c:showLegendKey val="0"/>
            <c:showVal val="0"/>
            <c:showCatName val="0"/>
            <c:showSerName val="0"/>
            <c:showPercent val="1"/>
            <c:showBubbleSize val="0"/>
            <c:showLeaderLines val="1"/>
            <c:extLst>
              <c:ext xmlns:c15="http://schemas.microsoft.com/office/drawing/2012/chart" uri="{CE6537A1-D6FC-4f65-9D91-7224C49458BB}"/>
            </c:extLst>
          </c:dLbls>
          <c:cat>
            <c:strRef>
              <c:f>Recap!$B$6:$B$14</c:f>
              <c:strCache>
                <c:ptCount val="9"/>
                <c:pt idx="0">
                  <c:v>BOLOGHINE</c:v>
                </c:pt>
                <c:pt idx="1">
                  <c:v>CASBAH</c:v>
                </c:pt>
                <c:pt idx="2">
                  <c:v>CHERAGA</c:v>
                </c:pt>
                <c:pt idx="3">
                  <c:v>AIN BENIAN</c:v>
                </c:pt>
                <c:pt idx="4">
                  <c:v>BOUZAREAH</c:v>
                </c:pt>
                <c:pt idx="5">
                  <c:v>BAB EL OUED</c:v>
                </c:pt>
                <c:pt idx="6">
                  <c:v>ZERALDA</c:v>
                </c:pt>
                <c:pt idx="7">
                  <c:v>DOUERA</c:v>
                </c:pt>
                <c:pt idx="8">
                  <c:v>OULED FAYET</c:v>
                </c:pt>
              </c:strCache>
            </c:strRef>
          </c:cat>
          <c:val>
            <c:numRef>
              <c:f>Recap!$O$6:$O$14</c:f>
              <c:numCache>
                <c:formatCode>General</c:formatCode>
                <c:ptCount val="9"/>
                <c:pt idx="0">
                  <c:v>0</c:v>
                </c:pt>
                <c:pt idx="1">
                  <c:v>28</c:v>
                </c:pt>
                <c:pt idx="2">
                  <c:v>0</c:v>
                </c:pt>
                <c:pt idx="3">
                  <c:v>0</c:v>
                </c:pt>
                <c:pt idx="4">
                  <c:v>9</c:v>
                </c:pt>
                <c:pt idx="5">
                  <c:v>4</c:v>
                </c:pt>
                <c:pt idx="6">
                  <c:v>0</c:v>
                </c:pt>
                <c:pt idx="7">
                  <c:v>2</c:v>
                </c:pt>
                <c:pt idx="8">
                  <c:v>0</c:v>
                </c:pt>
              </c:numCache>
            </c:numRef>
          </c:val>
        </c:ser>
        <c:dLbls>
          <c:showLegendKey val="0"/>
          <c:showVal val="0"/>
          <c:showCatName val="0"/>
          <c:showSerName val="0"/>
          <c:showPercent val="1"/>
          <c:showBubbleSize val="0"/>
          <c:showLeaderLines val="1"/>
        </c:dLbls>
      </c:pie3DChart>
    </c:plotArea>
    <c:legend>
      <c:legendPos val="t"/>
      <c:overlay val="0"/>
      <c:txPr>
        <a:bodyPr/>
        <a:lstStyle/>
        <a:p>
          <a:pPr rtl="0">
            <a:defRPr/>
          </a:pPr>
          <a:endParaRPr lang="fr-FR"/>
        </a:p>
      </c:txPr>
    </c:legend>
    <c:plotVisOnly val="1"/>
    <c:dispBlanksAs val="zero"/>
    <c:showDLblsOverMax val="0"/>
  </c:chart>
  <c:printSettings>
    <c:headerFooter/>
    <c:pageMargins b="0.75000000000000577" l="0.70000000000000062" r="0.70000000000000062" t="0.75000000000000577"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fr-FR" sz="1400" i="1"/>
              <a:t>Erreures de saisies commises par les agences commerciales durant le mois de Fèvrier.2016</a:t>
            </a:r>
          </a:p>
        </c:rich>
      </c:tx>
      <c:layout>
        <c:manualLayout>
          <c:xMode val="edge"/>
          <c:yMode val="edge"/>
          <c:x val="0.11002585370185552"/>
          <c:y val="3.0204962243797196E-2"/>
        </c:manualLayout>
      </c:layout>
      <c:overlay val="0"/>
    </c:title>
    <c:autoTitleDeleted val="0"/>
    <c:view3D>
      <c:rotX val="40"/>
      <c:rotY val="140"/>
      <c:rAngAx val="0"/>
      <c:perspective val="100"/>
    </c:view3D>
    <c:floor>
      <c:thickness val="0"/>
    </c:floor>
    <c:sideWall>
      <c:thickness val="0"/>
    </c:sideWall>
    <c:backWall>
      <c:thickness val="0"/>
    </c:backWall>
    <c:plotArea>
      <c:layout/>
      <c:pie3DChart>
        <c:varyColors val="1"/>
        <c:ser>
          <c:idx val="0"/>
          <c:order val="0"/>
          <c:explosion val="18"/>
          <c:cat>
            <c:strRef>
              <c:f>Recap!$B$40:$B$48</c:f>
              <c:strCache>
                <c:ptCount val="9"/>
                <c:pt idx="0">
                  <c:v>BOLOGHINE</c:v>
                </c:pt>
                <c:pt idx="1">
                  <c:v>CASBAH</c:v>
                </c:pt>
                <c:pt idx="2">
                  <c:v>CHERAGA</c:v>
                </c:pt>
                <c:pt idx="3">
                  <c:v>AIN BENIAN</c:v>
                </c:pt>
                <c:pt idx="4">
                  <c:v>BOUZAREAH</c:v>
                </c:pt>
                <c:pt idx="5">
                  <c:v>BAB EL OUED</c:v>
                </c:pt>
                <c:pt idx="6">
                  <c:v>ZERALDA</c:v>
                </c:pt>
                <c:pt idx="7">
                  <c:v>DOUERA</c:v>
                </c:pt>
                <c:pt idx="8">
                  <c:v>OULED FAYET</c:v>
                </c:pt>
              </c:strCache>
            </c:strRef>
          </c:cat>
          <c:val>
            <c:numRef>
              <c:f>Recap!$O$40:$O$48</c:f>
              <c:numCache>
                <c:formatCode>General</c:formatCode>
                <c:ptCount val="9"/>
                <c:pt idx="0">
                  <c:v>0</c:v>
                </c:pt>
                <c:pt idx="1">
                  <c:v>30</c:v>
                </c:pt>
                <c:pt idx="2">
                  <c:v>0</c:v>
                </c:pt>
                <c:pt idx="3">
                  <c:v>0</c:v>
                </c:pt>
                <c:pt idx="4">
                  <c:v>11</c:v>
                </c:pt>
                <c:pt idx="5">
                  <c:v>21</c:v>
                </c:pt>
                <c:pt idx="6">
                  <c:v>0</c:v>
                </c:pt>
                <c:pt idx="7">
                  <c:v>0</c:v>
                </c:pt>
                <c:pt idx="8">
                  <c:v>0</c:v>
                </c:pt>
              </c:numCache>
            </c:numRef>
          </c:val>
        </c:ser>
        <c:dLbls>
          <c:showLegendKey val="0"/>
          <c:showVal val="0"/>
          <c:showCatName val="0"/>
          <c:showSerName val="0"/>
          <c:showPercent val="1"/>
          <c:showBubbleSize val="0"/>
          <c:showLeaderLines val="0"/>
        </c:dLbls>
      </c:pie3DChart>
    </c:plotArea>
    <c:legend>
      <c:legendPos val="t"/>
      <c:overlay val="0"/>
      <c:txPr>
        <a:bodyPr/>
        <a:lstStyle/>
        <a:p>
          <a:pPr rtl="0">
            <a:defRPr/>
          </a:pPr>
          <a:endParaRPr lang="fr-FR"/>
        </a:p>
      </c:txPr>
    </c:legend>
    <c:plotVisOnly val="1"/>
    <c:dispBlanksAs val="zero"/>
    <c:showDLblsOverMax val="0"/>
  </c:chart>
  <c:printSettings>
    <c:headerFooter/>
    <c:pageMargins b="0.750000000000006" l="0.70000000000000062" r="0.70000000000000062" t="0.750000000000006"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i="1" u="sng"/>
            </a:pPr>
            <a:r>
              <a:rPr lang="fr-FR" sz="1400" i="1" u="sng"/>
              <a:t>Erreurs de saisie commises par les agences commerciales durant le mois de Mars.16</a:t>
            </a:r>
          </a:p>
        </c:rich>
      </c:tx>
      <c:layout>
        <c:manualLayout>
          <c:xMode val="edge"/>
          <c:yMode val="edge"/>
          <c:x val="0.11901733630054678"/>
          <c:y val="2.2727272727272839E-2"/>
        </c:manualLayout>
      </c:layout>
      <c:overlay val="0"/>
    </c:title>
    <c:autoTitleDeleted val="0"/>
    <c:view3D>
      <c:rotX val="40"/>
      <c:rotY val="140"/>
      <c:rAngAx val="0"/>
      <c:perspective val="100"/>
    </c:view3D>
    <c:floor>
      <c:thickness val="0"/>
    </c:floor>
    <c:sideWall>
      <c:thickness val="0"/>
    </c:sideWall>
    <c:backWall>
      <c:thickness val="0"/>
    </c:backWall>
    <c:plotArea>
      <c:layout/>
      <c:pie3DChart>
        <c:varyColors val="1"/>
        <c:ser>
          <c:idx val="0"/>
          <c:order val="0"/>
          <c:explosion val="18"/>
          <c:dPt>
            <c:idx val="0"/>
            <c:bubble3D val="0"/>
            <c:explosion val="38"/>
          </c:dPt>
          <c:dLbls>
            <c:spPr>
              <a:noFill/>
              <a:ln>
                <a:noFill/>
              </a:ln>
              <a:effectLst/>
            </c:spPr>
            <c:txPr>
              <a:bodyPr/>
              <a:lstStyle/>
              <a:p>
                <a:pPr>
                  <a:defRPr sz="1200" b="1"/>
                </a:pPr>
                <a:endParaRPr lang="fr-FR"/>
              </a:p>
            </c:txPr>
            <c:showLegendKey val="0"/>
            <c:showVal val="0"/>
            <c:showCatName val="0"/>
            <c:showSerName val="0"/>
            <c:showPercent val="1"/>
            <c:showBubbleSize val="0"/>
            <c:showLeaderLines val="1"/>
            <c:extLst>
              <c:ext xmlns:c15="http://schemas.microsoft.com/office/drawing/2012/chart" uri="{CE6537A1-D6FC-4f65-9D91-7224C49458BB}"/>
            </c:extLst>
          </c:dLbls>
          <c:cat>
            <c:strRef>
              <c:f>Recap!$B$74:$B$82</c:f>
              <c:strCache>
                <c:ptCount val="9"/>
                <c:pt idx="0">
                  <c:v>BOLOGHINE</c:v>
                </c:pt>
                <c:pt idx="1">
                  <c:v>CASBAH</c:v>
                </c:pt>
                <c:pt idx="2">
                  <c:v>CHERAGA</c:v>
                </c:pt>
                <c:pt idx="3">
                  <c:v>AIN BENIAN</c:v>
                </c:pt>
                <c:pt idx="4">
                  <c:v>BOUZAREAH</c:v>
                </c:pt>
                <c:pt idx="5">
                  <c:v>BAB EL OUED</c:v>
                </c:pt>
                <c:pt idx="6">
                  <c:v>ZERALDA</c:v>
                </c:pt>
                <c:pt idx="7">
                  <c:v>DOUERA</c:v>
                </c:pt>
                <c:pt idx="8">
                  <c:v>OULED FAYET</c:v>
                </c:pt>
              </c:strCache>
            </c:strRef>
          </c:cat>
          <c:val>
            <c:numRef>
              <c:f>Recap!$O$74:$O$82</c:f>
              <c:numCache>
                <c:formatCode>General</c:formatCode>
                <c:ptCount val="9"/>
                <c:pt idx="0">
                  <c:v>0</c:v>
                </c:pt>
                <c:pt idx="1">
                  <c:v>30</c:v>
                </c:pt>
                <c:pt idx="2">
                  <c:v>0</c:v>
                </c:pt>
                <c:pt idx="3">
                  <c:v>0</c:v>
                </c:pt>
                <c:pt idx="4">
                  <c:v>22</c:v>
                </c:pt>
                <c:pt idx="5">
                  <c:v>1</c:v>
                </c:pt>
                <c:pt idx="6">
                  <c:v>0</c:v>
                </c:pt>
                <c:pt idx="7">
                  <c:v>0</c:v>
                </c:pt>
                <c:pt idx="8">
                  <c:v>0</c:v>
                </c:pt>
              </c:numCache>
            </c:numRef>
          </c:val>
        </c:ser>
        <c:dLbls>
          <c:showLegendKey val="0"/>
          <c:showVal val="0"/>
          <c:showCatName val="0"/>
          <c:showSerName val="0"/>
          <c:showPercent val="1"/>
          <c:showBubbleSize val="0"/>
          <c:showLeaderLines val="1"/>
        </c:dLbls>
      </c:pie3DChart>
    </c:plotArea>
    <c:legend>
      <c:legendPos val="t"/>
      <c:overlay val="0"/>
      <c:txPr>
        <a:bodyPr/>
        <a:lstStyle/>
        <a:p>
          <a:pPr rtl="0">
            <a:defRPr/>
          </a:pPr>
          <a:endParaRPr lang="fr-FR"/>
        </a:p>
      </c:txPr>
    </c:legend>
    <c:plotVisOnly val="1"/>
    <c:dispBlanksAs val="zero"/>
    <c:showDLblsOverMax val="0"/>
  </c:chart>
  <c:printSettings>
    <c:headerFooter/>
    <c:pageMargins b="0.750000000000006" l="0.70000000000000062" r="0.70000000000000062" t="0.750000000000006"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i="1" u="sng"/>
            </a:pPr>
            <a:r>
              <a:rPr lang="fr-FR" sz="1400" i="1" u="sng"/>
              <a:t>Erreurs de saisie commises par les agences commerciales durant le mois de Janvier.16</a:t>
            </a:r>
          </a:p>
        </c:rich>
      </c:tx>
      <c:layout/>
      <c:overlay val="0"/>
    </c:title>
    <c:autoTitleDeleted val="0"/>
    <c:view3D>
      <c:rotX val="40"/>
      <c:rotY val="140"/>
      <c:rAngAx val="0"/>
      <c:perspective val="100"/>
    </c:view3D>
    <c:floor>
      <c:thickness val="0"/>
    </c:floor>
    <c:sideWall>
      <c:thickness val="0"/>
    </c:sideWall>
    <c:backWall>
      <c:thickness val="0"/>
    </c:backWall>
    <c:plotArea>
      <c:layout/>
      <c:pie3DChart>
        <c:varyColors val="1"/>
        <c:ser>
          <c:idx val="0"/>
          <c:order val="0"/>
          <c:explosion val="18"/>
          <c:dLbls>
            <c:spPr>
              <a:noFill/>
              <a:ln>
                <a:noFill/>
              </a:ln>
              <a:effectLst/>
            </c:spPr>
            <c:txPr>
              <a:bodyPr/>
              <a:lstStyle/>
              <a:p>
                <a:pPr>
                  <a:defRPr sz="1200" b="1"/>
                </a:pPr>
                <a:endParaRPr lang="fr-FR"/>
              </a:p>
            </c:txPr>
            <c:showLegendKey val="0"/>
            <c:showVal val="0"/>
            <c:showCatName val="0"/>
            <c:showSerName val="0"/>
            <c:showPercent val="1"/>
            <c:showBubbleSize val="0"/>
            <c:showLeaderLines val="1"/>
            <c:extLst>
              <c:ext xmlns:c15="http://schemas.microsoft.com/office/drawing/2012/chart" uri="{CE6537A1-D6FC-4f65-9D91-7224C49458BB}"/>
            </c:extLst>
          </c:dLbls>
          <c:cat>
            <c:strRef>
              <c:f>Recap!$B$108:$B$116</c:f>
              <c:strCache>
                <c:ptCount val="9"/>
                <c:pt idx="0">
                  <c:v>BOLOGHINE</c:v>
                </c:pt>
                <c:pt idx="1">
                  <c:v>CASBAH</c:v>
                </c:pt>
                <c:pt idx="2">
                  <c:v>CHERAGA</c:v>
                </c:pt>
                <c:pt idx="3">
                  <c:v>AIN BENIAN</c:v>
                </c:pt>
                <c:pt idx="4">
                  <c:v>BOUZAREAH</c:v>
                </c:pt>
                <c:pt idx="5">
                  <c:v>BAB EL OUED</c:v>
                </c:pt>
                <c:pt idx="6">
                  <c:v>ZERALDA</c:v>
                </c:pt>
                <c:pt idx="7">
                  <c:v>DOUERA</c:v>
                </c:pt>
                <c:pt idx="8">
                  <c:v>OULED FAYET</c:v>
                </c:pt>
              </c:strCache>
            </c:strRef>
          </c:cat>
          <c:val>
            <c:numRef>
              <c:f>Recap!$O$108:$O$116</c:f>
              <c:numCache>
                <c:formatCode>General</c:formatCode>
                <c:ptCount val="9"/>
                <c:pt idx="0">
                  <c:v>0</c:v>
                </c:pt>
                <c:pt idx="1">
                  <c:v>53</c:v>
                </c:pt>
                <c:pt idx="2">
                  <c:v>0</c:v>
                </c:pt>
                <c:pt idx="3">
                  <c:v>0</c:v>
                </c:pt>
                <c:pt idx="4">
                  <c:v>15</c:v>
                </c:pt>
                <c:pt idx="5">
                  <c:v>22</c:v>
                </c:pt>
                <c:pt idx="6">
                  <c:v>4</c:v>
                </c:pt>
                <c:pt idx="7">
                  <c:v>8</c:v>
                </c:pt>
                <c:pt idx="8">
                  <c:v>0</c:v>
                </c:pt>
              </c:numCache>
            </c:numRef>
          </c:val>
        </c:ser>
        <c:dLbls>
          <c:showLegendKey val="0"/>
          <c:showVal val="0"/>
          <c:showCatName val="0"/>
          <c:showSerName val="0"/>
          <c:showPercent val="1"/>
          <c:showBubbleSize val="0"/>
          <c:showLeaderLines val="1"/>
        </c:dLbls>
      </c:pie3DChart>
    </c:plotArea>
    <c:legend>
      <c:legendPos val="t"/>
      <c:layout/>
      <c:overlay val="0"/>
      <c:txPr>
        <a:bodyPr/>
        <a:lstStyle/>
        <a:p>
          <a:pPr rtl="0">
            <a:defRPr/>
          </a:pPr>
          <a:endParaRPr lang="fr-FR"/>
        </a:p>
      </c:txPr>
    </c:legend>
    <c:plotVisOnly val="1"/>
    <c:dispBlanksAs val="zero"/>
    <c:showDLblsOverMax val="0"/>
  </c:chart>
  <c:printSettings>
    <c:headerFooter/>
    <c:pageMargins b="0.75000000000000577" l="0.70000000000000062" r="0.70000000000000062" t="0.75000000000000577"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fr-FR" sz="1400" i="1"/>
              <a:t>Erreures de saisies commises par les agences commerciales durant le mois de Fèvrier.2016</a:t>
            </a:r>
          </a:p>
        </c:rich>
      </c:tx>
      <c:layout>
        <c:manualLayout>
          <c:xMode val="edge"/>
          <c:yMode val="edge"/>
          <c:x val="0.11002585370185552"/>
          <c:y val="3.0204962243797196E-2"/>
        </c:manualLayout>
      </c:layout>
      <c:overlay val="0"/>
    </c:title>
    <c:autoTitleDeleted val="0"/>
    <c:view3D>
      <c:rotX val="40"/>
      <c:rotY val="140"/>
      <c:rAngAx val="0"/>
      <c:perspective val="100"/>
    </c:view3D>
    <c:floor>
      <c:thickness val="0"/>
    </c:floor>
    <c:sideWall>
      <c:thickness val="0"/>
    </c:sideWall>
    <c:backWall>
      <c:thickness val="0"/>
    </c:backWall>
    <c:plotArea>
      <c:layout/>
      <c:pie3DChart>
        <c:varyColors val="1"/>
        <c:ser>
          <c:idx val="0"/>
          <c:order val="0"/>
          <c:explosion val="18"/>
          <c:cat>
            <c:strRef>
              <c:f>Recap!$B$142:$B$150</c:f>
              <c:strCache>
                <c:ptCount val="9"/>
                <c:pt idx="0">
                  <c:v>BOLOGHINE</c:v>
                </c:pt>
                <c:pt idx="1">
                  <c:v>CASBAH</c:v>
                </c:pt>
                <c:pt idx="2">
                  <c:v>CHERAGA</c:v>
                </c:pt>
                <c:pt idx="3">
                  <c:v>AIN BENIAN</c:v>
                </c:pt>
                <c:pt idx="4">
                  <c:v>BOUZAREAH</c:v>
                </c:pt>
                <c:pt idx="5">
                  <c:v>BAB EL OUED</c:v>
                </c:pt>
                <c:pt idx="6">
                  <c:v>ZERALDA</c:v>
                </c:pt>
                <c:pt idx="7">
                  <c:v>DOUERA</c:v>
                </c:pt>
                <c:pt idx="8">
                  <c:v>OULED FAYET</c:v>
                </c:pt>
              </c:strCache>
            </c:strRef>
          </c:cat>
          <c:val>
            <c:numRef>
              <c:f>Recap!$O$142:$O$150</c:f>
              <c:numCache>
                <c:formatCode>General</c:formatCode>
                <c:ptCount val="9"/>
                <c:pt idx="0">
                  <c:v>0</c:v>
                </c:pt>
                <c:pt idx="1">
                  <c:v>63</c:v>
                </c:pt>
                <c:pt idx="2">
                  <c:v>0</c:v>
                </c:pt>
                <c:pt idx="3">
                  <c:v>5</c:v>
                </c:pt>
                <c:pt idx="4">
                  <c:v>44</c:v>
                </c:pt>
                <c:pt idx="5">
                  <c:v>4</c:v>
                </c:pt>
                <c:pt idx="6">
                  <c:v>0</c:v>
                </c:pt>
                <c:pt idx="7">
                  <c:v>5</c:v>
                </c:pt>
                <c:pt idx="8">
                  <c:v>0</c:v>
                </c:pt>
              </c:numCache>
            </c:numRef>
          </c:val>
        </c:ser>
        <c:dLbls>
          <c:showLegendKey val="0"/>
          <c:showVal val="0"/>
          <c:showCatName val="0"/>
          <c:showSerName val="0"/>
          <c:showPercent val="1"/>
          <c:showBubbleSize val="0"/>
          <c:showLeaderLines val="0"/>
        </c:dLbls>
      </c:pie3DChart>
    </c:plotArea>
    <c:legend>
      <c:legendPos val="t"/>
      <c:overlay val="0"/>
      <c:txPr>
        <a:bodyPr/>
        <a:lstStyle/>
        <a:p>
          <a:pPr rtl="0">
            <a:defRPr/>
          </a:pPr>
          <a:endParaRPr lang="fr-FR"/>
        </a:p>
      </c:txPr>
    </c:legend>
    <c:plotVisOnly val="1"/>
    <c:dispBlanksAs val="zero"/>
    <c:showDLblsOverMax val="0"/>
  </c:chart>
  <c:printSettings>
    <c:headerFooter/>
    <c:pageMargins b="0.750000000000006" l="0.70000000000000062" r="0.70000000000000062" t="0.750000000000006"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i="1" u="sng"/>
            </a:pPr>
            <a:r>
              <a:rPr lang="fr-FR" sz="1400" i="1" u="sng"/>
              <a:t>Erreurs de saisie commises par les agences commerciales durant le mois de Mars.16</a:t>
            </a:r>
          </a:p>
        </c:rich>
      </c:tx>
      <c:layout>
        <c:manualLayout>
          <c:xMode val="edge"/>
          <c:yMode val="edge"/>
          <c:x val="0.11901733630054678"/>
          <c:y val="2.2727272727272839E-2"/>
        </c:manualLayout>
      </c:layout>
      <c:overlay val="0"/>
    </c:title>
    <c:autoTitleDeleted val="0"/>
    <c:view3D>
      <c:rotX val="40"/>
      <c:rotY val="140"/>
      <c:rAngAx val="0"/>
      <c:perspective val="100"/>
    </c:view3D>
    <c:floor>
      <c:thickness val="0"/>
    </c:floor>
    <c:sideWall>
      <c:thickness val="0"/>
    </c:sideWall>
    <c:backWall>
      <c:thickness val="0"/>
    </c:backWall>
    <c:plotArea>
      <c:layout/>
      <c:pie3DChart>
        <c:varyColors val="1"/>
        <c:ser>
          <c:idx val="0"/>
          <c:order val="0"/>
          <c:explosion val="18"/>
          <c:dPt>
            <c:idx val="0"/>
            <c:bubble3D val="0"/>
            <c:explosion val="38"/>
          </c:dPt>
          <c:dLbls>
            <c:spPr>
              <a:noFill/>
              <a:ln>
                <a:noFill/>
              </a:ln>
              <a:effectLst/>
            </c:spPr>
            <c:txPr>
              <a:bodyPr/>
              <a:lstStyle/>
              <a:p>
                <a:pPr>
                  <a:defRPr sz="1200" b="1"/>
                </a:pPr>
                <a:endParaRPr lang="fr-FR"/>
              </a:p>
            </c:txPr>
            <c:showLegendKey val="0"/>
            <c:showVal val="0"/>
            <c:showCatName val="0"/>
            <c:showSerName val="0"/>
            <c:showPercent val="1"/>
            <c:showBubbleSize val="0"/>
            <c:showLeaderLines val="1"/>
            <c:extLst>
              <c:ext xmlns:c15="http://schemas.microsoft.com/office/drawing/2012/chart" uri="{CE6537A1-D6FC-4f65-9D91-7224C49458BB}"/>
            </c:extLst>
          </c:dLbls>
          <c:cat>
            <c:strRef>
              <c:f>Recap!$B$176:$B$184</c:f>
              <c:strCache>
                <c:ptCount val="9"/>
                <c:pt idx="0">
                  <c:v>BOLOGHINE</c:v>
                </c:pt>
                <c:pt idx="1">
                  <c:v>CASBAH</c:v>
                </c:pt>
                <c:pt idx="2">
                  <c:v>CHERAGA</c:v>
                </c:pt>
                <c:pt idx="3">
                  <c:v>AIN BENIAN</c:v>
                </c:pt>
                <c:pt idx="4">
                  <c:v>BOUZAREAH</c:v>
                </c:pt>
                <c:pt idx="5">
                  <c:v>BAB EL OUED</c:v>
                </c:pt>
                <c:pt idx="6">
                  <c:v>ZERALDA</c:v>
                </c:pt>
                <c:pt idx="7">
                  <c:v>DOUERA</c:v>
                </c:pt>
                <c:pt idx="8">
                  <c:v>OULED FAYET</c:v>
                </c:pt>
              </c:strCache>
            </c:strRef>
          </c:cat>
          <c:val>
            <c:numRef>
              <c:f>Recap!$O$176:$O$184</c:f>
              <c:numCache>
                <c:formatCode>General</c:formatCode>
                <c:ptCount val="9"/>
                <c:pt idx="0">
                  <c:v>0</c:v>
                </c:pt>
                <c:pt idx="1">
                  <c:v>8</c:v>
                </c:pt>
                <c:pt idx="2">
                  <c:v>61</c:v>
                </c:pt>
                <c:pt idx="3">
                  <c:v>0</c:v>
                </c:pt>
                <c:pt idx="4">
                  <c:v>58</c:v>
                </c:pt>
                <c:pt idx="5">
                  <c:v>61</c:v>
                </c:pt>
                <c:pt idx="6">
                  <c:v>0</c:v>
                </c:pt>
                <c:pt idx="7">
                  <c:v>4</c:v>
                </c:pt>
                <c:pt idx="8">
                  <c:v>0</c:v>
                </c:pt>
              </c:numCache>
            </c:numRef>
          </c:val>
        </c:ser>
        <c:dLbls>
          <c:showLegendKey val="0"/>
          <c:showVal val="0"/>
          <c:showCatName val="0"/>
          <c:showSerName val="0"/>
          <c:showPercent val="1"/>
          <c:showBubbleSize val="0"/>
          <c:showLeaderLines val="1"/>
        </c:dLbls>
      </c:pie3DChart>
    </c:plotArea>
    <c:legend>
      <c:legendPos val="t"/>
      <c:overlay val="0"/>
      <c:txPr>
        <a:bodyPr/>
        <a:lstStyle/>
        <a:p>
          <a:pPr rtl="0">
            <a:defRPr/>
          </a:pPr>
          <a:endParaRPr lang="fr-FR"/>
        </a:p>
      </c:txPr>
    </c:legend>
    <c:plotVisOnly val="1"/>
    <c:dispBlanksAs val="zero"/>
    <c:showDLblsOverMax val="0"/>
  </c:chart>
  <c:printSettings>
    <c:headerFooter/>
    <c:pageMargins b="0.750000000000006" l="0.70000000000000062" r="0.70000000000000062" t="0.750000000000006"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142876</xdr:colOff>
      <xdr:row>15</xdr:row>
      <xdr:rowOff>57151</xdr:rowOff>
    </xdr:from>
    <xdr:to>
      <xdr:col>18</xdr:col>
      <xdr:colOff>457200</xdr:colOff>
      <xdr:row>28</xdr:row>
      <xdr:rowOff>180975</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95251</xdr:colOff>
      <xdr:row>49</xdr:row>
      <xdr:rowOff>47625</xdr:rowOff>
    </xdr:from>
    <xdr:to>
      <xdr:col>18</xdr:col>
      <xdr:colOff>409575</xdr:colOff>
      <xdr:row>62</xdr:row>
      <xdr:rowOff>209550</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133350</xdr:colOff>
      <xdr:row>83</xdr:row>
      <xdr:rowOff>28575</xdr:rowOff>
    </xdr:from>
    <xdr:to>
      <xdr:col>18</xdr:col>
      <xdr:colOff>466725</xdr:colOff>
      <xdr:row>96</xdr:row>
      <xdr:rowOff>190500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142876</xdr:colOff>
      <xdr:row>117</xdr:row>
      <xdr:rowOff>57151</xdr:rowOff>
    </xdr:from>
    <xdr:to>
      <xdr:col>18</xdr:col>
      <xdr:colOff>457200</xdr:colOff>
      <xdr:row>130</xdr:row>
      <xdr:rowOff>180975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95251</xdr:colOff>
      <xdr:row>151</xdr:row>
      <xdr:rowOff>47625</xdr:rowOff>
    </xdr:from>
    <xdr:to>
      <xdr:col>18</xdr:col>
      <xdr:colOff>409575</xdr:colOff>
      <xdr:row>164</xdr:row>
      <xdr:rowOff>209550</xdr:rowOff>
    </xdr:to>
    <xdr:graphicFrame macro="">
      <xdr:nvGraphicFramePr>
        <xdr:cNvPr id="6" name="Graphique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133350</xdr:colOff>
      <xdr:row>185</xdr:row>
      <xdr:rowOff>28575</xdr:rowOff>
    </xdr:from>
    <xdr:to>
      <xdr:col>18</xdr:col>
      <xdr:colOff>466725</xdr:colOff>
      <xdr:row>198</xdr:row>
      <xdr:rowOff>190500</xdr:rowOff>
    </xdr:to>
    <xdr:graphicFrame macro="">
      <xdr:nvGraphicFramePr>
        <xdr:cNvPr id="7" name="Graphique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6"/>
  <sheetViews>
    <sheetView zoomScale="70" zoomScaleNormal="70" workbookViewId="0">
      <selection activeCell="AB218" sqref="AB218:AC226"/>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3.42578125" bestFit="1"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20" width="12" customWidth="1"/>
    <col min="21" max="21" width="12.5703125" customWidth="1"/>
    <col min="22" max="22" width="10.5703125" customWidth="1"/>
    <col min="23" max="23" width="15.28515625" customWidth="1"/>
    <col min="24" max="24" width="12.42578125" style="87" bestFit="1" customWidth="1"/>
    <col min="25" max="25" width="12.85546875" style="87" bestFit="1" customWidth="1"/>
    <col min="26" max="29" width="11.42578125" style="87"/>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16.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5.75">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ht="15" customHeight="1">
      <c r="A9" s="238">
        <v>42372</v>
      </c>
      <c r="B9" s="132" t="s">
        <v>42</v>
      </c>
      <c r="C9" s="92"/>
      <c r="D9" s="93"/>
      <c r="E9" s="163">
        <f t="shared" ref="E9:E64" si="0">C9-D9</f>
        <v>0</v>
      </c>
      <c r="F9" s="92"/>
      <c r="G9" s="93"/>
      <c r="H9" s="163">
        <f t="shared" ref="H9:H63" si="1">F9-G9</f>
        <v>0</v>
      </c>
      <c r="I9" s="93"/>
      <c r="J9" s="93"/>
      <c r="K9" s="169">
        <f t="shared" ref="K9:K72" si="2">I9-J9</f>
        <v>0</v>
      </c>
      <c r="L9" s="92"/>
      <c r="M9" s="93"/>
      <c r="N9" s="163">
        <f t="shared" ref="N9:N72" si="3">L9-M9</f>
        <v>0</v>
      </c>
      <c r="O9" s="93"/>
      <c r="P9" s="93"/>
      <c r="Q9" s="169">
        <f t="shared" ref="Q9:Q63" si="4">O9-P9</f>
        <v>0</v>
      </c>
      <c r="R9" s="92"/>
      <c r="S9" s="93"/>
      <c r="T9" s="101">
        <f t="shared" ref="T9:T72" si="5">R9-S9</f>
        <v>0</v>
      </c>
      <c r="U9" s="196">
        <f>IF(D9=0,0,1)</f>
        <v>0</v>
      </c>
      <c r="W9" s="132" t="s">
        <v>42</v>
      </c>
      <c r="X9" s="110">
        <f t="shared" ref="X9:X64" si="6">+IF(AND(C9&lt;&gt;0,D9&lt;&gt;0,OR(E9&gt;100,E9&lt;-100)),1,0)</f>
        <v>0</v>
      </c>
      <c r="Y9" s="111">
        <f t="shared" ref="Y9:Y64" si="7">+IF(AND(F9&lt;&gt;0,G9&lt;&gt;0,OR(H9&gt;100,H9&lt;-100)),1,0)</f>
        <v>0</v>
      </c>
      <c r="Z9" s="111">
        <f t="shared" ref="Z9:Z72" si="8">+IF(AND(I9&lt;&gt;0,J9&lt;&gt;0,OR(K9&gt;100,K9&lt;-100)),1,0)</f>
        <v>0</v>
      </c>
      <c r="AA9" s="111">
        <f t="shared" ref="AA9:AA72" si="9">+IF(AND(L9&lt;&gt;0,M9&lt;&gt;0,OR(N9&gt;100,N9&lt;-100)),1,0)</f>
        <v>0</v>
      </c>
      <c r="AB9" s="112">
        <f t="shared" ref="AB9:AB64" si="10">+IF(AND(O9&lt;&gt;0,P9&lt;&gt;0,OR(Q9&gt;100,Q9&lt;-100)),1,0)</f>
        <v>0</v>
      </c>
      <c r="AC9" s="123">
        <f t="shared" ref="AC9:AC64" si="11">+IF(AND(R9&lt;&gt;0,S9&lt;&gt;0,OR(T9&gt;100,T9&lt;-100)),1,0)</f>
        <v>0</v>
      </c>
    </row>
    <row r="10" spans="1:29" ht="15" customHeight="1">
      <c r="A10" s="239"/>
      <c r="B10" s="133" t="s">
        <v>43</v>
      </c>
      <c r="C10" s="153">
        <v>31936944.300000161</v>
      </c>
      <c r="D10" s="154">
        <v>31936921</v>
      </c>
      <c r="E10" s="165">
        <f t="shared" si="0"/>
        <v>23.300000160932541</v>
      </c>
      <c r="F10" s="153">
        <v>669762.58999999985</v>
      </c>
      <c r="G10" s="154" t="s">
        <v>51</v>
      </c>
      <c r="H10" s="165">
        <f t="shared" si="1"/>
        <v>-11923.410000000149</v>
      </c>
      <c r="I10" s="150">
        <v>0</v>
      </c>
      <c r="J10" s="150">
        <v>0</v>
      </c>
      <c r="K10" s="171">
        <f t="shared" si="2"/>
        <v>0</v>
      </c>
      <c r="L10" s="153">
        <v>0</v>
      </c>
      <c r="M10" s="154">
        <v>0</v>
      </c>
      <c r="N10" s="165">
        <f t="shared" si="3"/>
        <v>0</v>
      </c>
      <c r="O10" s="150">
        <v>155219.13</v>
      </c>
      <c r="P10" s="150" t="s">
        <v>52</v>
      </c>
      <c r="Q10" s="171">
        <f t="shared" si="4"/>
        <v>0.13000000000465661</v>
      </c>
      <c r="R10" s="153">
        <v>34991955.950000159</v>
      </c>
      <c r="S10" s="20">
        <v>34991980</v>
      </c>
      <c r="T10" s="6">
        <f t="shared" si="5"/>
        <v>-24.049999840557575</v>
      </c>
      <c r="U10" s="197">
        <f t="shared" ref="U10:U73" si="12">IF(D10=0,0,1)</f>
        <v>1</v>
      </c>
      <c r="W10" s="133" t="s">
        <v>43</v>
      </c>
      <c r="X10" s="114">
        <f t="shared" si="6"/>
        <v>0</v>
      </c>
      <c r="Y10" s="115">
        <f t="shared" si="7"/>
        <v>1</v>
      </c>
      <c r="Z10" s="115">
        <f t="shared" si="8"/>
        <v>0</v>
      </c>
      <c r="AA10" s="115">
        <f t="shared" si="9"/>
        <v>0</v>
      </c>
      <c r="AB10" s="116">
        <f t="shared" si="10"/>
        <v>0</v>
      </c>
      <c r="AC10" s="121">
        <f t="shared" si="11"/>
        <v>0</v>
      </c>
    </row>
    <row r="11" spans="1:29" ht="15" customHeight="1">
      <c r="A11" s="239"/>
      <c r="B11" s="104" t="s">
        <v>44</v>
      </c>
      <c r="C11" s="95"/>
      <c r="D11" s="20"/>
      <c r="E11" s="164">
        <f t="shared" si="0"/>
        <v>0</v>
      </c>
      <c r="F11" s="95"/>
      <c r="G11" s="20"/>
      <c r="H11" s="164">
        <f t="shared" si="1"/>
        <v>0</v>
      </c>
      <c r="I11" s="20"/>
      <c r="J11" s="20"/>
      <c r="K11" s="170">
        <f t="shared" si="2"/>
        <v>0</v>
      </c>
      <c r="L11" s="95"/>
      <c r="M11" s="20"/>
      <c r="N11" s="164">
        <f t="shared" si="3"/>
        <v>0</v>
      </c>
      <c r="O11" s="20"/>
      <c r="P11" s="20"/>
      <c r="Q11" s="170">
        <f t="shared" si="4"/>
        <v>0</v>
      </c>
      <c r="R11" s="95"/>
      <c r="S11" s="20"/>
      <c r="T11" s="6">
        <f t="shared" si="5"/>
        <v>0</v>
      </c>
      <c r="U11" s="197">
        <f t="shared" si="12"/>
        <v>0</v>
      </c>
      <c r="W11" s="104" t="s">
        <v>44</v>
      </c>
      <c r="X11" s="114">
        <f t="shared" si="6"/>
        <v>0</v>
      </c>
      <c r="Y11" s="4">
        <f t="shared" si="7"/>
        <v>0</v>
      </c>
      <c r="Z11" s="122">
        <f t="shared" si="8"/>
        <v>0</v>
      </c>
      <c r="AA11" s="4">
        <f t="shared" si="9"/>
        <v>0</v>
      </c>
      <c r="AB11" s="116">
        <f t="shared" si="10"/>
        <v>0</v>
      </c>
      <c r="AC11" s="121">
        <f t="shared" si="11"/>
        <v>0</v>
      </c>
    </row>
    <row r="12" spans="1:29" ht="15" customHeight="1">
      <c r="A12" s="239"/>
      <c r="B12" s="133" t="s">
        <v>45</v>
      </c>
      <c r="C12" s="95"/>
      <c r="D12" s="20"/>
      <c r="E12" s="164">
        <f t="shared" si="0"/>
        <v>0</v>
      </c>
      <c r="F12" s="95"/>
      <c r="G12" s="20"/>
      <c r="H12" s="164">
        <f t="shared" si="1"/>
        <v>0</v>
      </c>
      <c r="I12" s="20"/>
      <c r="J12" s="20"/>
      <c r="K12" s="170">
        <f t="shared" si="2"/>
        <v>0</v>
      </c>
      <c r="L12" s="95"/>
      <c r="M12" s="20"/>
      <c r="N12" s="164">
        <f t="shared" si="3"/>
        <v>0</v>
      </c>
      <c r="O12" s="20"/>
      <c r="P12" s="20"/>
      <c r="Q12" s="170">
        <f t="shared" si="4"/>
        <v>0</v>
      </c>
      <c r="R12" s="95"/>
      <c r="S12" s="20"/>
      <c r="T12" s="6">
        <f t="shared" si="5"/>
        <v>0</v>
      </c>
      <c r="U12" s="197">
        <f t="shared" si="12"/>
        <v>0</v>
      </c>
      <c r="W12" s="133" t="s">
        <v>45</v>
      </c>
      <c r="X12" s="114">
        <f t="shared" si="6"/>
        <v>0</v>
      </c>
      <c r="Y12" s="4">
        <f t="shared" si="7"/>
        <v>0</v>
      </c>
      <c r="Z12" s="122">
        <f t="shared" si="8"/>
        <v>0</v>
      </c>
      <c r="AA12" s="4">
        <f t="shared" si="9"/>
        <v>0</v>
      </c>
      <c r="AB12" s="4">
        <f t="shared" si="10"/>
        <v>0</v>
      </c>
      <c r="AC12" s="121">
        <f t="shared" si="11"/>
        <v>0</v>
      </c>
    </row>
    <row r="13" spans="1:29" ht="15" customHeight="1">
      <c r="A13" s="239"/>
      <c r="B13" s="133" t="s">
        <v>46</v>
      </c>
      <c r="C13" s="95"/>
      <c r="D13" s="20">
        <v>191861308</v>
      </c>
      <c r="E13" s="164">
        <f t="shared" si="0"/>
        <v>-191861308</v>
      </c>
      <c r="F13" s="95"/>
      <c r="G13" s="20" t="s">
        <v>53</v>
      </c>
      <c r="H13" s="164">
        <f t="shared" si="1"/>
        <v>-3430980</v>
      </c>
      <c r="I13" s="20"/>
      <c r="J13" s="20"/>
      <c r="K13" s="170">
        <f t="shared" si="2"/>
        <v>0</v>
      </c>
      <c r="L13" s="95"/>
      <c r="M13" s="20"/>
      <c r="N13" s="164">
        <f t="shared" si="3"/>
        <v>0</v>
      </c>
      <c r="O13" s="20"/>
      <c r="P13" s="20" t="s">
        <v>54</v>
      </c>
      <c r="Q13" s="170">
        <f t="shared" si="4"/>
        <v>-24935.1</v>
      </c>
      <c r="R13" s="95"/>
      <c r="S13" s="20">
        <v>88367650</v>
      </c>
      <c r="T13" s="6">
        <f t="shared" si="5"/>
        <v>-88367650</v>
      </c>
      <c r="U13" s="197">
        <f t="shared" si="12"/>
        <v>1</v>
      </c>
      <c r="W13" s="133" t="s">
        <v>46</v>
      </c>
      <c r="X13" s="114">
        <f t="shared" si="6"/>
        <v>0</v>
      </c>
      <c r="Y13" s="4">
        <f t="shared" si="7"/>
        <v>0</v>
      </c>
      <c r="Z13" s="122">
        <f t="shared" si="8"/>
        <v>0</v>
      </c>
      <c r="AA13" s="4">
        <f t="shared" si="9"/>
        <v>0</v>
      </c>
      <c r="AB13" s="4">
        <f t="shared" si="10"/>
        <v>0</v>
      </c>
      <c r="AC13" s="121">
        <f t="shared" si="11"/>
        <v>0</v>
      </c>
    </row>
    <row r="14" spans="1:29" ht="15" customHeight="1">
      <c r="A14" s="239"/>
      <c r="B14" s="133" t="s">
        <v>47</v>
      </c>
      <c r="C14" s="95"/>
      <c r="D14" s="20">
        <v>0</v>
      </c>
      <c r="E14" s="164">
        <f t="shared" si="0"/>
        <v>0</v>
      </c>
      <c r="F14" s="95"/>
      <c r="G14" s="20" t="s">
        <v>55</v>
      </c>
      <c r="H14" s="164">
        <f t="shared" si="1"/>
        <v>0</v>
      </c>
      <c r="I14" s="20"/>
      <c r="J14" s="20"/>
      <c r="K14" s="170">
        <f t="shared" si="2"/>
        <v>0</v>
      </c>
      <c r="L14" s="95"/>
      <c r="M14" s="20"/>
      <c r="N14" s="164">
        <f t="shared" si="3"/>
        <v>0</v>
      </c>
      <c r="O14" s="20"/>
      <c r="P14" s="20" t="s">
        <v>55</v>
      </c>
      <c r="Q14" s="170">
        <f t="shared" si="4"/>
        <v>0</v>
      </c>
      <c r="R14" s="95"/>
      <c r="S14" s="20">
        <v>0</v>
      </c>
      <c r="T14" s="6">
        <f t="shared" si="5"/>
        <v>0</v>
      </c>
      <c r="U14" s="197">
        <f t="shared" si="12"/>
        <v>0</v>
      </c>
      <c r="W14" s="133" t="s">
        <v>47</v>
      </c>
      <c r="X14" s="114">
        <f t="shared" si="6"/>
        <v>0</v>
      </c>
      <c r="Y14" s="4">
        <f t="shared" si="7"/>
        <v>0</v>
      </c>
      <c r="Z14" s="122">
        <f t="shared" si="8"/>
        <v>0</v>
      </c>
      <c r="AA14" s="4">
        <f t="shared" si="9"/>
        <v>0</v>
      </c>
      <c r="AB14" s="4">
        <f t="shared" si="10"/>
        <v>0</v>
      </c>
      <c r="AC14" s="121">
        <f t="shared" si="11"/>
        <v>0</v>
      </c>
    </row>
    <row r="15" spans="1:29" ht="15" customHeight="1">
      <c r="A15" s="239"/>
      <c r="B15" s="133" t="s">
        <v>48</v>
      </c>
      <c r="C15" s="95"/>
      <c r="D15" s="20"/>
      <c r="E15" s="164">
        <f t="shared" si="0"/>
        <v>0</v>
      </c>
      <c r="F15" s="95"/>
      <c r="G15" s="20"/>
      <c r="H15" s="164">
        <f t="shared" si="1"/>
        <v>0</v>
      </c>
      <c r="I15" s="20"/>
      <c r="J15" s="20"/>
      <c r="K15" s="170">
        <f t="shared" si="2"/>
        <v>0</v>
      </c>
      <c r="L15" s="95"/>
      <c r="M15" s="20"/>
      <c r="N15" s="164">
        <f t="shared" si="3"/>
        <v>0</v>
      </c>
      <c r="O15" s="20"/>
      <c r="P15" s="20"/>
      <c r="Q15" s="170">
        <f t="shared" si="4"/>
        <v>0</v>
      </c>
      <c r="R15" s="95"/>
      <c r="S15" s="20"/>
      <c r="T15" s="6">
        <f t="shared" si="5"/>
        <v>0</v>
      </c>
      <c r="U15" s="197">
        <f t="shared" si="12"/>
        <v>0</v>
      </c>
      <c r="W15" s="133" t="s">
        <v>48</v>
      </c>
      <c r="X15" s="114">
        <f t="shared" si="6"/>
        <v>0</v>
      </c>
      <c r="Y15" s="4">
        <f t="shared" si="7"/>
        <v>0</v>
      </c>
      <c r="Z15" s="122">
        <f t="shared" si="8"/>
        <v>0</v>
      </c>
      <c r="AA15" s="4">
        <f t="shared" si="9"/>
        <v>0</v>
      </c>
      <c r="AB15" s="4">
        <f t="shared" si="10"/>
        <v>0</v>
      </c>
      <c r="AC15" s="121">
        <f t="shared" si="11"/>
        <v>0</v>
      </c>
    </row>
    <row r="16" spans="1:29" ht="15" customHeight="1">
      <c r="A16" s="239"/>
      <c r="B16" s="133" t="s">
        <v>49</v>
      </c>
      <c r="C16" s="95"/>
      <c r="D16" s="20"/>
      <c r="E16" s="164">
        <f t="shared" si="0"/>
        <v>0</v>
      </c>
      <c r="F16" s="95"/>
      <c r="G16" s="20"/>
      <c r="H16" s="164">
        <f t="shared" si="1"/>
        <v>0</v>
      </c>
      <c r="I16" s="20"/>
      <c r="J16" s="20"/>
      <c r="K16" s="170">
        <f t="shared" si="2"/>
        <v>0</v>
      </c>
      <c r="L16" s="95"/>
      <c r="M16" s="20"/>
      <c r="N16" s="164">
        <f t="shared" si="3"/>
        <v>0</v>
      </c>
      <c r="O16" s="20"/>
      <c r="P16" s="20"/>
      <c r="Q16" s="170">
        <f t="shared" si="4"/>
        <v>0</v>
      </c>
      <c r="R16" s="95"/>
      <c r="S16" s="20"/>
      <c r="T16" s="6">
        <f t="shared" si="5"/>
        <v>0</v>
      </c>
      <c r="U16" s="197">
        <f t="shared" si="12"/>
        <v>0</v>
      </c>
      <c r="W16" s="133" t="s">
        <v>49</v>
      </c>
      <c r="X16" s="114">
        <f t="shared" si="6"/>
        <v>0</v>
      </c>
      <c r="Y16" s="115">
        <f t="shared" si="7"/>
        <v>0</v>
      </c>
      <c r="Z16" s="115">
        <f t="shared" si="8"/>
        <v>0</v>
      </c>
      <c r="AA16" s="115">
        <f t="shared" si="9"/>
        <v>0</v>
      </c>
      <c r="AB16" s="115">
        <f t="shared" si="10"/>
        <v>0</v>
      </c>
      <c r="AC16" s="121">
        <f t="shared" si="11"/>
        <v>0</v>
      </c>
    </row>
    <row r="17" spans="1:29" ht="15" customHeight="1">
      <c r="A17" s="240"/>
      <c r="B17" s="134" t="s">
        <v>50</v>
      </c>
      <c r="C17" s="97"/>
      <c r="D17" s="98"/>
      <c r="E17" s="166">
        <f t="shared" si="0"/>
        <v>0</v>
      </c>
      <c r="F17" s="97"/>
      <c r="G17" s="98"/>
      <c r="H17" s="166">
        <f t="shared" si="1"/>
        <v>0</v>
      </c>
      <c r="I17" s="98"/>
      <c r="J17" s="98"/>
      <c r="K17" s="172">
        <f t="shared" si="2"/>
        <v>0</v>
      </c>
      <c r="L17" s="97"/>
      <c r="M17" s="98"/>
      <c r="N17" s="166">
        <f t="shared" si="3"/>
        <v>0</v>
      </c>
      <c r="O17" s="98"/>
      <c r="P17" s="98"/>
      <c r="Q17" s="172">
        <f t="shared" si="4"/>
        <v>0</v>
      </c>
      <c r="R17" s="97"/>
      <c r="S17" s="98"/>
      <c r="T17" s="103">
        <f t="shared" si="5"/>
        <v>0</v>
      </c>
      <c r="U17" s="198">
        <f t="shared" si="12"/>
        <v>0</v>
      </c>
      <c r="W17" s="134" t="s">
        <v>50</v>
      </c>
      <c r="X17" s="114">
        <f t="shared" si="6"/>
        <v>0</v>
      </c>
      <c r="Y17" s="115">
        <f t="shared" si="7"/>
        <v>0</v>
      </c>
      <c r="Z17" s="115">
        <f t="shared" si="8"/>
        <v>0</v>
      </c>
      <c r="AA17" s="115">
        <f t="shared" si="9"/>
        <v>0</v>
      </c>
      <c r="AB17" s="115">
        <f t="shared" si="10"/>
        <v>0</v>
      </c>
      <c r="AC17" s="121">
        <f t="shared" si="11"/>
        <v>0</v>
      </c>
    </row>
    <row r="18" spans="1:29" ht="15" customHeight="1">
      <c r="A18" s="238">
        <v>42373</v>
      </c>
      <c r="B18" s="132" t="s">
        <v>42</v>
      </c>
      <c r="C18" s="151">
        <v>39858546.439999618</v>
      </c>
      <c r="D18" s="152"/>
      <c r="E18" s="167">
        <f t="shared" si="0"/>
        <v>39858546.439999618</v>
      </c>
      <c r="F18" s="151">
        <v>1410427.04</v>
      </c>
      <c r="G18" s="152"/>
      <c r="H18" s="167">
        <f t="shared" si="1"/>
        <v>1410427.04</v>
      </c>
      <c r="I18" s="152">
        <v>126345.18000000001</v>
      </c>
      <c r="J18" s="152"/>
      <c r="K18" s="173">
        <f t="shared" si="2"/>
        <v>126345.18000000001</v>
      </c>
      <c r="L18" s="151">
        <v>0</v>
      </c>
      <c r="M18" s="152"/>
      <c r="N18" s="167">
        <f t="shared" si="3"/>
        <v>0</v>
      </c>
      <c r="O18" s="152">
        <v>70428.53</v>
      </c>
      <c r="P18" s="152"/>
      <c r="Q18" s="173">
        <f t="shared" si="4"/>
        <v>70428.53</v>
      </c>
      <c r="R18" s="151">
        <v>40731408.839999616</v>
      </c>
      <c r="S18" s="93"/>
      <c r="T18" s="94">
        <f t="shared" si="5"/>
        <v>40731408.839999616</v>
      </c>
      <c r="U18" s="196">
        <f t="shared" si="12"/>
        <v>0</v>
      </c>
      <c r="W18" s="132" t="s">
        <v>42</v>
      </c>
      <c r="X18" s="110">
        <f t="shared" si="6"/>
        <v>0</v>
      </c>
      <c r="Y18" s="111">
        <f t="shared" si="7"/>
        <v>0</v>
      </c>
      <c r="Z18" s="111">
        <f t="shared" si="8"/>
        <v>0</v>
      </c>
      <c r="AA18" s="111">
        <f t="shared" si="9"/>
        <v>0</v>
      </c>
      <c r="AB18" s="111">
        <f t="shared" si="10"/>
        <v>0</v>
      </c>
      <c r="AC18" s="123">
        <f t="shared" si="11"/>
        <v>0</v>
      </c>
    </row>
    <row r="19" spans="1:29" ht="15" customHeight="1">
      <c r="A19" s="239"/>
      <c r="B19" s="133" t="s">
        <v>43</v>
      </c>
      <c r="C19" s="153">
        <v>34991955.950000159</v>
      </c>
      <c r="D19" s="154">
        <v>34991980</v>
      </c>
      <c r="E19" s="165">
        <f t="shared" si="0"/>
        <v>-24.049999840557575</v>
      </c>
      <c r="F19" s="153">
        <v>308981.93000000011</v>
      </c>
      <c r="G19" s="154" t="s">
        <v>56</v>
      </c>
      <c r="H19" s="165">
        <f t="shared" si="1"/>
        <v>-7843.0699999998906</v>
      </c>
      <c r="I19" s="154">
        <v>0</v>
      </c>
      <c r="J19" s="154"/>
      <c r="K19" s="174">
        <f t="shared" si="2"/>
        <v>0</v>
      </c>
      <c r="L19" s="153">
        <v>0</v>
      </c>
      <c r="M19" s="154"/>
      <c r="N19" s="165">
        <f t="shared" si="3"/>
        <v>0</v>
      </c>
      <c r="O19" s="154">
        <v>10046.260000000004</v>
      </c>
      <c r="P19" s="154" t="s">
        <v>57</v>
      </c>
      <c r="Q19" s="174">
        <f t="shared" si="4"/>
        <v>-3.9999999995416147E-2</v>
      </c>
      <c r="R19" s="153">
        <v>34674596.41000016</v>
      </c>
      <c r="S19" s="20">
        <v>34674590</v>
      </c>
      <c r="T19" s="96">
        <f t="shared" si="5"/>
        <v>6.4100001603364944</v>
      </c>
      <c r="U19" s="197">
        <f t="shared" si="12"/>
        <v>1</v>
      </c>
      <c r="W19" s="133" t="s">
        <v>43</v>
      </c>
      <c r="X19" s="114">
        <f t="shared" si="6"/>
        <v>0</v>
      </c>
      <c r="Y19" s="115">
        <f t="shared" si="7"/>
        <v>1</v>
      </c>
      <c r="Z19" s="115">
        <f t="shared" si="8"/>
        <v>0</v>
      </c>
      <c r="AA19" s="115">
        <f t="shared" si="9"/>
        <v>0</v>
      </c>
      <c r="AB19" s="115">
        <f t="shared" si="10"/>
        <v>0</v>
      </c>
      <c r="AC19" s="121">
        <f t="shared" si="11"/>
        <v>0</v>
      </c>
    </row>
    <row r="20" spans="1:29" ht="15" customHeight="1">
      <c r="A20" s="239"/>
      <c r="B20" s="104" t="s">
        <v>44</v>
      </c>
      <c r="C20" s="95"/>
      <c r="D20" s="20"/>
      <c r="E20" s="164">
        <f t="shared" si="0"/>
        <v>0</v>
      </c>
      <c r="F20" s="95"/>
      <c r="G20" s="20"/>
      <c r="H20" s="164">
        <f t="shared" si="1"/>
        <v>0</v>
      </c>
      <c r="I20" s="20"/>
      <c r="J20" s="20"/>
      <c r="K20" s="170">
        <f t="shared" si="2"/>
        <v>0</v>
      </c>
      <c r="L20" s="95"/>
      <c r="M20" s="20"/>
      <c r="N20" s="164">
        <f t="shared" si="3"/>
        <v>0</v>
      </c>
      <c r="O20" s="20"/>
      <c r="P20" s="20"/>
      <c r="Q20" s="170">
        <f t="shared" si="4"/>
        <v>0</v>
      </c>
      <c r="R20" s="95"/>
      <c r="S20" s="20"/>
      <c r="T20" s="96">
        <f t="shared" si="5"/>
        <v>0</v>
      </c>
      <c r="U20" s="197">
        <f t="shared" si="12"/>
        <v>0</v>
      </c>
      <c r="W20" s="104" t="s">
        <v>44</v>
      </c>
      <c r="X20" s="114">
        <f t="shared" si="6"/>
        <v>0</v>
      </c>
      <c r="Y20" s="115">
        <f t="shared" si="7"/>
        <v>0</v>
      </c>
      <c r="Z20" s="115">
        <f t="shared" si="8"/>
        <v>0</v>
      </c>
      <c r="AA20" s="115">
        <f t="shared" si="9"/>
        <v>0</v>
      </c>
      <c r="AB20" s="115">
        <f t="shared" si="10"/>
        <v>0</v>
      </c>
      <c r="AC20" s="121">
        <f t="shared" si="11"/>
        <v>0</v>
      </c>
    </row>
    <row r="21" spans="1:29" ht="15" customHeight="1">
      <c r="A21" s="239"/>
      <c r="B21" s="133" t="s">
        <v>45</v>
      </c>
      <c r="C21" s="153">
        <v>36036635.771398112</v>
      </c>
      <c r="D21" s="154"/>
      <c r="E21" s="165">
        <f t="shared" si="0"/>
        <v>36036635.771398112</v>
      </c>
      <c r="F21" s="153">
        <v>1511927.51</v>
      </c>
      <c r="G21" s="154"/>
      <c r="H21" s="165">
        <f t="shared" si="1"/>
        <v>1511927.51</v>
      </c>
      <c r="I21" s="154">
        <v>0.01</v>
      </c>
      <c r="J21" s="154"/>
      <c r="K21" s="174">
        <f t="shared" si="2"/>
        <v>0.01</v>
      </c>
      <c r="L21" s="153">
        <v>0</v>
      </c>
      <c r="M21" s="154"/>
      <c r="N21" s="165">
        <f t="shared" si="3"/>
        <v>0</v>
      </c>
      <c r="O21" s="154">
        <v>27304.9</v>
      </c>
      <c r="P21" s="154"/>
      <c r="Q21" s="174">
        <f t="shared" si="4"/>
        <v>27304.9</v>
      </c>
      <c r="R21" s="153">
        <v>37447445.831398115</v>
      </c>
      <c r="S21" s="20"/>
      <c r="T21" s="96">
        <f t="shared" si="5"/>
        <v>37447445.831398115</v>
      </c>
      <c r="U21" s="197">
        <f t="shared" si="12"/>
        <v>0</v>
      </c>
      <c r="W21" s="133" t="s">
        <v>45</v>
      </c>
      <c r="X21" s="114">
        <f t="shared" si="6"/>
        <v>0</v>
      </c>
      <c r="Y21" s="115">
        <f t="shared" si="7"/>
        <v>0</v>
      </c>
      <c r="Z21" s="115">
        <f t="shared" si="8"/>
        <v>0</v>
      </c>
      <c r="AA21" s="115">
        <f t="shared" si="9"/>
        <v>0</v>
      </c>
      <c r="AB21" s="115">
        <f t="shared" si="10"/>
        <v>0</v>
      </c>
      <c r="AC21" s="121">
        <f t="shared" si="11"/>
        <v>0</v>
      </c>
    </row>
    <row r="22" spans="1:29" ht="15" customHeight="1">
      <c r="A22" s="239"/>
      <c r="B22" s="133" t="s">
        <v>46</v>
      </c>
      <c r="C22" s="153">
        <v>91861385.329998851</v>
      </c>
      <c r="D22" s="154">
        <v>91861404</v>
      </c>
      <c r="E22" s="165">
        <f t="shared" si="0"/>
        <v>-18.670001149177551</v>
      </c>
      <c r="F22" s="153">
        <v>5373595.790000001</v>
      </c>
      <c r="G22" s="154" t="s">
        <v>58</v>
      </c>
      <c r="H22" s="165">
        <f t="shared" si="1"/>
        <v>-4.2099999990314245</v>
      </c>
      <c r="I22" s="154">
        <v>63109.87</v>
      </c>
      <c r="J22" s="154">
        <v>53109.9</v>
      </c>
      <c r="K22" s="174">
        <f t="shared" si="2"/>
        <v>9999.9700000000012</v>
      </c>
      <c r="L22" s="153">
        <v>1035.71</v>
      </c>
      <c r="M22" s="154">
        <v>1035.71</v>
      </c>
      <c r="N22" s="165">
        <f t="shared" si="3"/>
        <v>0</v>
      </c>
      <c r="O22" s="154">
        <v>124810.02</v>
      </c>
      <c r="P22" s="154" t="s">
        <v>59</v>
      </c>
      <c r="Q22" s="174">
        <f t="shared" si="4"/>
        <v>57264.020000000004</v>
      </c>
      <c r="R22" s="153">
        <v>95286470.749998793</v>
      </c>
      <c r="S22" s="20">
        <v>95286496</v>
      </c>
      <c r="T22" s="96">
        <f t="shared" si="5"/>
        <v>-25.250001206994057</v>
      </c>
      <c r="U22" s="197">
        <f t="shared" si="12"/>
        <v>1</v>
      </c>
      <c r="W22" s="133" t="s">
        <v>46</v>
      </c>
      <c r="X22" s="114">
        <f t="shared" si="6"/>
        <v>0</v>
      </c>
      <c r="Y22" s="115">
        <f t="shared" si="7"/>
        <v>0</v>
      </c>
      <c r="Z22" s="115">
        <f t="shared" si="8"/>
        <v>1</v>
      </c>
      <c r="AA22" s="115">
        <f t="shared" si="9"/>
        <v>0</v>
      </c>
      <c r="AB22" s="115">
        <f t="shared" si="10"/>
        <v>1</v>
      </c>
      <c r="AC22" s="121">
        <f t="shared" si="11"/>
        <v>0</v>
      </c>
    </row>
    <row r="23" spans="1:29" ht="15" customHeight="1">
      <c r="A23" s="239"/>
      <c r="B23" s="133" t="s">
        <v>47</v>
      </c>
      <c r="C23" s="153">
        <v>20622742.350000337</v>
      </c>
      <c r="D23" s="154">
        <v>20622740</v>
      </c>
      <c r="E23" s="165">
        <f t="shared" si="0"/>
        <v>2.350000336766243</v>
      </c>
      <c r="F23" s="153">
        <v>1555233.03</v>
      </c>
      <c r="G23" s="154" t="s">
        <v>60</v>
      </c>
      <c r="H23" s="165">
        <f t="shared" si="1"/>
        <v>3.0300000000279397</v>
      </c>
      <c r="I23" s="154">
        <v>76635.750000000029</v>
      </c>
      <c r="J23" s="154">
        <v>76635.8</v>
      </c>
      <c r="K23" s="174">
        <f t="shared" si="2"/>
        <v>-4.9999999973806553E-2</v>
      </c>
      <c r="L23" s="153">
        <v>16626.240000000002</v>
      </c>
      <c r="M23" s="154">
        <v>16626.2</v>
      </c>
      <c r="N23" s="165">
        <f t="shared" si="3"/>
        <v>4.0000000000873115E-2</v>
      </c>
      <c r="O23" s="154">
        <v>0</v>
      </c>
      <c r="P23" s="154" t="s">
        <v>55</v>
      </c>
      <c r="Q23" s="174">
        <f t="shared" si="4"/>
        <v>0</v>
      </c>
      <c r="R23" s="153">
        <v>19127518.830000337</v>
      </c>
      <c r="S23" s="20">
        <v>19127530</v>
      </c>
      <c r="T23" s="96">
        <f t="shared" si="5"/>
        <v>-11.169999662786722</v>
      </c>
      <c r="U23" s="197">
        <f t="shared" si="12"/>
        <v>1</v>
      </c>
      <c r="W23" s="133" t="s">
        <v>47</v>
      </c>
      <c r="X23" s="114">
        <f t="shared" si="6"/>
        <v>0</v>
      </c>
      <c r="Y23" s="115">
        <f t="shared" si="7"/>
        <v>0</v>
      </c>
      <c r="Z23" s="115">
        <f t="shared" si="8"/>
        <v>0</v>
      </c>
      <c r="AA23" s="115">
        <f t="shared" si="9"/>
        <v>0</v>
      </c>
      <c r="AB23" s="115">
        <f t="shared" si="10"/>
        <v>0</v>
      </c>
      <c r="AC23" s="121">
        <f t="shared" si="11"/>
        <v>0</v>
      </c>
    </row>
    <row r="24" spans="1:29" ht="15" customHeight="1">
      <c r="A24" s="239"/>
      <c r="B24" s="133" t="s">
        <v>48</v>
      </c>
      <c r="C24" s="153">
        <v>86725877.309999138</v>
      </c>
      <c r="D24" s="154"/>
      <c r="E24" s="165">
        <f t="shared" si="0"/>
        <v>86725877.309999138</v>
      </c>
      <c r="F24" s="153">
        <v>2739426.6100000027</v>
      </c>
      <c r="G24" s="154"/>
      <c r="H24" s="165">
        <f t="shared" si="1"/>
        <v>2739426.6100000027</v>
      </c>
      <c r="I24" s="154">
        <v>34383.07</v>
      </c>
      <c r="J24" s="154"/>
      <c r="K24" s="174">
        <f t="shared" si="2"/>
        <v>34383.07</v>
      </c>
      <c r="L24" s="153">
        <v>71.75</v>
      </c>
      <c r="M24" s="154"/>
      <c r="N24" s="165">
        <f t="shared" si="3"/>
        <v>71.75</v>
      </c>
      <c r="O24" s="154">
        <v>51887.089999999989</v>
      </c>
      <c r="P24" s="154"/>
      <c r="Q24" s="174">
        <f t="shared" si="4"/>
        <v>51887.089999999989</v>
      </c>
      <c r="R24" s="153">
        <v>88556052.569999143</v>
      </c>
      <c r="S24" s="20"/>
      <c r="T24" s="96">
        <f t="shared" si="5"/>
        <v>88556052.569999143</v>
      </c>
      <c r="U24" s="197">
        <f t="shared" si="12"/>
        <v>0</v>
      </c>
      <c r="W24" s="133" t="s">
        <v>48</v>
      </c>
      <c r="X24" s="114">
        <f t="shared" si="6"/>
        <v>0</v>
      </c>
      <c r="Y24" s="115">
        <f t="shared" si="7"/>
        <v>0</v>
      </c>
      <c r="Z24" s="115">
        <f t="shared" si="8"/>
        <v>0</v>
      </c>
      <c r="AA24" s="115">
        <f t="shared" si="9"/>
        <v>0</v>
      </c>
      <c r="AB24" s="115">
        <f t="shared" si="10"/>
        <v>0</v>
      </c>
      <c r="AC24" s="121">
        <f t="shared" si="11"/>
        <v>0</v>
      </c>
    </row>
    <row r="25" spans="1:29" ht="15" customHeight="1">
      <c r="A25" s="239"/>
      <c r="B25" s="133" t="s">
        <v>49</v>
      </c>
      <c r="C25" s="105"/>
      <c r="D25" s="90"/>
      <c r="E25" s="164">
        <f t="shared" si="0"/>
        <v>0</v>
      </c>
      <c r="F25" s="102"/>
      <c r="G25" s="6"/>
      <c r="H25" s="164">
        <f t="shared" si="1"/>
        <v>0</v>
      </c>
      <c r="I25" s="6"/>
      <c r="J25" s="6"/>
      <c r="K25" s="170">
        <f t="shared" si="2"/>
        <v>0</v>
      </c>
      <c r="L25" s="102"/>
      <c r="M25" s="6"/>
      <c r="N25" s="164">
        <f t="shared" si="3"/>
        <v>0</v>
      </c>
      <c r="O25" s="6"/>
      <c r="P25" s="6"/>
      <c r="Q25" s="170">
        <f t="shared" si="4"/>
        <v>0</v>
      </c>
      <c r="R25" s="102"/>
      <c r="S25" s="6"/>
      <c r="T25" s="96">
        <f t="shared" si="5"/>
        <v>0</v>
      </c>
      <c r="U25" s="197">
        <f t="shared" si="12"/>
        <v>0</v>
      </c>
      <c r="W25" s="133" t="s">
        <v>49</v>
      </c>
      <c r="X25" s="114">
        <f t="shared" si="6"/>
        <v>0</v>
      </c>
      <c r="Y25" s="115">
        <f t="shared" si="7"/>
        <v>0</v>
      </c>
      <c r="Z25" s="115">
        <f t="shared" si="8"/>
        <v>0</v>
      </c>
      <c r="AA25" s="115">
        <f t="shared" si="9"/>
        <v>0</v>
      </c>
      <c r="AB25" s="115">
        <f t="shared" si="10"/>
        <v>0</v>
      </c>
      <c r="AC25" s="121">
        <f t="shared" si="11"/>
        <v>0</v>
      </c>
    </row>
    <row r="26" spans="1:29" ht="15" customHeight="1">
      <c r="A26" s="240"/>
      <c r="B26" s="134" t="s">
        <v>50</v>
      </c>
      <c r="C26" s="157">
        <v>75004538.899999291</v>
      </c>
      <c r="D26" s="158"/>
      <c r="E26" s="168">
        <f t="shared" si="0"/>
        <v>75004538.899999291</v>
      </c>
      <c r="F26" s="157">
        <v>2806857.9300000011</v>
      </c>
      <c r="G26" s="158"/>
      <c r="H26" s="168">
        <f t="shared" si="1"/>
        <v>2806857.9300000011</v>
      </c>
      <c r="I26" s="158">
        <v>156010.49</v>
      </c>
      <c r="J26" s="158"/>
      <c r="K26" s="175">
        <f t="shared" si="2"/>
        <v>156010.49</v>
      </c>
      <c r="L26" s="157">
        <v>121943.56</v>
      </c>
      <c r="M26" s="158"/>
      <c r="N26" s="168">
        <f t="shared" si="3"/>
        <v>121943.56</v>
      </c>
      <c r="O26" s="158">
        <v>136991.60999999999</v>
      </c>
      <c r="P26" s="158"/>
      <c r="Q26" s="175">
        <f t="shared" si="4"/>
        <v>136991.60999999999</v>
      </c>
      <c r="R26" s="157">
        <v>72094756.289999291</v>
      </c>
      <c r="S26" s="103"/>
      <c r="T26" s="99">
        <f t="shared" si="5"/>
        <v>72094756.289999291</v>
      </c>
      <c r="U26" s="198">
        <f t="shared" si="12"/>
        <v>0</v>
      </c>
      <c r="W26" s="134" t="s">
        <v>50</v>
      </c>
      <c r="X26" s="118">
        <f t="shared" si="6"/>
        <v>0</v>
      </c>
      <c r="Y26" s="119">
        <f t="shared" si="7"/>
        <v>0</v>
      </c>
      <c r="Z26" s="119">
        <f t="shared" si="8"/>
        <v>0</v>
      </c>
      <c r="AA26" s="119">
        <f t="shared" si="9"/>
        <v>0</v>
      </c>
      <c r="AB26" s="119">
        <f t="shared" si="10"/>
        <v>0</v>
      </c>
      <c r="AC26" s="124">
        <f t="shared" si="11"/>
        <v>0</v>
      </c>
    </row>
    <row r="27" spans="1:29" ht="15" customHeight="1">
      <c r="A27" s="238">
        <v>42374</v>
      </c>
      <c r="B27" s="132" t="s">
        <v>42</v>
      </c>
      <c r="C27" s="153">
        <v>40731408.839999616</v>
      </c>
      <c r="D27" s="154"/>
      <c r="E27" s="165">
        <f t="shared" si="0"/>
        <v>40731408.839999616</v>
      </c>
      <c r="F27" s="153">
        <v>544870.1399999999</v>
      </c>
      <c r="G27" s="154"/>
      <c r="H27" s="165">
        <f t="shared" si="1"/>
        <v>544870.1399999999</v>
      </c>
      <c r="I27" s="150">
        <v>0</v>
      </c>
      <c r="J27" s="150"/>
      <c r="K27" s="171">
        <f t="shared" si="2"/>
        <v>0</v>
      </c>
      <c r="L27" s="153">
        <v>0</v>
      </c>
      <c r="M27" s="154"/>
      <c r="N27" s="165">
        <f t="shared" si="3"/>
        <v>0</v>
      </c>
      <c r="O27" s="150">
        <v>0</v>
      </c>
      <c r="P27" s="150"/>
      <c r="Q27" s="171">
        <f t="shared" si="4"/>
        <v>0</v>
      </c>
      <c r="R27" s="153">
        <v>40186538.699999616</v>
      </c>
      <c r="S27" s="6"/>
      <c r="T27" s="96">
        <f t="shared" si="5"/>
        <v>40186538.699999616</v>
      </c>
      <c r="U27" s="196">
        <f t="shared" si="12"/>
        <v>0</v>
      </c>
      <c r="W27" s="132" t="s">
        <v>42</v>
      </c>
      <c r="X27" s="114">
        <f t="shared" si="6"/>
        <v>0</v>
      </c>
      <c r="Y27" s="115">
        <f t="shared" si="7"/>
        <v>0</v>
      </c>
      <c r="Z27" s="115">
        <f t="shared" si="8"/>
        <v>0</v>
      </c>
      <c r="AA27" s="115">
        <f t="shared" si="9"/>
        <v>0</v>
      </c>
      <c r="AB27" s="115">
        <f t="shared" si="10"/>
        <v>0</v>
      </c>
      <c r="AC27" s="121">
        <f t="shared" si="11"/>
        <v>0</v>
      </c>
    </row>
    <row r="28" spans="1:29" ht="15" customHeight="1">
      <c r="A28" s="239"/>
      <c r="B28" s="133" t="s">
        <v>43</v>
      </c>
      <c r="C28" s="153">
        <v>34674596.41000016</v>
      </c>
      <c r="D28" s="154">
        <v>34674590</v>
      </c>
      <c r="E28" s="165">
        <f t="shared" si="0"/>
        <v>6.4100001603364944</v>
      </c>
      <c r="F28" s="153">
        <v>311462.63999999996</v>
      </c>
      <c r="G28" s="154" t="s">
        <v>61</v>
      </c>
      <c r="H28" s="165">
        <f t="shared" si="1"/>
        <v>-7846.3600000000442</v>
      </c>
      <c r="I28" s="150">
        <v>0</v>
      </c>
      <c r="J28" s="150">
        <v>0</v>
      </c>
      <c r="K28" s="171">
        <f t="shared" si="2"/>
        <v>0</v>
      </c>
      <c r="L28" s="153">
        <v>0</v>
      </c>
      <c r="M28" s="154">
        <v>0</v>
      </c>
      <c r="N28" s="165">
        <f t="shared" si="3"/>
        <v>0</v>
      </c>
      <c r="O28" s="150">
        <v>0</v>
      </c>
      <c r="P28" s="150" t="s">
        <v>55</v>
      </c>
      <c r="Q28" s="171">
        <f t="shared" si="4"/>
        <v>0</v>
      </c>
      <c r="R28" s="153">
        <v>34363133.77000016</v>
      </c>
      <c r="S28" s="6">
        <v>34363100</v>
      </c>
      <c r="T28" s="96">
        <f t="shared" si="5"/>
        <v>33.770000159740448</v>
      </c>
      <c r="U28" s="197">
        <f t="shared" si="12"/>
        <v>1</v>
      </c>
      <c r="W28" s="133" t="s">
        <v>43</v>
      </c>
      <c r="X28" s="114">
        <f t="shared" si="6"/>
        <v>0</v>
      </c>
      <c r="Y28" s="115">
        <f t="shared" si="7"/>
        <v>1</v>
      </c>
      <c r="Z28" s="115">
        <f t="shared" si="8"/>
        <v>0</v>
      </c>
      <c r="AA28" s="115">
        <f t="shared" si="9"/>
        <v>0</v>
      </c>
      <c r="AB28" s="115">
        <f t="shared" si="10"/>
        <v>0</v>
      </c>
      <c r="AC28" s="121">
        <f t="shared" si="11"/>
        <v>0</v>
      </c>
    </row>
    <row r="29" spans="1:29" ht="15" customHeight="1">
      <c r="A29" s="239"/>
      <c r="B29" s="104" t="s">
        <v>44</v>
      </c>
      <c r="C29" s="102"/>
      <c r="D29" s="6"/>
      <c r="E29" s="164">
        <f t="shared" si="0"/>
        <v>0</v>
      </c>
      <c r="F29" s="102"/>
      <c r="G29" s="6"/>
      <c r="H29" s="164">
        <f t="shared" si="1"/>
        <v>0</v>
      </c>
      <c r="I29" s="4"/>
      <c r="J29" s="4"/>
      <c r="K29" s="170">
        <f t="shared" si="2"/>
        <v>0</v>
      </c>
      <c r="L29" s="104"/>
      <c r="M29" s="4"/>
      <c r="N29" s="164">
        <f t="shared" si="3"/>
        <v>0</v>
      </c>
      <c r="O29" s="6"/>
      <c r="P29" s="6"/>
      <c r="Q29" s="170">
        <f t="shared" si="4"/>
        <v>0</v>
      </c>
      <c r="R29" s="102"/>
      <c r="S29" s="6"/>
      <c r="T29" s="96">
        <f t="shared" si="5"/>
        <v>0</v>
      </c>
      <c r="U29" s="197">
        <f t="shared" si="12"/>
        <v>0</v>
      </c>
      <c r="W29" s="104" t="s">
        <v>44</v>
      </c>
      <c r="X29" s="114">
        <f t="shared" si="6"/>
        <v>0</v>
      </c>
      <c r="Y29" s="115">
        <f t="shared" si="7"/>
        <v>0</v>
      </c>
      <c r="Z29" s="115">
        <f t="shared" si="8"/>
        <v>0</v>
      </c>
      <c r="AA29" s="115">
        <f t="shared" si="9"/>
        <v>0</v>
      </c>
      <c r="AB29" s="115">
        <f t="shared" si="10"/>
        <v>0</v>
      </c>
      <c r="AC29" s="121">
        <f t="shared" si="11"/>
        <v>0</v>
      </c>
    </row>
    <row r="30" spans="1:29" ht="15" customHeight="1">
      <c r="A30" s="239"/>
      <c r="B30" s="133" t="s">
        <v>45</v>
      </c>
      <c r="C30" s="102"/>
      <c r="D30" s="6"/>
      <c r="E30" s="164">
        <f t="shared" si="0"/>
        <v>0</v>
      </c>
      <c r="F30" s="102"/>
      <c r="G30" s="6"/>
      <c r="H30" s="164">
        <f t="shared" si="1"/>
        <v>0</v>
      </c>
      <c r="I30" s="6"/>
      <c r="J30" s="6"/>
      <c r="K30" s="170">
        <f t="shared" si="2"/>
        <v>0</v>
      </c>
      <c r="L30" s="102"/>
      <c r="M30" s="6"/>
      <c r="N30" s="164">
        <f t="shared" si="3"/>
        <v>0</v>
      </c>
      <c r="O30" s="6"/>
      <c r="P30" s="6"/>
      <c r="Q30" s="170">
        <f t="shared" si="4"/>
        <v>0</v>
      </c>
      <c r="R30" s="102"/>
      <c r="S30" s="6"/>
      <c r="T30" s="96">
        <f t="shared" si="5"/>
        <v>0</v>
      </c>
      <c r="U30" s="197">
        <f t="shared" si="12"/>
        <v>0</v>
      </c>
      <c r="W30" s="133" t="s">
        <v>45</v>
      </c>
      <c r="X30" s="114">
        <f t="shared" si="6"/>
        <v>0</v>
      </c>
      <c r="Y30" s="115">
        <f t="shared" si="7"/>
        <v>0</v>
      </c>
      <c r="Z30" s="115">
        <f t="shared" si="8"/>
        <v>0</v>
      </c>
      <c r="AA30" s="115">
        <f t="shared" si="9"/>
        <v>0</v>
      </c>
      <c r="AB30" s="115">
        <f t="shared" si="10"/>
        <v>0</v>
      </c>
      <c r="AC30" s="121">
        <f t="shared" si="11"/>
        <v>0</v>
      </c>
    </row>
    <row r="31" spans="1:29" ht="15" customHeight="1">
      <c r="A31" s="239"/>
      <c r="B31" s="133" t="s">
        <v>46</v>
      </c>
      <c r="C31" s="153">
        <v>95286470.749998793</v>
      </c>
      <c r="D31" s="154"/>
      <c r="E31" s="165">
        <f t="shared" si="0"/>
        <v>95286470.749998793</v>
      </c>
      <c r="F31" s="153">
        <v>1705512.6099999992</v>
      </c>
      <c r="G31" s="154"/>
      <c r="H31" s="165">
        <f t="shared" si="1"/>
        <v>1705512.6099999992</v>
      </c>
      <c r="I31" s="150">
        <v>0</v>
      </c>
      <c r="J31" s="150"/>
      <c r="K31" s="171">
        <f t="shared" si="2"/>
        <v>0</v>
      </c>
      <c r="L31" s="153">
        <v>0</v>
      </c>
      <c r="M31" s="154"/>
      <c r="N31" s="165">
        <f t="shared" si="3"/>
        <v>0</v>
      </c>
      <c r="O31" s="150">
        <v>0</v>
      </c>
      <c r="P31" s="150"/>
      <c r="Q31" s="171">
        <f t="shared" si="4"/>
        <v>0</v>
      </c>
      <c r="R31" s="153">
        <v>93580958.139998794</v>
      </c>
      <c r="S31" s="6"/>
      <c r="T31" s="96">
        <f t="shared" si="5"/>
        <v>93580958.139998794</v>
      </c>
      <c r="U31" s="197">
        <f t="shared" si="12"/>
        <v>0</v>
      </c>
      <c r="W31" s="133" t="s">
        <v>46</v>
      </c>
      <c r="X31" s="114">
        <f t="shared" si="6"/>
        <v>0</v>
      </c>
      <c r="Y31" s="115">
        <f t="shared" si="7"/>
        <v>0</v>
      </c>
      <c r="Z31" s="115">
        <f t="shared" si="8"/>
        <v>0</v>
      </c>
      <c r="AA31" s="115">
        <f t="shared" si="9"/>
        <v>0</v>
      </c>
      <c r="AB31" s="115">
        <f t="shared" si="10"/>
        <v>0</v>
      </c>
      <c r="AC31" s="121">
        <f t="shared" si="11"/>
        <v>0</v>
      </c>
    </row>
    <row r="32" spans="1:29" ht="15" customHeight="1">
      <c r="A32" s="239"/>
      <c r="B32" s="133" t="s">
        <v>47</v>
      </c>
      <c r="C32" s="153">
        <v>19127518.830000337</v>
      </c>
      <c r="D32" s="154">
        <v>19127530</v>
      </c>
      <c r="E32" s="165">
        <f t="shared" si="0"/>
        <v>-11.169999662786722</v>
      </c>
      <c r="F32" s="153">
        <v>496119.05000000016</v>
      </c>
      <c r="G32" s="154" t="s">
        <v>62</v>
      </c>
      <c r="H32" s="165">
        <f t="shared" si="1"/>
        <v>495623.05000000016</v>
      </c>
      <c r="I32" s="150">
        <v>0</v>
      </c>
      <c r="J32" s="150"/>
      <c r="K32" s="171">
        <f t="shared" si="2"/>
        <v>0</v>
      </c>
      <c r="L32" s="153">
        <v>0</v>
      </c>
      <c r="M32" s="154"/>
      <c r="N32" s="165">
        <f t="shared" si="3"/>
        <v>0</v>
      </c>
      <c r="O32" s="150">
        <v>0</v>
      </c>
      <c r="P32" s="150" t="s">
        <v>55</v>
      </c>
      <c r="Q32" s="171">
        <f t="shared" si="4"/>
        <v>0</v>
      </c>
      <c r="R32" s="153">
        <v>20206062.64000034</v>
      </c>
      <c r="S32" s="20">
        <v>20206050</v>
      </c>
      <c r="T32" s="96">
        <f t="shared" si="5"/>
        <v>12.640000339597464</v>
      </c>
      <c r="U32" s="197">
        <f t="shared" si="12"/>
        <v>1</v>
      </c>
      <c r="W32" s="133" t="s">
        <v>47</v>
      </c>
      <c r="X32" s="114">
        <f t="shared" si="6"/>
        <v>0</v>
      </c>
      <c r="Y32" s="115">
        <f t="shared" si="7"/>
        <v>1</v>
      </c>
      <c r="Z32" s="115">
        <f t="shared" si="8"/>
        <v>0</v>
      </c>
      <c r="AA32" s="115">
        <f t="shared" si="9"/>
        <v>0</v>
      </c>
      <c r="AB32" s="115">
        <f t="shared" si="10"/>
        <v>0</v>
      </c>
      <c r="AC32" s="121">
        <f t="shared" si="11"/>
        <v>0</v>
      </c>
    </row>
    <row r="33" spans="1:29" ht="15" customHeight="1">
      <c r="A33" s="239"/>
      <c r="B33" s="133" t="s">
        <v>48</v>
      </c>
      <c r="C33" s="153">
        <v>88556052.569999143</v>
      </c>
      <c r="D33" s="154"/>
      <c r="E33" s="165">
        <f t="shared" si="0"/>
        <v>88556052.569999143</v>
      </c>
      <c r="F33" s="153">
        <v>853602.22</v>
      </c>
      <c r="G33" s="154"/>
      <c r="H33" s="165">
        <f t="shared" si="1"/>
        <v>853602.22</v>
      </c>
      <c r="I33" s="150">
        <v>0</v>
      </c>
      <c r="J33" s="150"/>
      <c r="K33" s="171">
        <f t="shared" si="2"/>
        <v>0</v>
      </c>
      <c r="L33" s="153">
        <v>0</v>
      </c>
      <c r="M33" s="154"/>
      <c r="N33" s="165">
        <f t="shared" si="3"/>
        <v>0</v>
      </c>
      <c r="O33" s="150">
        <v>1683.29</v>
      </c>
      <c r="P33" s="150"/>
      <c r="Q33" s="171">
        <f t="shared" si="4"/>
        <v>1683.29</v>
      </c>
      <c r="R33" s="153">
        <v>87700767.059999108</v>
      </c>
      <c r="S33" s="20"/>
      <c r="T33" s="96">
        <f t="shared" si="5"/>
        <v>87700767.059999108</v>
      </c>
      <c r="U33" s="197">
        <f t="shared" si="12"/>
        <v>0</v>
      </c>
      <c r="W33" s="133" t="s">
        <v>48</v>
      </c>
      <c r="X33" s="114">
        <f t="shared" si="6"/>
        <v>0</v>
      </c>
      <c r="Y33" s="115">
        <f t="shared" si="7"/>
        <v>0</v>
      </c>
      <c r="Z33" s="115">
        <f t="shared" si="8"/>
        <v>0</v>
      </c>
      <c r="AA33" s="115">
        <f t="shared" si="9"/>
        <v>0</v>
      </c>
      <c r="AB33" s="115">
        <f t="shared" si="10"/>
        <v>0</v>
      </c>
      <c r="AC33" s="121">
        <f t="shared" si="11"/>
        <v>0</v>
      </c>
    </row>
    <row r="34" spans="1:29" ht="15" customHeight="1">
      <c r="A34" s="239"/>
      <c r="B34" s="133" t="s">
        <v>49</v>
      </c>
      <c r="C34" s="95"/>
      <c r="D34" s="20"/>
      <c r="E34" s="164">
        <f t="shared" si="0"/>
        <v>0</v>
      </c>
      <c r="F34" s="95"/>
      <c r="G34" s="20"/>
      <c r="H34" s="164">
        <f t="shared" si="1"/>
        <v>0</v>
      </c>
      <c r="I34" s="20"/>
      <c r="J34" s="20"/>
      <c r="K34" s="170">
        <f t="shared" si="2"/>
        <v>0</v>
      </c>
      <c r="L34" s="95"/>
      <c r="M34" s="20"/>
      <c r="N34" s="164">
        <f t="shared" si="3"/>
        <v>0</v>
      </c>
      <c r="O34" s="20"/>
      <c r="P34" s="20"/>
      <c r="Q34" s="170">
        <f t="shared" si="4"/>
        <v>0</v>
      </c>
      <c r="R34" s="95"/>
      <c r="S34" s="20"/>
      <c r="T34" s="96">
        <f t="shared" si="5"/>
        <v>0</v>
      </c>
      <c r="U34" s="197">
        <f t="shared" si="12"/>
        <v>0</v>
      </c>
      <c r="W34" s="133" t="s">
        <v>49</v>
      </c>
      <c r="X34" s="114">
        <f t="shared" si="6"/>
        <v>0</v>
      </c>
      <c r="Y34" s="115">
        <f t="shared" si="7"/>
        <v>0</v>
      </c>
      <c r="Z34" s="115">
        <f t="shared" si="8"/>
        <v>0</v>
      </c>
      <c r="AA34" s="115">
        <f t="shared" si="9"/>
        <v>0</v>
      </c>
      <c r="AB34" s="115">
        <f t="shared" si="10"/>
        <v>0</v>
      </c>
      <c r="AC34" s="121">
        <f t="shared" si="11"/>
        <v>0</v>
      </c>
    </row>
    <row r="35" spans="1:29" ht="15" customHeight="1">
      <c r="A35" s="240"/>
      <c r="B35" s="134" t="s">
        <v>50</v>
      </c>
      <c r="C35" s="95"/>
      <c r="D35" s="20"/>
      <c r="E35" s="164">
        <f t="shared" si="0"/>
        <v>0</v>
      </c>
      <c r="F35" s="95"/>
      <c r="G35" s="20"/>
      <c r="H35" s="164">
        <f t="shared" si="1"/>
        <v>0</v>
      </c>
      <c r="I35" s="20"/>
      <c r="J35" s="20">
        <v>0</v>
      </c>
      <c r="K35" s="170">
        <f t="shared" si="2"/>
        <v>0</v>
      </c>
      <c r="L35" s="95"/>
      <c r="M35" s="20">
        <v>0</v>
      </c>
      <c r="N35" s="164">
        <f t="shared" si="3"/>
        <v>0</v>
      </c>
      <c r="O35" s="20"/>
      <c r="P35" s="20"/>
      <c r="Q35" s="170">
        <f t="shared" si="4"/>
        <v>0</v>
      </c>
      <c r="R35" s="95"/>
      <c r="S35" s="20"/>
      <c r="T35" s="96">
        <f t="shared" si="5"/>
        <v>0</v>
      </c>
      <c r="U35" s="198">
        <f t="shared" si="12"/>
        <v>0</v>
      </c>
      <c r="W35" s="134" t="s">
        <v>50</v>
      </c>
      <c r="X35" s="114">
        <f t="shared" si="6"/>
        <v>0</v>
      </c>
      <c r="Y35" s="115">
        <f t="shared" si="7"/>
        <v>0</v>
      </c>
      <c r="Z35" s="115">
        <f t="shared" si="8"/>
        <v>0</v>
      </c>
      <c r="AA35" s="115">
        <f t="shared" si="9"/>
        <v>0</v>
      </c>
      <c r="AB35" s="115">
        <f t="shared" si="10"/>
        <v>0</v>
      </c>
      <c r="AC35" s="121">
        <f t="shared" si="11"/>
        <v>0</v>
      </c>
    </row>
    <row r="36" spans="1:29" ht="15" customHeight="1">
      <c r="A36" s="238">
        <v>42375</v>
      </c>
      <c r="B36" s="132" t="s">
        <v>42</v>
      </c>
      <c r="C36" s="151">
        <v>40186538.699999616</v>
      </c>
      <c r="D36" s="152"/>
      <c r="E36" s="167">
        <f t="shared" si="0"/>
        <v>40186538.699999616</v>
      </c>
      <c r="F36" s="151">
        <v>473268.22999999969</v>
      </c>
      <c r="G36" s="152"/>
      <c r="H36" s="167">
        <f t="shared" si="1"/>
        <v>473268.22999999969</v>
      </c>
      <c r="I36" s="152">
        <v>0</v>
      </c>
      <c r="J36" s="152"/>
      <c r="K36" s="173">
        <f t="shared" si="2"/>
        <v>0</v>
      </c>
      <c r="L36" s="151">
        <v>0</v>
      </c>
      <c r="M36" s="152"/>
      <c r="N36" s="167">
        <f t="shared" si="3"/>
        <v>0</v>
      </c>
      <c r="O36" s="152">
        <v>13835.32</v>
      </c>
      <c r="P36" s="152"/>
      <c r="Q36" s="173">
        <f t="shared" si="4"/>
        <v>13835.32</v>
      </c>
      <c r="R36" s="151">
        <v>39699435.149999611</v>
      </c>
      <c r="S36" s="93"/>
      <c r="T36" s="94">
        <f t="shared" si="5"/>
        <v>39699435.149999611</v>
      </c>
      <c r="U36" s="196">
        <f t="shared" si="12"/>
        <v>0</v>
      </c>
      <c r="W36" s="132" t="s">
        <v>42</v>
      </c>
      <c r="X36" s="110">
        <f t="shared" si="6"/>
        <v>0</v>
      </c>
      <c r="Y36" s="111">
        <f t="shared" si="7"/>
        <v>0</v>
      </c>
      <c r="Z36" s="111">
        <f t="shared" si="8"/>
        <v>0</v>
      </c>
      <c r="AA36" s="111">
        <f t="shared" si="9"/>
        <v>0</v>
      </c>
      <c r="AB36" s="111">
        <f t="shared" si="10"/>
        <v>0</v>
      </c>
      <c r="AC36" s="123">
        <f t="shared" si="11"/>
        <v>0</v>
      </c>
    </row>
    <row r="37" spans="1:29" ht="15" customHeight="1">
      <c r="A37" s="239"/>
      <c r="B37" s="133" t="s">
        <v>43</v>
      </c>
      <c r="C37" s="153">
        <v>34363133.77000016</v>
      </c>
      <c r="D37" s="154">
        <v>34363100</v>
      </c>
      <c r="E37" s="165">
        <f t="shared" si="0"/>
        <v>33.770000159740448</v>
      </c>
      <c r="F37" s="153">
        <v>349788.42999999988</v>
      </c>
      <c r="G37" s="154" t="s">
        <v>63</v>
      </c>
      <c r="H37" s="165">
        <f t="shared" si="1"/>
        <v>-9019.5700000001234</v>
      </c>
      <c r="I37" s="154">
        <v>0</v>
      </c>
      <c r="J37" s="154">
        <v>0</v>
      </c>
      <c r="K37" s="174">
        <f t="shared" si="2"/>
        <v>0</v>
      </c>
      <c r="L37" s="153">
        <v>0</v>
      </c>
      <c r="M37" s="154">
        <v>0</v>
      </c>
      <c r="N37" s="165">
        <f t="shared" si="3"/>
        <v>0</v>
      </c>
      <c r="O37" s="154">
        <v>0</v>
      </c>
      <c r="P37" s="154" t="s">
        <v>55</v>
      </c>
      <c r="Q37" s="174">
        <f t="shared" si="4"/>
        <v>0</v>
      </c>
      <c r="R37" s="153">
        <v>34013345.34000016</v>
      </c>
      <c r="S37" s="20">
        <v>34013320</v>
      </c>
      <c r="T37" s="96">
        <f t="shared" si="5"/>
        <v>25.340000160038471</v>
      </c>
      <c r="U37" s="197">
        <f t="shared" si="12"/>
        <v>1</v>
      </c>
      <c r="W37" s="133" t="s">
        <v>43</v>
      </c>
      <c r="X37" s="114">
        <f t="shared" si="6"/>
        <v>0</v>
      </c>
      <c r="Y37" s="115">
        <f t="shared" si="7"/>
        <v>1</v>
      </c>
      <c r="Z37" s="115">
        <f t="shared" si="8"/>
        <v>0</v>
      </c>
      <c r="AA37" s="115">
        <f t="shared" si="9"/>
        <v>0</v>
      </c>
      <c r="AB37" s="115">
        <f t="shared" si="10"/>
        <v>0</v>
      </c>
      <c r="AC37" s="121">
        <f t="shared" si="11"/>
        <v>0</v>
      </c>
    </row>
    <row r="38" spans="1:29" ht="15" customHeight="1">
      <c r="A38" s="239"/>
      <c r="B38" s="104" t="s">
        <v>44</v>
      </c>
      <c r="C38" s="153">
        <v>73077160.159994572</v>
      </c>
      <c r="D38" s="154"/>
      <c r="E38" s="165">
        <f t="shared" si="0"/>
        <v>73077160.159994572</v>
      </c>
      <c r="F38" s="153">
        <v>3321377.8900000025</v>
      </c>
      <c r="G38" s="154"/>
      <c r="H38" s="165">
        <f t="shared" si="1"/>
        <v>3321377.8900000025</v>
      </c>
      <c r="I38" s="154">
        <v>12177.07</v>
      </c>
      <c r="J38" s="154"/>
      <c r="K38" s="174">
        <f t="shared" si="2"/>
        <v>12177.07</v>
      </c>
      <c r="L38" s="153">
        <v>7376.24</v>
      </c>
      <c r="M38" s="154"/>
      <c r="N38" s="165">
        <f t="shared" si="3"/>
        <v>7376.24</v>
      </c>
      <c r="O38" s="154">
        <v>135221.57</v>
      </c>
      <c r="P38" s="154"/>
      <c r="Q38" s="174">
        <f t="shared" si="4"/>
        <v>135221.57</v>
      </c>
      <c r="R38" s="153">
        <v>71994011.789994568</v>
      </c>
      <c r="S38" s="20"/>
      <c r="T38" s="96">
        <f t="shared" si="5"/>
        <v>71994011.789994568</v>
      </c>
      <c r="U38" s="197">
        <f t="shared" si="12"/>
        <v>0</v>
      </c>
      <c r="W38" s="104" t="s">
        <v>44</v>
      </c>
      <c r="X38" s="114">
        <f t="shared" si="6"/>
        <v>0</v>
      </c>
      <c r="Y38" s="115">
        <f t="shared" si="7"/>
        <v>0</v>
      </c>
      <c r="Z38" s="115">
        <f t="shared" si="8"/>
        <v>0</v>
      </c>
      <c r="AA38" s="115">
        <f t="shared" si="9"/>
        <v>0</v>
      </c>
      <c r="AB38" s="115">
        <f t="shared" si="10"/>
        <v>0</v>
      </c>
      <c r="AC38" s="121">
        <f t="shared" si="11"/>
        <v>0</v>
      </c>
    </row>
    <row r="39" spans="1:29" ht="15" customHeight="1">
      <c r="A39" s="239"/>
      <c r="B39" s="133" t="s">
        <v>45</v>
      </c>
      <c r="C39" s="153">
        <v>37447445.831398115</v>
      </c>
      <c r="D39" s="154"/>
      <c r="E39" s="165">
        <f t="shared" si="0"/>
        <v>37447445.831398115</v>
      </c>
      <c r="F39" s="153">
        <v>1075279.3400000005</v>
      </c>
      <c r="G39" s="154"/>
      <c r="H39" s="165">
        <f t="shared" si="1"/>
        <v>1075279.3400000005</v>
      </c>
      <c r="I39" s="154">
        <v>0</v>
      </c>
      <c r="J39" s="154"/>
      <c r="K39" s="174">
        <f t="shared" si="2"/>
        <v>0</v>
      </c>
      <c r="L39" s="153">
        <v>0</v>
      </c>
      <c r="M39" s="154"/>
      <c r="N39" s="165">
        <f t="shared" si="3"/>
        <v>0</v>
      </c>
      <c r="O39" s="154">
        <v>14066.27</v>
      </c>
      <c r="P39" s="154"/>
      <c r="Q39" s="174">
        <f t="shared" si="4"/>
        <v>14066.27</v>
      </c>
      <c r="R39" s="153">
        <v>36358100.221398108</v>
      </c>
      <c r="S39" s="20"/>
      <c r="T39" s="96">
        <f t="shared" si="5"/>
        <v>36358100.221398108</v>
      </c>
      <c r="U39" s="197">
        <f t="shared" si="12"/>
        <v>0</v>
      </c>
      <c r="W39" s="133" t="s">
        <v>45</v>
      </c>
      <c r="X39" s="114">
        <f t="shared" si="6"/>
        <v>0</v>
      </c>
      <c r="Y39" s="115">
        <f t="shared" si="7"/>
        <v>0</v>
      </c>
      <c r="Z39" s="115">
        <f t="shared" si="8"/>
        <v>0</v>
      </c>
      <c r="AA39" s="115">
        <f t="shared" si="9"/>
        <v>0</v>
      </c>
      <c r="AB39" s="115">
        <f t="shared" si="10"/>
        <v>0</v>
      </c>
      <c r="AC39" s="121">
        <f t="shared" si="11"/>
        <v>0</v>
      </c>
    </row>
    <row r="40" spans="1:29" ht="15" customHeight="1">
      <c r="A40" s="239"/>
      <c r="B40" s="133" t="s">
        <v>46</v>
      </c>
      <c r="C40" s="153">
        <v>93580958.139998794</v>
      </c>
      <c r="D40" s="154">
        <v>93580996</v>
      </c>
      <c r="E40" s="165">
        <f t="shared" si="0"/>
        <v>-37.86000120639801</v>
      </c>
      <c r="F40" s="153">
        <v>1320676.8699999999</v>
      </c>
      <c r="G40" s="154" t="s">
        <v>64</v>
      </c>
      <c r="H40" s="165">
        <f t="shared" si="1"/>
        <v>-3.1300000001210719</v>
      </c>
      <c r="I40" s="154">
        <v>0</v>
      </c>
      <c r="J40" s="154">
        <v>0</v>
      </c>
      <c r="K40" s="174">
        <f t="shared" si="2"/>
        <v>0</v>
      </c>
      <c r="L40" s="153">
        <v>0</v>
      </c>
      <c r="M40" s="154">
        <v>0</v>
      </c>
      <c r="N40" s="165">
        <f t="shared" si="3"/>
        <v>0</v>
      </c>
      <c r="O40" s="154">
        <v>0</v>
      </c>
      <c r="P40" s="154" t="s">
        <v>65</v>
      </c>
      <c r="Q40" s="174">
        <f t="shared" si="4"/>
        <v>-178522</v>
      </c>
      <c r="R40" s="153">
        <v>92260281.269998804</v>
      </c>
      <c r="S40" s="20">
        <v>92260300</v>
      </c>
      <c r="T40" s="96">
        <f t="shared" si="5"/>
        <v>-18.730001196265221</v>
      </c>
      <c r="U40" s="197">
        <f t="shared" si="12"/>
        <v>1</v>
      </c>
      <c r="W40" s="133" t="s">
        <v>46</v>
      </c>
      <c r="X40" s="114">
        <f t="shared" si="6"/>
        <v>0</v>
      </c>
      <c r="Y40" s="115">
        <f t="shared" si="7"/>
        <v>0</v>
      </c>
      <c r="Z40" s="115">
        <f t="shared" si="8"/>
        <v>0</v>
      </c>
      <c r="AA40" s="115">
        <f t="shared" si="9"/>
        <v>0</v>
      </c>
      <c r="AB40" s="115">
        <f t="shared" si="10"/>
        <v>0</v>
      </c>
      <c r="AC40" s="121">
        <f t="shared" si="11"/>
        <v>0</v>
      </c>
    </row>
    <row r="41" spans="1:29" ht="15" customHeight="1">
      <c r="A41" s="239"/>
      <c r="B41" s="133" t="s">
        <v>47</v>
      </c>
      <c r="C41" s="153">
        <v>20206062.64000034</v>
      </c>
      <c r="D41" s="154">
        <v>20206050</v>
      </c>
      <c r="E41" s="165">
        <f t="shared" si="0"/>
        <v>12.640000339597464</v>
      </c>
      <c r="F41" s="153">
        <v>477855.38</v>
      </c>
      <c r="G41" s="154" t="s">
        <v>66</v>
      </c>
      <c r="H41" s="165">
        <f t="shared" si="1"/>
        <v>0.38000000000465661</v>
      </c>
      <c r="I41" s="154">
        <v>0</v>
      </c>
      <c r="J41" s="154"/>
      <c r="K41" s="174">
        <f t="shared" si="2"/>
        <v>0</v>
      </c>
      <c r="L41" s="153">
        <v>0</v>
      </c>
      <c r="M41" s="154"/>
      <c r="N41" s="165">
        <f t="shared" si="3"/>
        <v>0</v>
      </c>
      <c r="O41" s="154">
        <v>0</v>
      </c>
      <c r="P41" s="154" t="s">
        <v>55</v>
      </c>
      <c r="Q41" s="174">
        <f t="shared" si="4"/>
        <v>0</v>
      </c>
      <c r="R41" s="153">
        <v>19728207.260000329</v>
      </c>
      <c r="S41" s="20">
        <v>2686898</v>
      </c>
      <c r="T41" s="96">
        <f t="shared" si="5"/>
        <v>17041309.260000329</v>
      </c>
      <c r="U41" s="197">
        <f t="shared" si="12"/>
        <v>1</v>
      </c>
      <c r="W41" s="133" t="s">
        <v>47</v>
      </c>
      <c r="X41" s="114">
        <f t="shared" si="6"/>
        <v>0</v>
      </c>
      <c r="Y41" s="115">
        <f t="shared" si="7"/>
        <v>0</v>
      </c>
      <c r="Z41" s="115">
        <f t="shared" si="8"/>
        <v>0</v>
      </c>
      <c r="AA41" s="115">
        <f t="shared" si="9"/>
        <v>0</v>
      </c>
      <c r="AB41" s="115">
        <f t="shared" si="10"/>
        <v>0</v>
      </c>
      <c r="AC41" s="121">
        <f t="shared" si="11"/>
        <v>1</v>
      </c>
    </row>
    <row r="42" spans="1:29" ht="15" customHeight="1">
      <c r="A42" s="239"/>
      <c r="B42" s="133" t="s">
        <v>48</v>
      </c>
      <c r="C42" s="153">
        <v>87700767.059999108</v>
      </c>
      <c r="D42" s="154"/>
      <c r="E42" s="165">
        <f t="shared" si="0"/>
        <v>87700767.059999108</v>
      </c>
      <c r="F42" s="153">
        <v>712028.90000000026</v>
      </c>
      <c r="G42" s="154"/>
      <c r="H42" s="165">
        <f t="shared" si="1"/>
        <v>712028.90000000026</v>
      </c>
      <c r="I42" s="154">
        <v>0</v>
      </c>
      <c r="J42" s="154"/>
      <c r="K42" s="174">
        <f t="shared" si="2"/>
        <v>0</v>
      </c>
      <c r="L42" s="153">
        <v>0</v>
      </c>
      <c r="M42" s="154"/>
      <c r="N42" s="165">
        <f t="shared" si="3"/>
        <v>0</v>
      </c>
      <c r="O42" s="154">
        <v>0</v>
      </c>
      <c r="P42" s="154"/>
      <c r="Q42" s="174">
        <f t="shared" si="4"/>
        <v>0</v>
      </c>
      <c r="R42" s="153">
        <v>86988738.159999102</v>
      </c>
      <c r="S42" s="20"/>
      <c r="T42" s="96">
        <f t="shared" si="5"/>
        <v>86988738.159999102</v>
      </c>
      <c r="U42" s="197">
        <f t="shared" si="12"/>
        <v>0</v>
      </c>
      <c r="W42" s="133" t="s">
        <v>48</v>
      </c>
      <c r="X42" s="114">
        <f t="shared" si="6"/>
        <v>0</v>
      </c>
      <c r="Y42" s="115">
        <f t="shared" si="7"/>
        <v>0</v>
      </c>
      <c r="Z42" s="115">
        <f t="shared" si="8"/>
        <v>0</v>
      </c>
      <c r="AA42" s="115">
        <f t="shared" si="9"/>
        <v>0</v>
      </c>
      <c r="AB42" s="115">
        <f t="shared" si="10"/>
        <v>0</v>
      </c>
      <c r="AC42" s="121">
        <f t="shared" si="11"/>
        <v>0</v>
      </c>
    </row>
    <row r="43" spans="1:29" ht="15" customHeight="1">
      <c r="A43" s="239"/>
      <c r="B43" s="133" t="s">
        <v>49</v>
      </c>
      <c r="C43" s="153"/>
      <c r="D43" s="154"/>
      <c r="E43" s="165">
        <f t="shared" si="0"/>
        <v>0</v>
      </c>
      <c r="F43" s="153"/>
      <c r="G43" s="154"/>
      <c r="H43" s="165">
        <f t="shared" si="1"/>
        <v>0</v>
      </c>
      <c r="I43" s="154"/>
      <c r="J43" s="154"/>
      <c r="K43" s="174">
        <f t="shared" si="2"/>
        <v>0</v>
      </c>
      <c r="L43" s="153"/>
      <c r="M43" s="154"/>
      <c r="N43" s="165">
        <f t="shared" si="3"/>
        <v>0</v>
      </c>
      <c r="O43" s="154"/>
      <c r="P43" s="154"/>
      <c r="Q43" s="174">
        <f t="shared" si="4"/>
        <v>0</v>
      </c>
      <c r="R43" s="153"/>
      <c r="S43" s="20"/>
      <c r="T43" s="96">
        <f t="shared" si="5"/>
        <v>0</v>
      </c>
      <c r="U43" s="197">
        <f t="shared" si="12"/>
        <v>0</v>
      </c>
      <c r="W43" s="133" t="s">
        <v>49</v>
      </c>
      <c r="X43" s="114">
        <f t="shared" si="6"/>
        <v>0</v>
      </c>
      <c r="Y43" s="115">
        <f t="shared" si="7"/>
        <v>0</v>
      </c>
      <c r="Z43" s="115">
        <f t="shared" si="8"/>
        <v>0</v>
      </c>
      <c r="AA43" s="115">
        <f t="shared" si="9"/>
        <v>0</v>
      </c>
      <c r="AB43" s="115">
        <f t="shared" si="10"/>
        <v>0</v>
      </c>
      <c r="AC43" s="121">
        <f t="shared" si="11"/>
        <v>0</v>
      </c>
    </row>
    <row r="44" spans="1:29" ht="15" customHeight="1">
      <c r="A44" s="240"/>
      <c r="B44" s="134" t="s">
        <v>50</v>
      </c>
      <c r="C44" s="157">
        <v>72094756.289999291</v>
      </c>
      <c r="D44" s="158"/>
      <c r="E44" s="168">
        <f t="shared" si="0"/>
        <v>72094756.289999291</v>
      </c>
      <c r="F44" s="157">
        <v>1122666.4400000004</v>
      </c>
      <c r="G44" s="158"/>
      <c r="H44" s="168">
        <f t="shared" si="1"/>
        <v>1122666.4400000004</v>
      </c>
      <c r="I44" s="158">
        <v>2828.2000000000003</v>
      </c>
      <c r="J44" s="158"/>
      <c r="K44" s="175">
        <f t="shared" si="2"/>
        <v>2828.2000000000003</v>
      </c>
      <c r="L44" s="157">
        <v>15000</v>
      </c>
      <c r="M44" s="158"/>
      <c r="N44" s="168">
        <f t="shared" si="3"/>
        <v>15000</v>
      </c>
      <c r="O44" s="158">
        <v>19606.679999999997</v>
      </c>
      <c r="P44" s="158"/>
      <c r="Q44" s="175">
        <f t="shared" si="4"/>
        <v>19606.679999999997</v>
      </c>
      <c r="R44" s="157">
        <v>70940311.36999929</v>
      </c>
      <c r="S44" s="98"/>
      <c r="T44" s="99">
        <f t="shared" si="5"/>
        <v>70940311.36999929</v>
      </c>
      <c r="U44" s="198">
        <f t="shared" si="12"/>
        <v>0</v>
      </c>
      <c r="W44" s="134" t="s">
        <v>50</v>
      </c>
      <c r="X44" s="118">
        <f t="shared" si="6"/>
        <v>0</v>
      </c>
      <c r="Y44" s="119">
        <f t="shared" si="7"/>
        <v>0</v>
      </c>
      <c r="Z44" s="119">
        <f t="shared" si="8"/>
        <v>0</v>
      </c>
      <c r="AA44" s="119">
        <f t="shared" si="9"/>
        <v>0</v>
      </c>
      <c r="AB44" s="119">
        <f t="shared" si="10"/>
        <v>0</v>
      </c>
      <c r="AC44" s="124">
        <f t="shared" si="11"/>
        <v>0</v>
      </c>
    </row>
    <row r="45" spans="1:29" ht="15" customHeight="1">
      <c r="A45" s="238">
        <v>42376</v>
      </c>
      <c r="B45" s="132" t="s">
        <v>42</v>
      </c>
      <c r="C45" s="153">
        <v>39699435.149999611</v>
      </c>
      <c r="D45" s="154"/>
      <c r="E45" s="165">
        <f t="shared" si="0"/>
        <v>39699435.149999611</v>
      </c>
      <c r="F45" s="153">
        <v>375784.40999999992</v>
      </c>
      <c r="G45" s="154"/>
      <c r="H45" s="165">
        <f t="shared" si="1"/>
        <v>375784.40999999992</v>
      </c>
      <c r="I45" s="150">
        <v>2332.87</v>
      </c>
      <c r="J45" s="150"/>
      <c r="K45" s="171">
        <f t="shared" si="2"/>
        <v>2332.87</v>
      </c>
      <c r="L45" s="153">
        <v>0</v>
      </c>
      <c r="M45" s="154"/>
      <c r="N45" s="165">
        <f t="shared" si="3"/>
        <v>0</v>
      </c>
      <c r="O45" s="150">
        <v>0</v>
      </c>
      <c r="P45" s="150"/>
      <c r="Q45" s="171">
        <f t="shared" si="4"/>
        <v>0</v>
      </c>
      <c r="R45" s="153">
        <v>44139276.269999601</v>
      </c>
      <c r="S45" s="20"/>
      <c r="T45" s="96">
        <f t="shared" si="5"/>
        <v>44139276.269999601</v>
      </c>
      <c r="U45" s="196">
        <f t="shared" si="12"/>
        <v>0</v>
      </c>
      <c r="W45" s="132" t="s">
        <v>42</v>
      </c>
      <c r="X45" s="114">
        <f t="shared" si="6"/>
        <v>0</v>
      </c>
      <c r="Y45" s="115">
        <f t="shared" si="7"/>
        <v>0</v>
      </c>
      <c r="Z45" s="115">
        <f t="shared" si="8"/>
        <v>0</v>
      </c>
      <c r="AA45" s="115">
        <f t="shared" si="9"/>
        <v>0</v>
      </c>
      <c r="AB45" s="115">
        <f t="shared" si="10"/>
        <v>0</v>
      </c>
      <c r="AC45" s="121">
        <f t="shared" si="11"/>
        <v>0</v>
      </c>
    </row>
    <row r="46" spans="1:29" ht="15" customHeight="1">
      <c r="A46" s="239"/>
      <c r="B46" s="133" t="s">
        <v>43</v>
      </c>
      <c r="C46" s="153">
        <v>34013345.34000016</v>
      </c>
      <c r="D46" s="154">
        <v>34013320</v>
      </c>
      <c r="E46" s="165">
        <f t="shared" si="0"/>
        <v>25.340000160038471</v>
      </c>
      <c r="F46" s="153">
        <v>507457.00999999983</v>
      </c>
      <c r="G46" s="154" t="s">
        <v>67</v>
      </c>
      <c r="H46" s="165">
        <f t="shared" si="1"/>
        <v>-10880.990000000165</v>
      </c>
      <c r="I46" s="150">
        <v>0</v>
      </c>
      <c r="J46" s="150">
        <v>0</v>
      </c>
      <c r="K46" s="171">
        <f t="shared" si="2"/>
        <v>0</v>
      </c>
      <c r="L46" s="153">
        <v>0</v>
      </c>
      <c r="M46" s="154">
        <v>0</v>
      </c>
      <c r="N46" s="165">
        <f t="shared" si="3"/>
        <v>0</v>
      </c>
      <c r="O46" s="150">
        <v>0</v>
      </c>
      <c r="P46" s="150" t="s">
        <v>55</v>
      </c>
      <c r="Q46" s="171">
        <f t="shared" si="4"/>
        <v>0</v>
      </c>
      <c r="R46" s="153">
        <v>34809380.79000017</v>
      </c>
      <c r="S46" s="20">
        <v>34809340</v>
      </c>
      <c r="T46" s="96">
        <f t="shared" si="5"/>
        <v>40.790000170469284</v>
      </c>
      <c r="U46" s="197">
        <f t="shared" si="12"/>
        <v>1</v>
      </c>
      <c r="W46" s="133" t="s">
        <v>43</v>
      </c>
      <c r="X46" s="114">
        <f t="shared" si="6"/>
        <v>0</v>
      </c>
      <c r="Y46" s="115">
        <f t="shared" si="7"/>
        <v>1</v>
      </c>
      <c r="Z46" s="115">
        <f t="shared" si="8"/>
        <v>0</v>
      </c>
      <c r="AA46" s="115">
        <f t="shared" si="9"/>
        <v>0</v>
      </c>
      <c r="AB46" s="115">
        <f t="shared" si="10"/>
        <v>0</v>
      </c>
      <c r="AC46" s="121">
        <f t="shared" si="11"/>
        <v>0</v>
      </c>
    </row>
    <row r="47" spans="1:29" ht="15" customHeight="1">
      <c r="A47" s="239"/>
      <c r="B47" s="104" t="s">
        <v>44</v>
      </c>
      <c r="C47" s="153">
        <v>71994011.789994568</v>
      </c>
      <c r="D47" s="154"/>
      <c r="E47" s="165">
        <f t="shared" si="0"/>
        <v>71994011.789994568</v>
      </c>
      <c r="F47" s="153">
        <v>360896.35000000015</v>
      </c>
      <c r="G47" s="154"/>
      <c r="H47" s="165">
        <f t="shared" si="1"/>
        <v>360896.35000000015</v>
      </c>
      <c r="I47" s="150">
        <v>0</v>
      </c>
      <c r="J47" s="150"/>
      <c r="K47" s="171">
        <f t="shared" si="2"/>
        <v>0</v>
      </c>
      <c r="L47" s="153">
        <v>0</v>
      </c>
      <c r="M47" s="154"/>
      <c r="N47" s="165">
        <f t="shared" si="3"/>
        <v>0</v>
      </c>
      <c r="O47" s="150">
        <v>0</v>
      </c>
      <c r="P47" s="150"/>
      <c r="Q47" s="171">
        <f t="shared" si="4"/>
        <v>0</v>
      </c>
      <c r="R47" s="153">
        <v>71633115.439994559</v>
      </c>
      <c r="S47" s="20"/>
      <c r="T47" s="96">
        <f t="shared" si="5"/>
        <v>71633115.439994559</v>
      </c>
      <c r="U47" s="197">
        <f t="shared" si="12"/>
        <v>0</v>
      </c>
      <c r="W47" s="104" t="s">
        <v>44</v>
      </c>
      <c r="X47" s="114">
        <f t="shared" si="6"/>
        <v>0</v>
      </c>
      <c r="Y47" s="115">
        <f t="shared" si="7"/>
        <v>0</v>
      </c>
      <c r="Z47" s="115">
        <f t="shared" si="8"/>
        <v>0</v>
      </c>
      <c r="AA47" s="115">
        <f t="shared" si="9"/>
        <v>0</v>
      </c>
      <c r="AB47" s="115">
        <f t="shared" si="10"/>
        <v>0</v>
      </c>
      <c r="AC47" s="121">
        <f t="shared" si="11"/>
        <v>0</v>
      </c>
    </row>
    <row r="48" spans="1:29" ht="15" customHeight="1">
      <c r="A48" s="239"/>
      <c r="B48" s="133" t="s">
        <v>45</v>
      </c>
      <c r="C48" s="153">
        <v>36358100.221398108</v>
      </c>
      <c r="D48" s="154"/>
      <c r="E48" s="165">
        <f t="shared" si="0"/>
        <v>36358100.221398108</v>
      </c>
      <c r="F48" s="153">
        <v>368987.09</v>
      </c>
      <c r="G48" s="154"/>
      <c r="H48" s="165">
        <f t="shared" si="1"/>
        <v>368987.09</v>
      </c>
      <c r="I48" s="150">
        <v>0</v>
      </c>
      <c r="J48" s="150"/>
      <c r="K48" s="171">
        <f t="shared" si="2"/>
        <v>0</v>
      </c>
      <c r="L48" s="153">
        <v>0</v>
      </c>
      <c r="M48" s="154"/>
      <c r="N48" s="165">
        <f t="shared" si="3"/>
        <v>0</v>
      </c>
      <c r="O48" s="150">
        <v>0</v>
      </c>
      <c r="P48" s="150"/>
      <c r="Q48" s="171">
        <f t="shared" si="4"/>
        <v>0</v>
      </c>
      <c r="R48" s="153">
        <v>35989113.131398112</v>
      </c>
      <c r="S48" s="20"/>
      <c r="T48" s="96">
        <f t="shared" si="5"/>
        <v>35989113.131398112</v>
      </c>
      <c r="U48" s="197">
        <f t="shared" si="12"/>
        <v>0</v>
      </c>
      <c r="W48" s="133" t="s">
        <v>45</v>
      </c>
      <c r="X48" s="114">
        <f t="shared" si="6"/>
        <v>0</v>
      </c>
      <c r="Y48" s="115">
        <f t="shared" si="7"/>
        <v>0</v>
      </c>
      <c r="Z48" s="115">
        <f t="shared" si="8"/>
        <v>0</v>
      </c>
      <c r="AA48" s="115">
        <f t="shared" si="9"/>
        <v>0</v>
      </c>
      <c r="AB48" s="115">
        <f t="shared" si="10"/>
        <v>0</v>
      </c>
      <c r="AC48" s="121">
        <f t="shared" si="11"/>
        <v>0</v>
      </c>
    </row>
    <row r="49" spans="1:29" ht="15" customHeight="1">
      <c r="A49" s="239"/>
      <c r="B49" s="133" t="s">
        <v>46</v>
      </c>
      <c r="C49" s="153">
        <v>92260281.269998804</v>
      </c>
      <c r="D49" s="154">
        <v>92260300</v>
      </c>
      <c r="E49" s="165">
        <f t="shared" si="0"/>
        <v>-18.730001196265221</v>
      </c>
      <c r="F49" s="153">
        <v>1369337.3399999996</v>
      </c>
      <c r="G49" s="154" t="s">
        <v>68</v>
      </c>
      <c r="H49" s="165">
        <f t="shared" si="1"/>
        <v>-2.6600000003818423</v>
      </c>
      <c r="I49" s="150">
        <v>0</v>
      </c>
      <c r="J49" s="150">
        <v>0</v>
      </c>
      <c r="K49" s="171">
        <f t="shared" si="2"/>
        <v>0</v>
      </c>
      <c r="L49" s="153">
        <v>0</v>
      </c>
      <c r="M49" s="154">
        <v>0</v>
      </c>
      <c r="N49" s="165">
        <f t="shared" si="3"/>
        <v>0</v>
      </c>
      <c r="O49" s="150">
        <v>149862.03000000006</v>
      </c>
      <c r="P49" s="150" t="s">
        <v>69</v>
      </c>
      <c r="Q49" s="171">
        <f t="shared" si="4"/>
        <v>145704.42000000007</v>
      </c>
      <c r="R49" s="153">
        <v>90741081.899998799</v>
      </c>
      <c r="S49" s="20">
        <v>90741104</v>
      </c>
      <c r="T49" s="96">
        <f t="shared" si="5"/>
        <v>-22.100001201033592</v>
      </c>
      <c r="U49" s="197">
        <f t="shared" si="12"/>
        <v>1</v>
      </c>
      <c r="W49" s="133" t="s">
        <v>46</v>
      </c>
      <c r="X49" s="114">
        <f t="shared" si="6"/>
        <v>0</v>
      </c>
      <c r="Y49" s="115">
        <f t="shared" si="7"/>
        <v>0</v>
      </c>
      <c r="Z49" s="115">
        <f t="shared" si="8"/>
        <v>0</v>
      </c>
      <c r="AA49" s="115">
        <f t="shared" si="9"/>
        <v>0</v>
      </c>
      <c r="AB49" s="115">
        <f t="shared" si="10"/>
        <v>1</v>
      </c>
      <c r="AC49" s="121">
        <f t="shared" si="11"/>
        <v>0</v>
      </c>
    </row>
    <row r="50" spans="1:29" ht="15" customHeight="1">
      <c r="A50" s="239"/>
      <c r="B50" s="133" t="s">
        <v>47</v>
      </c>
      <c r="C50" s="153">
        <v>19728207.260000329</v>
      </c>
      <c r="D50" s="154">
        <v>19728240</v>
      </c>
      <c r="E50" s="165">
        <f t="shared" si="0"/>
        <v>-32.739999670535326</v>
      </c>
      <c r="F50" s="153">
        <v>288865.22000000003</v>
      </c>
      <c r="G50" s="154" t="s">
        <v>70</v>
      </c>
      <c r="H50" s="165">
        <f t="shared" si="1"/>
        <v>0.22000000003026798</v>
      </c>
      <c r="I50" s="150">
        <v>0</v>
      </c>
      <c r="J50" s="150">
        <v>0</v>
      </c>
      <c r="K50" s="171">
        <f t="shared" si="2"/>
        <v>0</v>
      </c>
      <c r="L50" s="153">
        <v>0</v>
      </c>
      <c r="M50" s="154">
        <v>0</v>
      </c>
      <c r="N50" s="165">
        <f t="shared" si="3"/>
        <v>0</v>
      </c>
      <c r="O50" s="150">
        <v>58389.99</v>
      </c>
      <c r="P50" s="150" t="s">
        <v>71</v>
      </c>
      <c r="Q50" s="171">
        <f t="shared" si="4"/>
        <v>-1.0000000002037268E-2</v>
      </c>
      <c r="R50" s="153">
        <v>19380952.050000329</v>
      </c>
      <c r="S50" s="20">
        <v>19380980</v>
      </c>
      <c r="T50" s="96">
        <f t="shared" si="5"/>
        <v>-27.949999671429396</v>
      </c>
      <c r="U50" s="197">
        <f t="shared" si="12"/>
        <v>1</v>
      </c>
      <c r="W50" s="133" t="s">
        <v>47</v>
      </c>
      <c r="X50" s="114">
        <f t="shared" si="6"/>
        <v>0</v>
      </c>
      <c r="Y50" s="115">
        <f t="shared" si="7"/>
        <v>0</v>
      </c>
      <c r="Z50" s="115">
        <f t="shared" si="8"/>
        <v>0</v>
      </c>
      <c r="AA50" s="115">
        <f t="shared" si="9"/>
        <v>0</v>
      </c>
      <c r="AB50" s="115">
        <f t="shared" si="10"/>
        <v>0</v>
      </c>
      <c r="AC50" s="121">
        <f t="shared" si="11"/>
        <v>0</v>
      </c>
    </row>
    <row r="51" spans="1:29" ht="15" customHeight="1">
      <c r="A51" s="239"/>
      <c r="B51" s="133" t="s">
        <v>48</v>
      </c>
      <c r="C51" s="153">
        <v>86988738.159999102</v>
      </c>
      <c r="D51" s="154"/>
      <c r="E51" s="165">
        <f t="shared" si="0"/>
        <v>86988738.159999102</v>
      </c>
      <c r="F51" s="153">
        <v>676563.08</v>
      </c>
      <c r="G51" s="154"/>
      <c r="H51" s="165">
        <f t="shared" si="1"/>
        <v>676563.08</v>
      </c>
      <c r="I51" s="150">
        <v>0</v>
      </c>
      <c r="J51" s="150"/>
      <c r="K51" s="171">
        <f t="shared" si="2"/>
        <v>0</v>
      </c>
      <c r="L51" s="153">
        <v>0</v>
      </c>
      <c r="M51" s="154"/>
      <c r="N51" s="165">
        <f t="shared" si="3"/>
        <v>0</v>
      </c>
      <c r="O51" s="150">
        <v>2851.57</v>
      </c>
      <c r="P51" s="150"/>
      <c r="Q51" s="171">
        <f t="shared" si="4"/>
        <v>2851.57</v>
      </c>
      <c r="R51" s="153">
        <v>86309323.509999111</v>
      </c>
      <c r="S51" s="20"/>
      <c r="T51" s="96">
        <f t="shared" si="5"/>
        <v>86309323.509999111</v>
      </c>
      <c r="U51" s="197">
        <f t="shared" si="12"/>
        <v>0</v>
      </c>
      <c r="W51" s="133" t="s">
        <v>48</v>
      </c>
      <c r="X51" s="114">
        <f t="shared" si="6"/>
        <v>0</v>
      </c>
      <c r="Y51" s="115">
        <f t="shared" si="7"/>
        <v>0</v>
      </c>
      <c r="Z51" s="115">
        <f t="shared" si="8"/>
        <v>0</v>
      </c>
      <c r="AA51" s="115">
        <f t="shared" si="9"/>
        <v>0</v>
      </c>
      <c r="AB51" s="115">
        <f t="shared" si="10"/>
        <v>0</v>
      </c>
      <c r="AC51" s="121">
        <f t="shared" si="11"/>
        <v>0</v>
      </c>
    </row>
    <row r="52" spans="1:29" ht="15" customHeight="1">
      <c r="A52" s="239"/>
      <c r="B52" s="133" t="s">
        <v>49</v>
      </c>
      <c r="C52" s="153">
        <v>70685791.719998211</v>
      </c>
      <c r="D52" s="154"/>
      <c r="E52" s="165">
        <f t="shared" si="0"/>
        <v>70685791.719998211</v>
      </c>
      <c r="F52" s="153">
        <v>6219155.3299999945</v>
      </c>
      <c r="G52" s="154"/>
      <c r="H52" s="165">
        <f t="shared" si="1"/>
        <v>6219155.3299999945</v>
      </c>
      <c r="I52" s="150">
        <v>77584.73</v>
      </c>
      <c r="J52" s="150"/>
      <c r="K52" s="171">
        <f t="shared" si="2"/>
        <v>77584.73</v>
      </c>
      <c r="L52" s="153">
        <v>26490.159999999996</v>
      </c>
      <c r="M52" s="154"/>
      <c r="N52" s="165">
        <f t="shared" si="3"/>
        <v>26490.159999999996</v>
      </c>
      <c r="O52" s="150">
        <v>493561.61</v>
      </c>
      <c r="P52" s="150"/>
      <c r="Q52" s="171">
        <f t="shared" si="4"/>
        <v>493561.61</v>
      </c>
      <c r="R52" s="153">
        <v>67212562.529998213</v>
      </c>
      <c r="S52" s="20"/>
      <c r="T52" s="96">
        <f t="shared" si="5"/>
        <v>67212562.529998213</v>
      </c>
      <c r="U52" s="197">
        <f t="shared" si="12"/>
        <v>0</v>
      </c>
      <c r="W52" s="133" t="s">
        <v>49</v>
      </c>
      <c r="X52" s="114">
        <f t="shared" si="6"/>
        <v>0</v>
      </c>
      <c r="Y52" s="115">
        <f t="shared" si="7"/>
        <v>0</v>
      </c>
      <c r="Z52" s="115">
        <f t="shared" si="8"/>
        <v>0</v>
      </c>
      <c r="AA52" s="115">
        <f t="shared" si="9"/>
        <v>0</v>
      </c>
      <c r="AB52" s="115">
        <f t="shared" si="10"/>
        <v>0</v>
      </c>
      <c r="AC52" s="121">
        <f t="shared" si="11"/>
        <v>0</v>
      </c>
    </row>
    <row r="53" spans="1:29" ht="15" customHeight="1">
      <c r="A53" s="240"/>
      <c r="B53" s="134" t="s">
        <v>50</v>
      </c>
      <c r="C53" s="95"/>
      <c r="D53" s="20"/>
      <c r="E53" s="164">
        <f t="shared" si="0"/>
        <v>0</v>
      </c>
      <c r="F53" s="95"/>
      <c r="G53" s="20"/>
      <c r="H53" s="164">
        <f t="shared" si="1"/>
        <v>0</v>
      </c>
      <c r="I53" s="20"/>
      <c r="J53" s="20"/>
      <c r="K53" s="170">
        <f t="shared" si="2"/>
        <v>0</v>
      </c>
      <c r="L53" s="95"/>
      <c r="M53" s="20"/>
      <c r="N53" s="164">
        <f t="shared" si="3"/>
        <v>0</v>
      </c>
      <c r="O53" s="20"/>
      <c r="P53" s="20"/>
      <c r="Q53" s="170">
        <f t="shared" si="4"/>
        <v>0</v>
      </c>
      <c r="R53" s="95"/>
      <c r="S53" s="20"/>
      <c r="T53" s="96">
        <f t="shared" si="5"/>
        <v>0</v>
      </c>
      <c r="U53" s="198">
        <f t="shared" si="12"/>
        <v>0</v>
      </c>
      <c r="W53" s="134" t="s">
        <v>50</v>
      </c>
      <c r="X53" s="114">
        <f t="shared" si="6"/>
        <v>0</v>
      </c>
      <c r="Y53" s="115">
        <f t="shared" si="7"/>
        <v>0</v>
      </c>
      <c r="Z53" s="115">
        <f t="shared" si="8"/>
        <v>0</v>
      </c>
      <c r="AA53" s="115">
        <f t="shared" si="9"/>
        <v>0</v>
      </c>
      <c r="AB53" s="115">
        <f t="shared" si="10"/>
        <v>0</v>
      </c>
      <c r="AC53" s="121">
        <f t="shared" si="11"/>
        <v>0</v>
      </c>
    </row>
    <row r="54" spans="1:29" ht="15" customHeight="1">
      <c r="A54" s="238">
        <v>42378</v>
      </c>
      <c r="B54" s="132" t="s">
        <v>42</v>
      </c>
      <c r="C54" s="92"/>
      <c r="D54" s="93"/>
      <c r="E54" s="163">
        <f t="shared" si="0"/>
        <v>0</v>
      </c>
      <c r="F54" s="92"/>
      <c r="G54" s="93"/>
      <c r="H54" s="163">
        <f t="shared" si="1"/>
        <v>0</v>
      </c>
      <c r="I54" s="93"/>
      <c r="J54" s="93"/>
      <c r="K54" s="169">
        <f t="shared" si="2"/>
        <v>0</v>
      </c>
      <c r="L54" s="92"/>
      <c r="M54" s="93"/>
      <c r="N54" s="163">
        <f t="shared" si="3"/>
        <v>0</v>
      </c>
      <c r="O54" s="93"/>
      <c r="P54" s="93"/>
      <c r="Q54" s="169">
        <f t="shared" si="4"/>
        <v>0</v>
      </c>
      <c r="R54" s="92"/>
      <c r="S54" s="93"/>
      <c r="T54" s="94">
        <f t="shared" si="5"/>
        <v>0</v>
      </c>
      <c r="U54" s="196">
        <f t="shared" si="12"/>
        <v>0</v>
      </c>
      <c r="W54" s="132" t="s">
        <v>42</v>
      </c>
      <c r="X54" s="110">
        <f t="shared" si="6"/>
        <v>0</v>
      </c>
      <c r="Y54" s="111">
        <f t="shared" si="7"/>
        <v>0</v>
      </c>
      <c r="Z54" s="111">
        <f t="shared" si="8"/>
        <v>0</v>
      </c>
      <c r="AA54" s="111">
        <f t="shared" si="9"/>
        <v>0</v>
      </c>
      <c r="AB54" s="111">
        <f t="shared" si="10"/>
        <v>0</v>
      </c>
      <c r="AC54" s="123">
        <f t="shared" si="11"/>
        <v>0</v>
      </c>
    </row>
    <row r="55" spans="1:29" ht="15" customHeight="1">
      <c r="A55" s="239"/>
      <c r="B55" s="133" t="s">
        <v>43</v>
      </c>
      <c r="C55" s="95"/>
      <c r="D55" s="20"/>
      <c r="E55" s="164">
        <f t="shared" si="0"/>
        <v>0</v>
      </c>
      <c r="F55" s="95"/>
      <c r="G55" s="20"/>
      <c r="H55" s="164">
        <f t="shared" si="1"/>
        <v>0</v>
      </c>
      <c r="I55" s="20"/>
      <c r="J55" s="20"/>
      <c r="K55" s="170">
        <f t="shared" si="2"/>
        <v>0</v>
      </c>
      <c r="L55" s="95"/>
      <c r="M55" s="20"/>
      <c r="N55" s="164">
        <f t="shared" si="3"/>
        <v>0</v>
      </c>
      <c r="O55" s="20"/>
      <c r="P55" s="20"/>
      <c r="Q55" s="170">
        <f t="shared" si="4"/>
        <v>0</v>
      </c>
      <c r="R55" s="95"/>
      <c r="S55" s="20"/>
      <c r="T55" s="96">
        <f t="shared" si="5"/>
        <v>0</v>
      </c>
      <c r="U55" s="197">
        <f t="shared" si="12"/>
        <v>0</v>
      </c>
      <c r="W55" s="133" t="s">
        <v>43</v>
      </c>
      <c r="X55" s="114">
        <f t="shared" si="6"/>
        <v>0</v>
      </c>
      <c r="Y55" s="115">
        <f t="shared" si="7"/>
        <v>0</v>
      </c>
      <c r="Z55" s="115">
        <f t="shared" si="8"/>
        <v>0</v>
      </c>
      <c r="AA55" s="115">
        <f t="shared" si="9"/>
        <v>0</v>
      </c>
      <c r="AB55" s="115">
        <f t="shared" si="10"/>
        <v>0</v>
      </c>
      <c r="AC55" s="121">
        <f t="shared" si="11"/>
        <v>0</v>
      </c>
    </row>
    <row r="56" spans="1:29" ht="15" customHeight="1">
      <c r="A56" s="239"/>
      <c r="B56" s="104" t="s">
        <v>44</v>
      </c>
      <c r="C56" s="95"/>
      <c r="D56" s="20"/>
      <c r="E56" s="164">
        <f t="shared" si="0"/>
        <v>0</v>
      </c>
      <c r="F56" s="95"/>
      <c r="G56" s="20"/>
      <c r="H56" s="164">
        <f t="shared" si="1"/>
        <v>0</v>
      </c>
      <c r="I56" s="20"/>
      <c r="J56" s="20"/>
      <c r="K56" s="170">
        <f t="shared" si="2"/>
        <v>0</v>
      </c>
      <c r="L56" s="95"/>
      <c r="M56" s="20"/>
      <c r="N56" s="164">
        <f t="shared" si="3"/>
        <v>0</v>
      </c>
      <c r="O56" s="20"/>
      <c r="P56" s="20"/>
      <c r="Q56" s="170">
        <f t="shared" si="4"/>
        <v>0</v>
      </c>
      <c r="R56" s="95"/>
      <c r="S56" s="20"/>
      <c r="T56" s="96">
        <f t="shared" si="5"/>
        <v>0</v>
      </c>
      <c r="U56" s="197">
        <f t="shared" si="12"/>
        <v>0</v>
      </c>
      <c r="W56" s="104" t="s">
        <v>44</v>
      </c>
      <c r="X56" s="114">
        <f t="shared" si="6"/>
        <v>0</v>
      </c>
      <c r="Y56" s="115">
        <f t="shared" si="7"/>
        <v>0</v>
      </c>
      <c r="Z56" s="115">
        <f t="shared" si="8"/>
        <v>0</v>
      </c>
      <c r="AA56" s="115">
        <f t="shared" si="9"/>
        <v>0</v>
      </c>
      <c r="AB56" s="115">
        <f t="shared" si="10"/>
        <v>0</v>
      </c>
      <c r="AC56" s="121">
        <f t="shared" si="11"/>
        <v>0</v>
      </c>
    </row>
    <row r="57" spans="1:29" ht="15" customHeight="1">
      <c r="A57" s="239"/>
      <c r="B57" s="133" t="s">
        <v>45</v>
      </c>
      <c r="C57" s="153">
        <v>35989113.131398112</v>
      </c>
      <c r="D57" s="154"/>
      <c r="E57" s="165">
        <f t="shared" si="0"/>
        <v>35989113.131398112</v>
      </c>
      <c r="F57" s="153">
        <v>170702.08000000002</v>
      </c>
      <c r="G57" s="154"/>
      <c r="H57" s="165">
        <f t="shared" si="1"/>
        <v>170702.08000000002</v>
      </c>
      <c r="I57" s="150">
        <v>0</v>
      </c>
      <c r="J57" s="150"/>
      <c r="K57" s="171">
        <f t="shared" si="2"/>
        <v>0</v>
      </c>
      <c r="L57" s="153">
        <v>0</v>
      </c>
      <c r="M57" s="154"/>
      <c r="N57" s="165">
        <f t="shared" si="3"/>
        <v>0</v>
      </c>
      <c r="O57" s="150">
        <v>0</v>
      </c>
      <c r="P57" s="150"/>
      <c r="Q57" s="171">
        <f t="shared" si="4"/>
        <v>0</v>
      </c>
      <c r="R57" s="153">
        <v>35818411.051398113</v>
      </c>
      <c r="S57" s="20"/>
      <c r="T57" s="96">
        <f t="shared" si="5"/>
        <v>35818411.051398113</v>
      </c>
      <c r="U57" s="197">
        <f t="shared" si="12"/>
        <v>0</v>
      </c>
      <c r="W57" s="133" t="s">
        <v>45</v>
      </c>
      <c r="X57" s="114">
        <f t="shared" si="6"/>
        <v>0</v>
      </c>
      <c r="Y57" s="115">
        <f t="shared" si="7"/>
        <v>0</v>
      </c>
      <c r="Z57" s="115">
        <f t="shared" si="8"/>
        <v>0</v>
      </c>
      <c r="AA57" s="115">
        <f t="shared" si="9"/>
        <v>0</v>
      </c>
      <c r="AB57" s="115">
        <f t="shared" si="10"/>
        <v>0</v>
      </c>
      <c r="AC57" s="121">
        <f t="shared" si="11"/>
        <v>0</v>
      </c>
    </row>
    <row r="58" spans="1:29" ht="15" customHeight="1">
      <c r="A58" s="239"/>
      <c r="B58" s="133" t="s">
        <v>46</v>
      </c>
      <c r="C58" s="95"/>
      <c r="D58" s="20"/>
      <c r="E58" s="164">
        <f t="shared" si="0"/>
        <v>0</v>
      </c>
      <c r="F58" s="95"/>
      <c r="G58" s="20"/>
      <c r="H58" s="164">
        <f t="shared" si="1"/>
        <v>0</v>
      </c>
      <c r="I58" s="20"/>
      <c r="J58" s="20"/>
      <c r="K58" s="170">
        <f t="shared" si="2"/>
        <v>0</v>
      </c>
      <c r="L58" s="95"/>
      <c r="M58" s="20"/>
      <c r="N58" s="164">
        <f t="shared" si="3"/>
        <v>0</v>
      </c>
      <c r="O58" s="20"/>
      <c r="P58" s="20"/>
      <c r="Q58" s="170">
        <f t="shared" si="4"/>
        <v>0</v>
      </c>
      <c r="R58" s="95"/>
      <c r="S58" s="20"/>
      <c r="T58" s="96">
        <f t="shared" si="5"/>
        <v>0</v>
      </c>
      <c r="U58" s="197">
        <f t="shared" si="12"/>
        <v>0</v>
      </c>
      <c r="W58" s="133" t="s">
        <v>46</v>
      </c>
      <c r="X58" s="114">
        <f t="shared" si="6"/>
        <v>0</v>
      </c>
      <c r="Y58" s="115">
        <f t="shared" si="7"/>
        <v>0</v>
      </c>
      <c r="Z58" s="115">
        <f t="shared" si="8"/>
        <v>0</v>
      </c>
      <c r="AA58" s="115">
        <f t="shared" si="9"/>
        <v>0</v>
      </c>
      <c r="AB58" s="115">
        <f t="shared" si="10"/>
        <v>0</v>
      </c>
      <c r="AC58" s="121">
        <f t="shared" si="11"/>
        <v>0</v>
      </c>
    </row>
    <row r="59" spans="1:29" ht="15" customHeight="1">
      <c r="A59" s="239"/>
      <c r="B59" s="133" t="s">
        <v>47</v>
      </c>
      <c r="C59" s="95"/>
      <c r="D59" s="20"/>
      <c r="E59" s="164">
        <f t="shared" si="0"/>
        <v>0</v>
      </c>
      <c r="F59" s="95"/>
      <c r="G59" s="20"/>
      <c r="H59" s="164">
        <f t="shared" si="1"/>
        <v>0</v>
      </c>
      <c r="I59" s="20"/>
      <c r="J59" s="20"/>
      <c r="K59" s="170">
        <f t="shared" si="2"/>
        <v>0</v>
      </c>
      <c r="L59" s="95"/>
      <c r="M59" s="20"/>
      <c r="N59" s="164">
        <f t="shared" si="3"/>
        <v>0</v>
      </c>
      <c r="O59" s="20"/>
      <c r="P59" s="20"/>
      <c r="Q59" s="170">
        <f t="shared" si="4"/>
        <v>0</v>
      </c>
      <c r="R59" s="95"/>
      <c r="S59" s="20"/>
      <c r="T59" s="96">
        <f t="shared" si="5"/>
        <v>0</v>
      </c>
      <c r="U59" s="197">
        <f t="shared" si="12"/>
        <v>0</v>
      </c>
      <c r="W59" s="133" t="s">
        <v>47</v>
      </c>
      <c r="X59" s="114">
        <f t="shared" si="6"/>
        <v>0</v>
      </c>
      <c r="Y59" s="115">
        <f t="shared" si="7"/>
        <v>0</v>
      </c>
      <c r="Z59" s="115">
        <f t="shared" si="8"/>
        <v>0</v>
      </c>
      <c r="AA59" s="115">
        <f t="shared" si="9"/>
        <v>0</v>
      </c>
      <c r="AB59" s="115">
        <f t="shared" si="10"/>
        <v>0</v>
      </c>
      <c r="AC59" s="121">
        <f t="shared" si="11"/>
        <v>0</v>
      </c>
    </row>
    <row r="60" spans="1:29" ht="15" customHeight="1">
      <c r="A60" s="239"/>
      <c r="B60" s="133" t="s">
        <v>48</v>
      </c>
      <c r="C60" s="95"/>
      <c r="D60" s="20"/>
      <c r="E60" s="164">
        <f t="shared" si="0"/>
        <v>0</v>
      </c>
      <c r="F60" s="95"/>
      <c r="G60" s="20"/>
      <c r="H60" s="164">
        <f t="shared" si="1"/>
        <v>0</v>
      </c>
      <c r="I60" s="20"/>
      <c r="J60" s="20"/>
      <c r="K60" s="170">
        <f t="shared" si="2"/>
        <v>0</v>
      </c>
      <c r="L60" s="95"/>
      <c r="M60" s="20"/>
      <c r="N60" s="164">
        <f t="shared" si="3"/>
        <v>0</v>
      </c>
      <c r="O60" s="20"/>
      <c r="P60" s="20"/>
      <c r="Q60" s="170">
        <f t="shared" si="4"/>
        <v>0</v>
      </c>
      <c r="R60" s="95"/>
      <c r="S60" s="20"/>
      <c r="T60" s="96">
        <f t="shared" si="5"/>
        <v>0</v>
      </c>
      <c r="U60" s="197">
        <f t="shared" si="12"/>
        <v>0</v>
      </c>
      <c r="W60" s="133" t="s">
        <v>48</v>
      </c>
      <c r="X60" s="114">
        <f t="shared" si="6"/>
        <v>0</v>
      </c>
      <c r="Y60" s="115">
        <f t="shared" si="7"/>
        <v>0</v>
      </c>
      <c r="Z60" s="115">
        <f t="shared" si="8"/>
        <v>0</v>
      </c>
      <c r="AA60" s="115">
        <f t="shared" si="9"/>
        <v>0</v>
      </c>
      <c r="AB60" s="115">
        <f t="shared" si="10"/>
        <v>0</v>
      </c>
      <c r="AC60" s="121">
        <f t="shared" si="11"/>
        <v>0</v>
      </c>
    </row>
    <row r="61" spans="1:29" ht="15" customHeight="1">
      <c r="A61" s="239"/>
      <c r="B61" s="133" t="s">
        <v>49</v>
      </c>
      <c r="C61" s="95"/>
      <c r="D61" s="20"/>
      <c r="E61" s="164">
        <f t="shared" si="0"/>
        <v>0</v>
      </c>
      <c r="F61" s="95"/>
      <c r="G61" s="20"/>
      <c r="H61" s="164">
        <f t="shared" si="1"/>
        <v>0</v>
      </c>
      <c r="I61" s="20"/>
      <c r="J61" s="20"/>
      <c r="K61" s="170">
        <f t="shared" si="2"/>
        <v>0</v>
      </c>
      <c r="L61" s="95"/>
      <c r="M61" s="20"/>
      <c r="N61" s="164">
        <f t="shared" si="3"/>
        <v>0</v>
      </c>
      <c r="O61" s="20"/>
      <c r="P61" s="20"/>
      <c r="Q61" s="170">
        <f t="shared" si="4"/>
        <v>0</v>
      </c>
      <c r="R61" s="95"/>
      <c r="S61" s="20"/>
      <c r="T61" s="96">
        <f t="shared" si="5"/>
        <v>0</v>
      </c>
      <c r="U61" s="197">
        <f t="shared" si="12"/>
        <v>0</v>
      </c>
      <c r="W61" s="133" t="s">
        <v>49</v>
      </c>
      <c r="X61" s="114">
        <f t="shared" si="6"/>
        <v>0</v>
      </c>
      <c r="Y61" s="115">
        <f t="shared" si="7"/>
        <v>0</v>
      </c>
      <c r="Z61" s="115">
        <f t="shared" si="8"/>
        <v>0</v>
      </c>
      <c r="AA61" s="115">
        <f t="shared" si="9"/>
        <v>0</v>
      </c>
      <c r="AB61" s="115">
        <f t="shared" si="10"/>
        <v>0</v>
      </c>
      <c r="AC61" s="121">
        <f t="shared" si="11"/>
        <v>0</v>
      </c>
    </row>
    <row r="62" spans="1:29" ht="15" customHeight="1">
      <c r="A62" s="240"/>
      <c r="B62" s="134" t="s">
        <v>50</v>
      </c>
      <c r="C62" s="95"/>
      <c r="D62" s="20"/>
      <c r="E62" s="164">
        <f t="shared" si="0"/>
        <v>0</v>
      </c>
      <c r="F62" s="95"/>
      <c r="G62" s="20"/>
      <c r="H62" s="164">
        <f t="shared" si="1"/>
        <v>0</v>
      </c>
      <c r="I62" s="20"/>
      <c r="J62" s="20"/>
      <c r="K62" s="170">
        <f t="shared" si="2"/>
        <v>0</v>
      </c>
      <c r="L62" s="95"/>
      <c r="M62" s="20"/>
      <c r="N62" s="164">
        <f t="shared" si="3"/>
        <v>0</v>
      </c>
      <c r="O62" s="20"/>
      <c r="P62" s="20"/>
      <c r="Q62" s="170">
        <f t="shared" si="4"/>
        <v>0</v>
      </c>
      <c r="R62" s="95"/>
      <c r="S62" s="20"/>
      <c r="T62" s="96">
        <f t="shared" si="5"/>
        <v>0</v>
      </c>
      <c r="U62" s="198">
        <f t="shared" si="12"/>
        <v>0</v>
      </c>
      <c r="W62" s="134" t="s">
        <v>50</v>
      </c>
      <c r="X62" s="118">
        <f t="shared" si="6"/>
        <v>0</v>
      </c>
      <c r="Y62" s="119">
        <f t="shared" si="7"/>
        <v>0</v>
      </c>
      <c r="Z62" s="119">
        <f t="shared" si="8"/>
        <v>0</v>
      </c>
      <c r="AA62" s="119">
        <f t="shared" si="9"/>
        <v>0</v>
      </c>
      <c r="AB62" s="119">
        <f t="shared" si="10"/>
        <v>0</v>
      </c>
      <c r="AC62" s="124">
        <f t="shared" si="11"/>
        <v>0</v>
      </c>
    </row>
    <row r="63" spans="1:29" ht="15" customHeight="1">
      <c r="A63" s="238">
        <v>42379</v>
      </c>
      <c r="B63" s="132" t="s">
        <v>42</v>
      </c>
      <c r="C63" s="151">
        <v>44139276.269999601</v>
      </c>
      <c r="D63" s="152"/>
      <c r="E63" s="167">
        <f t="shared" si="0"/>
        <v>44139276.269999601</v>
      </c>
      <c r="F63" s="151">
        <v>762106.28</v>
      </c>
      <c r="G63" s="152"/>
      <c r="H63" s="167">
        <f t="shared" si="1"/>
        <v>762106.28</v>
      </c>
      <c r="I63" s="152">
        <v>0</v>
      </c>
      <c r="J63" s="152"/>
      <c r="K63" s="173">
        <f t="shared" si="2"/>
        <v>0</v>
      </c>
      <c r="L63" s="151">
        <v>0</v>
      </c>
      <c r="M63" s="152"/>
      <c r="N63" s="167">
        <f t="shared" si="3"/>
        <v>0</v>
      </c>
      <c r="O63" s="152">
        <v>572992.69000000029</v>
      </c>
      <c r="P63" s="152"/>
      <c r="Q63" s="173">
        <f t="shared" si="4"/>
        <v>572992.69000000029</v>
      </c>
      <c r="R63" s="151">
        <v>42804177.299999602</v>
      </c>
      <c r="S63" s="93"/>
      <c r="T63" s="94">
        <f t="shared" si="5"/>
        <v>42804177.299999602</v>
      </c>
      <c r="U63" s="196">
        <f t="shared" si="12"/>
        <v>0</v>
      </c>
      <c r="W63" s="132" t="s">
        <v>42</v>
      </c>
      <c r="X63" s="114">
        <f t="shared" si="6"/>
        <v>0</v>
      </c>
      <c r="Y63" s="115">
        <f t="shared" si="7"/>
        <v>0</v>
      </c>
      <c r="Z63" s="115">
        <f t="shared" si="8"/>
        <v>0</v>
      </c>
      <c r="AA63" s="115">
        <f t="shared" si="9"/>
        <v>0</v>
      </c>
      <c r="AB63" s="115">
        <f t="shared" si="10"/>
        <v>0</v>
      </c>
      <c r="AC63" s="121">
        <f t="shared" si="11"/>
        <v>0</v>
      </c>
    </row>
    <row r="64" spans="1:29" ht="15" customHeight="1">
      <c r="A64" s="239"/>
      <c r="B64" s="133" t="s">
        <v>43</v>
      </c>
      <c r="C64" s="153">
        <v>34809380.79000017</v>
      </c>
      <c r="D64" s="154">
        <v>34809340</v>
      </c>
      <c r="E64" s="165">
        <f t="shared" si="0"/>
        <v>40.790000170469284</v>
      </c>
      <c r="F64" s="153">
        <v>422254.31999999972</v>
      </c>
      <c r="G64" s="154" t="s">
        <v>72</v>
      </c>
      <c r="H64" s="165">
        <f t="shared" ref="H64:H127" si="13">F64-G64</f>
        <v>-9195.6800000002841</v>
      </c>
      <c r="I64" s="154">
        <v>0</v>
      </c>
      <c r="J64" s="154">
        <v>0</v>
      </c>
      <c r="K64" s="174">
        <f t="shared" si="2"/>
        <v>0</v>
      </c>
      <c r="L64" s="153">
        <v>0</v>
      </c>
      <c r="M64" s="154">
        <v>0</v>
      </c>
      <c r="N64" s="165">
        <f t="shared" si="3"/>
        <v>0</v>
      </c>
      <c r="O64" s="154">
        <v>520695.87000000029</v>
      </c>
      <c r="P64" s="154" t="s">
        <v>73</v>
      </c>
      <c r="Q64" s="174">
        <f t="shared" ref="Q64:Q127" si="14">O64-P64</f>
        <v>0.87000000028638169</v>
      </c>
      <c r="R64" s="153">
        <v>33866430.600000158</v>
      </c>
      <c r="S64" s="20">
        <v>33867020</v>
      </c>
      <c r="T64" s="96">
        <f t="shared" si="5"/>
        <v>-589.39999984204769</v>
      </c>
      <c r="U64" s="197">
        <f t="shared" si="12"/>
        <v>1</v>
      </c>
      <c r="W64" s="133" t="s">
        <v>43</v>
      </c>
      <c r="X64" s="114">
        <f t="shared" si="6"/>
        <v>0</v>
      </c>
      <c r="Y64" s="115">
        <f t="shared" si="7"/>
        <v>1</v>
      </c>
      <c r="Z64" s="115">
        <f t="shared" si="8"/>
        <v>0</v>
      </c>
      <c r="AA64" s="115">
        <f t="shared" si="9"/>
        <v>0</v>
      </c>
      <c r="AB64" s="115">
        <f t="shared" si="10"/>
        <v>0</v>
      </c>
      <c r="AC64" s="121">
        <f t="shared" si="11"/>
        <v>1</v>
      </c>
    </row>
    <row r="65" spans="1:29" ht="15" customHeight="1">
      <c r="A65" s="239"/>
      <c r="B65" s="104" t="s">
        <v>44</v>
      </c>
      <c r="C65" s="95"/>
      <c r="D65" s="20"/>
      <c r="E65" s="164">
        <f t="shared" ref="E65:E128" si="15">C65-D65</f>
        <v>0</v>
      </c>
      <c r="F65" s="95"/>
      <c r="G65" s="20"/>
      <c r="H65" s="164">
        <f t="shared" si="13"/>
        <v>0</v>
      </c>
      <c r="I65" s="20"/>
      <c r="J65" s="20"/>
      <c r="K65" s="170">
        <f t="shared" si="2"/>
        <v>0</v>
      </c>
      <c r="L65" s="95"/>
      <c r="M65" s="20"/>
      <c r="N65" s="164">
        <f t="shared" si="3"/>
        <v>0</v>
      </c>
      <c r="O65" s="20"/>
      <c r="P65" s="20"/>
      <c r="Q65" s="170">
        <f t="shared" si="14"/>
        <v>0</v>
      </c>
      <c r="R65" s="95"/>
      <c r="S65" s="20"/>
      <c r="T65" s="96">
        <f t="shared" si="5"/>
        <v>0</v>
      </c>
      <c r="U65" s="197">
        <f t="shared" si="12"/>
        <v>0</v>
      </c>
      <c r="W65" s="104" t="s">
        <v>44</v>
      </c>
      <c r="X65" s="114">
        <f t="shared" ref="X65:X125" si="16">+IF(AND(C65&lt;&gt;0,D65&lt;&gt;0,OR(E65&gt;100,E65&lt;-100)),1,0)</f>
        <v>0</v>
      </c>
      <c r="Y65" s="115">
        <f t="shared" ref="Y65:Y125" si="17">+IF(AND(F65&lt;&gt;0,G65&lt;&gt;0,OR(H65&gt;100,H65&lt;-100)),1,0)</f>
        <v>0</v>
      </c>
      <c r="Z65" s="115">
        <f t="shared" si="8"/>
        <v>0</v>
      </c>
      <c r="AA65" s="115">
        <f t="shared" si="9"/>
        <v>0</v>
      </c>
      <c r="AB65" s="115">
        <f t="shared" ref="AB65:AB125" si="18">+IF(AND(O65&lt;&gt;0,P65&lt;&gt;0,OR(Q65&gt;100,Q65&lt;-100)),1,0)</f>
        <v>0</v>
      </c>
      <c r="AC65" s="121">
        <f t="shared" ref="AC65:AC125" si="19">+IF(AND(R65&lt;&gt;0,S65&lt;&gt;0,OR(T65&gt;100,T65&lt;-100)),1,0)</f>
        <v>0</v>
      </c>
    </row>
    <row r="66" spans="1:29" ht="15" customHeight="1">
      <c r="A66" s="239"/>
      <c r="B66" s="133" t="s">
        <v>45</v>
      </c>
      <c r="C66" s="95"/>
      <c r="D66" s="20"/>
      <c r="E66" s="164">
        <f t="shared" si="15"/>
        <v>0</v>
      </c>
      <c r="F66" s="95"/>
      <c r="G66" s="20"/>
      <c r="H66" s="164">
        <f t="shared" si="13"/>
        <v>0</v>
      </c>
      <c r="I66" s="20"/>
      <c r="J66" s="20"/>
      <c r="K66" s="170">
        <f t="shared" si="2"/>
        <v>0</v>
      </c>
      <c r="L66" s="95"/>
      <c r="M66" s="20"/>
      <c r="N66" s="164">
        <f t="shared" si="3"/>
        <v>0</v>
      </c>
      <c r="O66" s="20"/>
      <c r="P66" s="20"/>
      <c r="Q66" s="170">
        <f t="shared" si="14"/>
        <v>0</v>
      </c>
      <c r="R66" s="95"/>
      <c r="S66" s="20"/>
      <c r="T66" s="96">
        <f t="shared" si="5"/>
        <v>0</v>
      </c>
      <c r="U66" s="197">
        <f t="shared" si="12"/>
        <v>0</v>
      </c>
      <c r="W66" s="133" t="s">
        <v>45</v>
      </c>
      <c r="X66" s="114">
        <f t="shared" si="16"/>
        <v>0</v>
      </c>
      <c r="Y66" s="115">
        <f t="shared" si="17"/>
        <v>0</v>
      </c>
      <c r="Z66" s="115">
        <f t="shared" si="8"/>
        <v>0</v>
      </c>
      <c r="AA66" s="115">
        <f t="shared" si="9"/>
        <v>0</v>
      </c>
      <c r="AB66" s="115">
        <f t="shared" si="18"/>
        <v>0</v>
      </c>
      <c r="AC66" s="121">
        <f t="shared" si="19"/>
        <v>0</v>
      </c>
    </row>
    <row r="67" spans="1:29" ht="15" customHeight="1">
      <c r="A67" s="239"/>
      <c r="B67" s="133" t="s">
        <v>46</v>
      </c>
      <c r="C67" s="95"/>
      <c r="D67" s="20"/>
      <c r="E67" s="164">
        <f t="shared" si="15"/>
        <v>0</v>
      </c>
      <c r="F67" s="95"/>
      <c r="G67" s="20"/>
      <c r="H67" s="164">
        <f t="shared" si="13"/>
        <v>0</v>
      </c>
      <c r="I67" s="20"/>
      <c r="J67" s="20"/>
      <c r="K67" s="170">
        <f t="shared" si="2"/>
        <v>0</v>
      </c>
      <c r="L67" s="95"/>
      <c r="M67" s="20"/>
      <c r="N67" s="164">
        <f t="shared" si="3"/>
        <v>0</v>
      </c>
      <c r="O67" s="20"/>
      <c r="P67" s="20"/>
      <c r="Q67" s="170">
        <f t="shared" si="14"/>
        <v>0</v>
      </c>
      <c r="R67" s="95"/>
      <c r="S67" s="20"/>
      <c r="T67" s="96">
        <f t="shared" si="5"/>
        <v>0</v>
      </c>
      <c r="U67" s="197">
        <f t="shared" si="12"/>
        <v>0</v>
      </c>
      <c r="W67" s="133" t="s">
        <v>46</v>
      </c>
      <c r="X67" s="114">
        <f t="shared" si="16"/>
        <v>0</v>
      </c>
      <c r="Y67" s="115">
        <f t="shared" si="17"/>
        <v>0</v>
      </c>
      <c r="Z67" s="115">
        <f t="shared" si="8"/>
        <v>0</v>
      </c>
      <c r="AA67" s="115">
        <f t="shared" si="9"/>
        <v>0</v>
      </c>
      <c r="AB67" s="115">
        <f t="shared" si="18"/>
        <v>0</v>
      </c>
      <c r="AC67" s="121">
        <f t="shared" si="19"/>
        <v>0</v>
      </c>
    </row>
    <row r="68" spans="1:29" ht="15" customHeight="1">
      <c r="A68" s="239"/>
      <c r="B68" s="133" t="s">
        <v>47</v>
      </c>
      <c r="C68" s="95"/>
      <c r="D68" s="20"/>
      <c r="E68" s="164">
        <f t="shared" si="15"/>
        <v>0</v>
      </c>
      <c r="F68" s="95"/>
      <c r="G68" s="20"/>
      <c r="H68" s="164">
        <f t="shared" si="13"/>
        <v>0</v>
      </c>
      <c r="I68" s="20"/>
      <c r="J68" s="20"/>
      <c r="K68" s="170">
        <f t="shared" si="2"/>
        <v>0</v>
      </c>
      <c r="L68" s="95"/>
      <c r="M68" s="20"/>
      <c r="N68" s="164">
        <f t="shared" si="3"/>
        <v>0</v>
      </c>
      <c r="O68" s="20"/>
      <c r="P68" s="20"/>
      <c r="Q68" s="170">
        <f t="shared" si="14"/>
        <v>0</v>
      </c>
      <c r="R68" s="95"/>
      <c r="S68" s="20"/>
      <c r="T68" s="96">
        <f t="shared" si="5"/>
        <v>0</v>
      </c>
      <c r="U68" s="197">
        <f t="shared" si="12"/>
        <v>0</v>
      </c>
      <c r="W68" s="133" t="s">
        <v>47</v>
      </c>
      <c r="X68" s="114">
        <f t="shared" si="16"/>
        <v>0</v>
      </c>
      <c r="Y68" s="115">
        <f t="shared" si="17"/>
        <v>0</v>
      </c>
      <c r="Z68" s="115">
        <f t="shared" si="8"/>
        <v>0</v>
      </c>
      <c r="AA68" s="115">
        <f t="shared" si="9"/>
        <v>0</v>
      </c>
      <c r="AB68" s="115">
        <f t="shared" si="18"/>
        <v>0</v>
      </c>
      <c r="AC68" s="121">
        <f t="shared" si="19"/>
        <v>0</v>
      </c>
    </row>
    <row r="69" spans="1:29" ht="15" customHeight="1">
      <c r="A69" s="239"/>
      <c r="B69" s="133" t="s">
        <v>48</v>
      </c>
      <c r="C69" s="95"/>
      <c r="D69" s="20"/>
      <c r="E69" s="164">
        <f t="shared" si="15"/>
        <v>0</v>
      </c>
      <c r="F69" s="95"/>
      <c r="G69" s="20"/>
      <c r="H69" s="164">
        <f t="shared" si="13"/>
        <v>0</v>
      </c>
      <c r="I69" s="20"/>
      <c r="J69" s="20"/>
      <c r="K69" s="170">
        <f t="shared" si="2"/>
        <v>0</v>
      </c>
      <c r="L69" s="95"/>
      <c r="M69" s="20"/>
      <c r="N69" s="164">
        <f t="shared" si="3"/>
        <v>0</v>
      </c>
      <c r="O69" s="20"/>
      <c r="P69" s="20"/>
      <c r="Q69" s="170">
        <f t="shared" si="14"/>
        <v>0</v>
      </c>
      <c r="R69" s="95"/>
      <c r="S69" s="20"/>
      <c r="T69" s="96">
        <f t="shared" si="5"/>
        <v>0</v>
      </c>
      <c r="U69" s="197">
        <f t="shared" si="12"/>
        <v>0</v>
      </c>
      <c r="W69" s="133" t="s">
        <v>48</v>
      </c>
      <c r="X69" s="114">
        <f t="shared" si="16"/>
        <v>0</v>
      </c>
      <c r="Y69" s="115">
        <f t="shared" si="17"/>
        <v>0</v>
      </c>
      <c r="Z69" s="115">
        <f t="shared" si="8"/>
        <v>0</v>
      </c>
      <c r="AA69" s="115">
        <f t="shared" si="9"/>
        <v>0</v>
      </c>
      <c r="AB69" s="115">
        <f t="shared" si="18"/>
        <v>0</v>
      </c>
      <c r="AC69" s="121">
        <f t="shared" si="19"/>
        <v>0</v>
      </c>
    </row>
    <row r="70" spans="1:29" ht="15" customHeight="1">
      <c r="A70" s="239"/>
      <c r="B70" s="133" t="s">
        <v>49</v>
      </c>
      <c r="C70" s="95"/>
      <c r="D70" s="20"/>
      <c r="E70" s="164">
        <f t="shared" si="15"/>
        <v>0</v>
      </c>
      <c r="F70" s="95"/>
      <c r="G70" s="20"/>
      <c r="H70" s="164">
        <f t="shared" si="13"/>
        <v>0</v>
      </c>
      <c r="I70" s="20"/>
      <c r="J70" s="20"/>
      <c r="K70" s="170">
        <f t="shared" si="2"/>
        <v>0</v>
      </c>
      <c r="L70" s="95"/>
      <c r="M70" s="20"/>
      <c r="N70" s="164">
        <f t="shared" si="3"/>
        <v>0</v>
      </c>
      <c r="O70" s="20"/>
      <c r="P70" s="20"/>
      <c r="Q70" s="170">
        <f t="shared" si="14"/>
        <v>0</v>
      </c>
      <c r="R70" s="95"/>
      <c r="S70" s="20"/>
      <c r="T70" s="96">
        <f t="shared" si="5"/>
        <v>0</v>
      </c>
      <c r="U70" s="197">
        <f t="shared" si="12"/>
        <v>0</v>
      </c>
      <c r="W70" s="133" t="s">
        <v>49</v>
      </c>
      <c r="X70" s="114">
        <f t="shared" si="16"/>
        <v>0</v>
      </c>
      <c r="Y70" s="115">
        <f t="shared" si="17"/>
        <v>0</v>
      </c>
      <c r="Z70" s="115">
        <f t="shared" si="8"/>
        <v>0</v>
      </c>
      <c r="AA70" s="115">
        <f t="shared" si="9"/>
        <v>0</v>
      </c>
      <c r="AB70" s="115">
        <f t="shared" si="18"/>
        <v>0</v>
      </c>
      <c r="AC70" s="121">
        <f t="shared" si="19"/>
        <v>0</v>
      </c>
    </row>
    <row r="71" spans="1:29" ht="15" customHeight="1">
      <c r="A71" s="240"/>
      <c r="B71" s="134" t="s">
        <v>50</v>
      </c>
      <c r="C71" s="97"/>
      <c r="D71" s="98"/>
      <c r="E71" s="166">
        <f t="shared" si="15"/>
        <v>0</v>
      </c>
      <c r="F71" s="97"/>
      <c r="G71" s="98"/>
      <c r="H71" s="166">
        <f t="shared" si="13"/>
        <v>0</v>
      </c>
      <c r="I71" s="98"/>
      <c r="J71" s="98"/>
      <c r="K71" s="172">
        <f t="shared" si="2"/>
        <v>0</v>
      </c>
      <c r="L71" s="97"/>
      <c r="M71" s="98"/>
      <c r="N71" s="166">
        <f t="shared" si="3"/>
        <v>0</v>
      </c>
      <c r="O71" s="98"/>
      <c r="P71" s="98"/>
      <c r="Q71" s="172">
        <f t="shared" si="14"/>
        <v>0</v>
      </c>
      <c r="R71" s="97"/>
      <c r="S71" s="98"/>
      <c r="T71" s="99">
        <f t="shared" si="5"/>
        <v>0</v>
      </c>
      <c r="U71" s="198">
        <f t="shared" si="12"/>
        <v>0</v>
      </c>
      <c r="W71" s="134" t="s">
        <v>50</v>
      </c>
      <c r="X71" s="114">
        <f t="shared" si="16"/>
        <v>0</v>
      </c>
      <c r="Y71" s="115">
        <f t="shared" si="17"/>
        <v>0</v>
      </c>
      <c r="Z71" s="115">
        <f t="shared" si="8"/>
        <v>0</v>
      </c>
      <c r="AA71" s="115">
        <f t="shared" si="9"/>
        <v>0</v>
      </c>
      <c r="AB71" s="115">
        <f t="shared" si="18"/>
        <v>0</v>
      </c>
      <c r="AC71" s="121">
        <f t="shared" si="19"/>
        <v>0</v>
      </c>
    </row>
    <row r="72" spans="1:29" ht="15" customHeight="1">
      <c r="A72" s="238">
        <v>42380</v>
      </c>
      <c r="B72" s="132" t="s">
        <v>42</v>
      </c>
      <c r="C72" s="153">
        <v>42804177.299999602</v>
      </c>
      <c r="D72" s="154"/>
      <c r="E72" s="165">
        <f t="shared" si="15"/>
        <v>42804177.299999602</v>
      </c>
      <c r="F72" s="153">
        <v>445965.47999999986</v>
      </c>
      <c r="G72" s="154"/>
      <c r="H72" s="165">
        <f t="shared" si="13"/>
        <v>445965.47999999986</v>
      </c>
      <c r="I72" s="154">
        <v>0</v>
      </c>
      <c r="J72" s="154"/>
      <c r="K72" s="174">
        <f t="shared" si="2"/>
        <v>0</v>
      </c>
      <c r="L72" s="153">
        <v>0</v>
      </c>
      <c r="M72" s="154"/>
      <c r="N72" s="165">
        <f t="shared" si="3"/>
        <v>0</v>
      </c>
      <c r="O72" s="154">
        <v>239362.12</v>
      </c>
      <c r="P72" s="154"/>
      <c r="Q72" s="174">
        <f t="shared" si="14"/>
        <v>239362.12</v>
      </c>
      <c r="R72" s="153">
        <v>42118849.699999608</v>
      </c>
      <c r="S72" s="6"/>
      <c r="T72" s="96">
        <f t="shared" si="5"/>
        <v>42118849.699999608</v>
      </c>
      <c r="U72" s="196">
        <f t="shared" si="12"/>
        <v>0</v>
      </c>
      <c r="W72" s="132" t="s">
        <v>42</v>
      </c>
      <c r="X72" s="110">
        <f t="shared" si="16"/>
        <v>0</v>
      </c>
      <c r="Y72" s="111">
        <f t="shared" si="17"/>
        <v>0</v>
      </c>
      <c r="Z72" s="111">
        <f t="shared" si="8"/>
        <v>0</v>
      </c>
      <c r="AA72" s="111">
        <f t="shared" si="9"/>
        <v>0</v>
      </c>
      <c r="AB72" s="111">
        <f t="shared" si="18"/>
        <v>0</v>
      </c>
      <c r="AC72" s="123">
        <f t="shared" si="19"/>
        <v>0</v>
      </c>
    </row>
    <row r="73" spans="1:29" ht="15" customHeight="1">
      <c r="A73" s="239"/>
      <c r="B73" s="133" t="s">
        <v>43</v>
      </c>
      <c r="C73" s="153">
        <v>33866430.600000158</v>
      </c>
      <c r="D73" s="154">
        <v>33866400</v>
      </c>
      <c r="E73" s="165">
        <f t="shared" si="15"/>
        <v>30.600000157952309</v>
      </c>
      <c r="F73" s="153">
        <v>210322.27000000002</v>
      </c>
      <c r="G73" s="154" t="s">
        <v>74</v>
      </c>
      <c r="H73" s="165">
        <f t="shared" si="13"/>
        <v>-8280.7299999999814</v>
      </c>
      <c r="I73" s="154">
        <v>0</v>
      </c>
      <c r="J73" s="154"/>
      <c r="K73" s="174">
        <f t="shared" ref="K73:K136" si="20">I73-J73</f>
        <v>0</v>
      </c>
      <c r="L73" s="153">
        <v>0</v>
      </c>
      <c r="M73" s="154"/>
      <c r="N73" s="165">
        <f t="shared" ref="N73:N136" si="21">L73-M73</f>
        <v>0</v>
      </c>
      <c r="O73" s="154">
        <v>248617.53000000003</v>
      </c>
      <c r="P73" s="154" t="s">
        <v>75</v>
      </c>
      <c r="Q73" s="174">
        <f t="shared" si="14"/>
        <v>-0.46999999997206032</v>
      </c>
      <c r="R73" s="153">
        <v>35873893.040000185</v>
      </c>
      <c r="S73" s="6">
        <v>35873850</v>
      </c>
      <c r="T73" s="96">
        <f t="shared" ref="T73:T136" si="22">R73-S73</f>
        <v>43.040000185370445</v>
      </c>
      <c r="U73" s="197">
        <f t="shared" si="12"/>
        <v>1</v>
      </c>
      <c r="W73" s="133" t="s">
        <v>43</v>
      </c>
      <c r="X73" s="114">
        <f t="shared" si="16"/>
        <v>0</v>
      </c>
      <c r="Y73" s="115">
        <f t="shared" si="17"/>
        <v>1</v>
      </c>
      <c r="Z73" s="115">
        <f t="shared" ref="Z73:Z136" si="23">+IF(AND(I73&lt;&gt;0,J73&lt;&gt;0,OR(K73&gt;100,K73&lt;-100)),1,0)</f>
        <v>0</v>
      </c>
      <c r="AA73" s="115">
        <f t="shared" ref="AA73:AA136" si="24">+IF(AND(L73&lt;&gt;0,M73&lt;&gt;0,OR(N73&gt;100,N73&lt;-100)),1,0)</f>
        <v>0</v>
      </c>
      <c r="AB73" s="115">
        <f t="shared" si="18"/>
        <v>0</v>
      </c>
      <c r="AC73" s="121">
        <f t="shared" si="19"/>
        <v>0</v>
      </c>
    </row>
    <row r="74" spans="1:29" ht="15" customHeight="1">
      <c r="A74" s="239"/>
      <c r="B74" s="104" t="s">
        <v>44</v>
      </c>
      <c r="C74" s="153">
        <v>71633115.439994559</v>
      </c>
      <c r="D74" s="154"/>
      <c r="E74" s="165">
        <f t="shared" si="15"/>
        <v>71633115.439994559</v>
      </c>
      <c r="F74" s="153">
        <v>2455748.9000000008</v>
      </c>
      <c r="G74" s="154"/>
      <c r="H74" s="165">
        <f t="shared" si="13"/>
        <v>2455748.9000000008</v>
      </c>
      <c r="I74" s="154">
        <v>0</v>
      </c>
      <c r="J74" s="154"/>
      <c r="K74" s="174">
        <f t="shared" si="20"/>
        <v>0</v>
      </c>
      <c r="L74" s="153">
        <v>0</v>
      </c>
      <c r="M74" s="154"/>
      <c r="N74" s="165">
        <f t="shared" si="21"/>
        <v>0</v>
      </c>
      <c r="O74" s="154">
        <v>1188656.3599999996</v>
      </c>
      <c r="P74" s="154"/>
      <c r="Q74" s="174">
        <f t="shared" si="14"/>
        <v>1188656.3599999996</v>
      </c>
      <c r="R74" s="153">
        <v>82022461.139994502</v>
      </c>
      <c r="S74" s="6"/>
      <c r="T74" s="96">
        <f t="shared" si="22"/>
        <v>82022461.139994502</v>
      </c>
      <c r="U74" s="197">
        <f t="shared" ref="U74:U137" si="25">IF(D74=0,0,1)</f>
        <v>0</v>
      </c>
      <c r="W74" s="104" t="s">
        <v>44</v>
      </c>
      <c r="X74" s="114">
        <f t="shared" si="16"/>
        <v>0</v>
      </c>
      <c r="Y74" s="115">
        <f t="shared" si="17"/>
        <v>0</v>
      </c>
      <c r="Z74" s="115">
        <f t="shared" si="23"/>
        <v>0</v>
      </c>
      <c r="AA74" s="115">
        <f t="shared" si="24"/>
        <v>0</v>
      </c>
      <c r="AB74" s="115">
        <f t="shared" si="18"/>
        <v>0</v>
      </c>
      <c r="AC74" s="121">
        <f t="shared" si="19"/>
        <v>0</v>
      </c>
    </row>
    <row r="75" spans="1:29" ht="15" customHeight="1">
      <c r="A75" s="239"/>
      <c r="B75" s="133" t="s">
        <v>45</v>
      </c>
      <c r="C75" s="153">
        <v>35818411.051398113</v>
      </c>
      <c r="D75" s="154"/>
      <c r="E75" s="165">
        <f t="shared" si="15"/>
        <v>35818411.051398113</v>
      </c>
      <c r="F75" s="153">
        <v>868685.48999999976</v>
      </c>
      <c r="G75" s="154"/>
      <c r="H75" s="165">
        <f t="shared" si="13"/>
        <v>868685.48999999976</v>
      </c>
      <c r="I75" s="154">
        <v>0</v>
      </c>
      <c r="J75" s="154"/>
      <c r="K75" s="174">
        <f t="shared" si="20"/>
        <v>0</v>
      </c>
      <c r="L75" s="153">
        <v>0</v>
      </c>
      <c r="M75" s="154"/>
      <c r="N75" s="165">
        <f t="shared" si="21"/>
        <v>0</v>
      </c>
      <c r="O75" s="154">
        <v>528180.16000000027</v>
      </c>
      <c r="P75" s="154"/>
      <c r="Q75" s="174">
        <f t="shared" si="14"/>
        <v>528180.16000000027</v>
      </c>
      <c r="R75" s="153">
        <v>37813174.681398109</v>
      </c>
      <c r="S75" s="6"/>
      <c r="T75" s="96">
        <f t="shared" si="22"/>
        <v>37813174.681398109</v>
      </c>
      <c r="U75" s="197">
        <f t="shared" si="25"/>
        <v>0</v>
      </c>
      <c r="W75" s="133" t="s">
        <v>45</v>
      </c>
      <c r="X75" s="114">
        <f t="shared" si="16"/>
        <v>0</v>
      </c>
      <c r="Y75" s="115">
        <f t="shared" si="17"/>
        <v>0</v>
      </c>
      <c r="Z75" s="115">
        <f t="shared" si="23"/>
        <v>0</v>
      </c>
      <c r="AA75" s="115">
        <f t="shared" si="24"/>
        <v>0</v>
      </c>
      <c r="AB75" s="115">
        <f t="shared" si="18"/>
        <v>0</v>
      </c>
      <c r="AC75" s="121">
        <f t="shared" si="19"/>
        <v>0</v>
      </c>
    </row>
    <row r="76" spans="1:29" ht="15" customHeight="1">
      <c r="A76" s="239"/>
      <c r="B76" s="133" t="s">
        <v>46</v>
      </c>
      <c r="C76" s="153">
        <v>90741081.899998799</v>
      </c>
      <c r="D76" s="154">
        <v>90741104</v>
      </c>
      <c r="E76" s="165">
        <f t="shared" si="15"/>
        <v>-22.100001201033592</v>
      </c>
      <c r="F76" s="153">
        <v>3067046.73</v>
      </c>
      <c r="G76" s="154" t="s">
        <v>76</v>
      </c>
      <c r="H76" s="165">
        <f t="shared" si="13"/>
        <v>-3.2700000000186265</v>
      </c>
      <c r="I76" s="154">
        <v>0</v>
      </c>
      <c r="J76" s="154"/>
      <c r="K76" s="174">
        <f t="shared" si="20"/>
        <v>0</v>
      </c>
      <c r="L76" s="153">
        <v>0</v>
      </c>
      <c r="M76" s="154"/>
      <c r="N76" s="165">
        <f t="shared" si="21"/>
        <v>0</v>
      </c>
      <c r="O76" s="154">
        <v>1422605.2699999998</v>
      </c>
      <c r="P76" s="154" t="s">
        <v>77</v>
      </c>
      <c r="Q76" s="174">
        <f t="shared" si="14"/>
        <v>-4.7300000002142042</v>
      </c>
      <c r="R76" s="153">
        <v>94209722.589998797</v>
      </c>
      <c r="S76" s="6">
        <v>94209704</v>
      </c>
      <c r="T76" s="96">
        <f t="shared" si="22"/>
        <v>18.589998796582222</v>
      </c>
      <c r="U76" s="197">
        <f t="shared" si="25"/>
        <v>1</v>
      </c>
      <c r="W76" s="133" t="s">
        <v>46</v>
      </c>
      <c r="X76" s="114">
        <f t="shared" si="16"/>
        <v>0</v>
      </c>
      <c r="Y76" s="115">
        <f t="shared" si="17"/>
        <v>0</v>
      </c>
      <c r="Z76" s="115">
        <f t="shared" si="23"/>
        <v>0</v>
      </c>
      <c r="AA76" s="115">
        <f t="shared" si="24"/>
        <v>0</v>
      </c>
      <c r="AB76" s="115">
        <f t="shared" si="18"/>
        <v>0</v>
      </c>
      <c r="AC76" s="121">
        <f t="shared" si="19"/>
        <v>0</v>
      </c>
    </row>
    <row r="77" spans="1:29" ht="15" customHeight="1">
      <c r="A77" s="239"/>
      <c r="B77" s="133" t="s">
        <v>47</v>
      </c>
      <c r="C77" s="153">
        <v>19380952.050000329</v>
      </c>
      <c r="D77" s="154">
        <v>19380980</v>
      </c>
      <c r="E77" s="165">
        <f t="shared" si="15"/>
        <v>-27.949999671429396</v>
      </c>
      <c r="F77" s="153">
        <v>1391884.51</v>
      </c>
      <c r="G77" s="154" t="s">
        <v>78</v>
      </c>
      <c r="H77" s="165">
        <f t="shared" si="13"/>
        <v>4.5100000000093132</v>
      </c>
      <c r="I77" s="154">
        <v>0</v>
      </c>
      <c r="J77" s="154"/>
      <c r="K77" s="174">
        <f t="shared" si="20"/>
        <v>0</v>
      </c>
      <c r="L77" s="153">
        <v>0</v>
      </c>
      <c r="M77" s="154"/>
      <c r="N77" s="165">
        <f t="shared" si="21"/>
        <v>0</v>
      </c>
      <c r="O77" s="154">
        <v>1220870.7899999998</v>
      </c>
      <c r="P77" s="154" t="s">
        <v>79</v>
      </c>
      <c r="Q77" s="174">
        <f t="shared" si="14"/>
        <v>0.78999999980442226</v>
      </c>
      <c r="R77" s="153">
        <v>19574990.730000332</v>
      </c>
      <c r="S77" s="6">
        <v>19574980</v>
      </c>
      <c r="T77" s="96">
        <f t="shared" si="22"/>
        <v>10.730000331997871</v>
      </c>
      <c r="U77" s="197">
        <f t="shared" si="25"/>
        <v>1</v>
      </c>
      <c r="W77" s="133" t="s">
        <v>47</v>
      </c>
      <c r="X77" s="114">
        <f t="shared" si="16"/>
        <v>0</v>
      </c>
      <c r="Y77" s="115">
        <f t="shared" si="17"/>
        <v>0</v>
      </c>
      <c r="Z77" s="115">
        <f t="shared" si="23"/>
        <v>0</v>
      </c>
      <c r="AA77" s="115">
        <f t="shared" si="24"/>
        <v>0</v>
      </c>
      <c r="AB77" s="115">
        <f t="shared" si="18"/>
        <v>0</v>
      </c>
      <c r="AC77" s="121">
        <f t="shared" si="19"/>
        <v>0</v>
      </c>
    </row>
    <row r="78" spans="1:29" ht="15" customHeight="1">
      <c r="A78" s="239"/>
      <c r="B78" s="133" t="s">
        <v>48</v>
      </c>
      <c r="C78" s="153">
        <v>86309323.509999111</v>
      </c>
      <c r="D78" s="154"/>
      <c r="E78" s="165">
        <f t="shared" si="15"/>
        <v>86309323.509999111</v>
      </c>
      <c r="F78" s="153">
        <v>2361353.9000000008</v>
      </c>
      <c r="G78" s="154"/>
      <c r="H78" s="165">
        <f t="shared" si="13"/>
        <v>2361353.9000000008</v>
      </c>
      <c r="I78" s="154">
        <v>0</v>
      </c>
      <c r="J78" s="154"/>
      <c r="K78" s="174">
        <f t="shared" si="20"/>
        <v>0</v>
      </c>
      <c r="L78" s="153">
        <v>0</v>
      </c>
      <c r="M78" s="154"/>
      <c r="N78" s="165">
        <f t="shared" si="21"/>
        <v>0</v>
      </c>
      <c r="O78" s="154">
        <v>1207588.8999999999</v>
      </c>
      <c r="P78" s="154"/>
      <c r="Q78" s="174">
        <f t="shared" si="14"/>
        <v>1207588.8999999999</v>
      </c>
      <c r="R78" s="153">
        <v>85868812.659999117</v>
      </c>
      <c r="S78" s="6"/>
      <c r="T78" s="96">
        <f t="shared" si="22"/>
        <v>85868812.659999117</v>
      </c>
      <c r="U78" s="197">
        <f t="shared" si="25"/>
        <v>0</v>
      </c>
      <c r="W78" s="133" t="s">
        <v>48</v>
      </c>
      <c r="X78" s="114">
        <f t="shared" si="16"/>
        <v>0</v>
      </c>
      <c r="Y78" s="115">
        <f t="shared" si="17"/>
        <v>0</v>
      </c>
      <c r="Z78" s="115">
        <f t="shared" si="23"/>
        <v>0</v>
      </c>
      <c r="AA78" s="115">
        <f t="shared" si="24"/>
        <v>0</v>
      </c>
      <c r="AB78" s="115">
        <f t="shared" si="18"/>
        <v>0</v>
      </c>
      <c r="AC78" s="121">
        <f t="shared" si="19"/>
        <v>0</v>
      </c>
    </row>
    <row r="79" spans="1:29" ht="15" customHeight="1">
      <c r="A79" s="239"/>
      <c r="B79" s="133" t="s">
        <v>49</v>
      </c>
      <c r="C79" s="100"/>
      <c r="D79" s="89"/>
      <c r="E79" s="164">
        <f t="shared" si="15"/>
        <v>0</v>
      </c>
      <c r="F79" s="102"/>
      <c r="G79" s="6"/>
      <c r="H79" s="164">
        <f t="shared" si="13"/>
        <v>0</v>
      </c>
      <c r="I79" s="6"/>
      <c r="J79" s="6"/>
      <c r="K79" s="170">
        <f t="shared" si="20"/>
        <v>0</v>
      </c>
      <c r="L79" s="102"/>
      <c r="M79" s="6"/>
      <c r="N79" s="164">
        <f t="shared" si="21"/>
        <v>0</v>
      </c>
      <c r="O79" s="6"/>
      <c r="P79" s="6"/>
      <c r="Q79" s="170">
        <f t="shared" si="14"/>
        <v>0</v>
      </c>
      <c r="R79" s="102"/>
      <c r="S79" s="6"/>
      <c r="T79" s="96">
        <f t="shared" si="22"/>
        <v>0</v>
      </c>
      <c r="U79" s="197">
        <f t="shared" si="25"/>
        <v>0</v>
      </c>
      <c r="W79" s="133" t="s">
        <v>49</v>
      </c>
      <c r="X79" s="114">
        <f t="shared" si="16"/>
        <v>0</v>
      </c>
      <c r="Y79" s="115">
        <f t="shared" si="17"/>
        <v>0</v>
      </c>
      <c r="Z79" s="115">
        <f t="shared" si="23"/>
        <v>0</v>
      </c>
      <c r="AA79" s="115">
        <f t="shared" si="24"/>
        <v>0</v>
      </c>
      <c r="AB79" s="115">
        <f t="shared" si="18"/>
        <v>0</v>
      </c>
      <c r="AC79" s="121">
        <f t="shared" si="19"/>
        <v>0</v>
      </c>
    </row>
    <row r="80" spans="1:29" ht="15" customHeight="1">
      <c r="A80" s="240"/>
      <c r="B80" s="134" t="s">
        <v>50</v>
      </c>
      <c r="C80" s="157">
        <v>70940311.36999929</v>
      </c>
      <c r="D80" s="158"/>
      <c r="E80" s="168">
        <f t="shared" si="15"/>
        <v>70940311.36999929</v>
      </c>
      <c r="F80" s="157">
        <v>1996387.2500000009</v>
      </c>
      <c r="G80" s="158"/>
      <c r="H80" s="168">
        <f t="shared" si="13"/>
        <v>1996387.2500000009</v>
      </c>
      <c r="I80" s="158">
        <v>0</v>
      </c>
      <c r="J80" s="158"/>
      <c r="K80" s="175">
        <f t="shared" si="20"/>
        <v>0</v>
      </c>
      <c r="L80" s="157">
        <v>0</v>
      </c>
      <c r="M80" s="158"/>
      <c r="N80" s="168">
        <f t="shared" si="21"/>
        <v>0</v>
      </c>
      <c r="O80" s="158">
        <v>1376905.0100000007</v>
      </c>
      <c r="P80" s="158"/>
      <c r="Q80" s="175">
        <f t="shared" si="14"/>
        <v>1376905.0100000007</v>
      </c>
      <c r="R80" s="157">
        <v>72116812.62999928</v>
      </c>
      <c r="S80" s="98"/>
      <c r="T80" s="99">
        <f t="shared" si="22"/>
        <v>72116812.62999928</v>
      </c>
      <c r="U80" s="198">
        <f t="shared" si="25"/>
        <v>0</v>
      </c>
      <c r="W80" s="134" t="s">
        <v>50</v>
      </c>
      <c r="X80" s="118">
        <f t="shared" si="16"/>
        <v>0</v>
      </c>
      <c r="Y80" s="119">
        <f t="shared" si="17"/>
        <v>0</v>
      </c>
      <c r="Z80" s="119">
        <f t="shared" si="23"/>
        <v>0</v>
      </c>
      <c r="AA80" s="119">
        <f t="shared" si="24"/>
        <v>0</v>
      </c>
      <c r="AB80" s="119">
        <f t="shared" si="18"/>
        <v>0</v>
      </c>
      <c r="AC80" s="124">
        <f t="shared" si="19"/>
        <v>0</v>
      </c>
    </row>
    <row r="81" spans="1:29" ht="15" customHeight="1">
      <c r="A81" s="238">
        <v>42381</v>
      </c>
      <c r="B81" s="132" t="s">
        <v>42</v>
      </c>
      <c r="C81" s="151">
        <v>42118849.699999608</v>
      </c>
      <c r="D81" s="152"/>
      <c r="E81" s="167">
        <f t="shared" si="15"/>
        <v>42118849.699999608</v>
      </c>
      <c r="F81" s="151">
        <v>493608.83</v>
      </c>
      <c r="G81" s="152"/>
      <c r="H81" s="167">
        <f t="shared" si="13"/>
        <v>493608.83</v>
      </c>
      <c r="I81" s="152">
        <v>0</v>
      </c>
      <c r="J81" s="152"/>
      <c r="K81" s="173">
        <f t="shared" si="20"/>
        <v>0</v>
      </c>
      <c r="L81" s="151">
        <v>0</v>
      </c>
      <c r="M81" s="152"/>
      <c r="N81" s="167">
        <f t="shared" si="21"/>
        <v>0</v>
      </c>
      <c r="O81" s="152">
        <v>49285.840000000004</v>
      </c>
      <c r="P81" s="152"/>
      <c r="Q81" s="173">
        <f t="shared" si="14"/>
        <v>49285.840000000004</v>
      </c>
      <c r="R81" s="151">
        <v>41575955.029999606</v>
      </c>
      <c r="S81" s="93"/>
      <c r="T81" s="94">
        <f t="shared" si="22"/>
        <v>41575955.029999606</v>
      </c>
      <c r="U81" s="196">
        <f t="shared" si="25"/>
        <v>0</v>
      </c>
      <c r="W81" s="132" t="s">
        <v>42</v>
      </c>
      <c r="X81" s="114">
        <f t="shared" si="16"/>
        <v>0</v>
      </c>
      <c r="Y81" s="115">
        <f t="shared" si="17"/>
        <v>0</v>
      </c>
      <c r="Z81" s="115">
        <f t="shared" si="23"/>
        <v>0</v>
      </c>
      <c r="AA81" s="115">
        <f t="shared" si="24"/>
        <v>0</v>
      </c>
      <c r="AB81" s="115">
        <f t="shared" si="18"/>
        <v>0</v>
      </c>
      <c r="AC81" s="121">
        <f t="shared" si="19"/>
        <v>0</v>
      </c>
    </row>
    <row r="82" spans="1:29" ht="15" customHeight="1">
      <c r="A82" s="239"/>
      <c r="B82" s="133" t="s">
        <v>43</v>
      </c>
      <c r="C82" s="153">
        <v>35873893.040000185</v>
      </c>
      <c r="D82" s="154">
        <v>35873850</v>
      </c>
      <c r="E82" s="165">
        <f t="shared" si="15"/>
        <v>43.040000185370445</v>
      </c>
      <c r="F82" s="153">
        <v>310734.25999999995</v>
      </c>
      <c r="G82" s="154" t="s">
        <v>80</v>
      </c>
      <c r="H82" s="165">
        <f t="shared" si="13"/>
        <v>-9339.7400000000489</v>
      </c>
      <c r="I82" s="154">
        <v>0</v>
      </c>
      <c r="J82" s="154">
        <v>0</v>
      </c>
      <c r="K82" s="174">
        <f t="shared" si="20"/>
        <v>0</v>
      </c>
      <c r="L82" s="153">
        <v>0</v>
      </c>
      <c r="M82" s="154">
        <v>0</v>
      </c>
      <c r="N82" s="165">
        <f t="shared" si="21"/>
        <v>0</v>
      </c>
      <c r="O82" s="154">
        <v>259514.04999999996</v>
      </c>
      <c r="P82" s="154" t="s">
        <v>81</v>
      </c>
      <c r="Q82" s="174">
        <f t="shared" si="14"/>
        <v>4.9999999959254637E-2</v>
      </c>
      <c r="R82" s="153">
        <v>35303644.730000183</v>
      </c>
      <c r="S82" s="20">
        <v>35303690</v>
      </c>
      <c r="T82" s="96">
        <f t="shared" si="22"/>
        <v>-45.269999817013741</v>
      </c>
      <c r="U82" s="197">
        <f t="shared" si="25"/>
        <v>1</v>
      </c>
      <c r="W82" s="133" t="s">
        <v>43</v>
      </c>
      <c r="X82" s="114">
        <f t="shared" si="16"/>
        <v>0</v>
      </c>
      <c r="Y82" s="115">
        <f t="shared" si="17"/>
        <v>1</v>
      </c>
      <c r="Z82" s="115">
        <f t="shared" si="23"/>
        <v>0</v>
      </c>
      <c r="AA82" s="115">
        <f t="shared" si="24"/>
        <v>0</v>
      </c>
      <c r="AB82" s="115">
        <f t="shared" si="18"/>
        <v>0</v>
      </c>
      <c r="AC82" s="121">
        <f t="shared" si="19"/>
        <v>0</v>
      </c>
    </row>
    <row r="83" spans="1:29" ht="15" customHeight="1">
      <c r="A83" s="239"/>
      <c r="B83" s="104" t="s">
        <v>44</v>
      </c>
      <c r="C83" s="153">
        <v>82022461.139994502</v>
      </c>
      <c r="D83" s="154">
        <v>0</v>
      </c>
      <c r="E83" s="165">
        <f t="shared" si="15"/>
        <v>82022461.139994502</v>
      </c>
      <c r="F83" s="153">
        <v>669319.16000000015</v>
      </c>
      <c r="G83" s="154"/>
      <c r="H83" s="165">
        <f t="shared" si="13"/>
        <v>669319.16000000015</v>
      </c>
      <c r="I83" s="154">
        <v>0</v>
      </c>
      <c r="J83" s="154"/>
      <c r="K83" s="174">
        <f t="shared" si="20"/>
        <v>0</v>
      </c>
      <c r="L83" s="153">
        <v>0</v>
      </c>
      <c r="M83" s="154"/>
      <c r="N83" s="165">
        <f t="shared" si="21"/>
        <v>0</v>
      </c>
      <c r="O83" s="154">
        <v>114402.73</v>
      </c>
      <c r="P83" s="154"/>
      <c r="Q83" s="174">
        <f t="shared" si="14"/>
        <v>114402.73</v>
      </c>
      <c r="R83" s="153">
        <v>81238739.249994501</v>
      </c>
      <c r="S83" s="20">
        <v>0</v>
      </c>
      <c r="T83" s="96">
        <f t="shared" si="22"/>
        <v>81238739.249994501</v>
      </c>
      <c r="U83" s="197">
        <f t="shared" si="25"/>
        <v>0</v>
      </c>
      <c r="W83" s="104" t="s">
        <v>44</v>
      </c>
      <c r="X83" s="114">
        <f t="shared" si="16"/>
        <v>0</v>
      </c>
      <c r="Y83" s="115">
        <f t="shared" si="17"/>
        <v>0</v>
      </c>
      <c r="Z83" s="115">
        <f t="shared" si="23"/>
        <v>0</v>
      </c>
      <c r="AA83" s="115">
        <f t="shared" si="24"/>
        <v>0</v>
      </c>
      <c r="AB83" s="115">
        <f t="shared" si="18"/>
        <v>0</v>
      </c>
      <c r="AC83" s="121">
        <f t="shared" si="19"/>
        <v>0</v>
      </c>
    </row>
    <row r="84" spans="1:29" ht="15" customHeight="1">
      <c r="A84" s="239"/>
      <c r="B84" s="133" t="s">
        <v>45</v>
      </c>
      <c r="C84" s="153">
        <v>37813174.681398109</v>
      </c>
      <c r="D84" s="154"/>
      <c r="E84" s="165">
        <f t="shared" si="15"/>
        <v>37813174.681398109</v>
      </c>
      <c r="F84" s="153">
        <v>572423.15</v>
      </c>
      <c r="G84" s="154"/>
      <c r="H84" s="165">
        <f t="shared" si="13"/>
        <v>572423.15</v>
      </c>
      <c r="I84" s="154">
        <v>0</v>
      </c>
      <c r="J84" s="154"/>
      <c r="K84" s="174">
        <f t="shared" si="20"/>
        <v>0</v>
      </c>
      <c r="L84" s="153">
        <v>0</v>
      </c>
      <c r="M84" s="154"/>
      <c r="N84" s="165">
        <f t="shared" si="21"/>
        <v>0</v>
      </c>
      <c r="O84" s="154">
        <v>0</v>
      </c>
      <c r="P84" s="154"/>
      <c r="Q84" s="174">
        <f t="shared" si="14"/>
        <v>0</v>
      </c>
      <c r="R84" s="153">
        <v>40305990.721398108</v>
      </c>
      <c r="S84" s="20"/>
      <c r="T84" s="96">
        <f t="shared" si="22"/>
        <v>40305990.721398108</v>
      </c>
      <c r="U84" s="197">
        <f t="shared" si="25"/>
        <v>0</v>
      </c>
      <c r="W84" s="133" t="s">
        <v>45</v>
      </c>
      <c r="X84" s="114">
        <f t="shared" si="16"/>
        <v>0</v>
      </c>
      <c r="Y84" s="115">
        <f t="shared" si="17"/>
        <v>0</v>
      </c>
      <c r="Z84" s="115">
        <f t="shared" si="23"/>
        <v>0</v>
      </c>
      <c r="AA84" s="115">
        <f t="shared" si="24"/>
        <v>0</v>
      </c>
      <c r="AB84" s="115">
        <f t="shared" si="18"/>
        <v>0</v>
      </c>
      <c r="AC84" s="121">
        <f t="shared" si="19"/>
        <v>0</v>
      </c>
    </row>
    <row r="85" spans="1:29" ht="15" customHeight="1">
      <c r="A85" s="239"/>
      <c r="B85" s="133" t="s">
        <v>46</v>
      </c>
      <c r="C85" s="153">
        <v>94209722.589998797</v>
      </c>
      <c r="D85" s="154">
        <v>94209704</v>
      </c>
      <c r="E85" s="165">
        <f t="shared" si="15"/>
        <v>18.589998796582222</v>
      </c>
      <c r="F85" s="153">
        <v>810911.19000000006</v>
      </c>
      <c r="G85" s="154" t="s">
        <v>82</v>
      </c>
      <c r="H85" s="165">
        <f t="shared" si="13"/>
        <v>0.19000000006053597</v>
      </c>
      <c r="I85" s="154">
        <v>0</v>
      </c>
      <c r="J85" s="154">
        <v>0</v>
      </c>
      <c r="K85" s="174">
        <f t="shared" si="20"/>
        <v>0</v>
      </c>
      <c r="L85" s="153">
        <v>0</v>
      </c>
      <c r="M85" s="154">
        <v>0</v>
      </c>
      <c r="N85" s="165">
        <f t="shared" si="21"/>
        <v>0</v>
      </c>
      <c r="O85" s="154">
        <v>0</v>
      </c>
      <c r="P85" s="154" t="s">
        <v>55</v>
      </c>
      <c r="Q85" s="174">
        <f t="shared" si="14"/>
        <v>0</v>
      </c>
      <c r="R85" s="153">
        <v>93398811.399998799</v>
      </c>
      <c r="S85" s="20">
        <v>93398840</v>
      </c>
      <c r="T85" s="96">
        <f t="shared" si="22"/>
        <v>-28.600001201033592</v>
      </c>
      <c r="U85" s="197">
        <f t="shared" si="25"/>
        <v>1</v>
      </c>
      <c r="W85" s="133" t="s">
        <v>46</v>
      </c>
      <c r="X85" s="114">
        <f t="shared" si="16"/>
        <v>0</v>
      </c>
      <c r="Y85" s="115">
        <f t="shared" si="17"/>
        <v>0</v>
      </c>
      <c r="Z85" s="115">
        <f t="shared" si="23"/>
        <v>0</v>
      </c>
      <c r="AA85" s="115">
        <f t="shared" si="24"/>
        <v>0</v>
      </c>
      <c r="AB85" s="115">
        <f t="shared" si="18"/>
        <v>0</v>
      </c>
      <c r="AC85" s="121">
        <f t="shared" si="19"/>
        <v>0</v>
      </c>
    </row>
    <row r="86" spans="1:29" ht="15" customHeight="1">
      <c r="A86" s="239"/>
      <c r="B86" s="133" t="s">
        <v>47</v>
      </c>
      <c r="C86" s="95"/>
      <c r="D86" s="20"/>
      <c r="E86" s="164">
        <f t="shared" si="15"/>
        <v>0</v>
      </c>
      <c r="F86" s="95"/>
      <c r="G86" s="20"/>
      <c r="H86" s="164">
        <f t="shared" si="13"/>
        <v>0</v>
      </c>
      <c r="I86" s="20"/>
      <c r="J86" s="20"/>
      <c r="K86" s="170">
        <f t="shared" si="20"/>
        <v>0</v>
      </c>
      <c r="L86" s="95"/>
      <c r="M86" s="20"/>
      <c r="N86" s="164">
        <f t="shared" si="21"/>
        <v>0</v>
      </c>
      <c r="O86" s="20"/>
      <c r="P86" s="20"/>
      <c r="Q86" s="170">
        <f t="shared" si="14"/>
        <v>0</v>
      </c>
      <c r="R86" s="95"/>
      <c r="S86" s="20"/>
      <c r="T86" s="96">
        <f t="shared" si="22"/>
        <v>0</v>
      </c>
      <c r="U86" s="197">
        <f t="shared" si="25"/>
        <v>0</v>
      </c>
      <c r="W86" s="133" t="s">
        <v>47</v>
      </c>
      <c r="X86" s="114">
        <f t="shared" si="16"/>
        <v>0</v>
      </c>
      <c r="Y86" s="115">
        <f t="shared" si="17"/>
        <v>0</v>
      </c>
      <c r="Z86" s="115">
        <f t="shared" si="23"/>
        <v>0</v>
      </c>
      <c r="AA86" s="115">
        <f t="shared" si="24"/>
        <v>0</v>
      </c>
      <c r="AB86" s="115">
        <f t="shared" si="18"/>
        <v>0</v>
      </c>
      <c r="AC86" s="121">
        <f t="shared" si="19"/>
        <v>0</v>
      </c>
    </row>
    <row r="87" spans="1:29" ht="15" customHeight="1">
      <c r="A87" s="239"/>
      <c r="B87" s="133" t="s">
        <v>48</v>
      </c>
      <c r="C87" s="153">
        <v>85868812.659999117</v>
      </c>
      <c r="D87" s="154"/>
      <c r="E87" s="165">
        <f t="shared" si="15"/>
        <v>85868812.659999117</v>
      </c>
      <c r="F87" s="153">
        <v>879613.60000000033</v>
      </c>
      <c r="G87" s="154"/>
      <c r="H87" s="165">
        <f t="shared" si="13"/>
        <v>879613.60000000033</v>
      </c>
      <c r="I87" s="154">
        <v>0</v>
      </c>
      <c r="J87" s="154"/>
      <c r="K87" s="174">
        <f t="shared" si="20"/>
        <v>0</v>
      </c>
      <c r="L87" s="153">
        <v>0</v>
      </c>
      <c r="M87" s="154"/>
      <c r="N87" s="165">
        <f t="shared" si="21"/>
        <v>0</v>
      </c>
      <c r="O87" s="154">
        <v>93116.21</v>
      </c>
      <c r="P87" s="154"/>
      <c r="Q87" s="174">
        <f t="shared" si="14"/>
        <v>93116.21</v>
      </c>
      <c r="R87" s="153">
        <v>95955223.439999074</v>
      </c>
      <c r="S87" s="20"/>
      <c r="T87" s="96">
        <f t="shared" si="22"/>
        <v>95955223.439999074</v>
      </c>
      <c r="U87" s="197">
        <f t="shared" si="25"/>
        <v>0</v>
      </c>
      <c r="W87" s="133" t="s">
        <v>48</v>
      </c>
      <c r="X87" s="114">
        <f t="shared" si="16"/>
        <v>0</v>
      </c>
      <c r="Y87" s="115">
        <f t="shared" si="17"/>
        <v>0</v>
      </c>
      <c r="Z87" s="115">
        <f t="shared" si="23"/>
        <v>0</v>
      </c>
      <c r="AA87" s="115">
        <f t="shared" si="24"/>
        <v>0</v>
      </c>
      <c r="AB87" s="115">
        <f t="shared" si="18"/>
        <v>0</v>
      </c>
      <c r="AC87" s="121">
        <f t="shared" si="19"/>
        <v>0</v>
      </c>
    </row>
    <row r="88" spans="1:29" ht="15" customHeight="1">
      <c r="A88" s="239"/>
      <c r="B88" s="133" t="s">
        <v>49</v>
      </c>
      <c r="C88" s="95"/>
      <c r="D88" s="20"/>
      <c r="E88" s="164">
        <f t="shared" si="15"/>
        <v>0</v>
      </c>
      <c r="F88" s="95"/>
      <c r="G88" s="20"/>
      <c r="H88" s="164">
        <f t="shared" si="13"/>
        <v>0</v>
      </c>
      <c r="I88" s="20"/>
      <c r="J88" s="20"/>
      <c r="K88" s="170">
        <f t="shared" si="20"/>
        <v>0</v>
      </c>
      <c r="L88" s="95"/>
      <c r="M88" s="20"/>
      <c r="N88" s="164">
        <f t="shared" si="21"/>
        <v>0</v>
      </c>
      <c r="O88" s="20"/>
      <c r="P88" s="20"/>
      <c r="Q88" s="170">
        <f t="shared" si="14"/>
        <v>0</v>
      </c>
      <c r="R88" s="95"/>
      <c r="S88" s="20"/>
      <c r="T88" s="96">
        <f t="shared" si="22"/>
        <v>0</v>
      </c>
      <c r="U88" s="197">
        <f t="shared" si="25"/>
        <v>0</v>
      </c>
      <c r="W88" s="133" t="s">
        <v>49</v>
      </c>
      <c r="X88" s="114">
        <f t="shared" si="16"/>
        <v>0</v>
      </c>
      <c r="Y88" s="115">
        <f t="shared" si="17"/>
        <v>0</v>
      </c>
      <c r="Z88" s="115">
        <f t="shared" si="23"/>
        <v>0</v>
      </c>
      <c r="AA88" s="115">
        <f t="shared" si="24"/>
        <v>0</v>
      </c>
      <c r="AB88" s="115">
        <f t="shared" si="18"/>
        <v>0</v>
      </c>
      <c r="AC88" s="121">
        <f t="shared" si="19"/>
        <v>0</v>
      </c>
    </row>
    <row r="89" spans="1:29" ht="15" customHeight="1">
      <c r="A89" s="240"/>
      <c r="B89" s="134" t="s">
        <v>50</v>
      </c>
      <c r="C89" s="97"/>
      <c r="D89" s="98"/>
      <c r="E89" s="166">
        <f t="shared" si="15"/>
        <v>0</v>
      </c>
      <c r="F89" s="97"/>
      <c r="G89" s="98"/>
      <c r="H89" s="166">
        <f t="shared" si="13"/>
        <v>0</v>
      </c>
      <c r="I89" s="98"/>
      <c r="J89" s="98"/>
      <c r="K89" s="172">
        <f t="shared" si="20"/>
        <v>0</v>
      </c>
      <c r="L89" s="97"/>
      <c r="M89" s="98"/>
      <c r="N89" s="166">
        <f t="shared" si="21"/>
        <v>0</v>
      </c>
      <c r="O89" s="98"/>
      <c r="P89" s="98"/>
      <c r="Q89" s="172">
        <f t="shared" si="14"/>
        <v>0</v>
      </c>
      <c r="R89" s="97"/>
      <c r="S89" s="98"/>
      <c r="T89" s="99">
        <f t="shared" si="22"/>
        <v>0</v>
      </c>
      <c r="U89" s="198">
        <f t="shared" si="25"/>
        <v>0</v>
      </c>
      <c r="W89" s="134" t="s">
        <v>50</v>
      </c>
      <c r="X89" s="114">
        <f t="shared" si="16"/>
        <v>0</v>
      </c>
      <c r="Y89" s="115">
        <f t="shared" si="17"/>
        <v>0</v>
      </c>
      <c r="Z89" s="115">
        <f t="shared" si="23"/>
        <v>0</v>
      </c>
      <c r="AA89" s="115">
        <f t="shared" si="24"/>
        <v>0</v>
      </c>
      <c r="AB89" s="115">
        <f t="shared" si="18"/>
        <v>0</v>
      </c>
      <c r="AC89" s="121">
        <f t="shared" si="19"/>
        <v>0</v>
      </c>
    </row>
    <row r="90" spans="1:29" ht="15" customHeight="1">
      <c r="A90" s="238">
        <v>42382</v>
      </c>
      <c r="B90" s="132" t="s">
        <v>42</v>
      </c>
      <c r="C90" s="153">
        <v>41575955.029999606</v>
      </c>
      <c r="D90" s="154"/>
      <c r="E90" s="165">
        <f t="shared" si="15"/>
        <v>41575955.029999606</v>
      </c>
      <c r="F90" s="153">
        <v>405826.02999999985</v>
      </c>
      <c r="G90" s="154"/>
      <c r="H90" s="165">
        <f t="shared" si="13"/>
        <v>405826.02999999985</v>
      </c>
      <c r="I90" s="150">
        <v>0</v>
      </c>
      <c r="J90" s="150"/>
      <c r="K90" s="171">
        <f t="shared" si="20"/>
        <v>0</v>
      </c>
      <c r="L90" s="153">
        <v>0</v>
      </c>
      <c r="M90" s="154"/>
      <c r="N90" s="165">
        <f t="shared" si="21"/>
        <v>0</v>
      </c>
      <c r="O90" s="150">
        <v>0</v>
      </c>
      <c r="P90" s="150"/>
      <c r="Q90" s="171">
        <f t="shared" si="14"/>
        <v>0</v>
      </c>
      <c r="R90" s="153">
        <v>47119436.489999563</v>
      </c>
      <c r="S90" s="93"/>
      <c r="T90" s="94">
        <f t="shared" si="22"/>
        <v>47119436.489999563</v>
      </c>
      <c r="U90" s="196">
        <f t="shared" si="25"/>
        <v>0</v>
      </c>
      <c r="W90" s="132" t="s">
        <v>42</v>
      </c>
      <c r="X90" s="110">
        <f t="shared" si="16"/>
        <v>0</v>
      </c>
      <c r="Y90" s="111">
        <f t="shared" si="17"/>
        <v>0</v>
      </c>
      <c r="Z90" s="111">
        <f t="shared" si="23"/>
        <v>0</v>
      </c>
      <c r="AA90" s="111">
        <f t="shared" si="24"/>
        <v>0</v>
      </c>
      <c r="AB90" s="111">
        <f t="shared" si="18"/>
        <v>0</v>
      </c>
      <c r="AC90" s="123">
        <f t="shared" si="19"/>
        <v>0</v>
      </c>
    </row>
    <row r="91" spans="1:29" ht="15" customHeight="1">
      <c r="A91" s="239"/>
      <c r="B91" s="133" t="s">
        <v>43</v>
      </c>
      <c r="C91" s="153">
        <v>35303644.730000183</v>
      </c>
      <c r="D91" s="154">
        <v>35303690</v>
      </c>
      <c r="E91" s="165">
        <f t="shared" si="15"/>
        <v>-45.269999817013741</v>
      </c>
      <c r="F91" s="153">
        <v>279159.53999999986</v>
      </c>
      <c r="G91" s="154" t="s">
        <v>83</v>
      </c>
      <c r="H91" s="165">
        <f t="shared" si="13"/>
        <v>-9221.4600000001374</v>
      </c>
      <c r="I91" s="150">
        <v>0</v>
      </c>
      <c r="J91" s="150">
        <v>0</v>
      </c>
      <c r="K91" s="171">
        <f t="shared" si="20"/>
        <v>0</v>
      </c>
      <c r="L91" s="153">
        <v>0</v>
      </c>
      <c r="M91" s="154">
        <v>0</v>
      </c>
      <c r="N91" s="165">
        <f t="shared" si="21"/>
        <v>0</v>
      </c>
      <c r="O91" s="150">
        <v>0</v>
      </c>
      <c r="P91" s="150" t="s">
        <v>55</v>
      </c>
      <c r="Q91" s="171">
        <f t="shared" si="14"/>
        <v>0</v>
      </c>
      <c r="R91" s="153">
        <v>35024485.190000184</v>
      </c>
      <c r="S91" s="20">
        <v>35024520</v>
      </c>
      <c r="T91" s="96">
        <f t="shared" si="22"/>
        <v>-34.809999816119671</v>
      </c>
      <c r="U91" s="197">
        <f t="shared" si="25"/>
        <v>1</v>
      </c>
      <c r="W91" s="133" t="s">
        <v>43</v>
      </c>
      <c r="X91" s="114">
        <f t="shared" si="16"/>
        <v>0</v>
      </c>
      <c r="Y91" s="115">
        <f t="shared" si="17"/>
        <v>1</v>
      </c>
      <c r="Z91" s="115">
        <f t="shared" si="23"/>
        <v>0</v>
      </c>
      <c r="AA91" s="115">
        <f t="shared" si="24"/>
        <v>0</v>
      </c>
      <c r="AB91" s="115">
        <f t="shared" si="18"/>
        <v>0</v>
      </c>
      <c r="AC91" s="121">
        <f t="shared" si="19"/>
        <v>0</v>
      </c>
    </row>
    <row r="92" spans="1:29" ht="15" customHeight="1">
      <c r="A92" s="239"/>
      <c r="B92" s="104" t="s">
        <v>44</v>
      </c>
      <c r="C92" s="95"/>
      <c r="D92" s="20"/>
      <c r="E92" s="164">
        <f t="shared" si="15"/>
        <v>0</v>
      </c>
      <c r="F92" s="95"/>
      <c r="G92" s="20"/>
      <c r="H92" s="164">
        <f t="shared" si="13"/>
        <v>0</v>
      </c>
      <c r="I92" s="20"/>
      <c r="J92" s="20"/>
      <c r="K92" s="170">
        <f t="shared" si="20"/>
        <v>0</v>
      </c>
      <c r="L92" s="95"/>
      <c r="M92" s="20"/>
      <c r="N92" s="164">
        <f t="shared" si="21"/>
        <v>0</v>
      </c>
      <c r="O92" s="20"/>
      <c r="P92" s="20"/>
      <c r="Q92" s="170">
        <f t="shared" si="14"/>
        <v>0</v>
      </c>
      <c r="R92" s="95"/>
      <c r="S92" s="20"/>
      <c r="T92" s="96">
        <f t="shared" si="22"/>
        <v>0</v>
      </c>
      <c r="U92" s="197">
        <f t="shared" si="25"/>
        <v>0</v>
      </c>
      <c r="W92" s="104" t="s">
        <v>44</v>
      </c>
      <c r="X92" s="114">
        <f t="shared" si="16"/>
        <v>0</v>
      </c>
      <c r="Y92" s="115">
        <f t="shared" si="17"/>
        <v>0</v>
      </c>
      <c r="Z92" s="115">
        <f t="shared" si="23"/>
        <v>0</v>
      </c>
      <c r="AA92" s="115">
        <f t="shared" si="24"/>
        <v>0</v>
      </c>
      <c r="AB92" s="115">
        <f t="shared" si="18"/>
        <v>0</v>
      </c>
      <c r="AC92" s="121">
        <f t="shared" si="19"/>
        <v>0</v>
      </c>
    </row>
    <row r="93" spans="1:29" ht="15" customHeight="1">
      <c r="A93" s="239"/>
      <c r="B93" s="133" t="s">
        <v>45</v>
      </c>
      <c r="C93" s="95"/>
      <c r="D93" s="20"/>
      <c r="E93" s="164">
        <f t="shared" si="15"/>
        <v>0</v>
      </c>
      <c r="F93" s="95"/>
      <c r="G93" s="20"/>
      <c r="H93" s="164">
        <f t="shared" si="13"/>
        <v>0</v>
      </c>
      <c r="I93" s="20"/>
      <c r="J93" s="20"/>
      <c r="K93" s="170">
        <f t="shared" si="20"/>
        <v>0</v>
      </c>
      <c r="L93" s="95"/>
      <c r="M93" s="20"/>
      <c r="N93" s="164">
        <f t="shared" si="21"/>
        <v>0</v>
      </c>
      <c r="O93" s="20"/>
      <c r="P93" s="20"/>
      <c r="Q93" s="170">
        <f t="shared" si="14"/>
        <v>0</v>
      </c>
      <c r="R93" s="95"/>
      <c r="S93" s="20"/>
      <c r="T93" s="96">
        <f t="shared" si="22"/>
        <v>0</v>
      </c>
      <c r="U93" s="197">
        <f t="shared" si="25"/>
        <v>0</v>
      </c>
      <c r="W93" s="133" t="s">
        <v>45</v>
      </c>
      <c r="X93" s="114">
        <f t="shared" si="16"/>
        <v>0</v>
      </c>
      <c r="Y93" s="115">
        <f t="shared" si="17"/>
        <v>0</v>
      </c>
      <c r="Z93" s="115">
        <f t="shared" si="23"/>
        <v>0</v>
      </c>
      <c r="AA93" s="115">
        <f t="shared" si="24"/>
        <v>0</v>
      </c>
      <c r="AB93" s="115">
        <f t="shared" si="18"/>
        <v>0</v>
      </c>
      <c r="AC93" s="121">
        <f t="shared" si="19"/>
        <v>0</v>
      </c>
    </row>
    <row r="94" spans="1:29" ht="15" customHeight="1">
      <c r="A94" s="239"/>
      <c r="B94" s="133" t="s">
        <v>46</v>
      </c>
      <c r="C94" s="95"/>
      <c r="D94" s="20"/>
      <c r="E94" s="164">
        <f t="shared" si="15"/>
        <v>0</v>
      </c>
      <c r="F94" s="95"/>
      <c r="G94" s="20"/>
      <c r="H94" s="164">
        <f t="shared" si="13"/>
        <v>0</v>
      </c>
      <c r="I94" s="20"/>
      <c r="J94" s="20"/>
      <c r="K94" s="170">
        <f t="shared" si="20"/>
        <v>0</v>
      </c>
      <c r="L94" s="95"/>
      <c r="M94" s="20"/>
      <c r="N94" s="164">
        <f t="shared" si="21"/>
        <v>0</v>
      </c>
      <c r="O94" s="20"/>
      <c r="P94" s="20"/>
      <c r="Q94" s="170">
        <f t="shared" si="14"/>
        <v>0</v>
      </c>
      <c r="R94" s="95"/>
      <c r="S94" s="20"/>
      <c r="T94" s="96">
        <f t="shared" si="22"/>
        <v>0</v>
      </c>
      <c r="U94" s="197">
        <f t="shared" si="25"/>
        <v>0</v>
      </c>
      <c r="W94" s="133" t="s">
        <v>46</v>
      </c>
      <c r="X94" s="114">
        <f t="shared" si="16"/>
        <v>0</v>
      </c>
      <c r="Y94" s="115">
        <f t="shared" si="17"/>
        <v>0</v>
      </c>
      <c r="Z94" s="115">
        <f t="shared" si="23"/>
        <v>0</v>
      </c>
      <c r="AA94" s="115">
        <f t="shared" si="24"/>
        <v>0</v>
      </c>
      <c r="AB94" s="115">
        <f t="shared" si="18"/>
        <v>0</v>
      </c>
      <c r="AC94" s="121">
        <f t="shared" si="19"/>
        <v>0</v>
      </c>
    </row>
    <row r="95" spans="1:29" ht="15" customHeight="1">
      <c r="A95" s="239"/>
      <c r="B95" s="133" t="s">
        <v>47</v>
      </c>
      <c r="C95" s="95"/>
      <c r="D95" s="20"/>
      <c r="E95" s="164">
        <f t="shared" si="15"/>
        <v>0</v>
      </c>
      <c r="F95" s="95"/>
      <c r="G95" s="20"/>
      <c r="H95" s="164">
        <f t="shared" si="13"/>
        <v>0</v>
      </c>
      <c r="I95" s="20"/>
      <c r="J95" s="20"/>
      <c r="K95" s="170">
        <f t="shared" si="20"/>
        <v>0</v>
      </c>
      <c r="L95" s="95"/>
      <c r="M95" s="20"/>
      <c r="N95" s="164">
        <f t="shared" si="21"/>
        <v>0</v>
      </c>
      <c r="O95" s="20"/>
      <c r="P95" s="20"/>
      <c r="Q95" s="170">
        <f t="shared" si="14"/>
        <v>0</v>
      </c>
      <c r="R95" s="95"/>
      <c r="S95" s="20"/>
      <c r="T95" s="96">
        <f t="shared" si="22"/>
        <v>0</v>
      </c>
      <c r="U95" s="197">
        <f t="shared" si="25"/>
        <v>0</v>
      </c>
      <c r="W95" s="133" t="s">
        <v>47</v>
      </c>
      <c r="X95" s="114">
        <f t="shared" si="16"/>
        <v>0</v>
      </c>
      <c r="Y95" s="115">
        <f t="shared" si="17"/>
        <v>0</v>
      </c>
      <c r="Z95" s="115">
        <f t="shared" si="23"/>
        <v>0</v>
      </c>
      <c r="AA95" s="115">
        <f t="shared" si="24"/>
        <v>0</v>
      </c>
      <c r="AB95" s="115">
        <f t="shared" si="18"/>
        <v>0</v>
      </c>
      <c r="AC95" s="121">
        <f t="shared" si="19"/>
        <v>0</v>
      </c>
    </row>
    <row r="96" spans="1:29" ht="15" customHeight="1">
      <c r="A96" s="239"/>
      <c r="B96" s="133" t="s">
        <v>48</v>
      </c>
      <c r="C96" s="95"/>
      <c r="D96" s="20"/>
      <c r="E96" s="164">
        <f t="shared" si="15"/>
        <v>0</v>
      </c>
      <c r="F96" s="95"/>
      <c r="G96" s="20"/>
      <c r="H96" s="164">
        <f t="shared" si="13"/>
        <v>0</v>
      </c>
      <c r="I96" s="20"/>
      <c r="J96" s="20"/>
      <c r="K96" s="170">
        <f t="shared" si="20"/>
        <v>0</v>
      </c>
      <c r="L96" s="95"/>
      <c r="M96" s="20"/>
      <c r="N96" s="164">
        <f t="shared" si="21"/>
        <v>0</v>
      </c>
      <c r="O96" s="20"/>
      <c r="P96" s="20"/>
      <c r="Q96" s="170">
        <f t="shared" si="14"/>
        <v>0</v>
      </c>
      <c r="R96" s="95"/>
      <c r="S96" s="20"/>
      <c r="T96" s="96">
        <f t="shared" si="22"/>
        <v>0</v>
      </c>
      <c r="U96" s="197">
        <f t="shared" si="25"/>
        <v>0</v>
      </c>
      <c r="W96" s="133" t="s">
        <v>48</v>
      </c>
      <c r="X96" s="114">
        <f t="shared" si="16"/>
        <v>0</v>
      </c>
      <c r="Y96" s="115">
        <f t="shared" si="17"/>
        <v>0</v>
      </c>
      <c r="Z96" s="115">
        <f t="shared" si="23"/>
        <v>0</v>
      </c>
      <c r="AA96" s="115">
        <f t="shared" si="24"/>
        <v>0</v>
      </c>
      <c r="AB96" s="115">
        <f t="shared" si="18"/>
        <v>0</v>
      </c>
      <c r="AC96" s="121">
        <f t="shared" si="19"/>
        <v>0</v>
      </c>
    </row>
    <row r="97" spans="1:29" ht="15" customHeight="1">
      <c r="A97" s="239"/>
      <c r="B97" s="133" t="s">
        <v>49</v>
      </c>
      <c r="C97" s="95"/>
      <c r="D97" s="20"/>
      <c r="E97" s="164">
        <f t="shared" si="15"/>
        <v>0</v>
      </c>
      <c r="F97" s="95"/>
      <c r="G97" s="20"/>
      <c r="H97" s="164">
        <f t="shared" si="13"/>
        <v>0</v>
      </c>
      <c r="I97" s="20"/>
      <c r="J97" s="20"/>
      <c r="K97" s="170">
        <f t="shared" si="20"/>
        <v>0</v>
      </c>
      <c r="L97" s="95"/>
      <c r="M97" s="20"/>
      <c r="N97" s="164">
        <f t="shared" si="21"/>
        <v>0</v>
      </c>
      <c r="O97" s="20"/>
      <c r="P97" s="20"/>
      <c r="Q97" s="170">
        <f t="shared" si="14"/>
        <v>0</v>
      </c>
      <c r="R97" s="95"/>
      <c r="S97" s="20"/>
      <c r="T97" s="96">
        <f t="shared" si="22"/>
        <v>0</v>
      </c>
      <c r="U97" s="197">
        <f t="shared" si="25"/>
        <v>0</v>
      </c>
      <c r="W97" s="133" t="s">
        <v>49</v>
      </c>
      <c r="X97" s="114">
        <f t="shared" si="16"/>
        <v>0</v>
      </c>
      <c r="Y97" s="115">
        <f t="shared" si="17"/>
        <v>0</v>
      </c>
      <c r="Z97" s="115">
        <f t="shared" si="23"/>
        <v>0</v>
      </c>
      <c r="AA97" s="115">
        <f t="shared" si="24"/>
        <v>0</v>
      </c>
      <c r="AB97" s="115">
        <f t="shared" si="18"/>
        <v>0</v>
      </c>
      <c r="AC97" s="121">
        <f t="shared" si="19"/>
        <v>0</v>
      </c>
    </row>
    <row r="98" spans="1:29" ht="15" customHeight="1">
      <c r="A98" s="240"/>
      <c r="B98" s="134" t="s">
        <v>50</v>
      </c>
      <c r="C98" s="95"/>
      <c r="D98" s="20"/>
      <c r="E98" s="164">
        <f t="shared" si="15"/>
        <v>0</v>
      </c>
      <c r="F98" s="95"/>
      <c r="G98" s="20"/>
      <c r="H98" s="164">
        <f t="shared" si="13"/>
        <v>0</v>
      </c>
      <c r="I98" s="20"/>
      <c r="J98" s="20"/>
      <c r="K98" s="170">
        <f t="shared" si="20"/>
        <v>0</v>
      </c>
      <c r="L98" s="95"/>
      <c r="M98" s="20"/>
      <c r="N98" s="164">
        <f t="shared" si="21"/>
        <v>0</v>
      </c>
      <c r="O98" s="20"/>
      <c r="P98" s="20"/>
      <c r="Q98" s="170">
        <f t="shared" si="14"/>
        <v>0</v>
      </c>
      <c r="R98" s="95"/>
      <c r="S98" s="20"/>
      <c r="T98" s="96">
        <f t="shared" si="22"/>
        <v>0</v>
      </c>
      <c r="U98" s="198">
        <f t="shared" si="25"/>
        <v>0</v>
      </c>
      <c r="W98" s="134" t="s">
        <v>50</v>
      </c>
      <c r="X98" s="118">
        <f t="shared" si="16"/>
        <v>0</v>
      </c>
      <c r="Y98" s="119">
        <f t="shared" si="17"/>
        <v>0</v>
      </c>
      <c r="Z98" s="119">
        <f t="shared" si="23"/>
        <v>0</v>
      </c>
      <c r="AA98" s="119">
        <f t="shared" si="24"/>
        <v>0</v>
      </c>
      <c r="AB98" s="119">
        <f t="shared" si="18"/>
        <v>0</v>
      </c>
      <c r="AC98" s="124">
        <f t="shared" si="19"/>
        <v>0</v>
      </c>
    </row>
    <row r="99" spans="1:29" ht="15" customHeight="1">
      <c r="A99" s="238">
        <v>42383</v>
      </c>
      <c r="B99" s="132" t="s">
        <v>42</v>
      </c>
      <c r="C99" s="151">
        <v>47119436.489999563</v>
      </c>
      <c r="D99" s="152"/>
      <c r="E99" s="167">
        <f t="shared" si="15"/>
        <v>47119436.489999563</v>
      </c>
      <c r="F99" s="151">
        <v>511562.74999999994</v>
      </c>
      <c r="G99" s="152"/>
      <c r="H99" s="167">
        <f t="shared" si="13"/>
        <v>511562.74999999994</v>
      </c>
      <c r="I99" s="152">
        <v>0</v>
      </c>
      <c r="J99" s="152"/>
      <c r="K99" s="173">
        <f t="shared" si="20"/>
        <v>0</v>
      </c>
      <c r="L99" s="151">
        <v>0</v>
      </c>
      <c r="M99" s="152"/>
      <c r="N99" s="167">
        <f t="shared" si="21"/>
        <v>0</v>
      </c>
      <c r="O99" s="152">
        <v>0</v>
      </c>
      <c r="P99" s="152"/>
      <c r="Q99" s="173">
        <f t="shared" si="14"/>
        <v>0</v>
      </c>
      <c r="R99" s="151">
        <v>46607873.739999563</v>
      </c>
      <c r="S99" s="93"/>
      <c r="T99" s="94">
        <f t="shared" si="22"/>
        <v>46607873.739999563</v>
      </c>
      <c r="U99" s="196">
        <f t="shared" si="25"/>
        <v>0</v>
      </c>
      <c r="W99" s="132" t="s">
        <v>42</v>
      </c>
      <c r="X99" s="114">
        <f t="shared" si="16"/>
        <v>0</v>
      </c>
      <c r="Y99" s="115">
        <f t="shared" si="17"/>
        <v>0</v>
      </c>
      <c r="Z99" s="115">
        <f t="shared" si="23"/>
        <v>0</v>
      </c>
      <c r="AA99" s="115">
        <f t="shared" si="24"/>
        <v>0</v>
      </c>
      <c r="AB99" s="115">
        <f t="shared" si="18"/>
        <v>0</v>
      </c>
      <c r="AC99" s="121">
        <f t="shared" si="19"/>
        <v>0</v>
      </c>
    </row>
    <row r="100" spans="1:29" ht="15" customHeight="1">
      <c r="A100" s="239"/>
      <c r="B100" s="133" t="s">
        <v>43</v>
      </c>
      <c r="C100" s="153">
        <v>35024485.190000184</v>
      </c>
      <c r="D100" s="154">
        <v>35024520</v>
      </c>
      <c r="E100" s="165">
        <f t="shared" si="15"/>
        <v>-34.809999816119671</v>
      </c>
      <c r="F100" s="153">
        <v>333188.68999999989</v>
      </c>
      <c r="G100" s="154" t="s">
        <v>84</v>
      </c>
      <c r="H100" s="165">
        <f t="shared" si="13"/>
        <v>-7174.3100000001141</v>
      </c>
      <c r="I100" s="154">
        <v>0</v>
      </c>
      <c r="J100" s="154">
        <v>0</v>
      </c>
      <c r="K100" s="174">
        <f t="shared" si="20"/>
        <v>0</v>
      </c>
      <c r="L100" s="153">
        <v>0</v>
      </c>
      <c r="M100" s="154">
        <v>0</v>
      </c>
      <c r="N100" s="165">
        <f t="shared" si="21"/>
        <v>0</v>
      </c>
      <c r="O100" s="154">
        <v>0</v>
      </c>
      <c r="P100" s="154" t="s">
        <v>55</v>
      </c>
      <c r="Q100" s="174">
        <f t="shared" si="14"/>
        <v>0</v>
      </c>
      <c r="R100" s="153">
        <v>34691296.500000179</v>
      </c>
      <c r="S100" s="20">
        <v>34691350</v>
      </c>
      <c r="T100" s="96">
        <f t="shared" si="22"/>
        <v>-53.499999821186066</v>
      </c>
      <c r="U100" s="197">
        <f t="shared" si="25"/>
        <v>1</v>
      </c>
      <c r="W100" s="133" t="s">
        <v>43</v>
      </c>
      <c r="X100" s="114">
        <f t="shared" si="16"/>
        <v>0</v>
      </c>
      <c r="Y100" s="115">
        <f t="shared" si="17"/>
        <v>1</v>
      </c>
      <c r="Z100" s="115">
        <f t="shared" si="23"/>
        <v>0</v>
      </c>
      <c r="AA100" s="115">
        <f t="shared" si="24"/>
        <v>0</v>
      </c>
      <c r="AB100" s="115">
        <f t="shared" si="18"/>
        <v>0</v>
      </c>
      <c r="AC100" s="121">
        <f t="shared" si="19"/>
        <v>0</v>
      </c>
    </row>
    <row r="101" spans="1:29" ht="15" customHeight="1">
      <c r="A101" s="239"/>
      <c r="B101" s="104" t="s">
        <v>44</v>
      </c>
      <c r="C101" s="153">
        <v>81238739.249994501</v>
      </c>
      <c r="D101" s="154"/>
      <c r="E101" s="165">
        <f t="shared" si="15"/>
        <v>81238739.249994501</v>
      </c>
      <c r="F101" s="153">
        <v>1865883.0100000016</v>
      </c>
      <c r="G101" s="154"/>
      <c r="H101" s="165">
        <f t="shared" si="13"/>
        <v>1865883.0100000016</v>
      </c>
      <c r="I101" s="154">
        <v>0</v>
      </c>
      <c r="J101" s="154"/>
      <c r="K101" s="174">
        <f t="shared" si="20"/>
        <v>0</v>
      </c>
      <c r="L101" s="153">
        <v>0</v>
      </c>
      <c r="M101" s="154"/>
      <c r="N101" s="165">
        <f t="shared" si="21"/>
        <v>0</v>
      </c>
      <c r="O101" s="154">
        <v>0</v>
      </c>
      <c r="P101" s="154"/>
      <c r="Q101" s="174">
        <f t="shared" si="14"/>
        <v>0</v>
      </c>
      <c r="R101" s="153">
        <v>79382033.589994505</v>
      </c>
      <c r="S101" s="20"/>
      <c r="T101" s="96">
        <f t="shared" si="22"/>
        <v>79382033.589994505</v>
      </c>
      <c r="U101" s="197">
        <f t="shared" si="25"/>
        <v>0</v>
      </c>
      <c r="W101" s="104" t="s">
        <v>44</v>
      </c>
      <c r="X101" s="114">
        <f t="shared" si="16"/>
        <v>0</v>
      </c>
      <c r="Y101" s="115">
        <f t="shared" si="17"/>
        <v>0</v>
      </c>
      <c r="Z101" s="115">
        <f t="shared" si="23"/>
        <v>0</v>
      </c>
      <c r="AA101" s="115">
        <f t="shared" si="24"/>
        <v>0</v>
      </c>
      <c r="AB101" s="115">
        <f t="shared" si="18"/>
        <v>0</v>
      </c>
      <c r="AC101" s="121">
        <f t="shared" si="19"/>
        <v>0</v>
      </c>
    </row>
    <row r="102" spans="1:29" ht="15" customHeight="1">
      <c r="A102" s="239"/>
      <c r="B102" s="133" t="s">
        <v>45</v>
      </c>
      <c r="C102" s="153">
        <v>40305990.721398108</v>
      </c>
      <c r="D102" s="154"/>
      <c r="E102" s="165">
        <f t="shared" si="15"/>
        <v>40305990.721398108</v>
      </c>
      <c r="F102" s="153">
        <v>1176123.5700000005</v>
      </c>
      <c r="G102" s="154"/>
      <c r="H102" s="165">
        <f t="shared" si="13"/>
        <v>1176123.5700000005</v>
      </c>
      <c r="I102" s="154">
        <v>0</v>
      </c>
      <c r="J102" s="154"/>
      <c r="K102" s="174">
        <f t="shared" si="20"/>
        <v>0</v>
      </c>
      <c r="L102" s="153">
        <v>0</v>
      </c>
      <c r="M102" s="154"/>
      <c r="N102" s="165">
        <f t="shared" si="21"/>
        <v>0</v>
      </c>
      <c r="O102" s="154">
        <v>54118.559999999998</v>
      </c>
      <c r="P102" s="154"/>
      <c r="Q102" s="174">
        <f t="shared" si="14"/>
        <v>54118.559999999998</v>
      </c>
      <c r="R102" s="153">
        <v>39075748.59139812</v>
      </c>
      <c r="S102" s="20"/>
      <c r="T102" s="96">
        <f t="shared" si="22"/>
        <v>39075748.59139812</v>
      </c>
      <c r="U102" s="197">
        <f t="shared" si="25"/>
        <v>0</v>
      </c>
      <c r="W102" s="133" t="s">
        <v>45</v>
      </c>
      <c r="X102" s="114">
        <f t="shared" si="16"/>
        <v>0</v>
      </c>
      <c r="Y102" s="115">
        <f t="shared" si="17"/>
        <v>0</v>
      </c>
      <c r="Z102" s="115">
        <f t="shared" si="23"/>
        <v>0</v>
      </c>
      <c r="AA102" s="115">
        <f t="shared" si="24"/>
        <v>0</v>
      </c>
      <c r="AB102" s="115">
        <f t="shared" si="18"/>
        <v>0</v>
      </c>
      <c r="AC102" s="121">
        <f t="shared" si="19"/>
        <v>0</v>
      </c>
    </row>
    <row r="103" spans="1:29" ht="15" customHeight="1">
      <c r="A103" s="239"/>
      <c r="B103" s="133" t="s">
        <v>46</v>
      </c>
      <c r="C103" s="153">
        <v>93398811.399998799</v>
      </c>
      <c r="D103" s="154">
        <v>93398840</v>
      </c>
      <c r="E103" s="165">
        <f t="shared" si="15"/>
        <v>-28.600001201033592</v>
      </c>
      <c r="F103" s="153">
        <v>2187800.0000000014</v>
      </c>
      <c r="G103" s="154" t="s">
        <v>85</v>
      </c>
      <c r="H103" s="165">
        <f t="shared" si="13"/>
        <v>0</v>
      </c>
      <c r="I103" s="154">
        <v>0</v>
      </c>
      <c r="J103" s="154">
        <v>0</v>
      </c>
      <c r="K103" s="174">
        <f t="shared" si="20"/>
        <v>0</v>
      </c>
      <c r="L103" s="153">
        <v>0</v>
      </c>
      <c r="M103" s="154">
        <v>0</v>
      </c>
      <c r="N103" s="165">
        <f t="shared" si="21"/>
        <v>0</v>
      </c>
      <c r="O103" s="154">
        <v>187919.95</v>
      </c>
      <c r="P103" s="154" t="s">
        <v>86</v>
      </c>
      <c r="Q103" s="174">
        <f t="shared" si="14"/>
        <v>109299.25000000001</v>
      </c>
      <c r="R103" s="153">
        <v>97423229.029998779</v>
      </c>
      <c r="S103" s="20">
        <v>97423300</v>
      </c>
      <c r="T103" s="96">
        <f t="shared" si="22"/>
        <v>-70.970001220703125</v>
      </c>
      <c r="U103" s="197">
        <f t="shared" si="25"/>
        <v>1</v>
      </c>
      <c r="W103" s="133" t="s">
        <v>46</v>
      </c>
      <c r="X103" s="114">
        <f t="shared" si="16"/>
        <v>0</v>
      </c>
      <c r="Y103" s="115">
        <f t="shared" si="17"/>
        <v>0</v>
      </c>
      <c r="Z103" s="115">
        <f t="shared" si="23"/>
        <v>0</v>
      </c>
      <c r="AA103" s="115">
        <f t="shared" si="24"/>
        <v>0</v>
      </c>
      <c r="AB103" s="115">
        <f t="shared" si="18"/>
        <v>1</v>
      </c>
      <c r="AC103" s="121">
        <f t="shared" si="19"/>
        <v>0</v>
      </c>
    </row>
    <row r="104" spans="1:29" ht="15" customHeight="1">
      <c r="A104" s="239"/>
      <c r="B104" s="133" t="s">
        <v>47</v>
      </c>
      <c r="C104" s="153">
        <v>19574990.730000332</v>
      </c>
      <c r="D104" s="154"/>
      <c r="E104" s="165">
        <f t="shared" si="15"/>
        <v>19574990.730000332</v>
      </c>
      <c r="F104" s="153">
        <v>822740.02999999991</v>
      </c>
      <c r="G104" s="154"/>
      <c r="H104" s="165">
        <f t="shared" si="13"/>
        <v>822740.02999999991</v>
      </c>
      <c r="I104" s="154">
        <v>0</v>
      </c>
      <c r="J104" s="154"/>
      <c r="K104" s="174">
        <f t="shared" si="20"/>
        <v>0</v>
      </c>
      <c r="L104" s="153">
        <v>0</v>
      </c>
      <c r="M104" s="154"/>
      <c r="N104" s="165">
        <f t="shared" si="21"/>
        <v>0</v>
      </c>
      <c r="O104" s="154">
        <v>106972.7</v>
      </c>
      <c r="P104" s="154"/>
      <c r="Q104" s="174">
        <f t="shared" si="14"/>
        <v>106972.7</v>
      </c>
      <c r="R104" s="153">
        <v>18645278.000000332</v>
      </c>
      <c r="S104" s="131"/>
      <c r="T104" s="96">
        <f t="shared" si="22"/>
        <v>18645278.000000332</v>
      </c>
      <c r="U104" s="197">
        <f t="shared" si="25"/>
        <v>0</v>
      </c>
      <c r="W104" s="133" t="s">
        <v>47</v>
      </c>
      <c r="X104" s="114">
        <f t="shared" si="16"/>
        <v>0</v>
      </c>
      <c r="Y104" s="115">
        <f t="shared" si="17"/>
        <v>0</v>
      </c>
      <c r="Z104" s="115">
        <f t="shared" si="23"/>
        <v>0</v>
      </c>
      <c r="AA104" s="115">
        <f t="shared" si="24"/>
        <v>0</v>
      </c>
      <c r="AB104" s="115">
        <f t="shared" si="18"/>
        <v>0</v>
      </c>
      <c r="AC104" s="121">
        <f t="shared" si="19"/>
        <v>0</v>
      </c>
    </row>
    <row r="105" spans="1:29" ht="15" customHeight="1">
      <c r="A105" s="239"/>
      <c r="B105" s="133" t="s">
        <v>48</v>
      </c>
      <c r="C105" s="153">
        <v>95955223.439999074</v>
      </c>
      <c r="D105" s="154"/>
      <c r="E105" s="165">
        <f t="shared" si="15"/>
        <v>95955223.439999074</v>
      </c>
      <c r="F105" s="153">
        <v>1694484.29</v>
      </c>
      <c r="G105" s="154"/>
      <c r="H105" s="165">
        <f t="shared" si="13"/>
        <v>1694484.29</v>
      </c>
      <c r="I105" s="154">
        <v>0</v>
      </c>
      <c r="J105" s="154"/>
      <c r="K105" s="174">
        <f t="shared" si="20"/>
        <v>0</v>
      </c>
      <c r="L105" s="153">
        <v>0</v>
      </c>
      <c r="M105" s="154"/>
      <c r="N105" s="165">
        <f t="shared" si="21"/>
        <v>0</v>
      </c>
      <c r="O105" s="154">
        <v>0</v>
      </c>
      <c r="P105" s="154"/>
      <c r="Q105" s="174">
        <f t="shared" si="14"/>
        <v>0</v>
      </c>
      <c r="R105" s="153">
        <v>94260739.149999052</v>
      </c>
      <c r="S105" s="20"/>
      <c r="T105" s="96">
        <f t="shared" si="22"/>
        <v>94260739.149999052</v>
      </c>
      <c r="U105" s="197">
        <f t="shared" si="25"/>
        <v>0</v>
      </c>
      <c r="W105" s="133" t="s">
        <v>48</v>
      </c>
      <c r="X105" s="114">
        <f t="shared" si="16"/>
        <v>0</v>
      </c>
      <c r="Y105" s="115">
        <f t="shared" si="17"/>
        <v>0</v>
      </c>
      <c r="Z105" s="115">
        <f t="shared" si="23"/>
        <v>0</v>
      </c>
      <c r="AA105" s="115">
        <f t="shared" si="24"/>
        <v>0</v>
      </c>
      <c r="AB105" s="115">
        <f t="shared" si="18"/>
        <v>0</v>
      </c>
      <c r="AC105" s="121">
        <f t="shared" si="19"/>
        <v>0</v>
      </c>
    </row>
    <row r="106" spans="1:29" ht="15" customHeight="1">
      <c r="A106" s="239"/>
      <c r="B106" s="133" t="s">
        <v>49</v>
      </c>
      <c r="C106" s="95"/>
      <c r="D106" s="20"/>
      <c r="E106" s="164">
        <f t="shared" si="15"/>
        <v>0</v>
      </c>
      <c r="F106" s="95"/>
      <c r="G106" s="20"/>
      <c r="H106" s="164">
        <f t="shared" si="13"/>
        <v>0</v>
      </c>
      <c r="I106" s="20"/>
      <c r="J106" s="20"/>
      <c r="K106" s="170">
        <f t="shared" si="20"/>
        <v>0</v>
      </c>
      <c r="L106" s="95"/>
      <c r="M106" s="20"/>
      <c r="N106" s="164">
        <f t="shared" si="21"/>
        <v>0</v>
      </c>
      <c r="O106" s="20"/>
      <c r="P106" s="20"/>
      <c r="Q106" s="170">
        <f t="shared" si="14"/>
        <v>0</v>
      </c>
      <c r="R106" s="95"/>
      <c r="S106" s="20"/>
      <c r="T106" s="96">
        <f t="shared" si="22"/>
        <v>0</v>
      </c>
      <c r="U106" s="197">
        <f t="shared" si="25"/>
        <v>0</v>
      </c>
      <c r="W106" s="133" t="s">
        <v>49</v>
      </c>
      <c r="X106" s="114">
        <f t="shared" si="16"/>
        <v>0</v>
      </c>
      <c r="Y106" s="115">
        <f t="shared" si="17"/>
        <v>0</v>
      </c>
      <c r="Z106" s="115">
        <f t="shared" si="23"/>
        <v>0</v>
      </c>
      <c r="AA106" s="115">
        <f t="shared" si="24"/>
        <v>0</v>
      </c>
      <c r="AB106" s="115">
        <f t="shared" si="18"/>
        <v>0</v>
      </c>
      <c r="AC106" s="121">
        <f t="shared" si="19"/>
        <v>0</v>
      </c>
    </row>
    <row r="107" spans="1:29" ht="15" customHeight="1">
      <c r="A107" s="240"/>
      <c r="B107" s="134" t="s">
        <v>50</v>
      </c>
      <c r="C107" s="97"/>
      <c r="D107" s="98"/>
      <c r="E107" s="166">
        <f t="shared" si="15"/>
        <v>0</v>
      </c>
      <c r="F107" s="97"/>
      <c r="G107" s="98"/>
      <c r="H107" s="166">
        <f t="shared" si="13"/>
        <v>0</v>
      </c>
      <c r="I107" s="98"/>
      <c r="J107" s="98"/>
      <c r="K107" s="172">
        <f t="shared" si="20"/>
        <v>0</v>
      </c>
      <c r="L107" s="97"/>
      <c r="M107" s="98"/>
      <c r="N107" s="166">
        <f t="shared" si="21"/>
        <v>0</v>
      </c>
      <c r="O107" s="98"/>
      <c r="P107" s="98"/>
      <c r="Q107" s="172">
        <f t="shared" si="14"/>
        <v>0</v>
      </c>
      <c r="R107" s="97"/>
      <c r="S107" s="98"/>
      <c r="T107" s="99">
        <f t="shared" si="22"/>
        <v>0</v>
      </c>
      <c r="U107" s="198">
        <f t="shared" si="25"/>
        <v>0</v>
      </c>
      <c r="W107" s="134" t="s">
        <v>50</v>
      </c>
      <c r="X107" s="114">
        <f t="shared" si="16"/>
        <v>0</v>
      </c>
      <c r="Y107" s="115">
        <f t="shared" si="17"/>
        <v>0</v>
      </c>
      <c r="Z107" s="115">
        <f t="shared" si="23"/>
        <v>0</v>
      </c>
      <c r="AA107" s="115">
        <f t="shared" si="24"/>
        <v>0</v>
      </c>
      <c r="AB107" s="115">
        <f t="shared" si="18"/>
        <v>0</v>
      </c>
      <c r="AC107" s="121">
        <f t="shared" si="19"/>
        <v>0</v>
      </c>
    </row>
    <row r="108" spans="1:29" ht="15" customHeight="1">
      <c r="A108" s="238">
        <v>42386</v>
      </c>
      <c r="B108" s="132" t="s">
        <v>42</v>
      </c>
      <c r="C108" s="153">
        <v>46607873.739999563</v>
      </c>
      <c r="D108" s="154"/>
      <c r="E108" s="165">
        <f t="shared" si="15"/>
        <v>46607873.739999563</v>
      </c>
      <c r="F108" s="153">
        <v>845457.01000000013</v>
      </c>
      <c r="G108" s="154"/>
      <c r="H108" s="165">
        <f t="shared" si="13"/>
        <v>845457.01000000013</v>
      </c>
      <c r="I108" s="150">
        <v>0</v>
      </c>
      <c r="J108" s="150"/>
      <c r="K108" s="171">
        <f t="shared" si="20"/>
        <v>0</v>
      </c>
      <c r="L108" s="153">
        <v>0</v>
      </c>
      <c r="M108" s="154"/>
      <c r="N108" s="165">
        <f t="shared" si="21"/>
        <v>0</v>
      </c>
      <c r="O108" s="150">
        <v>415651.38000000018</v>
      </c>
      <c r="P108" s="150"/>
      <c r="Q108" s="171">
        <f t="shared" si="14"/>
        <v>415651.38000000018</v>
      </c>
      <c r="R108" s="153">
        <v>45346765.349999554</v>
      </c>
      <c r="S108" s="93"/>
      <c r="T108" s="94">
        <f t="shared" si="22"/>
        <v>45346765.349999554</v>
      </c>
      <c r="U108" s="196">
        <f t="shared" si="25"/>
        <v>0</v>
      </c>
      <c r="W108" s="132" t="s">
        <v>42</v>
      </c>
      <c r="X108" s="110">
        <f t="shared" si="16"/>
        <v>0</v>
      </c>
      <c r="Y108" s="111">
        <f t="shared" si="17"/>
        <v>0</v>
      </c>
      <c r="Z108" s="111">
        <f t="shared" si="23"/>
        <v>0</v>
      </c>
      <c r="AA108" s="111">
        <f t="shared" si="24"/>
        <v>0</v>
      </c>
      <c r="AB108" s="111">
        <f t="shared" si="18"/>
        <v>0</v>
      </c>
      <c r="AC108" s="123">
        <f t="shared" si="19"/>
        <v>0</v>
      </c>
    </row>
    <row r="109" spans="1:29" ht="15" customHeight="1">
      <c r="A109" s="239"/>
      <c r="B109" s="133" t="s">
        <v>43</v>
      </c>
      <c r="C109" s="153">
        <v>34691296.500000179</v>
      </c>
      <c r="D109" s="154">
        <v>34691350</v>
      </c>
      <c r="E109" s="165">
        <f t="shared" si="15"/>
        <v>-53.499999821186066</v>
      </c>
      <c r="F109" s="153">
        <v>387309.67999999993</v>
      </c>
      <c r="G109" s="154" t="s">
        <v>87</v>
      </c>
      <c r="H109" s="165">
        <f t="shared" si="13"/>
        <v>-10601.320000000065</v>
      </c>
      <c r="I109" s="150">
        <v>0</v>
      </c>
      <c r="J109" s="150">
        <v>0</v>
      </c>
      <c r="K109" s="171">
        <f t="shared" si="20"/>
        <v>0</v>
      </c>
      <c r="L109" s="153">
        <v>0</v>
      </c>
      <c r="M109" s="154">
        <v>0</v>
      </c>
      <c r="N109" s="165">
        <f t="shared" si="21"/>
        <v>0</v>
      </c>
      <c r="O109" s="150">
        <v>330035.03999999998</v>
      </c>
      <c r="P109" s="150" t="s">
        <v>88</v>
      </c>
      <c r="Q109" s="171">
        <f t="shared" si="14"/>
        <v>3.9999999979045242E-2</v>
      </c>
      <c r="R109" s="153">
        <v>33973951.78000018</v>
      </c>
      <c r="S109" s="20">
        <v>33973950</v>
      </c>
      <c r="T109" s="96">
        <f t="shared" si="22"/>
        <v>1.7800001800060272</v>
      </c>
      <c r="U109" s="197">
        <f t="shared" si="25"/>
        <v>1</v>
      </c>
      <c r="W109" s="133" t="s">
        <v>43</v>
      </c>
      <c r="X109" s="114">
        <f t="shared" si="16"/>
        <v>0</v>
      </c>
      <c r="Y109" s="115">
        <f t="shared" si="17"/>
        <v>1</v>
      </c>
      <c r="Z109" s="115">
        <f t="shared" si="23"/>
        <v>0</v>
      </c>
      <c r="AA109" s="115">
        <f t="shared" si="24"/>
        <v>0</v>
      </c>
      <c r="AB109" s="115">
        <f t="shared" si="18"/>
        <v>0</v>
      </c>
      <c r="AC109" s="121">
        <f t="shared" si="19"/>
        <v>0</v>
      </c>
    </row>
    <row r="110" spans="1:29" ht="15" customHeight="1">
      <c r="A110" s="239"/>
      <c r="B110" s="104" t="s">
        <v>44</v>
      </c>
      <c r="C110" s="153">
        <v>79382033.589994505</v>
      </c>
      <c r="D110" s="154"/>
      <c r="E110" s="165">
        <f t="shared" si="15"/>
        <v>79382033.589994505</v>
      </c>
      <c r="F110" s="153">
        <v>1202716.2999999998</v>
      </c>
      <c r="G110" s="154"/>
      <c r="H110" s="165">
        <f t="shared" si="13"/>
        <v>1202716.2999999998</v>
      </c>
      <c r="I110" s="150">
        <v>0</v>
      </c>
      <c r="J110" s="150"/>
      <c r="K110" s="171">
        <f t="shared" si="20"/>
        <v>0</v>
      </c>
      <c r="L110" s="153">
        <v>0</v>
      </c>
      <c r="M110" s="154"/>
      <c r="N110" s="165">
        <f t="shared" si="21"/>
        <v>0</v>
      </c>
      <c r="O110" s="150">
        <v>4718.72</v>
      </c>
      <c r="P110" s="150"/>
      <c r="Q110" s="171">
        <f t="shared" si="14"/>
        <v>4718.72</v>
      </c>
      <c r="R110" s="153">
        <v>78174598.569994494</v>
      </c>
      <c r="S110" s="20"/>
      <c r="T110" s="96">
        <f t="shared" si="22"/>
        <v>78174598.569994494</v>
      </c>
      <c r="U110" s="197">
        <f t="shared" si="25"/>
        <v>0</v>
      </c>
      <c r="W110" s="104" t="s">
        <v>44</v>
      </c>
      <c r="X110" s="114">
        <f t="shared" si="16"/>
        <v>0</v>
      </c>
      <c r="Y110" s="115">
        <f t="shared" si="17"/>
        <v>0</v>
      </c>
      <c r="Z110" s="115">
        <f t="shared" si="23"/>
        <v>0</v>
      </c>
      <c r="AA110" s="115">
        <f t="shared" si="24"/>
        <v>0</v>
      </c>
      <c r="AB110" s="115">
        <f t="shared" si="18"/>
        <v>0</v>
      </c>
      <c r="AC110" s="121">
        <f t="shared" si="19"/>
        <v>0</v>
      </c>
    </row>
    <row r="111" spans="1:29" ht="15" customHeight="1">
      <c r="A111" s="239"/>
      <c r="B111" s="133" t="s">
        <v>45</v>
      </c>
      <c r="C111" s="153">
        <v>39075748.59139812</v>
      </c>
      <c r="D111" s="154"/>
      <c r="E111" s="165">
        <f t="shared" si="15"/>
        <v>39075748.59139812</v>
      </c>
      <c r="F111" s="153">
        <v>1450615.8700000006</v>
      </c>
      <c r="G111" s="154"/>
      <c r="H111" s="165">
        <f t="shared" si="13"/>
        <v>1450615.8700000006</v>
      </c>
      <c r="I111" s="150">
        <v>0</v>
      </c>
      <c r="J111" s="150"/>
      <c r="K111" s="171">
        <f t="shared" si="20"/>
        <v>0</v>
      </c>
      <c r="L111" s="153">
        <v>0</v>
      </c>
      <c r="M111" s="154"/>
      <c r="N111" s="165">
        <f t="shared" si="21"/>
        <v>0</v>
      </c>
      <c r="O111" s="150">
        <v>0</v>
      </c>
      <c r="P111" s="150"/>
      <c r="Q111" s="171">
        <f t="shared" si="14"/>
        <v>0</v>
      </c>
      <c r="R111" s="153">
        <v>37625132.721398123</v>
      </c>
      <c r="S111" s="20"/>
      <c r="T111" s="96">
        <f t="shared" si="22"/>
        <v>37625132.721398123</v>
      </c>
      <c r="U111" s="197">
        <f t="shared" si="25"/>
        <v>0</v>
      </c>
      <c r="W111" s="133" t="s">
        <v>45</v>
      </c>
      <c r="X111" s="114">
        <f t="shared" si="16"/>
        <v>0</v>
      </c>
      <c r="Y111" s="115">
        <f t="shared" si="17"/>
        <v>0</v>
      </c>
      <c r="Z111" s="115">
        <f t="shared" si="23"/>
        <v>0</v>
      </c>
      <c r="AA111" s="115">
        <f t="shared" si="24"/>
        <v>0</v>
      </c>
      <c r="AB111" s="115">
        <f t="shared" si="18"/>
        <v>0</v>
      </c>
      <c r="AC111" s="121">
        <f t="shared" si="19"/>
        <v>0</v>
      </c>
    </row>
    <row r="112" spans="1:29" ht="15" customHeight="1">
      <c r="A112" s="239"/>
      <c r="B112" s="133" t="s">
        <v>46</v>
      </c>
      <c r="C112" s="153">
        <v>97423229.029998779</v>
      </c>
      <c r="D112" s="154">
        <v>97423300</v>
      </c>
      <c r="E112" s="165">
        <f t="shared" si="15"/>
        <v>-70.970001220703125</v>
      </c>
      <c r="F112" s="153">
        <v>2428206.2200000011</v>
      </c>
      <c r="G112" s="154" t="s">
        <v>89</v>
      </c>
      <c r="H112" s="165">
        <f t="shared" si="13"/>
        <v>-3.7799999988637865</v>
      </c>
      <c r="I112" s="150">
        <v>8520.380000000001</v>
      </c>
      <c r="J112" s="150">
        <v>0</v>
      </c>
      <c r="K112" s="171">
        <f t="shared" si="20"/>
        <v>8520.380000000001</v>
      </c>
      <c r="L112" s="153">
        <v>0</v>
      </c>
      <c r="M112" s="154">
        <v>0</v>
      </c>
      <c r="N112" s="165">
        <f t="shared" si="21"/>
        <v>0</v>
      </c>
      <c r="O112" s="150">
        <v>0</v>
      </c>
      <c r="P112" s="150" t="s">
        <v>90</v>
      </c>
      <c r="Q112" s="171">
        <f t="shared" si="14"/>
        <v>-148032</v>
      </c>
      <c r="R112" s="153">
        <v>95003543.189998776</v>
      </c>
      <c r="S112" s="20">
        <v>95003596</v>
      </c>
      <c r="T112" s="96">
        <f t="shared" si="22"/>
        <v>-52.810001224279404</v>
      </c>
      <c r="U112" s="197">
        <f t="shared" si="25"/>
        <v>1</v>
      </c>
      <c r="W112" s="133" t="s">
        <v>46</v>
      </c>
      <c r="X112" s="114">
        <f t="shared" si="16"/>
        <v>0</v>
      </c>
      <c r="Y112" s="115">
        <f t="shared" si="17"/>
        <v>0</v>
      </c>
      <c r="Z112" s="115">
        <f t="shared" si="23"/>
        <v>0</v>
      </c>
      <c r="AA112" s="115">
        <f t="shared" si="24"/>
        <v>0</v>
      </c>
      <c r="AB112" s="115">
        <f t="shared" si="18"/>
        <v>0</v>
      </c>
      <c r="AC112" s="121">
        <f t="shared" si="19"/>
        <v>0</v>
      </c>
    </row>
    <row r="113" spans="1:29" ht="15" customHeight="1">
      <c r="A113" s="239"/>
      <c r="B113" s="133" t="s">
        <v>47</v>
      </c>
      <c r="C113" s="153">
        <v>18645278.000000332</v>
      </c>
      <c r="D113" s="154"/>
      <c r="E113" s="165">
        <f t="shared" si="15"/>
        <v>18645278.000000332</v>
      </c>
      <c r="F113" s="153">
        <v>416106.90999999992</v>
      </c>
      <c r="G113" s="154"/>
      <c r="H113" s="165">
        <f t="shared" si="13"/>
        <v>416106.90999999992</v>
      </c>
      <c r="I113" s="150">
        <v>0</v>
      </c>
      <c r="J113" s="150"/>
      <c r="K113" s="171">
        <f t="shared" si="20"/>
        <v>0</v>
      </c>
      <c r="L113" s="153">
        <v>0</v>
      </c>
      <c r="M113" s="154"/>
      <c r="N113" s="165">
        <f t="shared" si="21"/>
        <v>0</v>
      </c>
      <c r="O113" s="150">
        <v>0</v>
      </c>
      <c r="P113" s="150"/>
      <c r="Q113" s="171">
        <f t="shared" si="14"/>
        <v>0</v>
      </c>
      <c r="R113" s="153">
        <v>18229171.090000331</v>
      </c>
      <c r="S113" s="20"/>
      <c r="T113" s="96">
        <f t="shared" si="22"/>
        <v>18229171.090000331</v>
      </c>
      <c r="U113" s="197">
        <f t="shared" si="25"/>
        <v>0</v>
      </c>
      <c r="W113" s="133" t="s">
        <v>47</v>
      </c>
      <c r="X113" s="114">
        <f t="shared" si="16"/>
        <v>0</v>
      </c>
      <c r="Y113" s="115">
        <f t="shared" si="17"/>
        <v>0</v>
      </c>
      <c r="Z113" s="115">
        <f t="shared" si="23"/>
        <v>0</v>
      </c>
      <c r="AA113" s="115">
        <f t="shared" si="24"/>
        <v>0</v>
      </c>
      <c r="AB113" s="115">
        <f t="shared" si="18"/>
        <v>0</v>
      </c>
      <c r="AC113" s="121">
        <f t="shared" si="19"/>
        <v>0</v>
      </c>
    </row>
    <row r="114" spans="1:29" ht="15" customHeight="1">
      <c r="A114" s="239"/>
      <c r="B114" s="133" t="s">
        <v>48</v>
      </c>
      <c r="C114" s="153">
        <v>94260739.149999052</v>
      </c>
      <c r="D114" s="154"/>
      <c r="E114" s="165">
        <f t="shared" si="15"/>
        <v>94260739.149999052</v>
      </c>
      <c r="F114" s="153">
        <v>1340453.8299999998</v>
      </c>
      <c r="G114" s="154"/>
      <c r="H114" s="165">
        <f t="shared" si="13"/>
        <v>1340453.8299999998</v>
      </c>
      <c r="I114" s="150">
        <v>0</v>
      </c>
      <c r="J114" s="150"/>
      <c r="K114" s="171">
        <f t="shared" si="20"/>
        <v>0</v>
      </c>
      <c r="L114" s="153">
        <v>0</v>
      </c>
      <c r="M114" s="154"/>
      <c r="N114" s="165">
        <f t="shared" si="21"/>
        <v>0</v>
      </c>
      <c r="O114" s="150">
        <v>0</v>
      </c>
      <c r="P114" s="150"/>
      <c r="Q114" s="171">
        <f t="shared" si="14"/>
        <v>0</v>
      </c>
      <c r="R114" s="153">
        <v>92920285.319999069</v>
      </c>
      <c r="S114" s="20"/>
      <c r="T114" s="96">
        <f t="shared" si="22"/>
        <v>92920285.319999069</v>
      </c>
      <c r="U114" s="197">
        <f t="shared" si="25"/>
        <v>0</v>
      </c>
      <c r="W114" s="133" t="s">
        <v>48</v>
      </c>
      <c r="X114" s="114">
        <f t="shared" si="16"/>
        <v>0</v>
      </c>
      <c r="Y114" s="115">
        <f t="shared" si="17"/>
        <v>0</v>
      </c>
      <c r="Z114" s="115">
        <f t="shared" si="23"/>
        <v>0</v>
      </c>
      <c r="AA114" s="115">
        <f t="shared" si="24"/>
        <v>0</v>
      </c>
      <c r="AB114" s="115">
        <f t="shared" si="18"/>
        <v>0</v>
      </c>
      <c r="AC114" s="121">
        <f t="shared" si="19"/>
        <v>0</v>
      </c>
    </row>
    <row r="115" spans="1:29" ht="15" customHeight="1">
      <c r="A115" s="239"/>
      <c r="B115" s="133" t="s">
        <v>49</v>
      </c>
      <c r="C115" s="95"/>
      <c r="D115" s="20"/>
      <c r="E115" s="164">
        <f t="shared" si="15"/>
        <v>0</v>
      </c>
      <c r="F115" s="95"/>
      <c r="G115" s="20"/>
      <c r="H115" s="164">
        <f t="shared" si="13"/>
        <v>0</v>
      </c>
      <c r="I115" s="20"/>
      <c r="J115" s="20"/>
      <c r="K115" s="170">
        <f t="shared" si="20"/>
        <v>0</v>
      </c>
      <c r="L115" s="95"/>
      <c r="M115" s="20"/>
      <c r="N115" s="164">
        <f t="shared" si="21"/>
        <v>0</v>
      </c>
      <c r="O115" s="20"/>
      <c r="P115" s="20"/>
      <c r="Q115" s="170">
        <f t="shared" si="14"/>
        <v>0</v>
      </c>
      <c r="R115" s="95"/>
      <c r="S115" s="20"/>
      <c r="T115" s="96">
        <f t="shared" si="22"/>
        <v>0</v>
      </c>
      <c r="U115" s="197">
        <f t="shared" si="25"/>
        <v>0</v>
      </c>
      <c r="W115" s="133" t="s">
        <v>49</v>
      </c>
      <c r="X115" s="114">
        <f t="shared" si="16"/>
        <v>0</v>
      </c>
      <c r="Y115" s="115">
        <f t="shared" si="17"/>
        <v>0</v>
      </c>
      <c r="Z115" s="115">
        <f t="shared" si="23"/>
        <v>0</v>
      </c>
      <c r="AA115" s="115">
        <f t="shared" si="24"/>
        <v>0</v>
      </c>
      <c r="AB115" s="115">
        <f t="shared" si="18"/>
        <v>0</v>
      </c>
      <c r="AC115" s="121">
        <f t="shared" si="19"/>
        <v>0</v>
      </c>
    </row>
    <row r="116" spans="1:29" ht="15" customHeight="1">
      <c r="A116" s="240"/>
      <c r="B116" s="134" t="s">
        <v>50</v>
      </c>
      <c r="C116" s="153">
        <v>72116812.62999928</v>
      </c>
      <c r="D116" s="154"/>
      <c r="E116" s="165">
        <f t="shared" si="15"/>
        <v>72116812.62999928</v>
      </c>
      <c r="F116" s="153">
        <v>2188545.09</v>
      </c>
      <c r="G116" s="154"/>
      <c r="H116" s="165">
        <f t="shared" si="13"/>
        <v>2188545.09</v>
      </c>
      <c r="I116" s="150">
        <v>10891</v>
      </c>
      <c r="J116" s="150"/>
      <c r="K116" s="171">
        <f t="shared" si="20"/>
        <v>10891</v>
      </c>
      <c r="L116" s="153">
        <v>0</v>
      </c>
      <c r="M116" s="154"/>
      <c r="N116" s="165">
        <f t="shared" si="21"/>
        <v>0</v>
      </c>
      <c r="O116" s="150">
        <v>149931.94</v>
      </c>
      <c r="P116" s="150"/>
      <c r="Q116" s="171">
        <f t="shared" si="14"/>
        <v>149931.94</v>
      </c>
      <c r="R116" s="153">
        <v>75714306.869999275</v>
      </c>
      <c r="S116" s="20"/>
      <c r="T116" s="96">
        <f t="shared" si="22"/>
        <v>75714306.869999275</v>
      </c>
      <c r="U116" s="198">
        <f t="shared" si="25"/>
        <v>0</v>
      </c>
      <c r="W116" s="134" t="s">
        <v>50</v>
      </c>
      <c r="X116" s="118">
        <f t="shared" si="16"/>
        <v>0</v>
      </c>
      <c r="Y116" s="119">
        <f t="shared" si="17"/>
        <v>0</v>
      </c>
      <c r="Z116" s="119">
        <f t="shared" si="23"/>
        <v>0</v>
      </c>
      <c r="AA116" s="119">
        <f t="shared" si="24"/>
        <v>0</v>
      </c>
      <c r="AB116" s="119">
        <f t="shared" si="18"/>
        <v>0</v>
      </c>
      <c r="AC116" s="124">
        <f t="shared" si="19"/>
        <v>0</v>
      </c>
    </row>
    <row r="117" spans="1:29" ht="15" customHeight="1">
      <c r="A117" s="238">
        <v>42387</v>
      </c>
      <c r="B117" s="132" t="s">
        <v>42</v>
      </c>
      <c r="C117" s="151">
        <v>45346765.349999554</v>
      </c>
      <c r="D117" s="152"/>
      <c r="E117" s="167">
        <f t="shared" si="15"/>
        <v>45346765.349999554</v>
      </c>
      <c r="F117" s="151">
        <v>510144.42</v>
      </c>
      <c r="G117" s="152"/>
      <c r="H117" s="167">
        <f t="shared" si="13"/>
        <v>510144.42</v>
      </c>
      <c r="I117" s="152">
        <v>0</v>
      </c>
      <c r="J117" s="152"/>
      <c r="K117" s="173">
        <f t="shared" si="20"/>
        <v>0</v>
      </c>
      <c r="L117" s="151">
        <v>0</v>
      </c>
      <c r="M117" s="152"/>
      <c r="N117" s="167">
        <f t="shared" si="21"/>
        <v>0</v>
      </c>
      <c r="O117" s="152">
        <v>122076.86</v>
      </c>
      <c r="P117" s="152"/>
      <c r="Q117" s="173">
        <f t="shared" si="14"/>
        <v>122076.86</v>
      </c>
      <c r="R117" s="151">
        <v>44714544.069999553</v>
      </c>
      <c r="S117" s="93"/>
      <c r="T117" s="94">
        <f t="shared" si="22"/>
        <v>44714544.069999553</v>
      </c>
      <c r="U117" s="196">
        <f t="shared" si="25"/>
        <v>0</v>
      </c>
      <c r="W117" s="132" t="s">
        <v>42</v>
      </c>
      <c r="X117" s="114">
        <f t="shared" si="16"/>
        <v>0</v>
      </c>
      <c r="Y117" s="115">
        <f t="shared" si="17"/>
        <v>0</v>
      </c>
      <c r="Z117" s="115">
        <f t="shared" si="23"/>
        <v>0</v>
      </c>
      <c r="AA117" s="115">
        <f t="shared" si="24"/>
        <v>0</v>
      </c>
      <c r="AB117" s="115">
        <f t="shared" si="18"/>
        <v>0</v>
      </c>
      <c r="AC117" s="121">
        <f t="shared" si="19"/>
        <v>0</v>
      </c>
    </row>
    <row r="118" spans="1:29" ht="15" customHeight="1">
      <c r="A118" s="239"/>
      <c r="B118" s="133" t="s">
        <v>43</v>
      </c>
      <c r="C118" s="153">
        <v>33973951.78000018</v>
      </c>
      <c r="D118" s="154">
        <v>33973950</v>
      </c>
      <c r="E118" s="165">
        <f t="shared" si="15"/>
        <v>1.7800001800060272</v>
      </c>
      <c r="F118" s="153">
        <v>441448.66999999969</v>
      </c>
      <c r="G118" s="154" t="s">
        <v>95</v>
      </c>
      <c r="H118" s="165">
        <f t="shared" si="13"/>
        <v>-36627.330000000307</v>
      </c>
      <c r="I118" s="154">
        <v>0</v>
      </c>
      <c r="J118" s="154">
        <v>0</v>
      </c>
      <c r="K118" s="174">
        <f t="shared" si="20"/>
        <v>0</v>
      </c>
      <c r="L118" s="153">
        <v>0</v>
      </c>
      <c r="M118" s="154">
        <v>0</v>
      </c>
      <c r="N118" s="165">
        <f t="shared" si="21"/>
        <v>0</v>
      </c>
      <c r="O118" s="154">
        <v>41762.660000000003</v>
      </c>
      <c r="P118" s="154" t="s">
        <v>96</v>
      </c>
      <c r="Q118" s="174">
        <f t="shared" si="14"/>
        <v>-3.9999999993597157E-2</v>
      </c>
      <c r="R118" s="153">
        <v>33490740.450000182</v>
      </c>
      <c r="S118" s="20">
        <v>31446776</v>
      </c>
      <c r="T118" s="96">
        <f t="shared" si="22"/>
        <v>2043964.4500001818</v>
      </c>
      <c r="U118" s="197">
        <f t="shared" si="25"/>
        <v>1</v>
      </c>
      <c r="W118" s="133" t="s">
        <v>43</v>
      </c>
      <c r="X118" s="114">
        <f t="shared" si="16"/>
        <v>0</v>
      </c>
      <c r="Y118" s="115">
        <f t="shared" si="17"/>
        <v>1</v>
      </c>
      <c r="Z118" s="115">
        <f t="shared" si="23"/>
        <v>0</v>
      </c>
      <c r="AA118" s="115">
        <f t="shared" si="24"/>
        <v>0</v>
      </c>
      <c r="AB118" s="115">
        <f t="shared" si="18"/>
        <v>0</v>
      </c>
      <c r="AC118" s="121">
        <f t="shared" si="19"/>
        <v>1</v>
      </c>
    </row>
    <row r="119" spans="1:29" ht="15" customHeight="1">
      <c r="A119" s="239"/>
      <c r="B119" s="104" t="s">
        <v>44</v>
      </c>
      <c r="C119" s="95"/>
      <c r="D119" s="20"/>
      <c r="E119" s="164">
        <f t="shared" si="15"/>
        <v>0</v>
      </c>
      <c r="F119" s="95"/>
      <c r="G119" s="20"/>
      <c r="H119" s="164">
        <f t="shared" si="13"/>
        <v>0</v>
      </c>
      <c r="I119" s="20"/>
      <c r="J119" s="20"/>
      <c r="K119" s="170">
        <f t="shared" si="20"/>
        <v>0</v>
      </c>
      <c r="L119" s="95"/>
      <c r="M119" s="20"/>
      <c r="N119" s="164">
        <f t="shared" si="21"/>
        <v>0</v>
      </c>
      <c r="O119" s="20"/>
      <c r="P119" s="20"/>
      <c r="Q119" s="170">
        <f t="shared" si="14"/>
        <v>0</v>
      </c>
      <c r="R119" s="95"/>
      <c r="S119" s="20"/>
      <c r="T119" s="96">
        <f t="shared" si="22"/>
        <v>0</v>
      </c>
      <c r="U119" s="197">
        <f t="shared" si="25"/>
        <v>0</v>
      </c>
      <c r="W119" s="104" t="s">
        <v>44</v>
      </c>
      <c r="X119" s="114">
        <f t="shared" si="16"/>
        <v>0</v>
      </c>
      <c r="Y119" s="115">
        <f t="shared" si="17"/>
        <v>0</v>
      </c>
      <c r="Z119" s="115">
        <f t="shared" si="23"/>
        <v>0</v>
      </c>
      <c r="AA119" s="115">
        <f t="shared" si="24"/>
        <v>0</v>
      </c>
      <c r="AB119" s="115">
        <f t="shared" si="18"/>
        <v>0</v>
      </c>
      <c r="AC119" s="121">
        <f t="shared" si="19"/>
        <v>0</v>
      </c>
    </row>
    <row r="120" spans="1:29" ht="15" customHeight="1">
      <c r="A120" s="239"/>
      <c r="B120" s="133" t="s">
        <v>45</v>
      </c>
      <c r="C120" s="95"/>
      <c r="D120" s="20"/>
      <c r="E120" s="164">
        <f t="shared" si="15"/>
        <v>0</v>
      </c>
      <c r="F120" s="95"/>
      <c r="G120" s="20"/>
      <c r="H120" s="164">
        <f t="shared" si="13"/>
        <v>0</v>
      </c>
      <c r="I120" s="20"/>
      <c r="J120" s="20"/>
      <c r="K120" s="170">
        <f t="shared" si="20"/>
        <v>0</v>
      </c>
      <c r="L120" s="95"/>
      <c r="M120" s="20"/>
      <c r="N120" s="164">
        <f t="shared" si="21"/>
        <v>0</v>
      </c>
      <c r="O120" s="20"/>
      <c r="P120" s="20"/>
      <c r="Q120" s="170">
        <f t="shared" si="14"/>
        <v>0</v>
      </c>
      <c r="R120" s="95"/>
      <c r="S120" s="20"/>
      <c r="T120" s="96">
        <f t="shared" si="22"/>
        <v>0</v>
      </c>
      <c r="U120" s="197">
        <f t="shared" si="25"/>
        <v>0</v>
      </c>
      <c r="W120" s="133" t="s">
        <v>45</v>
      </c>
      <c r="X120" s="114">
        <f t="shared" si="16"/>
        <v>0</v>
      </c>
      <c r="Y120" s="115">
        <f t="shared" si="17"/>
        <v>0</v>
      </c>
      <c r="Z120" s="115">
        <f t="shared" si="23"/>
        <v>0</v>
      </c>
      <c r="AA120" s="115">
        <f t="shared" si="24"/>
        <v>0</v>
      </c>
      <c r="AB120" s="115">
        <f t="shared" si="18"/>
        <v>0</v>
      </c>
      <c r="AC120" s="121">
        <f t="shared" si="19"/>
        <v>0</v>
      </c>
    </row>
    <row r="121" spans="1:29" ht="15" customHeight="1">
      <c r="A121" s="239"/>
      <c r="B121" s="133" t="s">
        <v>46</v>
      </c>
      <c r="C121" s="95"/>
      <c r="D121" s="20"/>
      <c r="E121" s="164">
        <f t="shared" si="15"/>
        <v>0</v>
      </c>
      <c r="F121" s="95"/>
      <c r="G121" s="20"/>
      <c r="H121" s="164">
        <f t="shared" si="13"/>
        <v>0</v>
      </c>
      <c r="I121" s="20"/>
      <c r="J121" s="20"/>
      <c r="K121" s="170">
        <f t="shared" si="20"/>
        <v>0</v>
      </c>
      <c r="L121" s="95"/>
      <c r="M121" s="20"/>
      <c r="N121" s="164">
        <f t="shared" si="21"/>
        <v>0</v>
      </c>
      <c r="O121" s="20"/>
      <c r="P121" s="20"/>
      <c r="Q121" s="170">
        <f t="shared" si="14"/>
        <v>0</v>
      </c>
      <c r="R121" s="95"/>
      <c r="S121" s="20"/>
      <c r="T121" s="96">
        <f t="shared" si="22"/>
        <v>0</v>
      </c>
      <c r="U121" s="197">
        <f t="shared" si="25"/>
        <v>0</v>
      </c>
      <c r="W121" s="133" t="s">
        <v>46</v>
      </c>
      <c r="X121" s="114">
        <f t="shared" si="16"/>
        <v>0</v>
      </c>
      <c r="Y121" s="115">
        <f t="shared" si="17"/>
        <v>0</v>
      </c>
      <c r="Z121" s="115">
        <f t="shared" si="23"/>
        <v>0</v>
      </c>
      <c r="AA121" s="115">
        <f t="shared" si="24"/>
        <v>0</v>
      </c>
      <c r="AB121" s="115">
        <f t="shared" si="18"/>
        <v>0</v>
      </c>
      <c r="AC121" s="121">
        <f t="shared" si="19"/>
        <v>0</v>
      </c>
    </row>
    <row r="122" spans="1:29" ht="15" customHeight="1">
      <c r="A122" s="239"/>
      <c r="B122" s="133" t="s">
        <v>47</v>
      </c>
      <c r="C122" s="153">
        <v>18229171.090000331</v>
      </c>
      <c r="D122" s="154"/>
      <c r="E122" s="165">
        <f t="shared" si="15"/>
        <v>18229171.090000331</v>
      </c>
      <c r="F122" s="153">
        <v>203672.95</v>
      </c>
      <c r="G122" s="154"/>
      <c r="H122" s="165">
        <f t="shared" si="13"/>
        <v>203672.95</v>
      </c>
      <c r="I122" s="154">
        <v>0</v>
      </c>
      <c r="J122" s="154"/>
      <c r="K122" s="174">
        <f t="shared" si="20"/>
        <v>0</v>
      </c>
      <c r="L122" s="153">
        <v>0</v>
      </c>
      <c r="M122" s="154"/>
      <c r="N122" s="165">
        <f t="shared" si="21"/>
        <v>0</v>
      </c>
      <c r="O122" s="154">
        <v>344545.91000000015</v>
      </c>
      <c r="P122" s="154"/>
      <c r="Q122" s="174">
        <f t="shared" si="14"/>
        <v>344545.91000000015</v>
      </c>
      <c r="R122" s="153">
        <v>17680952.230000332</v>
      </c>
      <c r="S122" s="20"/>
      <c r="T122" s="96">
        <f t="shared" si="22"/>
        <v>17680952.230000332</v>
      </c>
      <c r="U122" s="197">
        <f t="shared" si="25"/>
        <v>0</v>
      </c>
      <c r="W122" s="133" t="s">
        <v>47</v>
      </c>
      <c r="X122" s="114">
        <f t="shared" si="16"/>
        <v>0</v>
      </c>
      <c r="Y122" s="115">
        <f t="shared" si="17"/>
        <v>0</v>
      </c>
      <c r="Z122" s="115">
        <f t="shared" si="23"/>
        <v>0</v>
      </c>
      <c r="AA122" s="115">
        <f t="shared" si="24"/>
        <v>0</v>
      </c>
      <c r="AB122" s="115">
        <f t="shared" si="18"/>
        <v>0</v>
      </c>
      <c r="AC122" s="121">
        <f t="shared" si="19"/>
        <v>0</v>
      </c>
    </row>
    <row r="123" spans="1:29" ht="15" customHeight="1">
      <c r="A123" s="239"/>
      <c r="B123" s="133" t="s">
        <v>48</v>
      </c>
      <c r="C123" s="95"/>
      <c r="D123" s="20"/>
      <c r="E123" s="164">
        <f t="shared" si="15"/>
        <v>0</v>
      </c>
      <c r="F123" s="95"/>
      <c r="G123" s="20"/>
      <c r="H123" s="164">
        <f t="shared" si="13"/>
        <v>0</v>
      </c>
      <c r="I123" s="20"/>
      <c r="J123" s="20"/>
      <c r="K123" s="170">
        <f t="shared" si="20"/>
        <v>0</v>
      </c>
      <c r="L123" s="95"/>
      <c r="M123" s="20"/>
      <c r="N123" s="164">
        <f t="shared" si="21"/>
        <v>0</v>
      </c>
      <c r="O123" s="20"/>
      <c r="P123" s="20"/>
      <c r="Q123" s="170">
        <f t="shared" si="14"/>
        <v>0</v>
      </c>
      <c r="R123" s="95"/>
      <c r="S123" s="20"/>
      <c r="T123" s="96">
        <f t="shared" si="22"/>
        <v>0</v>
      </c>
      <c r="U123" s="197">
        <f t="shared" si="25"/>
        <v>0</v>
      </c>
      <c r="W123" s="133" t="s">
        <v>48</v>
      </c>
      <c r="X123" s="114">
        <f t="shared" si="16"/>
        <v>0</v>
      </c>
      <c r="Y123" s="115">
        <f t="shared" si="17"/>
        <v>0</v>
      </c>
      <c r="Z123" s="115">
        <f t="shared" si="23"/>
        <v>0</v>
      </c>
      <c r="AA123" s="115">
        <f t="shared" si="24"/>
        <v>0</v>
      </c>
      <c r="AB123" s="115">
        <f t="shared" si="18"/>
        <v>0</v>
      </c>
      <c r="AC123" s="121">
        <f t="shared" si="19"/>
        <v>0</v>
      </c>
    </row>
    <row r="124" spans="1:29" ht="15" customHeight="1">
      <c r="A124" s="239"/>
      <c r="B124" s="133" t="s">
        <v>49</v>
      </c>
      <c r="C124" s="95"/>
      <c r="D124" s="20"/>
      <c r="E124" s="164">
        <f t="shared" si="15"/>
        <v>0</v>
      </c>
      <c r="F124" s="95"/>
      <c r="G124" s="20"/>
      <c r="H124" s="164">
        <f t="shared" si="13"/>
        <v>0</v>
      </c>
      <c r="I124" s="20"/>
      <c r="J124" s="20"/>
      <c r="K124" s="170">
        <f t="shared" si="20"/>
        <v>0</v>
      </c>
      <c r="L124" s="95"/>
      <c r="M124" s="20"/>
      <c r="N124" s="164">
        <f t="shared" si="21"/>
        <v>0</v>
      </c>
      <c r="O124" s="20"/>
      <c r="P124" s="20"/>
      <c r="Q124" s="170">
        <f t="shared" si="14"/>
        <v>0</v>
      </c>
      <c r="R124" s="95"/>
      <c r="S124" s="20"/>
      <c r="T124" s="96">
        <f t="shared" si="22"/>
        <v>0</v>
      </c>
      <c r="U124" s="197">
        <f t="shared" si="25"/>
        <v>0</v>
      </c>
      <c r="W124" s="133" t="s">
        <v>49</v>
      </c>
      <c r="X124" s="114">
        <f t="shared" si="16"/>
        <v>0</v>
      </c>
      <c r="Y124" s="115">
        <f t="shared" si="17"/>
        <v>0</v>
      </c>
      <c r="Z124" s="115">
        <f t="shared" si="23"/>
        <v>0</v>
      </c>
      <c r="AA124" s="115">
        <f t="shared" si="24"/>
        <v>0</v>
      </c>
      <c r="AB124" s="115">
        <f t="shared" si="18"/>
        <v>0</v>
      </c>
      <c r="AC124" s="121">
        <f t="shared" si="19"/>
        <v>0</v>
      </c>
    </row>
    <row r="125" spans="1:29" ht="15" customHeight="1">
      <c r="A125" s="240"/>
      <c r="B125" s="134" t="s">
        <v>50</v>
      </c>
      <c r="C125" s="97"/>
      <c r="D125" s="98"/>
      <c r="E125" s="166">
        <f t="shared" si="15"/>
        <v>0</v>
      </c>
      <c r="F125" s="97"/>
      <c r="G125" s="98"/>
      <c r="H125" s="166">
        <f t="shared" si="13"/>
        <v>0</v>
      </c>
      <c r="I125" s="98"/>
      <c r="J125" s="98"/>
      <c r="K125" s="172">
        <f t="shared" si="20"/>
        <v>0</v>
      </c>
      <c r="L125" s="97"/>
      <c r="M125" s="98"/>
      <c r="N125" s="166">
        <f t="shared" si="21"/>
        <v>0</v>
      </c>
      <c r="O125" s="98"/>
      <c r="P125" s="98"/>
      <c r="Q125" s="172">
        <f t="shared" si="14"/>
        <v>0</v>
      </c>
      <c r="R125" s="97"/>
      <c r="S125" s="98"/>
      <c r="T125" s="99">
        <f t="shared" si="22"/>
        <v>0</v>
      </c>
      <c r="U125" s="198">
        <f t="shared" si="25"/>
        <v>0</v>
      </c>
      <c r="W125" s="134" t="s">
        <v>50</v>
      </c>
      <c r="X125" s="114">
        <f t="shared" si="16"/>
        <v>0</v>
      </c>
      <c r="Y125" s="115">
        <f t="shared" si="17"/>
        <v>0</v>
      </c>
      <c r="Z125" s="115">
        <f t="shared" si="23"/>
        <v>0</v>
      </c>
      <c r="AA125" s="115">
        <f t="shared" si="24"/>
        <v>0</v>
      </c>
      <c r="AB125" s="115">
        <f t="shared" si="18"/>
        <v>0</v>
      </c>
      <c r="AC125" s="121">
        <f t="shared" si="19"/>
        <v>0</v>
      </c>
    </row>
    <row r="126" spans="1:29" ht="15" customHeight="1">
      <c r="A126" s="238">
        <v>42388</v>
      </c>
      <c r="B126" s="132" t="s">
        <v>42</v>
      </c>
      <c r="C126" s="153">
        <v>44714544.069999553</v>
      </c>
      <c r="D126" s="154"/>
      <c r="E126" s="165">
        <f t="shared" si="15"/>
        <v>44714544.069999553</v>
      </c>
      <c r="F126" s="153">
        <v>491616.73</v>
      </c>
      <c r="G126" s="154"/>
      <c r="H126" s="165">
        <f t="shared" si="13"/>
        <v>491616.73</v>
      </c>
      <c r="I126" s="150">
        <v>0</v>
      </c>
      <c r="J126" s="150"/>
      <c r="K126" s="171">
        <f t="shared" si="20"/>
        <v>0</v>
      </c>
      <c r="L126" s="153">
        <v>0</v>
      </c>
      <c r="M126" s="154"/>
      <c r="N126" s="165">
        <f t="shared" si="21"/>
        <v>0</v>
      </c>
      <c r="O126" s="150">
        <v>164982.59</v>
      </c>
      <c r="P126" s="150"/>
      <c r="Q126" s="171">
        <f t="shared" si="14"/>
        <v>164982.59</v>
      </c>
      <c r="R126" s="153">
        <v>44057944.749999553</v>
      </c>
      <c r="S126" s="20"/>
      <c r="T126" s="96">
        <f t="shared" si="22"/>
        <v>44057944.749999553</v>
      </c>
      <c r="U126" s="196">
        <f t="shared" si="25"/>
        <v>0</v>
      </c>
      <c r="W126" s="132" t="s">
        <v>42</v>
      </c>
      <c r="X126" s="114">
        <f t="shared" ref="X126:X174" si="26">+IF(AND(C126&lt;&gt;0,D126&lt;&gt;0,OR(E126&gt;100,E126&lt;-100)),1,0)</f>
        <v>0</v>
      </c>
      <c r="Y126" s="115">
        <f t="shared" ref="Y126:Y174" si="27">+IF(AND(F126&lt;&gt;0,G126&lt;&gt;0,OR(H126&gt;100,H126&lt;-100)),1,0)</f>
        <v>0</v>
      </c>
      <c r="Z126" s="115">
        <f t="shared" si="23"/>
        <v>0</v>
      </c>
      <c r="AA126" s="115">
        <f t="shared" si="24"/>
        <v>0</v>
      </c>
      <c r="AB126" s="115">
        <f t="shared" ref="AB126:AB174" si="28">+IF(AND(O126&lt;&gt;0,P126&lt;&gt;0,OR(Q126&gt;100,Q126&lt;-100)),1,0)</f>
        <v>0</v>
      </c>
      <c r="AC126" s="121">
        <f t="shared" ref="AC126:AC174" si="29">+IF(AND(R126&lt;&gt;0,S126&lt;&gt;0,OR(T126&gt;100,T126&lt;-100)),1,0)</f>
        <v>0</v>
      </c>
    </row>
    <row r="127" spans="1:29" ht="15" customHeight="1">
      <c r="A127" s="239"/>
      <c r="B127" s="133" t="s">
        <v>43</v>
      </c>
      <c r="C127" s="153">
        <v>33490740.450000182</v>
      </c>
      <c r="D127" s="154">
        <v>33490750</v>
      </c>
      <c r="E127" s="165">
        <f t="shared" si="15"/>
        <v>-9.5499998182058334</v>
      </c>
      <c r="F127" s="153">
        <v>340167.49999999988</v>
      </c>
      <c r="G127" s="154" t="s">
        <v>91</v>
      </c>
      <c r="H127" s="165">
        <f t="shared" si="13"/>
        <v>-8824.5000000001164</v>
      </c>
      <c r="I127" s="150">
        <v>0</v>
      </c>
      <c r="J127" s="150">
        <v>0</v>
      </c>
      <c r="K127" s="171">
        <f t="shared" si="20"/>
        <v>0</v>
      </c>
      <c r="L127" s="153">
        <v>0</v>
      </c>
      <c r="M127" s="154">
        <v>0</v>
      </c>
      <c r="N127" s="165">
        <f t="shared" si="21"/>
        <v>0</v>
      </c>
      <c r="O127" s="150">
        <v>79584.87</v>
      </c>
      <c r="P127" s="150" t="s">
        <v>92</v>
      </c>
      <c r="Q127" s="171">
        <f t="shared" si="14"/>
        <v>-2.9999999998835847E-2</v>
      </c>
      <c r="R127" s="153">
        <v>33070988.080000177</v>
      </c>
      <c r="S127" s="20">
        <v>33071001</v>
      </c>
      <c r="T127" s="96">
        <f t="shared" si="22"/>
        <v>-12.919999822974205</v>
      </c>
      <c r="U127" s="197">
        <f t="shared" si="25"/>
        <v>1</v>
      </c>
      <c r="W127" s="133" t="s">
        <v>43</v>
      </c>
      <c r="X127" s="114">
        <f t="shared" si="26"/>
        <v>0</v>
      </c>
      <c r="Y127" s="115">
        <f t="shared" si="27"/>
        <v>1</v>
      </c>
      <c r="Z127" s="115">
        <f t="shared" si="23"/>
        <v>0</v>
      </c>
      <c r="AA127" s="115">
        <f t="shared" si="24"/>
        <v>0</v>
      </c>
      <c r="AB127" s="115">
        <f t="shared" si="28"/>
        <v>0</v>
      </c>
      <c r="AC127" s="121">
        <f t="shared" si="29"/>
        <v>0</v>
      </c>
    </row>
    <row r="128" spans="1:29" ht="15" customHeight="1">
      <c r="A128" s="239"/>
      <c r="B128" s="104" t="s">
        <v>44</v>
      </c>
      <c r="C128" s="95"/>
      <c r="D128" s="20"/>
      <c r="E128" s="164">
        <f t="shared" si="15"/>
        <v>0</v>
      </c>
      <c r="F128" s="95"/>
      <c r="G128" s="20"/>
      <c r="H128" s="164">
        <f t="shared" ref="H128:H191" si="30">F128-G128</f>
        <v>0</v>
      </c>
      <c r="I128" s="20"/>
      <c r="J128" s="20"/>
      <c r="K128" s="170">
        <f t="shared" si="20"/>
        <v>0</v>
      </c>
      <c r="L128" s="95"/>
      <c r="M128" s="20"/>
      <c r="N128" s="164">
        <f t="shared" si="21"/>
        <v>0</v>
      </c>
      <c r="O128" s="20"/>
      <c r="P128" s="20"/>
      <c r="Q128" s="170">
        <f t="shared" ref="Q128:Q191" si="31">O128-P128</f>
        <v>0</v>
      </c>
      <c r="R128" s="95"/>
      <c r="S128" s="20"/>
      <c r="T128" s="96">
        <f t="shared" si="22"/>
        <v>0</v>
      </c>
      <c r="U128" s="197">
        <f t="shared" si="25"/>
        <v>0</v>
      </c>
      <c r="W128" s="104" t="s">
        <v>44</v>
      </c>
      <c r="X128" s="114">
        <f t="shared" si="26"/>
        <v>0</v>
      </c>
      <c r="Y128" s="115">
        <f t="shared" si="27"/>
        <v>0</v>
      </c>
      <c r="Z128" s="115">
        <f t="shared" si="23"/>
        <v>0</v>
      </c>
      <c r="AA128" s="115">
        <f t="shared" si="24"/>
        <v>0</v>
      </c>
      <c r="AB128" s="115">
        <f t="shared" si="28"/>
        <v>0</v>
      </c>
      <c r="AC128" s="121">
        <f t="shared" si="29"/>
        <v>0</v>
      </c>
    </row>
    <row r="129" spans="1:29" ht="15" customHeight="1">
      <c r="A129" s="239"/>
      <c r="B129" s="133" t="s">
        <v>45</v>
      </c>
      <c r="C129" s="95"/>
      <c r="D129" s="20"/>
      <c r="E129" s="164">
        <f t="shared" ref="E129:E192" si="32">C129-D129</f>
        <v>0</v>
      </c>
      <c r="F129" s="95"/>
      <c r="G129" s="20"/>
      <c r="H129" s="164">
        <f t="shared" si="30"/>
        <v>0</v>
      </c>
      <c r="I129" s="20"/>
      <c r="J129" s="20"/>
      <c r="K129" s="170">
        <f t="shared" si="20"/>
        <v>0</v>
      </c>
      <c r="L129" s="95"/>
      <c r="M129" s="20"/>
      <c r="N129" s="164">
        <f t="shared" si="21"/>
        <v>0</v>
      </c>
      <c r="O129" s="20"/>
      <c r="P129" s="20"/>
      <c r="Q129" s="170">
        <f t="shared" si="31"/>
        <v>0</v>
      </c>
      <c r="R129" s="95"/>
      <c r="S129" s="20"/>
      <c r="T129" s="96">
        <f t="shared" si="22"/>
        <v>0</v>
      </c>
      <c r="U129" s="197">
        <f t="shared" si="25"/>
        <v>0</v>
      </c>
      <c r="W129" s="133" t="s">
        <v>45</v>
      </c>
      <c r="X129" s="114">
        <f t="shared" si="26"/>
        <v>0</v>
      </c>
      <c r="Y129" s="115">
        <f t="shared" si="27"/>
        <v>0</v>
      </c>
      <c r="Z129" s="115">
        <f t="shared" si="23"/>
        <v>0</v>
      </c>
      <c r="AA129" s="115">
        <f t="shared" si="24"/>
        <v>0</v>
      </c>
      <c r="AB129" s="115">
        <f t="shared" si="28"/>
        <v>0</v>
      </c>
      <c r="AC129" s="121">
        <f t="shared" si="29"/>
        <v>0</v>
      </c>
    </row>
    <row r="130" spans="1:29" ht="15" customHeight="1">
      <c r="A130" s="239"/>
      <c r="B130" s="133" t="s">
        <v>46</v>
      </c>
      <c r="C130" s="153">
        <v>95003543.189998776</v>
      </c>
      <c r="D130" s="154">
        <v>95003596</v>
      </c>
      <c r="E130" s="165">
        <f t="shared" si="32"/>
        <v>-52.810001224279404</v>
      </c>
      <c r="F130" s="153">
        <v>2110625.9500000011</v>
      </c>
      <c r="G130" s="154" t="s">
        <v>93</v>
      </c>
      <c r="H130" s="165">
        <f t="shared" si="30"/>
        <v>-4.0499999988824129</v>
      </c>
      <c r="I130" s="150">
        <v>0</v>
      </c>
      <c r="J130" s="150">
        <v>0</v>
      </c>
      <c r="K130" s="171">
        <f t="shared" si="20"/>
        <v>0</v>
      </c>
      <c r="L130" s="153">
        <v>0</v>
      </c>
      <c r="M130" s="154">
        <v>0</v>
      </c>
      <c r="N130" s="165">
        <f t="shared" si="21"/>
        <v>0</v>
      </c>
      <c r="O130" s="150">
        <v>0</v>
      </c>
      <c r="P130" s="150" t="s">
        <v>94</v>
      </c>
      <c r="Q130" s="171">
        <f t="shared" si="31"/>
        <v>-55259.9</v>
      </c>
      <c r="R130" s="153">
        <v>92892917.239998788</v>
      </c>
      <c r="S130" s="20">
        <v>92892996</v>
      </c>
      <c r="T130" s="96">
        <f t="shared" si="22"/>
        <v>-78.760001212358475</v>
      </c>
      <c r="U130" s="197">
        <f t="shared" si="25"/>
        <v>1</v>
      </c>
      <c r="W130" s="133" t="s">
        <v>46</v>
      </c>
      <c r="X130" s="114">
        <f t="shared" si="26"/>
        <v>0</v>
      </c>
      <c r="Y130" s="115">
        <f t="shared" si="27"/>
        <v>0</v>
      </c>
      <c r="Z130" s="115">
        <f t="shared" si="23"/>
        <v>0</v>
      </c>
      <c r="AA130" s="115">
        <f t="shared" si="24"/>
        <v>0</v>
      </c>
      <c r="AB130" s="115">
        <f t="shared" si="28"/>
        <v>0</v>
      </c>
      <c r="AC130" s="121">
        <f t="shared" si="29"/>
        <v>0</v>
      </c>
    </row>
    <row r="131" spans="1:29" ht="15" customHeight="1">
      <c r="A131" s="239"/>
      <c r="B131" s="133" t="s">
        <v>47</v>
      </c>
      <c r="C131" s="153"/>
      <c r="D131" s="154"/>
      <c r="E131" s="165">
        <f t="shared" si="32"/>
        <v>0</v>
      </c>
      <c r="F131" s="153"/>
      <c r="G131" s="154"/>
      <c r="H131" s="165">
        <f t="shared" si="30"/>
        <v>0</v>
      </c>
      <c r="I131" s="150"/>
      <c r="J131" s="150"/>
      <c r="K131" s="171">
        <f t="shared" si="20"/>
        <v>0</v>
      </c>
      <c r="L131" s="153"/>
      <c r="M131" s="154"/>
      <c r="N131" s="165">
        <f t="shared" si="21"/>
        <v>0</v>
      </c>
      <c r="O131" s="150"/>
      <c r="P131" s="150"/>
      <c r="Q131" s="171">
        <f t="shared" si="31"/>
        <v>0</v>
      </c>
      <c r="R131" s="153"/>
      <c r="S131" s="20"/>
      <c r="T131" s="96">
        <f t="shared" si="22"/>
        <v>0</v>
      </c>
      <c r="U131" s="197">
        <f t="shared" si="25"/>
        <v>0</v>
      </c>
      <c r="W131" s="133" t="s">
        <v>47</v>
      </c>
      <c r="X131" s="114">
        <f t="shared" si="26"/>
        <v>0</v>
      </c>
      <c r="Y131" s="115">
        <f t="shared" si="27"/>
        <v>0</v>
      </c>
      <c r="Z131" s="115">
        <f t="shared" si="23"/>
        <v>0</v>
      </c>
      <c r="AA131" s="115">
        <f t="shared" si="24"/>
        <v>0</v>
      </c>
      <c r="AB131" s="115">
        <f t="shared" si="28"/>
        <v>0</v>
      </c>
      <c r="AC131" s="121">
        <f t="shared" si="29"/>
        <v>0</v>
      </c>
    </row>
    <row r="132" spans="1:29" ht="15" customHeight="1">
      <c r="A132" s="239"/>
      <c r="B132" s="133" t="s">
        <v>48</v>
      </c>
      <c r="C132" s="153">
        <v>92920285.319999069</v>
      </c>
      <c r="D132" s="154"/>
      <c r="E132" s="165">
        <f t="shared" si="32"/>
        <v>92920285.319999069</v>
      </c>
      <c r="F132" s="153">
        <v>1956623.2900000031</v>
      </c>
      <c r="G132" s="154"/>
      <c r="H132" s="165">
        <f t="shared" si="30"/>
        <v>1956623.2900000031</v>
      </c>
      <c r="I132" s="150">
        <v>0</v>
      </c>
      <c r="J132" s="150"/>
      <c r="K132" s="171">
        <f t="shared" si="20"/>
        <v>0</v>
      </c>
      <c r="L132" s="153">
        <v>0</v>
      </c>
      <c r="M132" s="154"/>
      <c r="N132" s="165">
        <f t="shared" si="21"/>
        <v>0</v>
      </c>
      <c r="O132" s="150">
        <v>982808.01000000047</v>
      </c>
      <c r="P132" s="150"/>
      <c r="Q132" s="171">
        <f t="shared" si="31"/>
        <v>982808.01000000047</v>
      </c>
      <c r="R132" s="153">
        <v>89980854.019999072</v>
      </c>
      <c r="S132" s="20"/>
      <c r="T132" s="96">
        <f t="shared" si="22"/>
        <v>89980854.019999072</v>
      </c>
      <c r="U132" s="197">
        <f t="shared" si="25"/>
        <v>0</v>
      </c>
      <c r="W132" s="133" t="s">
        <v>48</v>
      </c>
      <c r="X132" s="114">
        <f t="shared" si="26"/>
        <v>0</v>
      </c>
      <c r="Y132" s="115">
        <f t="shared" si="27"/>
        <v>0</v>
      </c>
      <c r="Z132" s="115">
        <f t="shared" si="23"/>
        <v>0</v>
      </c>
      <c r="AA132" s="115">
        <f t="shared" si="24"/>
        <v>0</v>
      </c>
      <c r="AB132" s="115">
        <f t="shared" si="28"/>
        <v>0</v>
      </c>
      <c r="AC132" s="121">
        <f t="shared" si="29"/>
        <v>0</v>
      </c>
    </row>
    <row r="133" spans="1:29" ht="15" customHeight="1">
      <c r="A133" s="239"/>
      <c r="B133" s="133" t="s">
        <v>49</v>
      </c>
      <c r="C133" s="95"/>
      <c r="D133" s="20"/>
      <c r="E133" s="164">
        <f t="shared" si="32"/>
        <v>0</v>
      </c>
      <c r="F133" s="95"/>
      <c r="G133" s="20"/>
      <c r="H133" s="164">
        <f t="shared" si="30"/>
        <v>0</v>
      </c>
      <c r="I133" s="20"/>
      <c r="J133" s="20"/>
      <c r="K133" s="170">
        <f t="shared" si="20"/>
        <v>0</v>
      </c>
      <c r="L133" s="95"/>
      <c r="M133" s="20"/>
      <c r="N133" s="164">
        <f t="shared" si="21"/>
        <v>0</v>
      </c>
      <c r="O133" s="20"/>
      <c r="P133" s="20"/>
      <c r="Q133" s="170">
        <f t="shared" si="31"/>
        <v>0</v>
      </c>
      <c r="R133" s="95"/>
      <c r="S133" s="20"/>
      <c r="T133" s="96">
        <f t="shared" si="22"/>
        <v>0</v>
      </c>
      <c r="U133" s="197">
        <f t="shared" si="25"/>
        <v>0</v>
      </c>
      <c r="W133" s="133" t="s">
        <v>49</v>
      </c>
      <c r="X133" s="114">
        <f t="shared" si="26"/>
        <v>0</v>
      </c>
      <c r="Y133" s="115">
        <f t="shared" si="27"/>
        <v>0</v>
      </c>
      <c r="Z133" s="115">
        <f t="shared" si="23"/>
        <v>0</v>
      </c>
      <c r="AA133" s="115">
        <f t="shared" si="24"/>
        <v>0</v>
      </c>
      <c r="AB133" s="115">
        <f t="shared" si="28"/>
        <v>0</v>
      </c>
      <c r="AC133" s="121">
        <f t="shared" si="29"/>
        <v>0</v>
      </c>
    </row>
    <row r="134" spans="1:29" ht="15" customHeight="1">
      <c r="A134" s="240"/>
      <c r="B134" s="134" t="s">
        <v>50</v>
      </c>
      <c r="C134" s="95"/>
      <c r="D134" s="20"/>
      <c r="E134" s="164">
        <f t="shared" si="32"/>
        <v>0</v>
      </c>
      <c r="F134" s="95"/>
      <c r="G134" s="20"/>
      <c r="H134" s="164">
        <f t="shared" si="30"/>
        <v>0</v>
      </c>
      <c r="I134" s="20"/>
      <c r="J134" s="20"/>
      <c r="K134" s="170">
        <f t="shared" si="20"/>
        <v>0</v>
      </c>
      <c r="L134" s="95"/>
      <c r="M134" s="20"/>
      <c r="N134" s="164">
        <f t="shared" si="21"/>
        <v>0</v>
      </c>
      <c r="O134" s="20"/>
      <c r="P134" s="20"/>
      <c r="Q134" s="170">
        <f t="shared" si="31"/>
        <v>0</v>
      </c>
      <c r="R134" s="95"/>
      <c r="S134" s="20"/>
      <c r="T134" s="96">
        <f t="shared" si="22"/>
        <v>0</v>
      </c>
      <c r="U134" s="198">
        <f t="shared" si="25"/>
        <v>0</v>
      </c>
      <c r="W134" s="134" t="s">
        <v>50</v>
      </c>
      <c r="X134" s="114">
        <f t="shared" si="26"/>
        <v>0</v>
      </c>
      <c r="Y134" s="115">
        <f t="shared" si="27"/>
        <v>0</v>
      </c>
      <c r="Z134" s="115">
        <f t="shared" si="23"/>
        <v>0</v>
      </c>
      <c r="AA134" s="115">
        <f t="shared" si="24"/>
        <v>0</v>
      </c>
      <c r="AB134" s="115">
        <f t="shared" si="28"/>
        <v>0</v>
      </c>
      <c r="AC134" s="121">
        <f t="shared" si="29"/>
        <v>0</v>
      </c>
    </row>
    <row r="135" spans="1:29" ht="15" customHeight="1">
      <c r="A135" s="238">
        <v>42389</v>
      </c>
      <c r="B135" s="132" t="s">
        <v>42</v>
      </c>
      <c r="C135" s="151">
        <v>44057944.749999553</v>
      </c>
      <c r="D135" s="152"/>
      <c r="E135" s="167">
        <f t="shared" si="32"/>
        <v>44057944.749999553</v>
      </c>
      <c r="F135" s="151">
        <v>401310.76999999984</v>
      </c>
      <c r="G135" s="152"/>
      <c r="H135" s="167">
        <f t="shared" si="30"/>
        <v>401310.76999999984</v>
      </c>
      <c r="I135" s="152">
        <v>0</v>
      </c>
      <c r="J135" s="152"/>
      <c r="K135" s="173">
        <f t="shared" si="20"/>
        <v>0</v>
      </c>
      <c r="L135" s="151">
        <v>0</v>
      </c>
      <c r="M135" s="152"/>
      <c r="N135" s="167">
        <f t="shared" si="21"/>
        <v>0</v>
      </c>
      <c r="O135" s="152">
        <v>0</v>
      </c>
      <c r="P135" s="152"/>
      <c r="Q135" s="173">
        <f t="shared" si="31"/>
        <v>0</v>
      </c>
      <c r="R135" s="151">
        <v>43656633.979999565</v>
      </c>
      <c r="S135" s="93"/>
      <c r="T135" s="94">
        <f t="shared" si="22"/>
        <v>43656633.979999565</v>
      </c>
      <c r="U135" s="196">
        <f t="shared" si="25"/>
        <v>0</v>
      </c>
      <c r="W135" s="132" t="s">
        <v>42</v>
      </c>
      <c r="X135" s="110">
        <f t="shared" si="26"/>
        <v>0</v>
      </c>
      <c r="Y135" s="111">
        <f t="shared" si="27"/>
        <v>0</v>
      </c>
      <c r="Z135" s="111">
        <f t="shared" si="23"/>
        <v>0</v>
      </c>
      <c r="AA135" s="111">
        <f t="shared" si="24"/>
        <v>0</v>
      </c>
      <c r="AB135" s="111">
        <f t="shared" si="28"/>
        <v>0</v>
      </c>
      <c r="AC135" s="123">
        <f t="shared" si="29"/>
        <v>0</v>
      </c>
    </row>
    <row r="136" spans="1:29" ht="15" customHeight="1">
      <c r="A136" s="239"/>
      <c r="B136" s="133" t="s">
        <v>43</v>
      </c>
      <c r="C136" s="153">
        <v>33070988.080000177</v>
      </c>
      <c r="D136" s="154">
        <v>33071001</v>
      </c>
      <c r="E136" s="165">
        <f t="shared" si="32"/>
        <v>-12.919999822974205</v>
      </c>
      <c r="F136" s="153">
        <v>441901.34000000026</v>
      </c>
      <c r="G136" s="154" t="s">
        <v>97</v>
      </c>
      <c r="H136" s="165">
        <f t="shared" si="30"/>
        <v>-8329.6599999997416</v>
      </c>
      <c r="I136" s="154">
        <v>0</v>
      </c>
      <c r="J136" s="154">
        <v>0</v>
      </c>
      <c r="K136" s="174">
        <f t="shared" si="20"/>
        <v>0</v>
      </c>
      <c r="L136" s="153">
        <v>0</v>
      </c>
      <c r="M136" s="154">
        <v>0</v>
      </c>
      <c r="N136" s="165">
        <f t="shared" si="21"/>
        <v>0</v>
      </c>
      <c r="O136" s="154">
        <v>43383.76</v>
      </c>
      <c r="P136" s="154" t="s">
        <v>98</v>
      </c>
      <c r="Q136" s="174">
        <f t="shared" si="31"/>
        <v>-4.0000000000873115E-2</v>
      </c>
      <c r="R136" s="153">
        <v>32585702.980000176</v>
      </c>
      <c r="S136" s="20">
        <v>32585669.100000001</v>
      </c>
      <c r="T136" s="96">
        <f t="shared" si="22"/>
        <v>33.880000174045563</v>
      </c>
      <c r="U136" s="197">
        <f t="shared" si="25"/>
        <v>1</v>
      </c>
      <c r="W136" s="133" t="s">
        <v>43</v>
      </c>
      <c r="X136" s="114">
        <f t="shared" si="26"/>
        <v>0</v>
      </c>
      <c r="Y136" s="115">
        <f t="shared" si="27"/>
        <v>1</v>
      </c>
      <c r="Z136" s="115">
        <f t="shared" si="23"/>
        <v>0</v>
      </c>
      <c r="AA136" s="115">
        <f t="shared" si="24"/>
        <v>0</v>
      </c>
      <c r="AB136" s="115">
        <f t="shared" si="28"/>
        <v>0</v>
      </c>
      <c r="AC136" s="121">
        <f t="shared" si="29"/>
        <v>0</v>
      </c>
    </row>
    <row r="137" spans="1:29" ht="15" customHeight="1">
      <c r="A137" s="239"/>
      <c r="B137" s="104" t="s">
        <v>44</v>
      </c>
      <c r="C137" s="153">
        <v>78174598.569994494</v>
      </c>
      <c r="D137" s="154"/>
      <c r="E137" s="165">
        <f t="shared" si="32"/>
        <v>78174598.569994494</v>
      </c>
      <c r="F137" s="153">
        <v>2776599.8200000017</v>
      </c>
      <c r="G137" s="154"/>
      <c r="H137" s="165">
        <f t="shared" si="30"/>
        <v>2776599.8200000017</v>
      </c>
      <c r="I137" s="154">
        <v>13216.710000000001</v>
      </c>
      <c r="J137" s="154"/>
      <c r="K137" s="174">
        <f t="shared" ref="K137:K200" si="33">I137-J137</f>
        <v>13216.710000000001</v>
      </c>
      <c r="L137" s="153">
        <v>1326.75</v>
      </c>
      <c r="M137" s="154"/>
      <c r="N137" s="165">
        <f t="shared" ref="N137:N200" si="34">L137-M137</f>
        <v>1326.75</v>
      </c>
      <c r="O137" s="154">
        <v>1562465.1100000006</v>
      </c>
      <c r="P137" s="154"/>
      <c r="Q137" s="174">
        <f t="shared" si="31"/>
        <v>1562465.1100000006</v>
      </c>
      <c r="R137" s="153">
        <v>73847423.599994496</v>
      </c>
      <c r="S137" s="20"/>
      <c r="T137" s="96">
        <f t="shared" ref="T137:T200" si="35">R137-S137</f>
        <v>73847423.599994496</v>
      </c>
      <c r="U137" s="197">
        <f t="shared" si="25"/>
        <v>0</v>
      </c>
      <c r="W137" s="104" t="s">
        <v>44</v>
      </c>
      <c r="X137" s="114">
        <f t="shared" si="26"/>
        <v>0</v>
      </c>
      <c r="Y137" s="115">
        <f t="shared" si="27"/>
        <v>0</v>
      </c>
      <c r="Z137" s="115">
        <f t="shared" ref="Z137:Z200" si="36">+IF(AND(I137&lt;&gt;0,J137&lt;&gt;0,OR(K137&gt;100,K137&lt;-100)),1,0)</f>
        <v>0</v>
      </c>
      <c r="AA137" s="115">
        <f t="shared" ref="AA137:AA200" si="37">+IF(AND(L137&lt;&gt;0,M137&lt;&gt;0,OR(N137&gt;100,N137&lt;-100)),1,0)</f>
        <v>0</v>
      </c>
      <c r="AB137" s="115">
        <f t="shared" si="28"/>
        <v>0</v>
      </c>
      <c r="AC137" s="121">
        <f t="shared" si="29"/>
        <v>0</v>
      </c>
    </row>
    <row r="138" spans="1:29" ht="15" customHeight="1">
      <c r="A138" s="239"/>
      <c r="B138" s="133" t="s">
        <v>45</v>
      </c>
      <c r="C138" s="153">
        <v>37625132.721398123</v>
      </c>
      <c r="D138" s="154"/>
      <c r="E138" s="165">
        <f t="shared" si="32"/>
        <v>37625132.721398123</v>
      </c>
      <c r="F138" s="153">
        <v>1444419.2000000007</v>
      </c>
      <c r="G138" s="154"/>
      <c r="H138" s="165">
        <f t="shared" si="30"/>
        <v>1444419.2000000007</v>
      </c>
      <c r="I138" s="154">
        <v>41334.109999999993</v>
      </c>
      <c r="J138" s="154"/>
      <c r="K138" s="174">
        <f t="shared" si="33"/>
        <v>41334.109999999993</v>
      </c>
      <c r="L138" s="153">
        <v>1106.1599999999999</v>
      </c>
      <c r="M138" s="154"/>
      <c r="N138" s="165">
        <f t="shared" si="34"/>
        <v>1106.1599999999999</v>
      </c>
      <c r="O138" s="154">
        <v>733910.82999999984</v>
      </c>
      <c r="P138" s="154"/>
      <c r="Q138" s="174">
        <f t="shared" si="31"/>
        <v>733910.82999999984</v>
      </c>
      <c r="R138" s="153">
        <v>35487030.641398117</v>
      </c>
      <c r="S138" s="20"/>
      <c r="T138" s="96">
        <f t="shared" si="35"/>
        <v>35487030.641398117</v>
      </c>
      <c r="U138" s="197">
        <f t="shared" ref="U138:U201" si="38">IF(D138=0,0,1)</f>
        <v>0</v>
      </c>
      <c r="W138" s="133" t="s">
        <v>45</v>
      </c>
      <c r="X138" s="114">
        <f t="shared" si="26"/>
        <v>0</v>
      </c>
      <c r="Y138" s="115">
        <f t="shared" si="27"/>
        <v>0</v>
      </c>
      <c r="Z138" s="115">
        <f t="shared" si="36"/>
        <v>0</v>
      </c>
      <c r="AA138" s="115">
        <f t="shared" si="37"/>
        <v>0</v>
      </c>
      <c r="AB138" s="115">
        <f t="shared" si="28"/>
        <v>0</v>
      </c>
      <c r="AC138" s="121">
        <f t="shared" si="29"/>
        <v>0</v>
      </c>
    </row>
    <row r="139" spans="1:29" ht="15" customHeight="1">
      <c r="A139" s="239"/>
      <c r="B139" s="133" t="s">
        <v>46</v>
      </c>
      <c r="C139" s="153">
        <v>92892917.239998788</v>
      </c>
      <c r="D139" s="154">
        <v>98892996</v>
      </c>
      <c r="E139" s="165">
        <f t="shared" si="32"/>
        <v>-6000078.7600012124</v>
      </c>
      <c r="F139" s="153">
        <v>1497953.6000000003</v>
      </c>
      <c r="G139" s="154" t="s">
        <v>99</v>
      </c>
      <c r="H139" s="165">
        <f t="shared" si="30"/>
        <v>1347999.6000000003</v>
      </c>
      <c r="I139" s="154">
        <v>0</v>
      </c>
      <c r="J139" s="154">
        <v>0</v>
      </c>
      <c r="K139" s="174">
        <f t="shared" si="33"/>
        <v>0</v>
      </c>
      <c r="L139" s="153">
        <v>0</v>
      </c>
      <c r="M139" s="154">
        <v>0</v>
      </c>
      <c r="N139" s="165">
        <f t="shared" si="34"/>
        <v>0</v>
      </c>
      <c r="O139" s="154">
        <v>1455828.5</v>
      </c>
      <c r="P139" s="154" t="s">
        <v>100</v>
      </c>
      <c r="Q139" s="174">
        <f t="shared" si="31"/>
        <v>1247078.5</v>
      </c>
      <c r="R139" s="153">
        <v>89944112.999998778</v>
      </c>
      <c r="S139" s="20">
        <v>89944150</v>
      </c>
      <c r="T139" s="96">
        <f t="shared" si="35"/>
        <v>-37.000001221895218</v>
      </c>
      <c r="U139" s="197">
        <f t="shared" si="38"/>
        <v>1</v>
      </c>
      <c r="W139" s="133" t="s">
        <v>46</v>
      </c>
      <c r="X139" s="114">
        <f t="shared" si="26"/>
        <v>1</v>
      </c>
      <c r="Y139" s="115">
        <f t="shared" si="27"/>
        <v>1</v>
      </c>
      <c r="Z139" s="115">
        <f t="shared" si="36"/>
        <v>0</v>
      </c>
      <c r="AA139" s="115">
        <f t="shared" si="37"/>
        <v>0</v>
      </c>
      <c r="AB139" s="115">
        <f t="shared" si="28"/>
        <v>1</v>
      </c>
      <c r="AC139" s="121">
        <f t="shared" si="29"/>
        <v>0</v>
      </c>
    </row>
    <row r="140" spans="1:29" ht="15" customHeight="1">
      <c r="A140" s="239"/>
      <c r="B140" s="133" t="s">
        <v>47</v>
      </c>
      <c r="C140" s="155"/>
      <c r="D140" s="3"/>
      <c r="E140" s="160">
        <f t="shared" si="32"/>
        <v>0</v>
      </c>
      <c r="F140" s="155"/>
      <c r="G140" s="3"/>
      <c r="H140" s="160">
        <f t="shared" si="30"/>
        <v>0</v>
      </c>
      <c r="I140" s="3"/>
      <c r="J140" s="3"/>
      <c r="K140" s="161">
        <f t="shared" si="33"/>
        <v>0</v>
      </c>
      <c r="L140" s="155"/>
      <c r="M140" s="3"/>
      <c r="N140" s="160">
        <f t="shared" si="34"/>
        <v>0</v>
      </c>
      <c r="O140" s="3"/>
      <c r="P140" s="3"/>
      <c r="Q140" s="161">
        <f t="shared" si="31"/>
        <v>0</v>
      </c>
      <c r="R140" s="155"/>
      <c r="S140" s="20"/>
      <c r="T140" s="96">
        <f t="shared" si="35"/>
        <v>0</v>
      </c>
      <c r="U140" s="197">
        <f t="shared" si="38"/>
        <v>0</v>
      </c>
      <c r="W140" s="133" t="s">
        <v>47</v>
      </c>
      <c r="X140" s="114">
        <f>+IF(AND(C141&lt;&gt;0,D141&lt;&gt;0,OR(E141&gt;100,E141&lt;-100)),1,0)</f>
        <v>0</v>
      </c>
      <c r="Y140" s="115">
        <f>+IF(AND(F141&lt;&gt;0,G141&lt;&gt;0,OR(H141&gt;100,H141&lt;-100)),1,0)</f>
        <v>0</v>
      </c>
      <c r="Z140" s="115">
        <f t="shared" si="36"/>
        <v>0</v>
      </c>
      <c r="AA140" s="115">
        <f t="shared" si="37"/>
        <v>0</v>
      </c>
      <c r="AB140" s="115">
        <f>+IF(AND(O141&lt;&gt;0,P141&lt;&gt;0,OR(Q141&gt;100,Q141&lt;-100)),1,0)</f>
        <v>0</v>
      </c>
      <c r="AC140" s="121">
        <f>+IF(AND(R141&lt;&gt;0,S140&lt;&gt;0,OR(T140&gt;100,T140&lt;-100)),1,0)</f>
        <v>0</v>
      </c>
    </row>
    <row r="141" spans="1:29" ht="15" customHeight="1">
      <c r="A141" s="239"/>
      <c r="B141" s="133" t="s">
        <v>48</v>
      </c>
      <c r="C141" s="153">
        <v>89980854.019999072</v>
      </c>
      <c r="D141" s="154"/>
      <c r="E141" s="165">
        <f t="shared" si="32"/>
        <v>89980854.019999072</v>
      </c>
      <c r="F141" s="153">
        <v>1234888.6400000001</v>
      </c>
      <c r="G141" s="154"/>
      <c r="H141" s="165">
        <f t="shared" si="30"/>
        <v>1234888.6400000001</v>
      </c>
      <c r="I141" s="154">
        <v>554433.86</v>
      </c>
      <c r="J141" s="154"/>
      <c r="K141" s="174">
        <f t="shared" si="33"/>
        <v>554433.86</v>
      </c>
      <c r="L141" s="153">
        <v>74263.83</v>
      </c>
      <c r="M141" s="154"/>
      <c r="N141" s="165">
        <f t="shared" si="34"/>
        <v>74263.83</v>
      </c>
      <c r="O141" s="154">
        <v>189230.79999999996</v>
      </c>
      <c r="P141" s="154"/>
      <c r="Q141" s="174">
        <f t="shared" si="31"/>
        <v>189230.79999999996</v>
      </c>
      <c r="R141" s="153">
        <v>89036904.609999061</v>
      </c>
      <c r="S141" s="20"/>
      <c r="T141" s="96">
        <f t="shared" si="35"/>
        <v>89036904.609999061</v>
      </c>
      <c r="U141" s="197">
        <f t="shared" si="38"/>
        <v>0</v>
      </c>
      <c r="W141" s="133" t="s">
        <v>48</v>
      </c>
      <c r="X141" s="114">
        <f t="shared" ref="X141:AC141" si="39">+IF(AND(C142&lt;&gt;0,D142&lt;&gt;0,OR(E142&gt;100,E142&lt;-100)),1,0)</f>
        <v>0</v>
      </c>
      <c r="Y141" s="115">
        <f t="shared" si="39"/>
        <v>0</v>
      </c>
      <c r="Z141" s="115">
        <f t="shared" si="36"/>
        <v>0</v>
      </c>
      <c r="AA141" s="115">
        <f t="shared" si="37"/>
        <v>0</v>
      </c>
      <c r="AB141" s="115">
        <f t="shared" si="39"/>
        <v>0</v>
      </c>
      <c r="AC141" s="121">
        <f t="shared" si="39"/>
        <v>0</v>
      </c>
    </row>
    <row r="142" spans="1:29" ht="15" customHeight="1">
      <c r="A142" s="239"/>
      <c r="B142" s="133" t="s">
        <v>49</v>
      </c>
      <c r="C142" s="95"/>
      <c r="D142" s="20"/>
      <c r="E142" s="164">
        <f t="shared" si="32"/>
        <v>0</v>
      </c>
      <c r="F142" s="95"/>
      <c r="G142" s="20"/>
      <c r="H142" s="164">
        <f t="shared" si="30"/>
        <v>0</v>
      </c>
      <c r="I142" s="20"/>
      <c r="J142" s="20"/>
      <c r="K142" s="170">
        <f t="shared" si="33"/>
        <v>0</v>
      </c>
      <c r="L142" s="95"/>
      <c r="M142" s="20"/>
      <c r="N142" s="164">
        <f t="shared" si="34"/>
        <v>0</v>
      </c>
      <c r="O142" s="20"/>
      <c r="P142" s="20"/>
      <c r="Q142" s="170">
        <f t="shared" si="31"/>
        <v>0</v>
      </c>
      <c r="R142" s="95"/>
      <c r="S142" s="20"/>
      <c r="T142" s="96">
        <f t="shared" si="35"/>
        <v>0</v>
      </c>
      <c r="U142" s="197">
        <f t="shared" si="38"/>
        <v>0</v>
      </c>
      <c r="W142" s="133" t="s">
        <v>49</v>
      </c>
      <c r="X142" s="114">
        <f t="shared" si="26"/>
        <v>0</v>
      </c>
      <c r="Y142" s="115">
        <f t="shared" si="27"/>
        <v>0</v>
      </c>
      <c r="Z142" s="115">
        <f t="shared" si="36"/>
        <v>0</v>
      </c>
      <c r="AA142" s="115">
        <f t="shared" si="37"/>
        <v>0</v>
      </c>
      <c r="AB142" s="115">
        <f t="shared" si="28"/>
        <v>0</v>
      </c>
      <c r="AC142" s="121">
        <f t="shared" si="29"/>
        <v>0</v>
      </c>
    </row>
    <row r="143" spans="1:29" ht="15" customHeight="1">
      <c r="A143" s="240"/>
      <c r="B143" s="134" t="s">
        <v>50</v>
      </c>
      <c r="C143" s="157">
        <v>75714306.869999275</v>
      </c>
      <c r="D143" s="158"/>
      <c r="E143" s="168">
        <f t="shared" si="32"/>
        <v>75714306.869999275</v>
      </c>
      <c r="F143" s="157">
        <v>1207433.69</v>
      </c>
      <c r="G143" s="158"/>
      <c r="H143" s="168">
        <f t="shared" si="30"/>
        <v>1207433.69</v>
      </c>
      <c r="I143" s="158">
        <v>0</v>
      </c>
      <c r="J143" s="158"/>
      <c r="K143" s="175">
        <f t="shared" si="33"/>
        <v>0</v>
      </c>
      <c r="L143" s="157">
        <v>0</v>
      </c>
      <c r="M143" s="158"/>
      <c r="N143" s="168">
        <f t="shared" si="34"/>
        <v>0</v>
      </c>
      <c r="O143" s="158">
        <v>604068.75999999989</v>
      </c>
      <c r="P143" s="158"/>
      <c r="Q143" s="175">
        <f t="shared" si="31"/>
        <v>604068.75999999989</v>
      </c>
      <c r="R143" s="157">
        <v>73902804.419999272</v>
      </c>
      <c r="S143" s="98"/>
      <c r="T143" s="99">
        <f t="shared" si="35"/>
        <v>73902804.419999272</v>
      </c>
      <c r="U143" s="198">
        <f t="shared" si="38"/>
        <v>0</v>
      </c>
      <c r="W143" s="134" t="s">
        <v>50</v>
      </c>
      <c r="X143" s="114">
        <f t="shared" si="26"/>
        <v>0</v>
      </c>
      <c r="Y143" s="115">
        <f t="shared" si="27"/>
        <v>0</v>
      </c>
      <c r="Z143" s="115">
        <f t="shared" si="36"/>
        <v>0</v>
      </c>
      <c r="AA143" s="115">
        <f t="shared" si="37"/>
        <v>0</v>
      </c>
      <c r="AB143" s="115">
        <f t="shared" si="28"/>
        <v>0</v>
      </c>
      <c r="AC143" s="121">
        <f t="shared" si="29"/>
        <v>0</v>
      </c>
    </row>
    <row r="144" spans="1:29" ht="15" customHeight="1">
      <c r="A144" s="238">
        <v>42390</v>
      </c>
      <c r="B144" s="132" t="s">
        <v>42</v>
      </c>
      <c r="C144" s="153">
        <v>43656633.979999565</v>
      </c>
      <c r="D144" s="154"/>
      <c r="E144" s="165">
        <f t="shared" si="32"/>
        <v>43656633.979999565</v>
      </c>
      <c r="F144" s="153">
        <v>530501.87000000011</v>
      </c>
      <c r="G144" s="154"/>
      <c r="H144" s="165">
        <f t="shared" si="30"/>
        <v>530501.87000000011</v>
      </c>
      <c r="I144" s="150">
        <v>223209.15</v>
      </c>
      <c r="J144" s="150"/>
      <c r="K144" s="171">
        <f t="shared" si="33"/>
        <v>223209.15</v>
      </c>
      <c r="L144" s="153">
        <v>14142.02</v>
      </c>
      <c r="M144" s="154"/>
      <c r="N144" s="165">
        <f t="shared" si="34"/>
        <v>14142.02</v>
      </c>
      <c r="O144" s="150">
        <v>337768.22000000003</v>
      </c>
      <c r="P144" s="150"/>
      <c r="Q144" s="171">
        <f t="shared" si="31"/>
        <v>337768.22000000003</v>
      </c>
      <c r="R144" s="153">
        <v>45889503.809999555</v>
      </c>
      <c r="S144" s="20"/>
      <c r="T144" s="96">
        <f t="shared" si="35"/>
        <v>45889503.809999555</v>
      </c>
      <c r="U144" s="196">
        <f t="shared" si="38"/>
        <v>0</v>
      </c>
      <c r="W144" s="132" t="s">
        <v>42</v>
      </c>
      <c r="X144" s="110">
        <f t="shared" si="26"/>
        <v>0</v>
      </c>
      <c r="Y144" s="111">
        <f t="shared" si="27"/>
        <v>0</v>
      </c>
      <c r="Z144" s="111">
        <f t="shared" si="36"/>
        <v>0</v>
      </c>
      <c r="AA144" s="111">
        <f t="shared" si="37"/>
        <v>0</v>
      </c>
      <c r="AB144" s="111">
        <f t="shared" si="28"/>
        <v>0</v>
      </c>
      <c r="AC144" s="123">
        <f t="shared" si="29"/>
        <v>0</v>
      </c>
    </row>
    <row r="145" spans="1:29" ht="15" customHeight="1">
      <c r="A145" s="239"/>
      <c r="B145" s="133" t="s">
        <v>43</v>
      </c>
      <c r="C145" s="153">
        <v>32585702.980000176</v>
      </c>
      <c r="D145" s="154">
        <v>32585669.100000001</v>
      </c>
      <c r="E145" s="165">
        <f t="shared" si="32"/>
        <v>33.880000174045563</v>
      </c>
      <c r="F145" s="153">
        <v>208199.22999999992</v>
      </c>
      <c r="G145" s="154" t="s">
        <v>101</v>
      </c>
      <c r="H145" s="165">
        <f t="shared" si="30"/>
        <v>-8376.7700000000768</v>
      </c>
      <c r="I145" s="150">
        <v>206627.27000000002</v>
      </c>
      <c r="J145" s="150">
        <v>206627</v>
      </c>
      <c r="K145" s="171">
        <f t="shared" si="33"/>
        <v>0.27000000001862645</v>
      </c>
      <c r="L145" s="153">
        <v>36612.6</v>
      </c>
      <c r="M145" s="154">
        <v>36612.6</v>
      </c>
      <c r="N145" s="165">
        <f t="shared" si="34"/>
        <v>0</v>
      </c>
      <c r="O145" s="150">
        <v>63579.649999999994</v>
      </c>
      <c r="P145" s="150" t="s">
        <v>102</v>
      </c>
      <c r="Q145" s="171">
        <f t="shared" si="31"/>
        <v>4.9999999995634425E-2</v>
      </c>
      <c r="R145" s="153">
        <v>32483938.770000178</v>
      </c>
      <c r="S145" s="20">
        <v>32483901</v>
      </c>
      <c r="T145" s="96">
        <f t="shared" si="35"/>
        <v>37.770000178366899</v>
      </c>
      <c r="U145" s="197">
        <f t="shared" si="38"/>
        <v>1</v>
      </c>
      <c r="W145" s="133" t="s">
        <v>43</v>
      </c>
      <c r="X145" s="114">
        <f t="shared" si="26"/>
        <v>0</v>
      </c>
      <c r="Y145" s="115">
        <f t="shared" si="27"/>
        <v>1</v>
      </c>
      <c r="Z145" s="115">
        <f t="shared" si="36"/>
        <v>0</v>
      </c>
      <c r="AA145" s="115">
        <f t="shared" si="37"/>
        <v>0</v>
      </c>
      <c r="AB145" s="115">
        <f t="shared" si="28"/>
        <v>0</v>
      </c>
      <c r="AC145" s="121">
        <f t="shared" si="29"/>
        <v>0</v>
      </c>
    </row>
    <row r="146" spans="1:29" ht="15" customHeight="1">
      <c r="A146" s="239"/>
      <c r="B146" s="104" t="s">
        <v>44</v>
      </c>
      <c r="C146" s="153">
        <v>73847423.599994496</v>
      </c>
      <c r="D146" s="154"/>
      <c r="E146" s="165">
        <f t="shared" si="32"/>
        <v>73847423.599994496</v>
      </c>
      <c r="F146" s="153">
        <v>924693.3900000006</v>
      </c>
      <c r="G146" s="154"/>
      <c r="H146" s="165">
        <f t="shared" si="30"/>
        <v>924693.3900000006</v>
      </c>
      <c r="I146" s="150">
        <v>554703.87999999966</v>
      </c>
      <c r="J146" s="150"/>
      <c r="K146" s="171">
        <f t="shared" si="33"/>
        <v>554703.87999999966</v>
      </c>
      <c r="L146" s="153">
        <v>8966.4699999999993</v>
      </c>
      <c r="M146" s="154"/>
      <c r="N146" s="165">
        <f t="shared" si="34"/>
        <v>8966.4699999999993</v>
      </c>
      <c r="O146" s="150">
        <v>303155.61</v>
      </c>
      <c r="P146" s="150"/>
      <c r="Q146" s="171">
        <f t="shared" si="31"/>
        <v>303155.61</v>
      </c>
      <c r="R146" s="153">
        <v>73165312.009994492</v>
      </c>
      <c r="S146" s="20"/>
      <c r="T146" s="96">
        <f t="shared" si="35"/>
        <v>73165312.009994492</v>
      </c>
      <c r="U146" s="197">
        <f t="shared" si="38"/>
        <v>0</v>
      </c>
      <c r="W146" s="104" t="s">
        <v>44</v>
      </c>
      <c r="X146" s="114">
        <f t="shared" si="26"/>
        <v>0</v>
      </c>
      <c r="Y146" s="115">
        <f t="shared" si="27"/>
        <v>0</v>
      </c>
      <c r="Z146" s="115">
        <f t="shared" si="36"/>
        <v>0</v>
      </c>
      <c r="AA146" s="115">
        <f t="shared" si="37"/>
        <v>0</v>
      </c>
      <c r="AB146" s="115">
        <f t="shared" si="28"/>
        <v>0</v>
      </c>
      <c r="AC146" s="121">
        <f t="shared" si="29"/>
        <v>0</v>
      </c>
    </row>
    <row r="147" spans="1:29" ht="15" customHeight="1">
      <c r="A147" s="239"/>
      <c r="B147" s="133" t="s">
        <v>45</v>
      </c>
      <c r="C147" s="153">
        <v>35487030.641398117</v>
      </c>
      <c r="D147" s="154"/>
      <c r="E147" s="165">
        <f t="shared" si="32"/>
        <v>35487030.641398117</v>
      </c>
      <c r="F147" s="153">
        <v>569496.04</v>
      </c>
      <c r="G147" s="154"/>
      <c r="H147" s="165">
        <f t="shared" si="30"/>
        <v>569496.04</v>
      </c>
      <c r="I147" s="150">
        <v>148671.92000000001</v>
      </c>
      <c r="J147" s="150"/>
      <c r="K147" s="171">
        <f t="shared" si="33"/>
        <v>148671.92000000001</v>
      </c>
      <c r="L147" s="153">
        <v>7904.3200000000006</v>
      </c>
      <c r="M147" s="154"/>
      <c r="N147" s="165">
        <f t="shared" si="34"/>
        <v>7904.3200000000006</v>
      </c>
      <c r="O147" s="150">
        <v>82311.540000000008</v>
      </c>
      <c r="P147" s="150"/>
      <c r="Q147" s="171">
        <f t="shared" si="31"/>
        <v>82311.540000000008</v>
      </c>
      <c r="R147" s="153">
        <v>34975990.661398113</v>
      </c>
      <c r="S147" s="20"/>
      <c r="T147" s="96">
        <f t="shared" si="35"/>
        <v>34975990.661398113</v>
      </c>
      <c r="U147" s="197">
        <f t="shared" si="38"/>
        <v>0</v>
      </c>
      <c r="W147" s="133" t="s">
        <v>45</v>
      </c>
      <c r="X147" s="114">
        <f t="shared" si="26"/>
        <v>0</v>
      </c>
      <c r="Y147" s="115">
        <f t="shared" si="27"/>
        <v>0</v>
      </c>
      <c r="Z147" s="115">
        <f t="shared" si="36"/>
        <v>0</v>
      </c>
      <c r="AA147" s="115">
        <f t="shared" si="37"/>
        <v>0</v>
      </c>
      <c r="AB147" s="115">
        <f t="shared" si="28"/>
        <v>0</v>
      </c>
      <c r="AC147" s="121">
        <f t="shared" si="29"/>
        <v>0</v>
      </c>
    </row>
    <row r="148" spans="1:29" ht="15" customHeight="1">
      <c r="A148" s="239"/>
      <c r="B148" s="133" t="s">
        <v>46</v>
      </c>
      <c r="C148" s="153">
        <v>89944112.999998778</v>
      </c>
      <c r="D148" s="154">
        <v>89944150</v>
      </c>
      <c r="E148" s="165">
        <f t="shared" si="32"/>
        <v>-37.000001221895218</v>
      </c>
      <c r="F148" s="153">
        <v>1151400.99</v>
      </c>
      <c r="G148" s="154" t="s">
        <v>103</v>
      </c>
      <c r="H148" s="165">
        <f t="shared" si="30"/>
        <v>0.98999999999068677</v>
      </c>
      <c r="I148" s="150">
        <v>337765.47000000003</v>
      </c>
      <c r="J148" s="150"/>
      <c r="K148" s="171">
        <f t="shared" si="33"/>
        <v>337765.47000000003</v>
      </c>
      <c r="L148" s="153">
        <v>155336.95000000001</v>
      </c>
      <c r="M148" s="154"/>
      <c r="N148" s="165">
        <f t="shared" si="34"/>
        <v>155336.95000000001</v>
      </c>
      <c r="O148" s="150">
        <v>0</v>
      </c>
      <c r="P148" s="150" t="s">
        <v>104</v>
      </c>
      <c r="Q148" s="171">
        <f t="shared" si="31"/>
        <v>-170693</v>
      </c>
      <c r="R148" s="153">
        <v>88975140.529998779</v>
      </c>
      <c r="S148" s="20">
        <v>88975150</v>
      </c>
      <c r="T148" s="96">
        <f t="shared" si="35"/>
        <v>-9.470001220703125</v>
      </c>
      <c r="U148" s="197">
        <f t="shared" si="38"/>
        <v>1</v>
      </c>
      <c r="W148" s="133" t="s">
        <v>46</v>
      </c>
      <c r="X148" s="114">
        <f t="shared" si="26"/>
        <v>0</v>
      </c>
      <c r="Y148" s="115">
        <f t="shared" si="27"/>
        <v>0</v>
      </c>
      <c r="Z148" s="115">
        <f t="shared" si="36"/>
        <v>0</v>
      </c>
      <c r="AA148" s="115">
        <f t="shared" si="37"/>
        <v>0</v>
      </c>
      <c r="AB148" s="115">
        <f t="shared" si="28"/>
        <v>0</v>
      </c>
      <c r="AC148" s="121">
        <f t="shared" si="29"/>
        <v>0</v>
      </c>
    </row>
    <row r="149" spans="1:29" ht="15" customHeight="1">
      <c r="A149" s="239"/>
      <c r="B149" s="133" t="s">
        <v>47</v>
      </c>
      <c r="C149" s="153">
        <v>17680952.230000332</v>
      </c>
      <c r="D149" s="154">
        <v>17680938</v>
      </c>
      <c r="E149" s="165">
        <f t="shared" si="32"/>
        <v>14.230000331997871</v>
      </c>
      <c r="F149" s="153">
        <v>771978.94999999984</v>
      </c>
      <c r="G149" s="154" t="s">
        <v>105</v>
      </c>
      <c r="H149" s="165">
        <f t="shared" si="30"/>
        <v>-7000001.0499999998</v>
      </c>
      <c r="I149" s="150">
        <v>71755.430000000008</v>
      </c>
      <c r="J149" s="150"/>
      <c r="K149" s="171">
        <f t="shared" si="33"/>
        <v>71755.430000000008</v>
      </c>
      <c r="L149" s="153">
        <v>21177.77</v>
      </c>
      <c r="M149" s="154"/>
      <c r="N149" s="165">
        <f t="shared" si="34"/>
        <v>21177.77</v>
      </c>
      <c r="O149" s="150">
        <v>265039.57</v>
      </c>
      <c r="P149" s="150" t="s">
        <v>106</v>
      </c>
      <c r="Q149" s="171">
        <f t="shared" si="31"/>
        <v>-0.42999999999301508</v>
      </c>
      <c r="R149" s="153">
        <v>18655928.160000335</v>
      </c>
      <c r="S149" s="20">
        <v>18655917</v>
      </c>
      <c r="T149" s="96">
        <f t="shared" si="35"/>
        <v>11.160000335425138</v>
      </c>
      <c r="U149" s="197">
        <f t="shared" si="38"/>
        <v>1</v>
      </c>
      <c r="W149" s="133" t="s">
        <v>47</v>
      </c>
      <c r="X149" s="114">
        <f t="shared" si="26"/>
        <v>0</v>
      </c>
      <c r="Y149" s="115">
        <f t="shared" si="27"/>
        <v>1</v>
      </c>
      <c r="Z149" s="115">
        <f t="shared" si="36"/>
        <v>0</v>
      </c>
      <c r="AA149" s="115">
        <f t="shared" si="37"/>
        <v>0</v>
      </c>
      <c r="AB149" s="115">
        <f t="shared" si="28"/>
        <v>0</v>
      </c>
      <c r="AC149" s="121">
        <f t="shared" si="29"/>
        <v>0</v>
      </c>
    </row>
    <row r="150" spans="1:29" ht="15" customHeight="1">
      <c r="A150" s="239"/>
      <c r="B150" s="133" t="s">
        <v>48</v>
      </c>
      <c r="C150" s="153">
        <v>89036904.609999061</v>
      </c>
      <c r="D150" s="154"/>
      <c r="E150" s="165">
        <f t="shared" si="32"/>
        <v>89036904.609999061</v>
      </c>
      <c r="F150" s="153">
        <v>1079058.3399999996</v>
      </c>
      <c r="G150" s="154"/>
      <c r="H150" s="165">
        <f t="shared" si="30"/>
        <v>1079058.3399999996</v>
      </c>
      <c r="I150" s="150">
        <v>268019.84999999998</v>
      </c>
      <c r="J150" s="150"/>
      <c r="K150" s="171">
        <f t="shared" si="33"/>
        <v>268019.84999999998</v>
      </c>
      <c r="L150" s="153">
        <v>216455.55000000008</v>
      </c>
      <c r="M150" s="154"/>
      <c r="N150" s="165">
        <f t="shared" si="34"/>
        <v>216455.55000000008</v>
      </c>
      <c r="O150" s="150">
        <v>173759.31000000008</v>
      </c>
      <c r="P150" s="150"/>
      <c r="Q150" s="171">
        <f t="shared" si="31"/>
        <v>173759.31000000008</v>
      </c>
      <c r="R150" s="153">
        <v>87835651.259999067</v>
      </c>
      <c r="S150" s="20"/>
      <c r="T150" s="96">
        <f t="shared" si="35"/>
        <v>87835651.259999067</v>
      </c>
      <c r="U150" s="197">
        <f t="shared" si="38"/>
        <v>0</v>
      </c>
      <c r="W150" s="133" t="s">
        <v>48</v>
      </c>
      <c r="X150" s="114">
        <f t="shared" si="26"/>
        <v>0</v>
      </c>
      <c r="Y150" s="115">
        <f t="shared" si="27"/>
        <v>0</v>
      </c>
      <c r="Z150" s="115">
        <f t="shared" si="36"/>
        <v>0</v>
      </c>
      <c r="AA150" s="115">
        <f t="shared" si="37"/>
        <v>0</v>
      </c>
      <c r="AB150" s="115">
        <f t="shared" si="28"/>
        <v>0</v>
      </c>
      <c r="AC150" s="121">
        <f t="shared" si="29"/>
        <v>0</v>
      </c>
    </row>
    <row r="151" spans="1:29" ht="15" customHeight="1">
      <c r="A151" s="239"/>
      <c r="B151" s="133" t="s">
        <v>49</v>
      </c>
      <c r="C151" s="153">
        <v>67212562.529998213</v>
      </c>
      <c r="D151" s="154">
        <v>0</v>
      </c>
      <c r="E151" s="165">
        <f t="shared" si="32"/>
        <v>67212562.529998213</v>
      </c>
      <c r="F151" s="153">
        <v>8136872.1599999918</v>
      </c>
      <c r="G151" s="154" t="s">
        <v>55</v>
      </c>
      <c r="H151" s="165">
        <f t="shared" si="30"/>
        <v>8136872.1599999918</v>
      </c>
      <c r="I151" s="150">
        <v>0</v>
      </c>
      <c r="J151" s="150"/>
      <c r="K151" s="171">
        <f t="shared" si="33"/>
        <v>0</v>
      </c>
      <c r="L151" s="153">
        <v>0</v>
      </c>
      <c r="M151" s="154"/>
      <c r="N151" s="165">
        <f t="shared" si="34"/>
        <v>0</v>
      </c>
      <c r="O151" s="150">
        <v>7680595.1399999885</v>
      </c>
      <c r="P151" s="150" t="s">
        <v>55</v>
      </c>
      <c r="Q151" s="171">
        <f t="shared" si="31"/>
        <v>7680595.1399999885</v>
      </c>
      <c r="R151" s="153">
        <v>61854958.829998225</v>
      </c>
      <c r="S151" s="20">
        <v>0</v>
      </c>
      <c r="T151" s="96">
        <f t="shared" si="35"/>
        <v>61854958.829998225</v>
      </c>
      <c r="U151" s="197">
        <f t="shared" si="38"/>
        <v>0</v>
      </c>
      <c r="W151" s="133" t="s">
        <v>49</v>
      </c>
      <c r="X151" s="114">
        <f t="shared" si="26"/>
        <v>0</v>
      </c>
      <c r="Y151" s="115">
        <f t="shared" si="27"/>
        <v>1</v>
      </c>
      <c r="Z151" s="115">
        <f t="shared" si="36"/>
        <v>0</v>
      </c>
      <c r="AA151" s="115">
        <f t="shared" si="37"/>
        <v>0</v>
      </c>
      <c r="AB151" s="115">
        <f t="shared" si="28"/>
        <v>1</v>
      </c>
      <c r="AC151" s="121">
        <f t="shared" si="29"/>
        <v>0</v>
      </c>
    </row>
    <row r="152" spans="1:29" ht="15" customHeight="1">
      <c r="A152" s="240"/>
      <c r="B152" s="134" t="s">
        <v>50</v>
      </c>
      <c r="C152" s="153">
        <v>73902804.419999272</v>
      </c>
      <c r="D152" s="154"/>
      <c r="E152" s="165">
        <f t="shared" si="32"/>
        <v>73902804.419999272</v>
      </c>
      <c r="F152" s="153">
        <v>1813453.6100000013</v>
      </c>
      <c r="G152" s="154"/>
      <c r="H152" s="165">
        <f t="shared" si="30"/>
        <v>1813453.6100000013</v>
      </c>
      <c r="I152" s="150">
        <v>169519.38</v>
      </c>
      <c r="J152" s="150"/>
      <c r="K152" s="171">
        <f t="shared" si="33"/>
        <v>169519.38</v>
      </c>
      <c r="L152" s="153">
        <v>20273.27</v>
      </c>
      <c r="M152" s="154"/>
      <c r="N152" s="165">
        <f t="shared" si="34"/>
        <v>20273.27</v>
      </c>
      <c r="O152" s="150">
        <v>222645.59</v>
      </c>
      <c r="P152" s="150"/>
      <c r="Q152" s="171">
        <f t="shared" si="31"/>
        <v>222645.59</v>
      </c>
      <c r="R152" s="153">
        <v>72015951.329999253</v>
      </c>
      <c r="S152" s="20"/>
      <c r="T152" s="96">
        <f t="shared" si="35"/>
        <v>72015951.329999253</v>
      </c>
      <c r="U152" s="198">
        <f t="shared" si="38"/>
        <v>0</v>
      </c>
      <c r="W152" s="134" t="s">
        <v>50</v>
      </c>
      <c r="X152" s="118">
        <f t="shared" si="26"/>
        <v>0</v>
      </c>
      <c r="Y152" s="119">
        <f t="shared" si="27"/>
        <v>0</v>
      </c>
      <c r="Z152" s="119">
        <f t="shared" si="36"/>
        <v>0</v>
      </c>
      <c r="AA152" s="119">
        <f t="shared" si="37"/>
        <v>0</v>
      </c>
      <c r="AB152" s="119">
        <f t="shared" si="28"/>
        <v>0</v>
      </c>
      <c r="AC152" s="124">
        <f t="shared" si="29"/>
        <v>0</v>
      </c>
    </row>
    <row r="153" spans="1:29" ht="15" customHeight="1">
      <c r="A153" s="238">
        <v>42392</v>
      </c>
      <c r="B153" s="132" t="s">
        <v>42</v>
      </c>
      <c r="C153" s="92"/>
      <c r="D153" s="93"/>
      <c r="E153" s="163">
        <f t="shared" si="32"/>
        <v>0</v>
      </c>
      <c r="F153" s="92"/>
      <c r="G153" s="93"/>
      <c r="H153" s="163">
        <f t="shared" si="30"/>
        <v>0</v>
      </c>
      <c r="I153" s="93"/>
      <c r="J153" s="93"/>
      <c r="K153" s="169">
        <f t="shared" si="33"/>
        <v>0</v>
      </c>
      <c r="L153" s="92"/>
      <c r="M153" s="93"/>
      <c r="N153" s="163">
        <f t="shared" si="34"/>
        <v>0</v>
      </c>
      <c r="O153" s="93"/>
      <c r="P153" s="93"/>
      <c r="Q153" s="169">
        <f t="shared" si="31"/>
        <v>0</v>
      </c>
      <c r="R153" s="92"/>
      <c r="S153" s="93"/>
      <c r="T153" s="94">
        <f t="shared" si="35"/>
        <v>0</v>
      </c>
      <c r="U153" s="196">
        <f t="shared" si="38"/>
        <v>0</v>
      </c>
      <c r="W153" s="132" t="s">
        <v>42</v>
      </c>
      <c r="X153" s="110">
        <f t="shared" si="26"/>
        <v>0</v>
      </c>
      <c r="Y153" s="111">
        <f t="shared" si="27"/>
        <v>0</v>
      </c>
      <c r="Z153" s="111">
        <f t="shared" si="36"/>
        <v>0</v>
      </c>
      <c r="AA153" s="111">
        <f t="shared" si="37"/>
        <v>0</v>
      </c>
      <c r="AB153" s="111">
        <f t="shared" si="28"/>
        <v>0</v>
      </c>
      <c r="AC153" s="123">
        <f t="shared" si="29"/>
        <v>0</v>
      </c>
    </row>
    <row r="154" spans="1:29" ht="15" customHeight="1">
      <c r="A154" s="239"/>
      <c r="B154" s="133" t="s">
        <v>43</v>
      </c>
      <c r="C154" s="95"/>
      <c r="D154" s="20"/>
      <c r="E154" s="164">
        <f t="shared" si="32"/>
        <v>0</v>
      </c>
      <c r="F154" s="95"/>
      <c r="G154" s="20"/>
      <c r="H154" s="164">
        <f t="shared" si="30"/>
        <v>0</v>
      </c>
      <c r="I154" s="20"/>
      <c r="J154" s="20"/>
      <c r="K154" s="170">
        <f t="shared" si="33"/>
        <v>0</v>
      </c>
      <c r="L154" s="95"/>
      <c r="M154" s="20"/>
      <c r="N154" s="164">
        <f t="shared" si="34"/>
        <v>0</v>
      </c>
      <c r="O154" s="20"/>
      <c r="P154" s="20"/>
      <c r="Q154" s="170">
        <f t="shared" si="31"/>
        <v>0</v>
      </c>
      <c r="R154" s="95"/>
      <c r="S154" s="20"/>
      <c r="T154" s="96">
        <f t="shared" si="35"/>
        <v>0</v>
      </c>
      <c r="U154" s="197">
        <f t="shared" si="38"/>
        <v>0</v>
      </c>
      <c r="W154" s="133" t="s">
        <v>43</v>
      </c>
      <c r="X154" s="114">
        <f t="shared" si="26"/>
        <v>0</v>
      </c>
      <c r="Y154" s="115">
        <f t="shared" si="27"/>
        <v>0</v>
      </c>
      <c r="Z154" s="115">
        <f t="shared" si="36"/>
        <v>0</v>
      </c>
      <c r="AA154" s="115">
        <f t="shared" si="37"/>
        <v>0</v>
      </c>
      <c r="AB154" s="115">
        <f t="shared" si="28"/>
        <v>0</v>
      </c>
      <c r="AC154" s="121">
        <f t="shared" si="29"/>
        <v>0</v>
      </c>
    </row>
    <row r="155" spans="1:29" ht="15" customHeight="1">
      <c r="A155" s="239"/>
      <c r="B155" s="104" t="s">
        <v>44</v>
      </c>
      <c r="C155" s="95"/>
      <c r="D155" s="20"/>
      <c r="E155" s="164">
        <f t="shared" si="32"/>
        <v>0</v>
      </c>
      <c r="F155" s="95"/>
      <c r="G155" s="20"/>
      <c r="H155" s="164">
        <f t="shared" si="30"/>
        <v>0</v>
      </c>
      <c r="I155" s="20"/>
      <c r="J155" s="20"/>
      <c r="K155" s="170">
        <f t="shared" si="33"/>
        <v>0</v>
      </c>
      <c r="L155" s="95"/>
      <c r="M155" s="20"/>
      <c r="N155" s="164">
        <f t="shared" si="34"/>
        <v>0</v>
      </c>
      <c r="O155" s="20"/>
      <c r="P155" s="20"/>
      <c r="Q155" s="170">
        <f t="shared" si="31"/>
        <v>0</v>
      </c>
      <c r="R155" s="95"/>
      <c r="S155" s="20"/>
      <c r="T155" s="96">
        <f t="shared" si="35"/>
        <v>0</v>
      </c>
      <c r="U155" s="197">
        <f t="shared" si="38"/>
        <v>0</v>
      </c>
      <c r="W155" s="104" t="s">
        <v>44</v>
      </c>
      <c r="X155" s="114">
        <f t="shared" si="26"/>
        <v>0</v>
      </c>
      <c r="Y155" s="115">
        <f t="shared" si="27"/>
        <v>0</v>
      </c>
      <c r="Z155" s="115">
        <f t="shared" si="36"/>
        <v>0</v>
      </c>
      <c r="AA155" s="115">
        <f t="shared" si="37"/>
        <v>0</v>
      </c>
      <c r="AB155" s="115">
        <f t="shared" si="28"/>
        <v>0</v>
      </c>
      <c r="AC155" s="121">
        <f t="shared" si="29"/>
        <v>0</v>
      </c>
    </row>
    <row r="156" spans="1:29" ht="15" customHeight="1">
      <c r="A156" s="239"/>
      <c r="B156" s="133" t="s">
        <v>45</v>
      </c>
      <c r="C156" s="153">
        <v>34975990.661398113</v>
      </c>
      <c r="D156" s="154"/>
      <c r="E156" s="165">
        <f t="shared" si="32"/>
        <v>34975990.661398113</v>
      </c>
      <c r="F156" s="153">
        <v>325148.31000000011</v>
      </c>
      <c r="G156" s="154"/>
      <c r="H156" s="165">
        <f t="shared" si="30"/>
        <v>325148.31000000011</v>
      </c>
      <c r="I156" s="154">
        <v>55186.66</v>
      </c>
      <c r="J156" s="154"/>
      <c r="K156" s="174">
        <f t="shared" si="33"/>
        <v>55186.66</v>
      </c>
      <c r="L156" s="153">
        <v>656.80000000000007</v>
      </c>
      <c r="M156" s="154"/>
      <c r="N156" s="165">
        <f t="shared" si="34"/>
        <v>656.80000000000007</v>
      </c>
      <c r="O156" s="154">
        <v>0</v>
      </c>
      <c r="P156" s="154"/>
      <c r="Q156" s="174">
        <f t="shared" si="31"/>
        <v>0</v>
      </c>
      <c r="R156" s="153">
        <v>34705372.211398117</v>
      </c>
      <c r="S156" s="20"/>
      <c r="T156" s="96">
        <f t="shared" si="35"/>
        <v>34705372.211398117</v>
      </c>
      <c r="U156" s="197">
        <f t="shared" si="38"/>
        <v>0</v>
      </c>
      <c r="W156" s="133" t="s">
        <v>45</v>
      </c>
      <c r="X156" s="114">
        <f t="shared" si="26"/>
        <v>0</v>
      </c>
      <c r="Y156" s="115">
        <f t="shared" si="27"/>
        <v>0</v>
      </c>
      <c r="Z156" s="115">
        <f t="shared" si="36"/>
        <v>0</v>
      </c>
      <c r="AA156" s="115">
        <f t="shared" si="37"/>
        <v>0</v>
      </c>
      <c r="AB156" s="115">
        <f t="shared" si="28"/>
        <v>0</v>
      </c>
      <c r="AC156" s="121">
        <f t="shared" si="29"/>
        <v>0</v>
      </c>
    </row>
    <row r="157" spans="1:29" ht="15" customHeight="1">
      <c r="A157" s="239"/>
      <c r="B157" s="133" t="s">
        <v>46</v>
      </c>
      <c r="C157" s="155"/>
      <c r="D157" s="3"/>
      <c r="E157" s="160">
        <f t="shared" si="32"/>
        <v>0</v>
      </c>
      <c r="F157" s="155"/>
      <c r="G157" s="3"/>
      <c r="H157" s="160">
        <f t="shared" si="30"/>
        <v>0</v>
      </c>
      <c r="I157" s="3"/>
      <c r="J157" s="3"/>
      <c r="K157" s="161">
        <f t="shared" si="33"/>
        <v>0</v>
      </c>
      <c r="L157" s="155"/>
      <c r="M157" s="3"/>
      <c r="N157" s="160">
        <f t="shared" si="34"/>
        <v>0</v>
      </c>
      <c r="O157" s="3"/>
      <c r="P157" s="3"/>
      <c r="Q157" s="161">
        <f t="shared" si="31"/>
        <v>0</v>
      </c>
      <c r="R157" s="155"/>
      <c r="S157" s="20"/>
      <c r="T157" s="96">
        <f t="shared" si="35"/>
        <v>0</v>
      </c>
      <c r="U157" s="197">
        <f t="shared" si="38"/>
        <v>0</v>
      </c>
      <c r="W157" s="133" t="s">
        <v>46</v>
      </c>
      <c r="X157" s="114">
        <f>+IF(AND(C160&lt;&gt;0,D160&lt;&gt;0,OR(E160&gt;100,E160&lt;-100)),1,0)</f>
        <v>0</v>
      </c>
      <c r="Y157" s="115">
        <f>+IF(AND(F160&lt;&gt;0,G160&lt;&gt;0,OR(H160&gt;100,H160&lt;-100)),1,0)</f>
        <v>0</v>
      </c>
      <c r="Z157" s="115">
        <f t="shared" si="36"/>
        <v>0</v>
      </c>
      <c r="AA157" s="115">
        <f t="shared" si="37"/>
        <v>0</v>
      </c>
      <c r="AB157" s="115">
        <f>+IF(AND(O160&lt;&gt;0,P160&lt;&gt;0,OR(Q160&gt;100,Q160&lt;-100)),1,0)</f>
        <v>0</v>
      </c>
      <c r="AC157" s="121">
        <f>+IF(AND(R160&lt;&gt;0,S157&lt;&gt;0,OR(T157&gt;100,T157&lt;-100)),1,0)</f>
        <v>0</v>
      </c>
    </row>
    <row r="158" spans="1:29" ht="15" customHeight="1">
      <c r="A158" s="239"/>
      <c r="B158" s="133" t="s">
        <v>47</v>
      </c>
      <c r="C158" s="95"/>
      <c r="D158" s="20"/>
      <c r="E158" s="164">
        <f t="shared" si="32"/>
        <v>0</v>
      </c>
      <c r="F158" s="95"/>
      <c r="G158" s="20"/>
      <c r="H158" s="164">
        <f t="shared" si="30"/>
        <v>0</v>
      </c>
      <c r="I158" s="20"/>
      <c r="J158" s="20"/>
      <c r="K158" s="170">
        <f t="shared" si="33"/>
        <v>0</v>
      </c>
      <c r="L158" s="95"/>
      <c r="M158" s="20"/>
      <c r="N158" s="164">
        <f t="shared" si="34"/>
        <v>0</v>
      </c>
      <c r="O158" s="20"/>
      <c r="P158" s="20"/>
      <c r="Q158" s="170">
        <f t="shared" si="31"/>
        <v>0</v>
      </c>
      <c r="R158" s="95"/>
      <c r="S158" s="20"/>
      <c r="T158" s="96">
        <f t="shared" si="35"/>
        <v>0</v>
      </c>
      <c r="U158" s="197">
        <f t="shared" si="38"/>
        <v>0</v>
      </c>
      <c r="W158" s="133" t="s">
        <v>47</v>
      </c>
      <c r="X158" s="114">
        <f t="shared" si="26"/>
        <v>0</v>
      </c>
      <c r="Y158" s="115">
        <f t="shared" si="27"/>
        <v>0</v>
      </c>
      <c r="Z158" s="115">
        <f t="shared" si="36"/>
        <v>0</v>
      </c>
      <c r="AA158" s="115">
        <f t="shared" si="37"/>
        <v>0</v>
      </c>
      <c r="AB158" s="115">
        <f t="shared" si="28"/>
        <v>0</v>
      </c>
      <c r="AC158" s="121">
        <f t="shared" si="29"/>
        <v>0</v>
      </c>
    </row>
    <row r="159" spans="1:29" ht="15" customHeight="1">
      <c r="A159" s="239"/>
      <c r="B159" s="133" t="s">
        <v>48</v>
      </c>
      <c r="C159" s="95"/>
      <c r="D159" s="20"/>
      <c r="E159" s="164">
        <f t="shared" si="32"/>
        <v>0</v>
      </c>
      <c r="F159" s="95"/>
      <c r="G159" s="20"/>
      <c r="H159" s="164">
        <f t="shared" si="30"/>
        <v>0</v>
      </c>
      <c r="I159" s="20"/>
      <c r="J159" s="20"/>
      <c r="K159" s="170">
        <f t="shared" si="33"/>
        <v>0</v>
      </c>
      <c r="L159" s="95"/>
      <c r="M159" s="20"/>
      <c r="N159" s="164">
        <f t="shared" si="34"/>
        <v>0</v>
      </c>
      <c r="O159" s="20"/>
      <c r="P159" s="20"/>
      <c r="Q159" s="170">
        <f t="shared" si="31"/>
        <v>0</v>
      </c>
      <c r="R159" s="95"/>
      <c r="S159" s="20"/>
      <c r="T159" s="96">
        <f t="shared" si="35"/>
        <v>0</v>
      </c>
      <c r="U159" s="197">
        <f t="shared" si="38"/>
        <v>0</v>
      </c>
      <c r="W159" s="133" t="s">
        <v>48</v>
      </c>
      <c r="X159" s="114">
        <f t="shared" si="26"/>
        <v>0</v>
      </c>
      <c r="Y159" s="115">
        <f t="shared" si="27"/>
        <v>0</v>
      </c>
      <c r="Z159" s="115">
        <f t="shared" si="36"/>
        <v>0</v>
      </c>
      <c r="AA159" s="115">
        <f t="shared" si="37"/>
        <v>0</v>
      </c>
      <c r="AB159" s="115">
        <f t="shared" si="28"/>
        <v>0</v>
      </c>
      <c r="AC159" s="121">
        <f t="shared" si="29"/>
        <v>0</v>
      </c>
    </row>
    <row r="160" spans="1:29" ht="15" customHeight="1">
      <c r="A160" s="239"/>
      <c r="B160" s="133" t="s">
        <v>49</v>
      </c>
      <c r="C160" s="153">
        <v>61854958.829998225</v>
      </c>
      <c r="D160" s="154"/>
      <c r="E160" s="165">
        <f t="shared" si="32"/>
        <v>61854958.829998225</v>
      </c>
      <c r="F160" s="153">
        <v>1093795.2</v>
      </c>
      <c r="G160" s="154"/>
      <c r="H160" s="165">
        <f t="shared" si="30"/>
        <v>1093795.2</v>
      </c>
      <c r="I160" s="154">
        <v>380010.56999999995</v>
      </c>
      <c r="J160" s="154"/>
      <c r="K160" s="174">
        <f t="shared" si="33"/>
        <v>380010.56999999995</v>
      </c>
      <c r="L160" s="153">
        <v>76307.59</v>
      </c>
      <c r="M160" s="154"/>
      <c r="N160" s="165">
        <f t="shared" si="34"/>
        <v>76307.59</v>
      </c>
      <c r="O160" s="154">
        <v>1061283.69</v>
      </c>
      <c r="P160" s="154"/>
      <c r="Q160" s="174">
        <f t="shared" si="31"/>
        <v>1061283.69</v>
      </c>
      <c r="R160" s="153">
        <v>63123654.539998226</v>
      </c>
      <c r="S160" s="20"/>
      <c r="T160" s="96">
        <f t="shared" si="35"/>
        <v>63123654.539998226</v>
      </c>
      <c r="U160" s="197">
        <f t="shared" si="38"/>
        <v>0</v>
      </c>
      <c r="W160" s="133" t="s">
        <v>49</v>
      </c>
      <c r="X160" s="114">
        <f t="shared" ref="X160:AC160" si="40">+IF(AND(C161&lt;&gt;0,D161&lt;&gt;0,OR(E161&gt;100,E161&lt;-100)),1,0)</f>
        <v>0</v>
      </c>
      <c r="Y160" s="115">
        <f t="shared" si="40"/>
        <v>0</v>
      </c>
      <c r="Z160" s="115">
        <f t="shared" si="36"/>
        <v>0</v>
      </c>
      <c r="AA160" s="115">
        <f t="shared" si="37"/>
        <v>0</v>
      </c>
      <c r="AB160" s="115">
        <f t="shared" si="40"/>
        <v>0</v>
      </c>
      <c r="AC160" s="121">
        <f t="shared" si="40"/>
        <v>0</v>
      </c>
    </row>
    <row r="161" spans="1:29" ht="15" customHeight="1">
      <c r="A161" s="240"/>
      <c r="B161" s="134" t="s">
        <v>50</v>
      </c>
      <c r="C161" s="97"/>
      <c r="D161" s="98"/>
      <c r="E161" s="166">
        <f t="shared" si="32"/>
        <v>0</v>
      </c>
      <c r="F161" s="97"/>
      <c r="G161" s="98"/>
      <c r="H161" s="166">
        <f t="shared" si="30"/>
        <v>0</v>
      </c>
      <c r="I161" s="98"/>
      <c r="J161" s="98"/>
      <c r="K161" s="172">
        <f t="shared" si="33"/>
        <v>0</v>
      </c>
      <c r="L161" s="97"/>
      <c r="M161" s="98"/>
      <c r="N161" s="166">
        <f t="shared" si="34"/>
        <v>0</v>
      </c>
      <c r="O161" s="98"/>
      <c r="P161" s="98"/>
      <c r="Q161" s="172">
        <f t="shared" si="31"/>
        <v>0</v>
      </c>
      <c r="R161" s="97"/>
      <c r="S161" s="98"/>
      <c r="T161" s="99">
        <f t="shared" si="35"/>
        <v>0</v>
      </c>
      <c r="U161" s="198">
        <f t="shared" si="38"/>
        <v>0</v>
      </c>
      <c r="W161" s="134" t="s">
        <v>50</v>
      </c>
      <c r="X161" s="118">
        <f t="shared" si="26"/>
        <v>0</v>
      </c>
      <c r="Y161" s="119">
        <f t="shared" si="27"/>
        <v>0</v>
      </c>
      <c r="Z161" s="119">
        <f t="shared" si="36"/>
        <v>0</v>
      </c>
      <c r="AA161" s="119">
        <f t="shared" si="37"/>
        <v>0</v>
      </c>
      <c r="AB161" s="119">
        <f t="shared" si="28"/>
        <v>0</v>
      </c>
      <c r="AC161" s="124">
        <f t="shared" si="29"/>
        <v>0</v>
      </c>
    </row>
    <row r="162" spans="1:29" ht="15" customHeight="1">
      <c r="A162" s="238">
        <v>42393</v>
      </c>
      <c r="B162" s="132" t="s">
        <v>42</v>
      </c>
      <c r="C162" s="153">
        <v>45889503.809999555</v>
      </c>
      <c r="D162" s="154"/>
      <c r="E162" s="165">
        <f t="shared" si="32"/>
        <v>45889503.809999555</v>
      </c>
      <c r="F162" s="153">
        <v>1354692.8300000012</v>
      </c>
      <c r="G162" s="154"/>
      <c r="H162" s="165">
        <f t="shared" si="30"/>
        <v>1354692.8300000012</v>
      </c>
      <c r="I162" s="150">
        <v>694740.22</v>
      </c>
      <c r="J162" s="150"/>
      <c r="K162" s="171">
        <f t="shared" si="33"/>
        <v>694740.22</v>
      </c>
      <c r="L162" s="153">
        <v>1139990.1000000006</v>
      </c>
      <c r="M162" s="154"/>
      <c r="N162" s="165">
        <f t="shared" si="34"/>
        <v>1139990.1000000006</v>
      </c>
      <c r="O162" s="150">
        <v>148224.09</v>
      </c>
      <c r="P162" s="150"/>
      <c r="Q162" s="171">
        <f t="shared" si="31"/>
        <v>148224.09</v>
      </c>
      <c r="R162" s="153">
        <v>43941337.009999566</v>
      </c>
      <c r="S162" s="93"/>
      <c r="T162" s="94">
        <f t="shared" si="35"/>
        <v>43941337.009999566</v>
      </c>
      <c r="U162" s="196">
        <f t="shared" si="38"/>
        <v>0</v>
      </c>
      <c r="W162" s="132" t="s">
        <v>42</v>
      </c>
      <c r="X162" s="114">
        <f t="shared" si="26"/>
        <v>0</v>
      </c>
      <c r="Y162" s="115">
        <f t="shared" si="27"/>
        <v>0</v>
      </c>
      <c r="Z162" s="115">
        <f t="shared" si="36"/>
        <v>0</v>
      </c>
      <c r="AA162" s="115">
        <f t="shared" si="37"/>
        <v>0</v>
      </c>
      <c r="AB162" s="115">
        <f t="shared" si="28"/>
        <v>0</v>
      </c>
      <c r="AC162" s="121">
        <f t="shared" si="29"/>
        <v>0</v>
      </c>
    </row>
    <row r="163" spans="1:29" ht="15" customHeight="1">
      <c r="A163" s="239"/>
      <c r="B163" s="133" t="s">
        <v>43</v>
      </c>
      <c r="C163" s="153">
        <v>32483938.770000178</v>
      </c>
      <c r="D163" s="154">
        <v>32585669.100000001</v>
      </c>
      <c r="E163" s="165">
        <f t="shared" si="32"/>
        <v>-101730.32999982312</v>
      </c>
      <c r="F163" s="153">
        <v>724832.93</v>
      </c>
      <c r="G163" s="154" t="s">
        <v>107</v>
      </c>
      <c r="H163" s="165">
        <f t="shared" si="30"/>
        <v>-9974.0699999999488</v>
      </c>
      <c r="I163" s="150">
        <v>78421.81</v>
      </c>
      <c r="J163" s="150">
        <v>78421.8</v>
      </c>
      <c r="K163" s="171">
        <f t="shared" si="33"/>
        <v>9.9999999947613105E-3</v>
      </c>
      <c r="L163" s="153">
        <v>14523.86</v>
      </c>
      <c r="M163" s="154">
        <v>14523.9</v>
      </c>
      <c r="N163" s="165">
        <f t="shared" si="34"/>
        <v>-3.9999999999054126E-2</v>
      </c>
      <c r="O163" s="150">
        <v>107946.40000000001</v>
      </c>
      <c r="P163" s="150" t="s">
        <v>108</v>
      </c>
      <c r="Q163" s="171">
        <f t="shared" si="31"/>
        <v>0.40000000000873115</v>
      </c>
      <c r="R163" s="153">
        <v>33682059.590000182</v>
      </c>
      <c r="S163" s="20">
        <v>33682110</v>
      </c>
      <c r="T163" s="96">
        <f t="shared" si="35"/>
        <v>-50.409999817609787</v>
      </c>
      <c r="U163" s="197">
        <f t="shared" si="38"/>
        <v>1</v>
      </c>
      <c r="W163" s="133" t="s">
        <v>43</v>
      </c>
      <c r="X163" s="114">
        <f t="shared" si="26"/>
        <v>1</v>
      </c>
      <c r="Y163" s="115">
        <f t="shared" si="27"/>
        <v>1</v>
      </c>
      <c r="Z163" s="115">
        <f t="shared" si="36"/>
        <v>0</v>
      </c>
      <c r="AA163" s="115">
        <f t="shared" si="37"/>
        <v>0</v>
      </c>
      <c r="AB163" s="115">
        <f t="shared" si="28"/>
        <v>0</v>
      </c>
      <c r="AC163" s="121">
        <f t="shared" si="29"/>
        <v>0</v>
      </c>
    </row>
    <row r="164" spans="1:29" ht="15" customHeight="1">
      <c r="A164" s="239"/>
      <c r="B164" s="104" t="s">
        <v>44</v>
      </c>
      <c r="C164" s="153">
        <v>73165312.009994492</v>
      </c>
      <c r="D164" s="154"/>
      <c r="E164" s="165">
        <f t="shared" si="32"/>
        <v>73165312.009994492</v>
      </c>
      <c r="F164" s="153">
        <v>1879341.1899999995</v>
      </c>
      <c r="G164" s="154"/>
      <c r="H164" s="165">
        <f t="shared" si="30"/>
        <v>1879341.1899999995</v>
      </c>
      <c r="I164" s="150">
        <v>563255.57000000007</v>
      </c>
      <c r="J164" s="150"/>
      <c r="K164" s="171">
        <f t="shared" si="33"/>
        <v>563255.57000000007</v>
      </c>
      <c r="L164" s="153">
        <v>410476.03</v>
      </c>
      <c r="M164" s="154"/>
      <c r="N164" s="165">
        <f t="shared" si="34"/>
        <v>410476.03</v>
      </c>
      <c r="O164" s="150">
        <v>248536.28999999998</v>
      </c>
      <c r="P164" s="150"/>
      <c r="Q164" s="171">
        <f t="shared" si="31"/>
        <v>248536.28999999998</v>
      </c>
      <c r="R164" s="153">
        <v>71190214.069994509</v>
      </c>
      <c r="S164" s="20"/>
      <c r="T164" s="96">
        <f t="shared" si="35"/>
        <v>71190214.069994509</v>
      </c>
      <c r="U164" s="197">
        <f t="shared" si="38"/>
        <v>0</v>
      </c>
      <c r="W164" s="104" t="s">
        <v>44</v>
      </c>
      <c r="X164" s="114">
        <f t="shared" si="26"/>
        <v>0</v>
      </c>
      <c r="Y164" s="115">
        <f t="shared" si="27"/>
        <v>0</v>
      </c>
      <c r="Z164" s="115">
        <f t="shared" si="36"/>
        <v>0</v>
      </c>
      <c r="AA164" s="115">
        <f t="shared" si="37"/>
        <v>0</v>
      </c>
      <c r="AB164" s="115">
        <f t="shared" si="28"/>
        <v>0</v>
      </c>
      <c r="AC164" s="121">
        <f t="shared" si="29"/>
        <v>0</v>
      </c>
    </row>
    <row r="165" spans="1:29" ht="15" customHeight="1">
      <c r="A165" s="239"/>
      <c r="B165" s="133" t="s">
        <v>45</v>
      </c>
      <c r="C165" s="153">
        <v>34705372.211398117</v>
      </c>
      <c r="D165" s="154"/>
      <c r="E165" s="165">
        <f t="shared" si="32"/>
        <v>34705372.211398117</v>
      </c>
      <c r="F165" s="153">
        <v>1089978.8800000004</v>
      </c>
      <c r="G165" s="154"/>
      <c r="H165" s="165">
        <f t="shared" si="30"/>
        <v>1089978.8800000004</v>
      </c>
      <c r="I165" s="150">
        <v>101754.3</v>
      </c>
      <c r="J165" s="150"/>
      <c r="K165" s="171">
        <f t="shared" si="33"/>
        <v>101754.3</v>
      </c>
      <c r="L165" s="153">
        <v>1334.33</v>
      </c>
      <c r="M165" s="154"/>
      <c r="N165" s="165">
        <f t="shared" si="34"/>
        <v>1334.33</v>
      </c>
      <c r="O165" s="150">
        <v>102940.03</v>
      </c>
      <c r="P165" s="150"/>
      <c r="Q165" s="171">
        <f t="shared" si="31"/>
        <v>102940.03</v>
      </c>
      <c r="R165" s="153">
        <v>37352185.921398118</v>
      </c>
      <c r="S165" s="20"/>
      <c r="T165" s="96">
        <f t="shared" si="35"/>
        <v>37352185.921398118</v>
      </c>
      <c r="U165" s="197">
        <f t="shared" si="38"/>
        <v>0</v>
      </c>
      <c r="W165" s="133" t="s">
        <v>45</v>
      </c>
      <c r="X165" s="114">
        <f t="shared" si="26"/>
        <v>0</v>
      </c>
      <c r="Y165" s="115">
        <f t="shared" si="27"/>
        <v>0</v>
      </c>
      <c r="Z165" s="115">
        <f t="shared" si="36"/>
        <v>0</v>
      </c>
      <c r="AA165" s="115">
        <f t="shared" si="37"/>
        <v>0</v>
      </c>
      <c r="AB165" s="115">
        <f t="shared" si="28"/>
        <v>0</v>
      </c>
      <c r="AC165" s="121">
        <f t="shared" si="29"/>
        <v>0</v>
      </c>
    </row>
    <row r="166" spans="1:29" ht="15" customHeight="1">
      <c r="A166" s="239"/>
      <c r="B166" s="133" t="s">
        <v>46</v>
      </c>
      <c r="C166" s="153">
        <v>88975140.529998779</v>
      </c>
      <c r="D166" s="154">
        <v>88975150</v>
      </c>
      <c r="E166" s="165">
        <f t="shared" si="32"/>
        <v>-9.470001220703125</v>
      </c>
      <c r="F166" s="153">
        <v>2408808.21</v>
      </c>
      <c r="G166" s="154" t="s">
        <v>109</v>
      </c>
      <c r="H166" s="165">
        <f t="shared" si="30"/>
        <v>-1.7900000000372529</v>
      </c>
      <c r="I166" s="150">
        <v>350398.19</v>
      </c>
      <c r="J166" s="150">
        <v>350398</v>
      </c>
      <c r="K166" s="171">
        <f t="shared" si="33"/>
        <v>0.19000000000232831</v>
      </c>
      <c r="L166" s="153">
        <v>53198.5</v>
      </c>
      <c r="M166" s="154">
        <v>53198.5</v>
      </c>
      <c r="N166" s="165">
        <f t="shared" si="34"/>
        <v>0</v>
      </c>
      <c r="O166" s="150">
        <v>322056.19999999995</v>
      </c>
      <c r="P166" s="150" t="s">
        <v>110</v>
      </c>
      <c r="Q166" s="171">
        <f t="shared" si="31"/>
        <v>252004.49999999994</v>
      </c>
      <c r="R166" s="153">
        <v>94665291.539998755</v>
      </c>
      <c r="S166" s="20">
        <v>94665304</v>
      </c>
      <c r="T166" s="96">
        <f t="shared" si="35"/>
        <v>-12.460001245141029</v>
      </c>
      <c r="U166" s="197">
        <f t="shared" si="38"/>
        <v>1</v>
      </c>
      <c r="W166" s="133" t="s">
        <v>46</v>
      </c>
      <c r="X166" s="114">
        <f t="shared" si="26"/>
        <v>0</v>
      </c>
      <c r="Y166" s="115">
        <f t="shared" si="27"/>
        <v>0</v>
      </c>
      <c r="Z166" s="115">
        <f t="shared" si="36"/>
        <v>0</v>
      </c>
      <c r="AA166" s="115">
        <f t="shared" si="37"/>
        <v>0</v>
      </c>
      <c r="AB166" s="115">
        <f t="shared" si="28"/>
        <v>1</v>
      </c>
      <c r="AC166" s="121">
        <f t="shared" si="29"/>
        <v>0</v>
      </c>
    </row>
    <row r="167" spans="1:29" ht="15" customHeight="1">
      <c r="A167" s="239"/>
      <c r="B167" s="133" t="s">
        <v>47</v>
      </c>
      <c r="C167" s="153">
        <v>18655928.160000335</v>
      </c>
      <c r="D167" s="154"/>
      <c r="E167" s="165">
        <f t="shared" si="32"/>
        <v>18655928.160000335</v>
      </c>
      <c r="F167" s="153">
        <v>441765.94</v>
      </c>
      <c r="G167" s="154"/>
      <c r="H167" s="165">
        <f t="shared" si="30"/>
        <v>441765.94</v>
      </c>
      <c r="I167" s="150">
        <v>216772.24</v>
      </c>
      <c r="J167" s="150"/>
      <c r="K167" s="171">
        <f t="shared" si="33"/>
        <v>216772.24</v>
      </c>
      <c r="L167" s="153">
        <v>96936.999999999985</v>
      </c>
      <c r="M167" s="154"/>
      <c r="N167" s="165">
        <f t="shared" si="34"/>
        <v>96936.999999999985</v>
      </c>
      <c r="O167" s="150">
        <v>180349.57</v>
      </c>
      <c r="P167" s="150"/>
      <c r="Q167" s="171">
        <f t="shared" si="31"/>
        <v>180349.57</v>
      </c>
      <c r="R167" s="153">
        <v>18159107.750000332</v>
      </c>
      <c r="S167" s="20"/>
      <c r="T167" s="96">
        <f t="shared" si="35"/>
        <v>18159107.750000332</v>
      </c>
      <c r="U167" s="197">
        <f t="shared" si="38"/>
        <v>0</v>
      </c>
      <c r="W167" s="133" t="s">
        <v>47</v>
      </c>
      <c r="X167" s="114">
        <f t="shared" si="26"/>
        <v>0</v>
      </c>
      <c r="Y167" s="115">
        <f t="shared" si="27"/>
        <v>0</v>
      </c>
      <c r="Z167" s="115">
        <f t="shared" si="36"/>
        <v>0</v>
      </c>
      <c r="AA167" s="115">
        <f t="shared" si="37"/>
        <v>0</v>
      </c>
      <c r="AB167" s="115">
        <f t="shared" si="28"/>
        <v>0</v>
      </c>
      <c r="AC167" s="121">
        <f t="shared" si="29"/>
        <v>0</v>
      </c>
    </row>
    <row r="168" spans="1:29" ht="15" customHeight="1">
      <c r="A168" s="239"/>
      <c r="B168" s="133" t="s">
        <v>48</v>
      </c>
      <c r="C168" s="153">
        <v>87835651.259999067</v>
      </c>
      <c r="D168" s="154"/>
      <c r="E168" s="165">
        <f t="shared" si="32"/>
        <v>87835651.259999067</v>
      </c>
      <c r="F168" s="153">
        <v>2525971.2099999995</v>
      </c>
      <c r="G168" s="154"/>
      <c r="H168" s="165">
        <f t="shared" si="30"/>
        <v>2525971.2099999995</v>
      </c>
      <c r="I168" s="150">
        <v>489498.06999999995</v>
      </c>
      <c r="J168" s="150"/>
      <c r="K168" s="171">
        <f t="shared" si="33"/>
        <v>489498.06999999995</v>
      </c>
      <c r="L168" s="153">
        <v>332135.99</v>
      </c>
      <c r="M168" s="154"/>
      <c r="N168" s="165">
        <f t="shared" si="34"/>
        <v>332135.99</v>
      </c>
      <c r="O168" s="150">
        <v>177211.73</v>
      </c>
      <c r="P168" s="150"/>
      <c r="Q168" s="171">
        <f t="shared" si="31"/>
        <v>177211.73</v>
      </c>
      <c r="R168" s="153">
        <v>91656438.809999049</v>
      </c>
      <c r="S168" s="20"/>
      <c r="T168" s="96">
        <f t="shared" si="35"/>
        <v>91656438.809999049</v>
      </c>
      <c r="U168" s="197">
        <f t="shared" si="38"/>
        <v>0</v>
      </c>
      <c r="W168" s="133" t="s">
        <v>48</v>
      </c>
      <c r="X168" s="114">
        <f t="shared" si="26"/>
        <v>0</v>
      </c>
      <c r="Y168" s="115">
        <f t="shared" si="27"/>
        <v>0</v>
      </c>
      <c r="Z168" s="115">
        <f t="shared" si="36"/>
        <v>0</v>
      </c>
      <c r="AA168" s="115">
        <f t="shared" si="37"/>
        <v>0</v>
      </c>
      <c r="AB168" s="115">
        <f t="shared" si="28"/>
        <v>0</v>
      </c>
      <c r="AC168" s="121">
        <f t="shared" si="29"/>
        <v>0</v>
      </c>
    </row>
    <row r="169" spans="1:29" ht="15" customHeight="1">
      <c r="A169" s="239"/>
      <c r="B169" s="133" t="s">
        <v>49</v>
      </c>
      <c r="C169" s="153">
        <v>63123654.539998226</v>
      </c>
      <c r="D169" s="154"/>
      <c r="E169" s="165">
        <f t="shared" si="32"/>
        <v>63123654.539998226</v>
      </c>
      <c r="F169" s="153">
        <v>1211425.7800000007</v>
      </c>
      <c r="G169" s="154"/>
      <c r="H169" s="165">
        <f t="shared" si="30"/>
        <v>1211425.7800000007</v>
      </c>
      <c r="I169" s="150">
        <v>246707.62</v>
      </c>
      <c r="J169" s="150"/>
      <c r="K169" s="171">
        <f t="shared" si="33"/>
        <v>246707.62</v>
      </c>
      <c r="L169" s="153">
        <v>0</v>
      </c>
      <c r="M169" s="154"/>
      <c r="N169" s="165">
        <f t="shared" si="34"/>
        <v>0</v>
      </c>
      <c r="O169" s="150">
        <v>506830.96</v>
      </c>
      <c r="P169" s="150"/>
      <c r="Q169" s="171">
        <f t="shared" si="31"/>
        <v>506830.96</v>
      </c>
      <c r="R169" s="153">
        <v>61652105.419998229</v>
      </c>
      <c r="S169" s="20"/>
      <c r="T169" s="96">
        <f t="shared" si="35"/>
        <v>61652105.419998229</v>
      </c>
      <c r="U169" s="197">
        <f t="shared" si="38"/>
        <v>0</v>
      </c>
      <c r="W169" s="133" t="s">
        <v>49</v>
      </c>
      <c r="X169" s="114">
        <f t="shared" si="26"/>
        <v>0</v>
      </c>
      <c r="Y169" s="115">
        <f t="shared" si="27"/>
        <v>0</v>
      </c>
      <c r="Z169" s="115">
        <f t="shared" si="36"/>
        <v>0</v>
      </c>
      <c r="AA169" s="115">
        <f t="shared" si="37"/>
        <v>0</v>
      </c>
      <c r="AB169" s="115">
        <f t="shared" si="28"/>
        <v>0</v>
      </c>
      <c r="AC169" s="121">
        <f t="shared" si="29"/>
        <v>0</v>
      </c>
    </row>
    <row r="170" spans="1:29" ht="15" customHeight="1">
      <c r="A170" s="240"/>
      <c r="B170" s="134" t="s">
        <v>50</v>
      </c>
      <c r="C170" s="153">
        <v>72015951.329999253</v>
      </c>
      <c r="D170" s="154"/>
      <c r="E170" s="165">
        <f t="shared" si="32"/>
        <v>72015951.329999253</v>
      </c>
      <c r="F170" s="153">
        <v>1163731.0200000005</v>
      </c>
      <c r="G170" s="154"/>
      <c r="H170" s="165">
        <f t="shared" si="30"/>
        <v>1163731.0200000005</v>
      </c>
      <c r="I170" s="150">
        <v>358549.37</v>
      </c>
      <c r="J170" s="150"/>
      <c r="K170" s="171">
        <f t="shared" si="33"/>
        <v>358549.37</v>
      </c>
      <c r="L170" s="153">
        <v>165142.71</v>
      </c>
      <c r="M170" s="154"/>
      <c r="N170" s="165">
        <f t="shared" si="34"/>
        <v>165142.71</v>
      </c>
      <c r="O170" s="150">
        <v>248434.51999999996</v>
      </c>
      <c r="P170" s="150"/>
      <c r="Q170" s="171">
        <f t="shared" si="31"/>
        <v>248434.51999999996</v>
      </c>
      <c r="R170" s="153">
        <v>70797192.449999258</v>
      </c>
      <c r="S170" s="20"/>
      <c r="T170" s="96">
        <f t="shared" si="35"/>
        <v>70797192.449999258</v>
      </c>
      <c r="U170" s="198">
        <f t="shared" si="38"/>
        <v>0</v>
      </c>
      <c r="W170" s="134" t="s">
        <v>50</v>
      </c>
      <c r="X170" s="114">
        <f t="shared" si="26"/>
        <v>0</v>
      </c>
      <c r="Y170" s="115">
        <f t="shared" si="27"/>
        <v>0</v>
      </c>
      <c r="Z170" s="115">
        <f t="shared" si="36"/>
        <v>0</v>
      </c>
      <c r="AA170" s="115">
        <f t="shared" si="37"/>
        <v>0</v>
      </c>
      <c r="AB170" s="115">
        <f t="shared" si="28"/>
        <v>0</v>
      </c>
      <c r="AC170" s="121">
        <f t="shared" si="29"/>
        <v>0</v>
      </c>
    </row>
    <row r="171" spans="1:29" ht="15" customHeight="1">
      <c r="A171" s="238">
        <v>42394</v>
      </c>
      <c r="B171" s="132" t="s">
        <v>42</v>
      </c>
      <c r="C171" s="151">
        <v>43941337.009999566</v>
      </c>
      <c r="D171" s="152"/>
      <c r="E171" s="167">
        <f t="shared" si="32"/>
        <v>43941337.009999566</v>
      </c>
      <c r="F171" s="151">
        <v>1114536.9400000004</v>
      </c>
      <c r="G171" s="152"/>
      <c r="H171" s="167">
        <f t="shared" si="30"/>
        <v>1114536.9400000004</v>
      </c>
      <c r="I171" s="152">
        <v>139110.78999999998</v>
      </c>
      <c r="J171" s="152"/>
      <c r="K171" s="173">
        <f t="shared" si="33"/>
        <v>139110.78999999998</v>
      </c>
      <c r="L171" s="151">
        <v>0</v>
      </c>
      <c r="M171" s="152"/>
      <c r="N171" s="167">
        <f t="shared" si="34"/>
        <v>0</v>
      </c>
      <c r="O171" s="152">
        <v>238028.83000000002</v>
      </c>
      <c r="P171" s="152"/>
      <c r="Q171" s="173">
        <f t="shared" si="31"/>
        <v>238028.83000000002</v>
      </c>
      <c r="R171" s="151">
        <v>42727882.029999569</v>
      </c>
      <c r="S171" s="93"/>
      <c r="T171" s="94">
        <f t="shared" si="35"/>
        <v>42727882.029999569</v>
      </c>
      <c r="U171" s="196">
        <f t="shared" si="38"/>
        <v>0</v>
      </c>
      <c r="W171" s="132" t="s">
        <v>42</v>
      </c>
      <c r="X171" s="110">
        <f t="shared" si="26"/>
        <v>0</v>
      </c>
      <c r="Y171" s="111">
        <f t="shared" si="27"/>
        <v>0</v>
      </c>
      <c r="Z171" s="111">
        <f t="shared" si="36"/>
        <v>0</v>
      </c>
      <c r="AA171" s="111">
        <f t="shared" si="37"/>
        <v>0</v>
      </c>
      <c r="AB171" s="111">
        <f t="shared" si="28"/>
        <v>0</v>
      </c>
      <c r="AC171" s="123">
        <f t="shared" si="29"/>
        <v>0</v>
      </c>
    </row>
    <row r="172" spans="1:29" ht="15" customHeight="1">
      <c r="A172" s="239"/>
      <c r="B172" s="133" t="s">
        <v>43</v>
      </c>
      <c r="C172" s="153">
        <v>33682059.590000182</v>
      </c>
      <c r="D172" s="154">
        <v>33682110</v>
      </c>
      <c r="E172" s="165">
        <f t="shared" si="32"/>
        <v>-50.409999817609787</v>
      </c>
      <c r="F172" s="153">
        <v>607435.2100000002</v>
      </c>
      <c r="G172" s="154" t="s">
        <v>111</v>
      </c>
      <c r="H172" s="165">
        <f t="shared" si="30"/>
        <v>-11661.789999999804</v>
      </c>
      <c r="I172" s="154">
        <v>71533.89</v>
      </c>
      <c r="J172" s="154">
        <v>71533.899999999994</v>
      </c>
      <c r="K172" s="174">
        <f t="shared" si="33"/>
        <v>-9.9999999947613105E-3</v>
      </c>
      <c r="L172" s="153">
        <v>67398.66</v>
      </c>
      <c r="M172" s="154">
        <v>67398.7</v>
      </c>
      <c r="N172" s="165">
        <f t="shared" si="34"/>
        <v>-3.9999999993597157E-2</v>
      </c>
      <c r="O172" s="154">
        <v>66114.710000000006</v>
      </c>
      <c r="P172" s="154" t="s">
        <v>112</v>
      </c>
      <c r="Q172" s="174">
        <f t="shared" si="31"/>
        <v>1.0000000009313226E-2</v>
      </c>
      <c r="R172" s="153">
        <v>33012644.900000181</v>
      </c>
      <c r="S172" s="20">
        <v>34006260</v>
      </c>
      <c r="T172" s="96">
        <f t="shared" si="35"/>
        <v>-993615.09999981895</v>
      </c>
      <c r="U172" s="197">
        <f t="shared" si="38"/>
        <v>1</v>
      </c>
      <c r="W172" s="133" t="s">
        <v>43</v>
      </c>
      <c r="X172" s="114">
        <f t="shared" si="26"/>
        <v>0</v>
      </c>
      <c r="Y172" s="115">
        <f t="shared" si="27"/>
        <v>1</v>
      </c>
      <c r="Z172" s="115">
        <f t="shared" si="36"/>
        <v>0</v>
      </c>
      <c r="AA172" s="115">
        <f t="shared" si="37"/>
        <v>0</v>
      </c>
      <c r="AB172" s="115">
        <f t="shared" si="28"/>
        <v>0</v>
      </c>
      <c r="AC172" s="121">
        <f t="shared" si="29"/>
        <v>1</v>
      </c>
    </row>
    <row r="173" spans="1:29" ht="15" customHeight="1">
      <c r="A173" s="239"/>
      <c r="B173" s="104" t="s">
        <v>44</v>
      </c>
      <c r="C173" s="153">
        <v>71190214.069994509</v>
      </c>
      <c r="D173" s="154"/>
      <c r="E173" s="165">
        <f t="shared" si="32"/>
        <v>71190214.069994509</v>
      </c>
      <c r="F173" s="153">
        <v>1351785.69</v>
      </c>
      <c r="G173" s="154"/>
      <c r="H173" s="165">
        <f t="shared" si="30"/>
        <v>1351785.69</v>
      </c>
      <c r="I173" s="154">
        <v>259878.69</v>
      </c>
      <c r="K173" s="174">
        <f t="shared" si="33"/>
        <v>259878.69</v>
      </c>
      <c r="L173" s="153">
        <v>61923.450000000004</v>
      </c>
      <c r="N173" s="165">
        <f t="shared" si="34"/>
        <v>61923.450000000004</v>
      </c>
      <c r="O173" s="154">
        <v>291026.12</v>
      </c>
      <c r="P173" s="154"/>
      <c r="Q173" s="174">
        <f t="shared" si="31"/>
        <v>291026.12</v>
      </c>
      <c r="R173" s="153">
        <v>69745357.499994487</v>
      </c>
      <c r="S173" s="20"/>
      <c r="T173" s="96">
        <f t="shared" si="35"/>
        <v>69745357.499994487</v>
      </c>
      <c r="U173" s="197">
        <f t="shared" si="38"/>
        <v>0</v>
      </c>
      <c r="W173" s="104" t="s">
        <v>44</v>
      </c>
      <c r="X173" s="114">
        <f t="shared" si="26"/>
        <v>0</v>
      </c>
      <c r="Y173" s="115">
        <f t="shared" si="27"/>
        <v>0</v>
      </c>
      <c r="Z173" s="115">
        <f t="shared" si="36"/>
        <v>0</v>
      </c>
      <c r="AA173" s="115">
        <f t="shared" si="37"/>
        <v>0</v>
      </c>
      <c r="AB173" s="115">
        <f t="shared" si="28"/>
        <v>0</v>
      </c>
      <c r="AC173" s="121">
        <f t="shared" si="29"/>
        <v>0</v>
      </c>
    </row>
    <row r="174" spans="1:29" ht="15" customHeight="1">
      <c r="A174" s="239"/>
      <c r="B174" s="133" t="s">
        <v>45</v>
      </c>
      <c r="C174" s="153">
        <v>37352185.921398118</v>
      </c>
      <c r="D174" s="154"/>
      <c r="E174" s="165">
        <f t="shared" si="32"/>
        <v>37352185.921398118</v>
      </c>
      <c r="F174" s="153">
        <v>754902.32000000007</v>
      </c>
      <c r="G174" s="154"/>
      <c r="H174" s="165">
        <f t="shared" si="30"/>
        <v>754902.32000000007</v>
      </c>
      <c r="I174" s="154">
        <v>107747.7</v>
      </c>
      <c r="J174" s="154"/>
      <c r="K174" s="174">
        <f t="shared" si="33"/>
        <v>107747.7</v>
      </c>
      <c r="L174" s="153">
        <v>602.29</v>
      </c>
      <c r="M174" s="154"/>
      <c r="N174" s="165">
        <f t="shared" si="34"/>
        <v>602.29</v>
      </c>
      <c r="O174" s="154">
        <v>84847.14</v>
      </c>
      <c r="P174" s="154"/>
      <c r="Q174" s="174">
        <f t="shared" si="31"/>
        <v>84847.14</v>
      </c>
      <c r="R174" s="153">
        <v>36619581.871398114</v>
      </c>
      <c r="S174" s="20"/>
      <c r="T174" s="96">
        <f t="shared" si="35"/>
        <v>36619581.871398114</v>
      </c>
      <c r="U174" s="197">
        <f t="shared" si="38"/>
        <v>0</v>
      </c>
      <c r="W174" s="133" t="s">
        <v>45</v>
      </c>
      <c r="X174" s="114">
        <f t="shared" si="26"/>
        <v>0</v>
      </c>
      <c r="Y174" s="115">
        <f t="shared" si="27"/>
        <v>0</v>
      </c>
      <c r="Z174" s="115">
        <f t="shared" si="36"/>
        <v>0</v>
      </c>
      <c r="AA174" s="115">
        <f t="shared" si="37"/>
        <v>0</v>
      </c>
      <c r="AB174" s="115">
        <f t="shared" si="28"/>
        <v>0</v>
      </c>
      <c r="AC174" s="121">
        <f t="shared" si="29"/>
        <v>0</v>
      </c>
    </row>
    <row r="175" spans="1:29" ht="15" customHeight="1">
      <c r="A175" s="239"/>
      <c r="B175" s="133" t="s">
        <v>46</v>
      </c>
      <c r="C175" s="153">
        <v>94665291.539998755</v>
      </c>
      <c r="D175" s="154">
        <v>94665304</v>
      </c>
      <c r="E175" s="165">
        <f t="shared" si="32"/>
        <v>-12.460001245141029</v>
      </c>
      <c r="F175" s="153">
        <v>1324031.97</v>
      </c>
      <c r="G175" s="154" t="s">
        <v>113</v>
      </c>
      <c r="H175" s="165">
        <f t="shared" si="30"/>
        <v>1.9699999999720603</v>
      </c>
      <c r="I175" s="154">
        <v>282106.48</v>
      </c>
      <c r="J175" s="154">
        <v>282106</v>
      </c>
      <c r="K175" s="174">
        <f t="shared" si="33"/>
        <v>0.47999999998137355</v>
      </c>
      <c r="L175" s="153">
        <v>377388.79999999999</v>
      </c>
      <c r="M175" s="154">
        <v>377389</v>
      </c>
      <c r="N175" s="165">
        <f t="shared" si="34"/>
        <v>-0.20000000001164153</v>
      </c>
      <c r="O175" s="154">
        <v>2017798.46</v>
      </c>
      <c r="P175" s="154" t="s">
        <v>114</v>
      </c>
      <c r="Q175" s="174">
        <f t="shared" si="31"/>
        <v>-1.5400000000372529</v>
      </c>
      <c r="R175" s="153">
        <v>91228178.789998755</v>
      </c>
      <c r="S175" s="20">
        <v>91228200</v>
      </c>
      <c r="T175" s="96">
        <f t="shared" si="35"/>
        <v>-21.210001245141029</v>
      </c>
      <c r="U175" s="197">
        <f t="shared" si="38"/>
        <v>1</v>
      </c>
      <c r="W175" s="133" t="s">
        <v>46</v>
      </c>
      <c r="X175" s="114">
        <f t="shared" ref="X175:X183" si="41">+IF(AND(C175&lt;&gt;0,D175&lt;&gt;0,OR(E175&gt;100,E175&lt;-100)),1,0)</f>
        <v>0</v>
      </c>
      <c r="Y175" s="115">
        <f t="shared" ref="Y175:Y183" si="42">+IF(AND(F175&lt;&gt;0,G175&lt;&gt;0,OR(H175&gt;100,H175&lt;-100)),1,0)</f>
        <v>0</v>
      </c>
      <c r="Z175" s="115">
        <f t="shared" si="36"/>
        <v>0</v>
      </c>
      <c r="AA175" s="115">
        <f t="shared" si="37"/>
        <v>0</v>
      </c>
      <c r="AB175" s="115">
        <f t="shared" ref="AB175:AB183" si="43">+IF(AND(O175&lt;&gt;0,P175&lt;&gt;0,OR(Q175&gt;100,Q175&lt;-100)),1,0)</f>
        <v>0</v>
      </c>
      <c r="AC175" s="121">
        <f t="shared" ref="AC175:AC183" si="44">+IF(AND(R175&lt;&gt;0,S175&lt;&gt;0,OR(T175&gt;100,T175&lt;-100)),1,0)</f>
        <v>0</v>
      </c>
    </row>
    <row r="176" spans="1:29" ht="15" customHeight="1">
      <c r="A176" s="239"/>
      <c r="B176" s="133" t="s">
        <v>47</v>
      </c>
      <c r="C176" s="155"/>
      <c r="D176" s="3"/>
      <c r="E176" s="160">
        <f t="shared" si="32"/>
        <v>0</v>
      </c>
      <c r="F176" s="155"/>
      <c r="G176" s="3"/>
      <c r="H176" s="160">
        <f t="shared" si="30"/>
        <v>0</v>
      </c>
      <c r="I176" s="3"/>
      <c r="J176" s="3"/>
      <c r="K176" s="161">
        <f t="shared" si="33"/>
        <v>0</v>
      </c>
      <c r="L176" s="155"/>
      <c r="M176" s="3"/>
      <c r="N176" s="160">
        <f t="shared" si="34"/>
        <v>0</v>
      </c>
      <c r="O176" s="3"/>
      <c r="P176" s="3"/>
      <c r="Q176" s="161">
        <f t="shared" si="31"/>
        <v>0</v>
      </c>
      <c r="R176" s="155"/>
      <c r="S176" s="20"/>
      <c r="T176" s="96">
        <f t="shared" si="35"/>
        <v>0</v>
      </c>
      <c r="U176" s="197">
        <f t="shared" si="38"/>
        <v>0</v>
      </c>
      <c r="W176" s="133" t="s">
        <v>47</v>
      </c>
      <c r="X176" s="114">
        <f>+IF(AND(C177&lt;&gt;0,D177&lt;&gt;0,OR(E177&gt;100,E177&lt;-100)),1,0)</f>
        <v>0</v>
      </c>
      <c r="Y176" s="115">
        <f>+IF(AND(F177&lt;&gt;0,G177&lt;&gt;0,OR(H177&gt;100,H177&lt;-100)),1,0)</f>
        <v>0</v>
      </c>
      <c r="Z176" s="115">
        <f t="shared" si="36"/>
        <v>0</v>
      </c>
      <c r="AA176" s="115">
        <f t="shared" si="37"/>
        <v>0</v>
      </c>
      <c r="AB176" s="115">
        <f>+IF(AND(O177&lt;&gt;0,P177&lt;&gt;0,OR(Q177&gt;100,Q177&lt;-100)),1,0)</f>
        <v>0</v>
      </c>
      <c r="AC176" s="121">
        <f>+IF(AND(R177&lt;&gt;0,S176&lt;&gt;0,OR(T176&gt;100,T176&lt;-100)),1,0)</f>
        <v>0</v>
      </c>
    </row>
    <row r="177" spans="1:29" ht="15" customHeight="1">
      <c r="A177" s="239"/>
      <c r="B177" s="133" t="s">
        <v>48</v>
      </c>
      <c r="C177" s="153">
        <v>91656438.809999049</v>
      </c>
      <c r="D177" s="154"/>
      <c r="E177" s="165">
        <f t="shared" si="32"/>
        <v>91656438.809999049</v>
      </c>
      <c r="F177" s="153">
        <v>1576347.4600000007</v>
      </c>
      <c r="G177" s="154"/>
      <c r="H177" s="165">
        <f t="shared" si="30"/>
        <v>1576347.4600000007</v>
      </c>
      <c r="I177" s="154">
        <v>325639.12999999995</v>
      </c>
      <c r="J177" s="154"/>
      <c r="K177" s="174">
        <f t="shared" si="33"/>
        <v>325639.12999999995</v>
      </c>
      <c r="L177" s="153">
        <v>39314.630000000005</v>
      </c>
      <c r="M177" s="154"/>
      <c r="N177" s="165">
        <f t="shared" si="34"/>
        <v>39314.630000000005</v>
      </c>
      <c r="O177" s="154">
        <v>307557.40000000014</v>
      </c>
      <c r="P177" s="154"/>
      <c r="Q177" s="174">
        <f t="shared" si="31"/>
        <v>307557.40000000014</v>
      </c>
      <c r="R177" s="153">
        <v>93509496.07999903</v>
      </c>
      <c r="S177" s="20"/>
      <c r="T177" s="96">
        <f t="shared" si="35"/>
        <v>93509496.07999903</v>
      </c>
      <c r="U177" s="197">
        <f t="shared" si="38"/>
        <v>0</v>
      </c>
      <c r="W177" s="133" t="s">
        <v>48</v>
      </c>
      <c r="X177" s="114">
        <f>+IF(AND(C178&lt;&gt;0,D178&lt;&gt;0,OR(E178&gt;100,E178&lt;-100)),1,0)</f>
        <v>0</v>
      </c>
      <c r="Y177" s="115">
        <f>+IF(AND(F178&lt;&gt;0,G178&lt;&gt;0,OR(H178&gt;100,H178&lt;-100)),1,0)</f>
        <v>0</v>
      </c>
      <c r="Z177" s="115">
        <f t="shared" si="36"/>
        <v>0</v>
      </c>
      <c r="AA177" s="115">
        <f t="shared" si="37"/>
        <v>0</v>
      </c>
      <c r="AB177" s="115">
        <f>+IF(AND(O178&lt;&gt;0,P178&lt;&gt;0,OR(Q178&gt;100,Q178&lt;-100)),1,0)</f>
        <v>0</v>
      </c>
      <c r="AC177" s="121">
        <f>+IF(AND(R178&lt;&gt;0,S177&lt;&gt;0,OR(T177&gt;100,T177&lt;-100)),1,0)</f>
        <v>0</v>
      </c>
    </row>
    <row r="178" spans="1:29" ht="15" customHeight="1">
      <c r="A178" s="239"/>
      <c r="B178" s="133" t="s">
        <v>49</v>
      </c>
      <c r="C178" s="153">
        <v>61652105.419998229</v>
      </c>
      <c r="D178" s="154"/>
      <c r="E178" s="165">
        <f t="shared" si="32"/>
        <v>61652105.419998229</v>
      </c>
      <c r="F178" s="153">
        <v>1268313.0300000003</v>
      </c>
      <c r="G178" s="154"/>
      <c r="H178" s="165">
        <f t="shared" si="30"/>
        <v>1268313.0300000003</v>
      </c>
      <c r="I178" s="154">
        <v>250281.67</v>
      </c>
      <c r="J178" s="154"/>
      <c r="K178" s="174">
        <f t="shared" si="33"/>
        <v>250281.67</v>
      </c>
      <c r="L178" s="153">
        <v>0</v>
      </c>
      <c r="M178" s="154"/>
      <c r="N178" s="165">
        <f t="shared" si="34"/>
        <v>0</v>
      </c>
      <c r="O178" s="154">
        <v>622020.39</v>
      </c>
      <c r="P178" s="154"/>
      <c r="Q178" s="174">
        <f t="shared" si="31"/>
        <v>622020.39</v>
      </c>
      <c r="R178" s="153">
        <v>60012053.669998229</v>
      </c>
      <c r="S178" s="20"/>
      <c r="T178" s="96">
        <f t="shared" si="35"/>
        <v>60012053.669998229</v>
      </c>
      <c r="U178" s="197">
        <f t="shared" si="38"/>
        <v>0</v>
      </c>
      <c r="W178" s="133" t="s">
        <v>49</v>
      </c>
      <c r="X178" s="114">
        <f>+IF(AND(C179&lt;&gt;0,D179&lt;&gt;0,OR(E179&gt;100,E179&lt;-100)),1,0)</f>
        <v>0</v>
      </c>
      <c r="Y178" s="115">
        <f>+IF(AND(F179&lt;&gt;0,G179&lt;&gt;0,OR(H179&gt;100,H179&lt;-100)),1,0)</f>
        <v>0</v>
      </c>
      <c r="Z178" s="115">
        <f t="shared" si="36"/>
        <v>0</v>
      </c>
      <c r="AA178" s="115">
        <f t="shared" si="37"/>
        <v>0</v>
      </c>
      <c r="AB178" s="115">
        <f>+IF(AND(O179&lt;&gt;0,P179&lt;&gt;0,OR(Q179&gt;100,Q179&lt;-100)),1,0)</f>
        <v>0</v>
      </c>
      <c r="AC178" s="121">
        <f>+IF(AND(R179&lt;&gt;0,S178&lt;&gt;0,OR(T178&gt;100,T178&lt;-100)),1,0)</f>
        <v>0</v>
      </c>
    </row>
    <row r="179" spans="1:29" ht="15" customHeight="1">
      <c r="A179" s="240"/>
      <c r="B179" s="134" t="s">
        <v>50</v>
      </c>
      <c r="C179" s="157">
        <v>70797192.449999258</v>
      </c>
      <c r="D179" s="158"/>
      <c r="E179" s="168">
        <f t="shared" si="32"/>
        <v>70797192.449999258</v>
      </c>
      <c r="F179" s="157">
        <v>998051.36999999953</v>
      </c>
      <c r="G179" s="158"/>
      <c r="H179" s="168">
        <f t="shared" si="30"/>
        <v>998051.36999999953</v>
      </c>
      <c r="I179" s="158">
        <v>862506.48</v>
      </c>
      <c r="J179" s="158"/>
      <c r="K179" s="175">
        <f t="shared" si="33"/>
        <v>862506.48</v>
      </c>
      <c r="L179" s="157">
        <v>379791.79</v>
      </c>
      <c r="M179" s="158"/>
      <c r="N179" s="168">
        <f t="shared" si="34"/>
        <v>379791.79</v>
      </c>
      <c r="O179" s="158">
        <v>133011.25</v>
      </c>
      <c r="P179" s="158"/>
      <c r="Q179" s="175">
        <f t="shared" si="31"/>
        <v>133011.25</v>
      </c>
      <c r="R179" s="157">
        <v>70148844.519999251</v>
      </c>
      <c r="S179" s="98"/>
      <c r="T179" s="99">
        <f t="shared" si="35"/>
        <v>70148844.519999251</v>
      </c>
      <c r="U179" s="198">
        <f t="shared" si="38"/>
        <v>0</v>
      </c>
      <c r="W179" s="134" t="s">
        <v>50</v>
      </c>
      <c r="X179" s="118">
        <f t="shared" ref="X179:AC179" si="45">+IF(AND(C180&lt;&gt;0,D180&lt;&gt;0,OR(E180&gt;100,E180&lt;-100)),1,0)</f>
        <v>0</v>
      </c>
      <c r="Y179" s="119">
        <f t="shared" si="45"/>
        <v>0</v>
      </c>
      <c r="Z179" s="119">
        <f t="shared" si="36"/>
        <v>0</v>
      </c>
      <c r="AA179" s="119">
        <f t="shared" si="37"/>
        <v>0</v>
      </c>
      <c r="AB179" s="119">
        <f t="shared" si="45"/>
        <v>0</v>
      </c>
      <c r="AC179" s="124">
        <f t="shared" si="45"/>
        <v>0</v>
      </c>
    </row>
    <row r="180" spans="1:29" ht="15.75">
      <c r="A180" s="238">
        <v>42395</v>
      </c>
      <c r="B180" s="132" t="s">
        <v>42</v>
      </c>
      <c r="C180" s="153">
        <v>42727882.029999569</v>
      </c>
      <c r="D180" s="154"/>
      <c r="E180" s="165">
        <f t="shared" si="32"/>
        <v>42727882.029999569</v>
      </c>
      <c r="F180" s="153">
        <v>686424.93000000017</v>
      </c>
      <c r="G180" s="154"/>
      <c r="H180" s="165">
        <f t="shared" si="30"/>
        <v>686424.93000000017</v>
      </c>
      <c r="I180" s="150">
        <v>128301.56</v>
      </c>
      <c r="J180" s="150"/>
      <c r="K180" s="171">
        <f t="shared" si="33"/>
        <v>128301.56</v>
      </c>
      <c r="L180" s="153">
        <v>0</v>
      </c>
      <c r="M180" s="154"/>
      <c r="N180" s="165">
        <f t="shared" si="34"/>
        <v>0</v>
      </c>
      <c r="O180" s="150">
        <v>227987.46999999994</v>
      </c>
      <c r="P180" s="150"/>
      <c r="Q180" s="171">
        <f t="shared" si="31"/>
        <v>227987.46999999994</v>
      </c>
      <c r="R180" s="153">
        <v>44632415.639999561</v>
      </c>
      <c r="S180" s="20"/>
      <c r="T180" s="96">
        <f t="shared" si="35"/>
        <v>44632415.639999561</v>
      </c>
      <c r="U180" s="196">
        <f t="shared" si="38"/>
        <v>0</v>
      </c>
      <c r="W180" s="132" t="s">
        <v>42</v>
      </c>
      <c r="X180" s="110">
        <f t="shared" si="41"/>
        <v>0</v>
      </c>
      <c r="Y180" s="111">
        <f t="shared" si="42"/>
        <v>0</v>
      </c>
      <c r="Z180" s="111">
        <f t="shared" si="36"/>
        <v>0</v>
      </c>
      <c r="AA180" s="111">
        <f t="shared" si="37"/>
        <v>0</v>
      </c>
      <c r="AB180" s="111">
        <f t="shared" si="43"/>
        <v>0</v>
      </c>
      <c r="AC180" s="123">
        <f t="shared" si="44"/>
        <v>0</v>
      </c>
    </row>
    <row r="181" spans="1:29" ht="15.75">
      <c r="A181" s="239"/>
      <c r="B181" s="133" t="s">
        <v>43</v>
      </c>
      <c r="C181" s="153">
        <v>33012644.900000181</v>
      </c>
      <c r="D181" s="154">
        <v>33682110</v>
      </c>
      <c r="E181" s="165">
        <f t="shared" si="32"/>
        <v>-669465.09999981895</v>
      </c>
      <c r="F181" s="153">
        <v>549863.14</v>
      </c>
      <c r="G181" s="154" t="s">
        <v>55</v>
      </c>
      <c r="H181" s="165">
        <f t="shared" si="30"/>
        <v>549863.14</v>
      </c>
      <c r="I181" s="150">
        <v>57126.46</v>
      </c>
      <c r="J181" s="150">
        <v>57126.5</v>
      </c>
      <c r="K181" s="171">
        <f t="shared" si="33"/>
        <v>-4.0000000000873115E-2</v>
      </c>
      <c r="L181" s="153">
        <v>8005.1799999999994</v>
      </c>
      <c r="M181" s="154">
        <v>8005.18</v>
      </c>
      <c r="N181" s="165">
        <f t="shared" si="34"/>
        <v>0</v>
      </c>
      <c r="O181" s="150">
        <v>93783.469999999987</v>
      </c>
      <c r="P181" s="150" t="s">
        <v>115</v>
      </c>
      <c r="Q181" s="171">
        <f t="shared" si="31"/>
        <v>-3.0000000013387762E-2</v>
      </c>
      <c r="R181" s="153">
        <v>33990945.510000184</v>
      </c>
      <c r="S181" s="20">
        <v>33990970</v>
      </c>
      <c r="T181" s="96">
        <f t="shared" si="35"/>
        <v>-24.489999815821648</v>
      </c>
      <c r="U181" s="197">
        <f t="shared" si="38"/>
        <v>1</v>
      </c>
      <c r="W181" s="133" t="s">
        <v>43</v>
      </c>
      <c r="X181" s="114">
        <f t="shared" si="41"/>
        <v>1</v>
      </c>
      <c r="Y181" s="115">
        <f t="shared" si="42"/>
        <v>1</v>
      </c>
      <c r="Z181" s="115">
        <f t="shared" si="36"/>
        <v>0</v>
      </c>
      <c r="AA181" s="115">
        <f t="shared" si="37"/>
        <v>0</v>
      </c>
      <c r="AB181" s="115">
        <f t="shared" si="43"/>
        <v>0</v>
      </c>
      <c r="AC181" s="121">
        <f t="shared" si="44"/>
        <v>0</v>
      </c>
    </row>
    <row r="182" spans="1:29" ht="15.75">
      <c r="A182" s="239"/>
      <c r="B182" s="104" t="s">
        <v>44</v>
      </c>
      <c r="C182" s="153">
        <v>69745357.499994487</v>
      </c>
      <c r="D182" s="154"/>
      <c r="E182" s="165">
        <f t="shared" si="32"/>
        <v>69745357.499994487</v>
      </c>
      <c r="F182" s="153">
        <v>837969.67000000027</v>
      </c>
      <c r="G182" s="154"/>
      <c r="H182" s="165">
        <f t="shared" si="30"/>
        <v>837969.67000000027</v>
      </c>
      <c r="I182" s="150">
        <v>144933.04999999999</v>
      </c>
      <c r="J182" s="150"/>
      <c r="K182" s="171">
        <f t="shared" si="33"/>
        <v>144933.04999999999</v>
      </c>
      <c r="L182" s="153">
        <v>2726.48</v>
      </c>
      <c r="M182" s="154"/>
      <c r="N182" s="165">
        <f t="shared" si="34"/>
        <v>2726.48</v>
      </c>
      <c r="O182" s="150">
        <v>196681.25999999992</v>
      </c>
      <c r="P182" s="150"/>
      <c r="Q182" s="171">
        <f t="shared" si="31"/>
        <v>196681.25999999992</v>
      </c>
      <c r="R182" s="153">
        <v>68852913.139994487</v>
      </c>
      <c r="S182" s="20"/>
      <c r="T182" s="96">
        <f t="shared" si="35"/>
        <v>68852913.139994487</v>
      </c>
      <c r="U182" s="197">
        <f t="shared" si="38"/>
        <v>0</v>
      </c>
      <c r="W182" s="104" t="s">
        <v>44</v>
      </c>
      <c r="X182" s="114">
        <f t="shared" si="41"/>
        <v>0</v>
      </c>
      <c r="Y182" s="115">
        <f t="shared" si="42"/>
        <v>0</v>
      </c>
      <c r="Z182" s="115">
        <f t="shared" si="36"/>
        <v>0</v>
      </c>
      <c r="AA182" s="115">
        <f t="shared" si="37"/>
        <v>0</v>
      </c>
      <c r="AB182" s="115">
        <f t="shared" si="43"/>
        <v>0</v>
      </c>
      <c r="AC182" s="121">
        <f t="shared" si="44"/>
        <v>0</v>
      </c>
    </row>
    <row r="183" spans="1:29" ht="15.75">
      <c r="A183" s="239"/>
      <c r="B183" s="133" t="s">
        <v>45</v>
      </c>
      <c r="C183" s="153">
        <v>36619581.871398114</v>
      </c>
      <c r="D183" s="154"/>
      <c r="E183" s="165">
        <f t="shared" si="32"/>
        <v>36619581.871398114</v>
      </c>
      <c r="F183" s="153">
        <v>650648.88</v>
      </c>
      <c r="G183" s="154"/>
      <c r="H183" s="165">
        <f t="shared" si="30"/>
        <v>650648.88</v>
      </c>
      <c r="I183" s="150">
        <v>140776.19</v>
      </c>
      <c r="J183" s="150"/>
      <c r="K183" s="171">
        <f t="shared" si="33"/>
        <v>140776.19</v>
      </c>
      <c r="L183" s="153">
        <v>447.03000000000003</v>
      </c>
      <c r="M183" s="154"/>
      <c r="N183" s="165">
        <f t="shared" si="34"/>
        <v>447.03000000000003</v>
      </c>
      <c r="O183" s="150">
        <v>49215.37</v>
      </c>
      <c r="P183" s="150"/>
      <c r="Q183" s="171">
        <f t="shared" si="31"/>
        <v>49215.37</v>
      </c>
      <c r="R183" s="153">
        <v>39885122.191398121</v>
      </c>
      <c r="S183" s="20"/>
      <c r="T183" s="96">
        <f t="shared" si="35"/>
        <v>39885122.191398121</v>
      </c>
      <c r="U183" s="197">
        <f t="shared" si="38"/>
        <v>0</v>
      </c>
      <c r="W183" s="133" t="s">
        <v>45</v>
      </c>
      <c r="X183" s="114">
        <f t="shared" si="41"/>
        <v>0</v>
      </c>
      <c r="Y183" s="115">
        <f t="shared" si="42"/>
        <v>0</v>
      </c>
      <c r="Z183" s="115">
        <f t="shared" si="36"/>
        <v>0</v>
      </c>
      <c r="AA183" s="115">
        <f t="shared" si="37"/>
        <v>0</v>
      </c>
      <c r="AB183" s="115">
        <f t="shared" si="43"/>
        <v>0</v>
      </c>
      <c r="AC183" s="121">
        <f t="shared" si="44"/>
        <v>0</v>
      </c>
    </row>
    <row r="184" spans="1:29" ht="15.75">
      <c r="A184" s="239"/>
      <c r="B184" s="133" t="s">
        <v>46</v>
      </c>
      <c r="C184" s="153">
        <v>91228178.789998755</v>
      </c>
      <c r="D184" s="154"/>
      <c r="E184" s="165">
        <f t="shared" si="32"/>
        <v>91228178.789998755</v>
      </c>
      <c r="F184" s="153">
        <v>1253839.9000000001</v>
      </c>
      <c r="G184" s="154"/>
      <c r="H184" s="165">
        <f t="shared" si="30"/>
        <v>1253839.9000000001</v>
      </c>
      <c r="I184" s="150">
        <v>499072.8</v>
      </c>
      <c r="J184" s="150"/>
      <c r="K184" s="171">
        <f t="shared" si="33"/>
        <v>499072.8</v>
      </c>
      <c r="L184" s="153">
        <v>5513.9400000000005</v>
      </c>
      <c r="M184" s="154"/>
      <c r="N184" s="165">
        <f t="shared" si="34"/>
        <v>5513.9400000000005</v>
      </c>
      <c r="O184" s="150">
        <v>0</v>
      </c>
      <c r="P184" s="150"/>
      <c r="Q184" s="171">
        <f t="shared" si="31"/>
        <v>0</v>
      </c>
      <c r="R184" s="153">
        <v>90467897.749998748</v>
      </c>
      <c r="S184" s="20"/>
      <c r="T184" s="96">
        <f t="shared" si="35"/>
        <v>90467897.749998748</v>
      </c>
      <c r="U184" s="197">
        <f t="shared" si="38"/>
        <v>0</v>
      </c>
      <c r="W184" s="133" t="s">
        <v>46</v>
      </c>
      <c r="X184" s="114">
        <f t="shared" ref="X184:X213" si="46">+IF(AND(C184&lt;&gt;0,D184&lt;&gt;0,OR(E184&gt;100,E184&lt;-100)),1,0)</f>
        <v>0</v>
      </c>
      <c r="Y184" s="115">
        <f t="shared" ref="Y184:Y213" si="47">+IF(AND(F184&lt;&gt;0,G184&lt;&gt;0,OR(H184&gt;100,H184&lt;-100)),1,0)</f>
        <v>0</v>
      </c>
      <c r="Z184" s="115">
        <f t="shared" si="36"/>
        <v>0</v>
      </c>
      <c r="AA184" s="115">
        <f t="shared" si="37"/>
        <v>0</v>
      </c>
      <c r="AB184" s="115">
        <f t="shared" ref="AB184:AB213" si="48">+IF(AND(O184&lt;&gt;0,P184&lt;&gt;0,OR(Q184&gt;100,Q184&lt;-100)),1,0)</f>
        <v>0</v>
      </c>
      <c r="AC184" s="121">
        <f t="shared" ref="AC184:AC213" si="49">+IF(AND(R184&lt;&gt;0,S184&lt;&gt;0,OR(T184&gt;100,T184&lt;-100)),1,0)</f>
        <v>0</v>
      </c>
    </row>
    <row r="185" spans="1:29" ht="15.75">
      <c r="A185" s="239"/>
      <c r="B185" s="133" t="s">
        <v>47</v>
      </c>
      <c r="C185" s="153">
        <v>18159107.750000332</v>
      </c>
      <c r="D185" s="154"/>
      <c r="E185" s="165">
        <f t="shared" si="32"/>
        <v>18159107.750000332</v>
      </c>
      <c r="F185" s="153">
        <v>557943.15999999992</v>
      </c>
      <c r="G185" s="154"/>
      <c r="H185" s="165">
        <f t="shared" si="30"/>
        <v>557943.15999999992</v>
      </c>
      <c r="I185" s="150">
        <v>263386.17</v>
      </c>
      <c r="J185" s="150"/>
      <c r="K185" s="171">
        <f t="shared" si="33"/>
        <v>263386.17</v>
      </c>
      <c r="L185" s="153">
        <v>10624.66</v>
      </c>
      <c r="M185" s="154"/>
      <c r="N185" s="165">
        <f t="shared" si="34"/>
        <v>10624.66</v>
      </c>
      <c r="O185" s="150">
        <v>151007.76999999999</v>
      </c>
      <c r="P185" s="150"/>
      <c r="Q185" s="171">
        <f t="shared" si="31"/>
        <v>151007.76999999999</v>
      </c>
      <c r="R185" s="153">
        <v>19333828.22000033</v>
      </c>
      <c r="S185" s="20"/>
      <c r="T185" s="96">
        <f t="shared" si="35"/>
        <v>19333828.22000033</v>
      </c>
      <c r="U185" s="197">
        <f t="shared" si="38"/>
        <v>0</v>
      </c>
      <c r="W185" s="133" t="s">
        <v>47</v>
      </c>
      <c r="X185" s="114">
        <f t="shared" si="46"/>
        <v>0</v>
      </c>
      <c r="Y185" s="115">
        <f t="shared" si="47"/>
        <v>0</v>
      </c>
      <c r="Z185" s="115">
        <f t="shared" si="36"/>
        <v>0</v>
      </c>
      <c r="AA185" s="115">
        <f t="shared" si="37"/>
        <v>0</v>
      </c>
      <c r="AB185" s="115">
        <f t="shared" si="48"/>
        <v>0</v>
      </c>
      <c r="AC185" s="121">
        <f t="shared" si="49"/>
        <v>0</v>
      </c>
    </row>
    <row r="186" spans="1:29" ht="15.75">
      <c r="A186" s="239"/>
      <c r="B186" s="133" t="s">
        <v>48</v>
      </c>
      <c r="C186" s="153">
        <v>93509496.07999903</v>
      </c>
      <c r="D186" s="154"/>
      <c r="E186" s="165">
        <f t="shared" si="32"/>
        <v>93509496.07999903</v>
      </c>
      <c r="F186" s="153">
        <v>1744147.09</v>
      </c>
      <c r="G186" s="154"/>
      <c r="H186" s="165">
        <f t="shared" si="30"/>
        <v>1744147.09</v>
      </c>
      <c r="I186" s="150">
        <v>324783.91999999987</v>
      </c>
      <c r="J186" s="150"/>
      <c r="K186" s="171">
        <f t="shared" si="33"/>
        <v>324783.91999999987</v>
      </c>
      <c r="L186" s="153">
        <v>56740.959999999999</v>
      </c>
      <c r="M186" s="154"/>
      <c r="N186" s="165">
        <f t="shared" si="34"/>
        <v>56740.959999999999</v>
      </c>
      <c r="O186" s="150">
        <v>0</v>
      </c>
      <c r="P186" s="150"/>
      <c r="Q186" s="171">
        <f t="shared" si="31"/>
        <v>0</v>
      </c>
      <c r="R186" s="153">
        <v>92033391.949999034</v>
      </c>
      <c r="S186" s="20"/>
      <c r="T186" s="96">
        <f t="shared" si="35"/>
        <v>92033391.949999034</v>
      </c>
      <c r="U186" s="197">
        <f t="shared" si="38"/>
        <v>0</v>
      </c>
      <c r="W186" s="133" t="s">
        <v>48</v>
      </c>
      <c r="X186" s="114">
        <f t="shared" si="46"/>
        <v>0</v>
      </c>
      <c r="Y186" s="115">
        <f t="shared" si="47"/>
        <v>0</v>
      </c>
      <c r="Z186" s="115">
        <f t="shared" si="36"/>
        <v>0</v>
      </c>
      <c r="AA186" s="115">
        <f t="shared" si="37"/>
        <v>0</v>
      </c>
      <c r="AB186" s="115">
        <f t="shared" si="48"/>
        <v>0</v>
      </c>
      <c r="AC186" s="121">
        <f t="shared" si="49"/>
        <v>0</v>
      </c>
    </row>
    <row r="187" spans="1:29" ht="15.75">
      <c r="A187" s="239"/>
      <c r="B187" s="133" t="s">
        <v>49</v>
      </c>
      <c r="C187" s="153">
        <v>60012053.669998229</v>
      </c>
      <c r="D187" s="154"/>
      <c r="E187" s="165">
        <f t="shared" si="32"/>
        <v>60012053.669998229</v>
      </c>
      <c r="F187" s="153">
        <v>966006.86000000057</v>
      </c>
      <c r="G187" s="154"/>
      <c r="H187" s="165">
        <f t="shared" si="30"/>
        <v>966006.86000000057</v>
      </c>
      <c r="I187" s="150">
        <v>215504.41</v>
      </c>
      <c r="J187" s="150"/>
      <c r="K187" s="171">
        <f t="shared" si="33"/>
        <v>215504.41</v>
      </c>
      <c r="L187" s="153">
        <v>0</v>
      </c>
      <c r="M187" s="154"/>
      <c r="N187" s="165">
        <f t="shared" si="34"/>
        <v>0</v>
      </c>
      <c r="O187" s="150">
        <v>0</v>
      </c>
      <c r="P187" s="150"/>
      <c r="Q187" s="171">
        <f t="shared" si="31"/>
        <v>0</v>
      </c>
      <c r="R187" s="153">
        <v>59261551.219998226</v>
      </c>
      <c r="S187" s="20"/>
      <c r="T187" s="96">
        <f t="shared" si="35"/>
        <v>59261551.219998226</v>
      </c>
      <c r="U187" s="197">
        <f t="shared" si="38"/>
        <v>0</v>
      </c>
      <c r="W187" s="133" t="s">
        <v>49</v>
      </c>
      <c r="X187" s="114">
        <f t="shared" si="46"/>
        <v>0</v>
      </c>
      <c r="Y187" s="115">
        <f t="shared" si="47"/>
        <v>0</v>
      </c>
      <c r="Z187" s="115">
        <f t="shared" si="36"/>
        <v>0</v>
      </c>
      <c r="AA187" s="115">
        <f t="shared" si="37"/>
        <v>0</v>
      </c>
      <c r="AB187" s="115">
        <f t="shared" si="48"/>
        <v>0</v>
      </c>
      <c r="AC187" s="121">
        <f t="shared" si="49"/>
        <v>0</v>
      </c>
    </row>
    <row r="188" spans="1:29" ht="15.75">
      <c r="A188" s="240"/>
      <c r="B188" s="134" t="s">
        <v>50</v>
      </c>
      <c r="C188" s="153">
        <v>70148844.519999251</v>
      </c>
      <c r="D188" s="154"/>
      <c r="E188" s="165">
        <f t="shared" si="32"/>
        <v>70148844.519999251</v>
      </c>
      <c r="F188" s="153">
        <v>854246.30000000051</v>
      </c>
      <c r="G188" s="154"/>
      <c r="H188" s="165">
        <f t="shared" si="30"/>
        <v>854246.30000000051</v>
      </c>
      <c r="I188" s="150">
        <v>365741.46</v>
      </c>
      <c r="J188" s="150"/>
      <c r="K188" s="171">
        <f t="shared" si="33"/>
        <v>365741.46</v>
      </c>
      <c r="L188" s="153">
        <v>291282.85999999987</v>
      </c>
      <c r="M188" s="154"/>
      <c r="N188" s="165">
        <f t="shared" si="34"/>
        <v>291282.85999999987</v>
      </c>
      <c r="O188" s="150">
        <v>157018.62</v>
      </c>
      <c r="P188" s="150"/>
      <c r="Q188" s="171">
        <f t="shared" si="31"/>
        <v>157018.62</v>
      </c>
      <c r="R188" s="153">
        <v>69212038.199999258</v>
      </c>
      <c r="S188" s="20"/>
      <c r="T188" s="96">
        <f t="shared" si="35"/>
        <v>69212038.199999258</v>
      </c>
      <c r="U188" s="198">
        <f t="shared" si="38"/>
        <v>0</v>
      </c>
      <c r="W188" s="134" t="s">
        <v>50</v>
      </c>
      <c r="X188" s="118">
        <f t="shared" si="46"/>
        <v>0</v>
      </c>
      <c r="Y188" s="119">
        <f t="shared" si="47"/>
        <v>0</v>
      </c>
      <c r="Z188" s="119">
        <f t="shared" si="36"/>
        <v>0</v>
      </c>
      <c r="AA188" s="119">
        <f t="shared" si="37"/>
        <v>0</v>
      </c>
      <c r="AB188" s="119">
        <f t="shared" si="48"/>
        <v>0</v>
      </c>
      <c r="AC188" s="124">
        <f t="shared" si="49"/>
        <v>0</v>
      </c>
    </row>
    <row r="189" spans="1:29" ht="15.75">
      <c r="A189" s="238">
        <v>42396</v>
      </c>
      <c r="B189" s="132" t="s">
        <v>42</v>
      </c>
      <c r="C189" s="151">
        <v>44632415.639999561</v>
      </c>
      <c r="D189" s="152"/>
      <c r="E189" s="167">
        <f t="shared" si="32"/>
        <v>44632415.639999561</v>
      </c>
      <c r="F189" s="151">
        <v>669512.04999999993</v>
      </c>
      <c r="G189" s="152"/>
      <c r="H189" s="167">
        <f t="shared" si="30"/>
        <v>669512.04999999993</v>
      </c>
      <c r="I189" s="152">
        <v>32694.71</v>
      </c>
      <c r="J189" s="152"/>
      <c r="K189" s="173">
        <f t="shared" si="33"/>
        <v>32694.71</v>
      </c>
      <c r="L189" s="151">
        <v>0</v>
      </c>
      <c r="M189" s="152"/>
      <c r="N189" s="167">
        <f t="shared" si="34"/>
        <v>0</v>
      </c>
      <c r="O189" s="152">
        <v>254236.30999999997</v>
      </c>
      <c r="P189" s="152"/>
      <c r="Q189" s="173">
        <f t="shared" si="31"/>
        <v>254236.30999999997</v>
      </c>
      <c r="R189" s="151">
        <v>43741361.989999563</v>
      </c>
      <c r="S189" s="93"/>
      <c r="T189" s="94">
        <f t="shared" si="35"/>
        <v>43741361.989999563</v>
      </c>
      <c r="U189" s="196">
        <f t="shared" si="38"/>
        <v>0</v>
      </c>
      <c r="W189" s="132" t="s">
        <v>42</v>
      </c>
      <c r="X189" s="110">
        <f t="shared" si="46"/>
        <v>0</v>
      </c>
      <c r="Y189" s="111">
        <f t="shared" si="47"/>
        <v>0</v>
      </c>
      <c r="Z189" s="111">
        <f t="shared" si="36"/>
        <v>0</v>
      </c>
      <c r="AA189" s="111">
        <f t="shared" si="37"/>
        <v>0</v>
      </c>
      <c r="AB189" s="111">
        <f t="shared" si="48"/>
        <v>0</v>
      </c>
      <c r="AC189" s="123">
        <f t="shared" si="49"/>
        <v>0</v>
      </c>
    </row>
    <row r="190" spans="1:29" ht="15.75">
      <c r="A190" s="239"/>
      <c r="B190" s="133" t="s">
        <v>43</v>
      </c>
      <c r="C190" s="153">
        <v>33990945.510000184</v>
      </c>
      <c r="D190" s="154">
        <v>33990970</v>
      </c>
      <c r="E190" s="165">
        <f t="shared" si="32"/>
        <v>-24.489999815821648</v>
      </c>
      <c r="F190" s="153">
        <v>422390.33</v>
      </c>
      <c r="G190" s="154" t="s">
        <v>116</v>
      </c>
      <c r="H190" s="165">
        <f t="shared" si="30"/>
        <v>-59003.669999999984</v>
      </c>
      <c r="I190" s="154">
        <v>43254.55</v>
      </c>
      <c r="J190" s="154">
        <v>43254.9</v>
      </c>
      <c r="K190" s="174">
        <f t="shared" si="33"/>
        <v>-0.34999999999854481</v>
      </c>
      <c r="L190" s="153">
        <v>1375.94</v>
      </c>
      <c r="M190" s="154">
        <v>1375.94</v>
      </c>
      <c r="N190" s="165">
        <f t="shared" si="34"/>
        <v>0</v>
      </c>
      <c r="O190" s="154">
        <v>77715.569999999978</v>
      </c>
      <c r="P190" s="154" t="s">
        <v>117</v>
      </c>
      <c r="Q190" s="174">
        <f t="shared" si="31"/>
        <v>-3.0000000027939677E-2</v>
      </c>
      <c r="R190" s="153">
        <v>33532718.220000181</v>
      </c>
      <c r="S190" s="20">
        <v>33532740</v>
      </c>
      <c r="T190" s="96">
        <f t="shared" si="35"/>
        <v>-21.779999818652868</v>
      </c>
      <c r="U190" s="197">
        <f t="shared" si="38"/>
        <v>1</v>
      </c>
      <c r="W190" s="133" t="s">
        <v>43</v>
      </c>
      <c r="X190" s="114">
        <f t="shared" si="46"/>
        <v>0</v>
      </c>
      <c r="Y190" s="115">
        <f t="shared" si="47"/>
        <v>1</v>
      </c>
      <c r="Z190" s="115">
        <f t="shared" si="36"/>
        <v>0</v>
      </c>
      <c r="AA190" s="115">
        <f t="shared" si="37"/>
        <v>0</v>
      </c>
      <c r="AB190" s="115">
        <f t="shared" si="48"/>
        <v>0</v>
      </c>
      <c r="AC190" s="121">
        <f t="shared" si="49"/>
        <v>0</v>
      </c>
    </row>
    <row r="191" spans="1:29" ht="15.75">
      <c r="A191" s="239"/>
      <c r="B191" s="104" t="s">
        <v>44</v>
      </c>
      <c r="C191" s="95"/>
      <c r="D191" s="20"/>
      <c r="E191" s="164">
        <f t="shared" si="32"/>
        <v>0</v>
      </c>
      <c r="F191" s="95"/>
      <c r="G191" s="20"/>
      <c r="H191" s="164">
        <f t="shared" si="30"/>
        <v>0</v>
      </c>
      <c r="I191" s="20"/>
      <c r="J191" s="20"/>
      <c r="K191" s="170">
        <f t="shared" si="33"/>
        <v>0</v>
      </c>
      <c r="L191" s="95"/>
      <c r="M191" s="20"/>
      <c r="N191" s="164">
        <f t="shared" si="34"/>
        <v>0</v>
      </c>
      <c r="O191" s="20"/>
      <c r="P191" s="20"/>
      <c r="Q191" s="170">
        <f t="shared" si="31"/>
        <v>0</v>
      </c>
      <c r="R191" s="95"/>
      <c r="S191" s="20"/>
      <c r="T191" s="96">
        <f t="shared" si="35"/>
        <v>0</v>
      </c>
      <c r="U191" s="197">
        <f t="shared" si="38"/>
        <v>0</v>
      </c>
      <c r="W191" s="104" t="s">
        <v>44</v>
      </c>
      <c r="X191" s="114">
        <f t="shared" si="46"/>
        <v>0</v>
      </c>
      <c r="Y191" s="115">
        <f t="shared" si="47"/>
        <v>0</v>
      </c>
      <c r="Z191" s="115">
        <f t="shared" si="36"/>
        <v>0</v>
      </c>
      <c r="AA191" s="115">
        <f t="shared" si="37"/>
        <v>0</v>
      </c>
      <c r="AB191" s="115">
        <f t="shared" si="48"/>
        <v>0</v>
      </c>
      <c r="AC191" s="121">
        <f t="shared" si="49"/>
        <v>0</v>
      </c>
    </row>
    <row r="192" spans="1:29" ht="15.75">
      <c r="A192" s="239"/>
      <c r="B192" s="133" t="s">
        <v>45</v>
      </c>
      <c r="C192" s="95"/>
      <c r="D192" s="20"/>
      <c r="E192" s="164">
        <f t="shared" si="32"/>
        <v>0</v>
      </c>
      <c r="F192" s="95"/>
      <c r="G192" s="20"/>
      <c r="H192" s="164">
        <f t="shared" ref="H192:H215" si="50">F192-G192</f>
        <v>0</v>
      </c>
      <c r="I192" s="20"/>
      <c r="J192" s="20"/>
      <c r="K192" s="170">
        <f t="shared" si="33"/>
        <v>0</v>
      </c>
      <c r="L192" s="95"/>
      <c r="M192" s="20"/>
      <c r="N192" s="164">
        <f t="shared" si="34"/>
        <v>0</v>
      </c>
      <c r="O192" s="20"/>
      <c r="P192" s="20"/>
      <c r="Q192" s="170">
        <f t="shared" ref="Q192:Q215" si="51">O192-P192</f>
        <v>0</v>
      </c>
      <c r="R192" s="95"/>
      <c r="S192" s="20"/>
      <c r="T192" s="96">
        <f t="shared" si="35"/>
        <v>0</v>
      </c>
      <c r="U192" s="197">
        <f t="shared" si="38"/>
        <v>0</v>
      </c>
      <c r="W192" s="133" t="s">
        <v>45</v>
      </c>
      <c r="X192" s="114">
        <f t="shared" si="46"/>
        <v>0</v>
      </c>
      <c r="Y192" s="115">
        <f t="shared" si="47"/>
        <v>0</v>
      </c>
      <c r="Z192" s="115">
        <f t="shared" si="36"/>
        <v>0</v>
      </c>
      <c r="AA192" s="115">
        <f t="shared" si="37"/>
        <v>0</v>
      </c>
      <c r="AB192" s="115">
        <f t="shared" si="48"/>
        <v>0</v>
      </c>
      <c r="AC192" s="121">
        <f t="shared" si="49"/>
        <v>0</v>
      </c>
    </row>
    <row r="193" spans="1:29" ht="15.75">
      <c r="A193" s="239"/>
      <c r="B193" s="133" t="s">
        <v>46</v>
      </c>
      <c r="C193" s="153">
        <v>90467897.749998748</v>
      </c>
      <c r="D193" s="154">
        <v>90467856</v>
      </c>
      <c r="E193" s="165">
        <f t="shared" ref="E193:E215" si="52">C193-D193</f>
        <v>41.74999874830246</v>
      </c>
      <c r="F193" s="153">
        <v>1127857.0600000003</v>
      </c>
      <c r="G193" s="154" t="s">
        <v>118</v>
      </c>
      <c r="H193" s="165">
        <f t="shared" si="50"/>
        <v>-2.93999999971129</v>
      </c>
      <c r="I193" s="154">
        <v>362184.83</v>
      </c>
      <c r="J193" s="154">
        <v>362185</v>
      </c>
      <c r="K193" s="174">
        <f t="shared" si="33"/>
        <v>-0.16999999998370185</v>
      </c>
      <c r="L193" s="153">
        <v>24234.52</v>
      </c>
      <c r="M193" s="154">
        <v>24234.5</v>
      </c>
      <c r="N193" s="165">
        <f t="shared" si="34"/>
        <v>2.0000000000436557E-2</v>
      </c>
      <c r="O193" s="154">
        <v>468584.02</v>
      </c>
      <c r="P193" s="154" t="s">
        <v>119</v>
      </c>
      <c r="Q193" s="174">
        <f t="shared" si="51"/>
        <v>276060.02</v>
      </c>
      <c r="R193" s="153">
        <v>89209406.979998738</v>
      </c>
      <c r="S193" s="20">
        <v>89209414</v>
      </c>
      <c r="T193" s="96">
        <f t="shared" si="35"/>
        <v>-7.0200012624263763</v>
      </c>
      <c r="U193" s="197">
        <f t="shared" si="38"/>
        <v>1</v>
      </c>
      <c r="W193" s="133" t="s">
        <v>46</v>
      </c>
      <c r="X193" s="114">
        <f t="shared" si="46"/>
        <v>0</v>
      </c>
      <c r="Y193" s="115">
        <f t="shared" si="47"/>
        <v>0</v>
      </c>
      <c r="Z193" s="115">
        <f t="shared" si="36"/>
        <v>0</v>
      </c>
      <c r="AA193" s="115">
        <f t="shared" si="37"/>
        <v>0</v>
      </c>
      <c r="AB193" s="115">
        <f t="shared" si="48"/>
        <v>1</v>
      </c>
      <c r="AC193" s="121">
        <f t="shared" si="49"/>
        <v>0</v>
      </c>
    </row>
    <row r="194" spans="1:29" ht="15.75">
      <c r="A194" s="239"/>
      <c r="B194" s="133" t="s">
        <v>47</v>
      </c>
      <c r="C194" s="153">
        <v>19333828.22000033</v>
      </c>
      <c r="D194" s="154">
        <v>19333820</v>
      </c>
      <c r="E194" s="165">
        <f t="shared" si="52"/>
        <v>8.2200003303587437</v>
      </c>
      <c r="F194" s="153">
        <v>357677.56</v>
      </c>
      <c r="G194" s="154" t="s">
        <v>120</v>
      </c>
      <c r="H194" s="165">
        <f t="shared" si="50"/>
        <v>-0.44000000000232831</v>
      </c>
      <c r="I194" s="154">
        <v>21772.07</v>
      </c>
      <c r="J194" s="154">
        <v>20198.3</v>
      </c>
      <c r="K194" s="174">
        <f t="shared" si="33"/>
        <v>1573.7700000000004</v>
      </c>
      <c r="L194" s="153">
        <v>6903.43</v>
      </c>
      <c r="M194" s="154">
        <v>6903.43</v>
      </c>
      <c r="N194" s="165">
        <f t="shared" si="34"/>
        <v>0</v>
      </c>
      <c r="O194" s="154">
        <v>0</v>
      </c>
      <c r="P194" s="154" t="s">
        <v>55</v>
      </c>
      <c r="Q194" s="174">
        <f t="shared" si="51"/>
        <v>0</v>
      </c>
      <c r="R194" s="153">
        <v>18991019.300000332</v>
      </c>
      <c r="S194" s="20">
        <v>18991026</v>
      </c>
      <c r="T194" s="96">
        <f t="shared" si="35"/>
        <v>-6.6999996677041054</v>
      </c>
      <c r="U194" s="197">
        <f t="shared" si="38"/>
        <v>1</v>
      </c>
      <c r="W194" s="133" t="s">
        <v>47</v>
      </c>
      <c r="X194" s="114">
        <f t="shared" si="46"/>
        <v>0</v>
      </c>
      <c r="Y194" s="115">
        <f t="shared" si="47"/>
        <v>0</v>
      </c>
      <c r="Z194" s="115">
        <f t="shared" si="36"/>
        <v>1</v>
      </c>
      <c r="AA194" s="115">
        <f t="shared" si="37"/>
        <v>0</v>
      </c>
      <c r="AB194" s="115">
        <f t="shared" si="48"/>
        <v>0</v>
      </c>
      <c r="AC194" s="121">
        <f t="shared" si="49"/>
        <v>0</v>
      </c>
    </row>
    <row r="195" spans="1:29" ht="15.75">
      <c r="A195" s="239"/>
      <c r="B195" s="133" t="s">
        <v>48</v>
      </c>
      <c r="C195" s="153">
        <v>92033391.949999034</v>
      </c>
      <c r="D195" s="154"/>
      <c r="E195" s="165">
        <f t="shared" si="52"/>
        <v>92033391.949999034</v>
      </c>
      <c r="F195" s="153">
        <v>1223818.9000000001</v>
      </c>
      <c r="G195" s="154"/>
      <c r="H195" s="165">
        <f t="shared" si="50"/>
        <v>1223818.9000000001</v>
      </c>
      <c r="I195" s="154">
        <v>23916.29</v>
      </c>
      <c r="J195" s="154"/>
      <c r="K195" s="174">
        <f t="shared" si="33"/>
        <v>23916.29</v>
      </c>
      <c r="L195" s="153">
        <v>3918.64</v>
      </c>
      <c r="M195" s="154"/>
      <c r="N195" s="165">
        <f t="shared" si="34"/>
        <v>3918.64</v>
      </c>
      <c r="O195" s="154">
        <v>846884.44999999984</v>
      </c>
      <c r="P195" s="154"/>
      <c r="Q195" s="174">
        <f t="shared" si="51"/>
        <v>846884.44999999984</v>
      </c>
      <c r="R195" s="153">
        <v>89982686.249999031</v>
      </c>
      <c r="S195" s="20"/>
      <c r="T195" s="96">
        <f t="shared" si="35"/>
        <v>89982686.249999031</v>
      </c>
      <c r="U195" s="197">
        <f t="shared" si="38"/>
        <v>0</v>
      </c>
      <c r="W195" s="133" t="s">
        <v>48</v>
      </c>
      <c r="X195" s="114">
        <f t="shared" si="46"/>
        <v>0</v>
      </c>
      <c r="Y195" s="115">
        <f t="shared" si="47"/>
        <v>0</v>
      </c>
      <c r="Z195" s="115">
        <f t="shared" si="36"/>
        <v>0</v>
      </c>
      <c r="AA195" s="115">
        <f t="shared" si="37"/>
        <v>0</v>
      </c>
      <c r="AB195" s="115">
        <f t="shared" si="48"/>
        <v>0</v>
      </c>
      <c r="AC195" s="121">
        <f t="shared" si="49"/>
        <v>0</v>
      </c>
    </row>
    <row r="196" spans="1:29" ht="15.75">
      <c r="A196" s="239"/>
      <c r="B196" s="133" t="s">
        <v>49</v>
      </c>
      <c r="C196" s="155"/>
      <c r="D196" s="3"/>
      <c r="E196" s="160">
        <f t="shared" si="52"/>
        <v>0</v>
      </c>
      <c r="F196" s="155"/>
      <c r="G196" s="3"/>
      <c r="H196" s="160">
        <f t="shared" si="50"/>
        <v>0</v>
      </c>
      <c r="I196" s="3"/>
      <c r="J196" s="3"/>
      <c r="K196" s="161">
        <f t="shared" si="33"/>
        <v>0</v>
      </c>
      <c r="L196" s="155"/>
      <c r="M196" s="3"/>
      <c r="N196" s="160">
        <f t="shared" si="34"/>
        <v>0</v>
      </c>
      <c r="O196" s="3"/>
      <c r="P196" s="3"/>
      <c r="Q196" s="161">
        <f t="shared" si="51"/>
        <v>0</v>
      </c>
      <c r="R196" s="155"/>
      <c r="S196" s="3"/>
      <c r="T196" s="96">
        <f t="shared" si="35"/>
        <v>0</v>
      </c>
      <c r="U196" s="197">
        <f t="shared" si="38"/>
        <v>0</v>
      </c>
      <c r="W196" s="133" t="s">
        <v>49</v>
      </c>
      <c r="X196" s="114">
        <f>+IF(AND(C197&lt;&gt;0,D197&lt;&gt;0,OR(E197&gt;100,E197&lt;-100)),1,0)</f>
        <v>0</v>
      </c>
      <c r="Y196" s="115">
        <f>+IF(AND(F197&lt;&gt;0,G197&lt;&gt;0,OR(H197&gt;100,H197&lt;-100)),1,0)</f>
        <v>0</v>
      </c>
      <c r="Z196" s="115">
        <f t="shared" si="36"/>
        <v>0</v>
      </c>
      <c r="AA196" s="115">
        <f t="shared" si="37"/>
        <v>0</v>
      </c>
      <c r="AB196" s="115">
        <f>+IF(AND(O197&lt;&gt;0,P197&lt;&gt;0,OR(Q197&gt;100,Q197&lt;-100)),1,0)</f>
        <v>0</v>
      </c>
      <c r="AC196" s="121">
        <f>+IF(AND(R197&lt;&gt;0,S197&lt;&gt;0,OR(T196&gt;100,T196&lt;-100)),1,0)</f>
        <v>0</v>
      </c>
    </row>
    <row r="197" spans="1:29" ht="15.75">
      <c r="A197" s="240"/>
      <c r="B197" s="134" t="s">
        <v>50</v>
      </c>
      <c r="C197" s="157">
        <v>69212038.199999258</v>
      </c>
      <c r="D197" s="158"/>
      <c r="E197" s="168">
        <f t="shared" si="52"/>
        <v>69212038.199999258</v>
      </c>
      <c r="F197" s="157">
        <v>921789.54</v>
      </c>
      <c r="G197" s="158"/>
      <c r="H197" s="168">
        <f t="shared" si="50"/>
        <v>921789.54</v>
      </c>
      <c r="I197" s="158">
        <v>289310.54999999987</v>
      </c>
      <c r="J197" s="158"/>
      <c r="K197" s="175">
        <f t="shared" si="33"/>
        <v>289310.54999999987</v>
      </c>
      <c r="L197" s="157">
        <v>907113.16999999993</v>
      </c>
      <c r="M197" s="158"/>
      <c r="N197" s="168">
        <f t="shared" si="34"/>
        <v>907113.16999999993</v>
      </c>
      <c r="O197" s="158">
        <v>86556.77</v>
      </c>
      <c r="P197" s="158"/>
      <c r="Q197" s="175">
        <f t="shared" si="51"/>
        <v>86556.77</v>
      </c>
      <c r="R197" s="157">
        <v>78440824.649999216</v>
      </c>
      <c r="S197" s="98"/>
      <c r="T197" s="99">
        <f t="shared" si="35"/>
        <v>78440824.649999216</v>
      </c>
      <c r="U197" s="198">
        <f t="shared" si="38"/>
        <v>0</v>
      </c>
      <c r="W197" s="134" t="s">
        <v>50</v>
      </c>
      <c r="X197" s="118">
        <f t="shared" ref="X197:AC197" si="53">+IF(AND(C198&lt;&gt;0,D198&lt;&gt;0,OR(E198&gt;100,E198&lt;-100)),1,0)</f>
        <v>0</v>
      </c>
      <c r="Y197" s="119">
        <f t="shared" si="53"/>
        <v>0</v>
      </c>
      <c r="Z197" s="119">
        <f t="shared" si="36"/>
        <v>0</v>
      </c>
      <c r="AA197" s="119">
        <f t="shared" si="37"/>
        <v>0</v>
      </c>
      <c r="AB197" s="119">
        <f t="shared" si="53"/>
        <v>0</v>
      </c>
      <c r="AC197" s="124">
        <f t="shared" si="53"/>
        <v>0</v>
      </c>
    </row>
    <row r="198" spans="1:29" ht="15.75">
      <c r="A198" s="238">
        <v>42397</v>
      </c>
      <c r="B198" s="132" t="s">
        <v>42</v>
      </c>
      <c r="C198" s="153">
        <v>43741361.989999563</v>
      </c>
      <c r="D198" s="154"/>
      <c r="E198" s="165">
        <f t="shared" si="52"/>
        <v>43741361.989999563</v>
      </c>
      <c r="F198" s="153">
        <v>515054.92</v>
      </c>
      <c r="G198" s="154"/>
      <c r="H198" s="165">
        <f t="shared" si="50"/>
        <v>515054.92</v>
      </c>
      <c r="I198" s="150">
        <v>125461.45</v>
      </c>
      <c r="J198" s="150"/>
      <c r="K198" s="171">
        <f t="shared" si="33"/>
        <v>125461.45</v>
      </c>
      <c r="L198" s="153">
        <v>0</v>
      </c>
      <c r="M198" s="154"/>
      <c r="N198" s="165">
        <f t="shared" si="34"/>
        <v>0</v>
      </c>
      <c r="O198" s="150">
        <v>145806.99000000005</v>
      </c>
      <c r="P198" s="150"/>
      <c r="Q198" s="171">
        <f t="shared" si="51"/>
        <v>145806.99000000005</v>
      </c>
      <c r="R198" s="153">
        <v>43205961.529999562</v>
      </c>
      <c r="S198" s="20"/>
      <c r="T198" s="96">
        <f t="shared" si="35"/>
        <v>43205961.529999562</v>
      </c>
      <c r="U198" s="196">
        <f t="shared" si="38"/>
        <v>0</v>
      </c>
      <c r="W198" s="132" t="s">
        <v>42</v>
      </c>
      <c r="X198" s="110">
        <f t="shared" si="46"/>
        <v>0</v>
      </c>
      <c r="Y198" s="111">
        <f t="shared" si="47"/>
        <v>0</v>
      </c>
      <c r="Z198" s="111">
        <f t="shared" si="36"/>
        <v>0</v>
      </c>
      <c r="AA198" s="111">
        <f t="shared" si="37"/>
        <v>0</v>
      </c>
      <c r="AB198" s="111">
        <f t="shared" si="48"/>
        <v>0</v>
      </c>
      <c r="AC198" s="123">
        <f t="shared" si="49"/>
        <v>0</v>
      </c>
    </row>
    <row r="199" spans="1:29" ht="15.75">
      <c r="A199" s="239"/>
      <c r="B199" s="133" t="s">
        <v>43</v>
      </c>
      <c r="C199" s="153">
        <v>33532718.220000181</v>
      </c>
      <c r="D199" s="154">
        <v>33990970</v>
      </c>
      <c r="E199" s="165">
        <f t="shared" si="52"/>
        <v>-458251.77999981865</v>
      </c>
      <c r="F199" s="153">
        <v>386888.68999999994</v>
      </c>
      <c r="G199" s="154" t="s">
        <v>121</v>
      </c>
      <c r="H199" s="165">
        <f t="shared" si="50"/>
        <v>-9464.3100000000559</v>
      </c>
      <c r="I199" s="150">
        <v>8001.6900000000005</v>
      </c>
      <c r="J199" s="150">
        <v>8001.69</v>
      </c>
      <c r="K199" s="171">
        <f t="shared" si="33"/>
        <v>0</v>
      </c>
      <c r="L199" s="153">
        <v>906.57</v>
      </c>
      <c r="M199" s="154">
        <v>906.57</v>
      </c>
      <c r="N199" s="165">
        <f t="shared" si="34"/>
        <v>0</v>
      </c>
      <c r="O199" s="150">
        <v>165950.15</v>
      </c>
      <c r="P199" s="150" t="s">
        <v>122</v>
      </c>
      <c r="Q199" s="171">
        <f t="shared" si="51"/>
        <v>0.14999999999417923</v>
      </c>
      <c r="R199" s="153">
        <v>32986974.500000183</v>
      </c>
      <c r="S199" s="20">
        <v>32987018</v>
      </c>
      <c r="T199" s="96">
        <f t="shared" si="35"/>
        <v>-43.499999817460775</v>
      </c>
      <c r="U199" s="197">
        <f t="shared" si="38"/>
        <v>1</v>
      </c>
      <c r="W199" s="133" t="s">
        <v>43</v>
      </c>
      <c r="X199" s="114">
        <f t="shared" si="46"/>
        <v>1</v>
      </c>
      <c r="Y199" s="115">
        <f t="shared" si="47"/>
        <v>1</v>
      </c>
      <c r="Z199" s="115">
        <f t="shared" si="36"/>
        <v>0</v>
      </c>
      <c r="AA199" s="115">
        <f t="shared" si="37"/>
        <v>0</v>
      </c>
      <c r="AB199" s="115">
        <f t="shared" si="48"/>
        <v>0</v>
      </c>
      <c r="AC199" s="121">
        <f t="shared" si="49"/>
        <v>0</v>
      </c>
    </row>
    <row r="200" spans="1:29" ht="15.75">
      <c r="A200" s="239"/>
      <c r="B200" s="104" t="s">
        <v>44</v>
      </c>
      <c r="C200" s="153">
        <v>68852913.139994487</v>
      </c>
      <c r="D200" s="154"/>
      <c r="E200" s="165">
        <f t="shared" si="52"/>
        <v>68852913.139994487</v>
      </c>
      <c r="F200" s="153">
        <v>1719059.4000000013</v>
      </c>
      <c r="G200" s="154"/>
      <c r="H200" s="165">
        <f t="shared" si="50"/>
        <v>1719059.4000000013</v>
      </c>
      <c r="I200" s="150">
        <v>312194.14999999997</v>
      </c>
      <c r="J200" s="150"/>
      <c r="K200" s="171">
        <f t="shared" si="33"/>
        <v>312194.14999999997</v>
      </c>
      <c r="L200" s="153">
        <v>52881.69999999999</v>
      </c>
      <c r="M200" s="154"/>
      <c r="N200" s="165">
        <f t="shared" si="34"/>
        <v>52881.69999999999</v>
      </c>
      <c r="O200" s="150">
        <v>237086.98</v>
      </c>
      <c r="P200" s="150"/>
      <c r="Q200" s="171">
        <f t="shared" si="51"/>
        <v>237086.98</v>
      </c>
      <c r="R200" s="153">
        <v>74667427.459994465</v>
      </c>
      <c r="S200" s="20"/>
      <c r="T200" s="96">
        <f t="shared" si="35"/>
        <v>74667427.459994465</v>
      </c>
      <c r="U200" s="197">
        <f t="shared" si="38"/>
        <v>0</v>
      </c>
      <c r="W200" s="104" t="s">
        <v>44</v>
      </c>
      <c r="X200" s="114">
        <f t="shared" si="46"/>
        <v>0</v>
      </c>
      <c r="Y200" s="115">
        <f t="shared" si="47"/>
        <v>0</v>
      </c>
      <c r="Z200" s="115">
        <f t="shared" si="36"/>
        <v>0</v>
      </c>
      <c r="AA200" s="115">
        <f t="shared" si="37"/>
        <v>0</v>
      </c>
      <c r="AB200" s="115">
        <f t="shared" si="48"/>
        <v>0</v>
      </c>
      <c r="AC200" s="121">
        <f t="shared" si="49"/>
        <v>0</v>
      </c>
    </row>
    <row r="201" spans="1:29" ht="15.75">
      <c r="A201" s="239"/>
      <c r="B201" s="133" t="s">
        <v>45</v>
      </c>
      <c r="C201" s="153">
        <v>39885122.191398121</v>
      </c>
      <c r="D201" s="154"/>
      <c r="E201" s="165">
        <f t="shared" si="52"/>
        <v>39885122.191398121</v>
      </c>
      <c r="F201" s="153">
        <v>1305943.3900000001</v>
      </c>
      <c r="G201" s="154"/>
      <c r="H201" s="165">
        <f t="shared" si="50"/>
        <v>1305943.3900000001</v>
      </c>
      <c r="I201" s="150">
        <v>239615.38</v>
      </c>
      <c r="J201" s="150"/>
      <c r="K201" s="171">
        <f t="shared" ref="K201:K214" si="54">I201-J201</f>
        <v>239615.38</v>
      </c>
      <c r="L201" s="153">
        <v>13499.27</v>
      </c>
      <c r="M201" s="154"/>
      <c r="N201" s="165">
        <f t="shared" ref="N201:N215" si="55">L201-M201</f>
        <v>13499.27</v>
      </c>
      <c r="O201" s="150">
        <v>46437.54</v>
      </c>
      <c r="P201" s="150"/>
      <c r="Q201" s="171">
        <f t="shared" si="51"/>
        <v>46437.54</v>
      </c>
      <c r="R201" s="153">
        <v>41782632.911398113</v>
      </c>
      <c r="S201" s="20"/>
      <c r="T201" s="96">
        <f t="shared" ref="T201:T215" si="56">R201-S201</f>
        <v>41782632.911398113</v>
      </c>
      <c r="U201" s="197">
        <f t="shared" si="38"/>
        <v>0</v>
      </c>
      <c r="W201" s="133" t="s">
        <v>45</v>
      </c>
      <c r="X201" s="114">
        <f t="shared" si="46"/>
        <v>0</v>
      </c>
      <c r="Y201" s="115">
        <f t="shared" si="47"/>
        <v>0</v>
      </c>
      <c r="Z201" s="115">
        <f t="shared" ref="Z201:Z215" si="57">+IF(AND(I201&lt;&gt;0,J201&lt;&gt;0,OR(K201&gt;100,K201&lt;-100)),1,0)</f>
        <v>0</v>
      </c>
      <c r="AA201" s="115">
        <f t="shared" ref="AA201:AA215" si="58">+IF(AND(L201&lt;&gt;0,M201&lt;&gt;0,OR(N201&gt;100,N201&lt;-100)),1,0)</f>
        <v>0</v>
      </c>
      <c r="AB201" s="115">
        <f t="shared" si="48"/>
        <v>0</v>
      </c>
      <c r="AC201" s="121">
        <f t="shared" si="49"/>
        <v>0</v>
      </c>
    </row>
    <row r="202" spans="1:29" ht="15.75">
      <c r="A202" s="239"/>
      <c r="B202" s="133" t="s">
        <v>46</v>
      </c>
      <c r="C202" s="153">
        <v>89209406.979998738</v>
      </c>
      <c r="D202" s="154">
        <v>89209414</v>
      </c>
      <c r="E202" s="165">
        <f t="shared" si="52"/>
        <v>-7.0200012624263763</v>
      </c>
      <c r="F202" s="153">
        <v>732963.74</v>
      </c>
      <c r="G202" s="154" t="s">
        <v>123</v>
      </c>
      <c r="H202" s="165">
        <f t="shared" si="50"/>
        <v>-0.26000000000931323</v>
      </c>
      <c r="I202" s="150">
        <v>134801.99</v>
      </c>
      <c r="J202" s="150">
        <v>134802</v>
      </c>
      <c r="K202" s="171">
        <f t="shared" si="54"/>
        <v>-1.0000000009313226E-2</v>
      </c>
      <c r="L202" s="153">
        <v>29862.43</v>
      </c>
      <c r="M202" s="154">
        <v>29862.400000000001</v>
      </c>
      <c r="N202" s="165">
        <f t="shared" si="55"/>
        <v>2.9999999998835847E-2</v>
      </c>
      <c r="O202" s="150">
        <v>0</v>
      </c>
      <c r="P202" s="150" t="s">
        <v>124</v>
      </c>
      <c r="Q202" s="171">
        <f t="shared" si="51"/>
        <v>-60359.9</v>
      </c>
      <c r="R202" s="153">
        <v>97627924.91999872</v>
      </c>
      <c r="S202" s="20">
        <v>97627900</v>
      </c>
      <c r="T202" s="96">
        <f t="shared" si="56"/>
        <v>24.919998720288277</v>
      </c>
      <c r="U202" s="197">
        <f t="shared" ref="U202:U215" si="59">IF(D202=0,0,1)</f>
        <v>1</v>
      </c>
      <c r="W202" s="133" t="s">
        <v>46</v>
      </c>
      <c r="X202" s="114">
        <f t="shared" si="46"/>
        <v>0</v>
      </c>
      <c r="Y202" s="115">
        <f t="shared" si="47"/>
        <v>0</v>
      </c>
      <c r="Z202" s="115">
        <f t="shared" si="57"/>
        <v>0</v>
      </c>
      <c r="AA202" s="115">
        <f t="shared" si="58"/>
        <v>0</v>
      </c>
      <c r="AB202" s="115">
        <f t="shared" si="48"/>
        <v>0</v>
      </c>
      <c r="AC202" s="121">
        <f t="shared" si="49"/>
        <v>0</v>
      </c>
    </row>
    <row r="203" spans="1:29" ht="15.75">
      <c r="A203" s="239"/>
      <c r="B203" s="133" t="s">
        <v>47</v>
      </c>
      <c r="C203" s="153">
        <v>18991019.300000332</v>
      </c>
      <c r="D203" s="154">
        <v>18991026</v>
      </c>
      <c r="E203" s="165">
        <f t="shared" si="52"/>
        <v>-6.6999996677041054</v>
      </c>
      <c r="F203" s="153">
        <v>249311.61999999997</v>
      </c>
      <c r="G203" s="154" t="s">
        <v>125</v>
      </c>
      <c r="H203" s="165">
        <f t="shared" si="50"/>
        <v>-0.38000000003376044</v>
      </c>
      <c r="I203" s="150">
        <v>14459.52</v>
      </c>
      <c r="J203" s="150">
        <v>14459.5</v>
      </c>
      <c r="K203" s="171">
        <f t="shared" si="54"/>
        <v>2.0000000000436557E-2</v>
      </c>
      <c r="L203" s="153">
        <v>20490.689999999999</v>
      </c>
      <c r="M203" s="154">
        <v>20490.7</v>
      </c>
      <c r="N203" s="165">
        <f t="shared" si="55"/>
        <v>-1.0000000002037268E-2</v>
      </c>
      <c r="O203" s="150">
        <v>58674.42</v>
      </c>
      <c r="P203" s="150" t="s">
        <v>126</v>
      </c>
      <c r="Q203" s="171">
        <f t="shared" si="51"/>
        <v>1.9999999996798579E-2</v>
      </c>
      <c r="R203" s="153">
        <v>20627418.760000326</v>
      </c>
      <c r="S203" s="20">
        <v>20627460</v>
      </c>
      <c r="T203" s="96">
        <f t="shared" si="56"/>
        <v>-41.239999674260616</v>
      </c>
      <c r="U203" s="197">
        <f t="shared" si="59"/>
        <v>1</v>
      </c>
      <c r="W203" s="133" t="s">
        <v>47</v>
      </c>
      <c r="X203" s="114">
        <f t="shared" si="46"/>
        <v>0</v>
      </c>
      <c r="Y203" s="115">
        <f t="shared" si="47"/>
        <v>0</v>
      </c>
      <c r="Z203" s="115">
        <f t="shared" si="57"/>
        <v>0</v>
      </c>
      <c r="AA203" s="115">
        <f t="shared" si="58"/>
        <v>0</v>
      </c>
      <c r="AB203" s="115">
        <f t="shared" si="48"/>
        <v>0</v>
      </c>
      <c r="AC203" s="121">
        <f t="shared" si="49"/>
        <v>0</v>
      </c>
    </row>
    <row r="204" spans="1:29" ht="15.75">
      <c r="A204" s="239"/>
      <c r="B204" s="133" t="s">
        <v>48</v>
      </c>
      <c r="C204" s="155"/>
      <c r="D204" s="3"/>
      <c r="E204" s="160">
        <f t="shared" si="52"/>
        <v>0</v>
      </c>
      <c r="F204" s="155"/>
      <c r="G204" s="3"/>
      <c r="H204" s="160">
        <f t="shared" si="50"/>
        <v>0</v>
      </c>
      <c r="K204" s="162">
        <f t="shared" si="54"/>
        <v>0</v>
      </c>
      <c r="L204" s="155"/>
      <c r="M204" s="3"/>
      <c r="N204" s="160">
        <f t="shared" si="55"/>
        <v>0</v>
      </c>
      <c r="Q204" s="162">
        <f t="shared" si="51"/>
        <v>0</v>
      </c>
      <c r="R204" s="155"/>
      <c r="S204" s="20"/>
      <c r="T204" s="96">
        <f t="shared" si="56"/>
        <v>0</v>
      </c>
      <c r="U204" s="197">
        <f t="shared" si="59"/>
        <v>0</v>
      </c>
      <c r="W204" s="133" t="s">
        <v>48</v>
      </c>
      <c r="X204" s="114">
        <f>+IF(AND(C205&lt;&gt;0,D205&lt;&gt;0,OR(E205&gt;100,E205&lt;-100)),1,0)</f>
        <v>0</v>
      </c>
      <c r="Y204" s="115">
        <f>+IF(AND(F205&lt;&gt;0,G205&lt;&gt;0,OR(H205&gt;100,H205&lt;-100)),1,0)</f>
        <v>0</v>
      </c>
      <c r="Z204" s="115">
        <f t="shared" si="57"/>
        <v>0</v>
      </c>
      <c r="AA204" s="115">
        <f t="shared" si="58"/>
        <v>0</v>
      </c>
      <c r="AB204" s="115">
        <f>+IF(AND(O205&lt;&gt;0,P205&lt;&gt;0,OR(Q205&gt;100,Q205&lt;-100)),1,0)</f>
        <v>0</v>
      </c>
      <c r="AC204" s="121">
        <f>+IF(AND(R205&lt;&gt;0,S204&lt;&gt;0,OR(T204&gt;100,T204&lt;-100)),1,0)</f>
        <v>0</v>
      </c>
    </row>
    <row r="205" spans="1:29" ht="15.75">
      <c r="A205" s="239"/>
      <c r="B205" s="133" t="s">
        <v>49</v>
      </c>
      <c r="C205" s="153">
        <v>59261551.219998226</v>
      </c>
      <c r="D205" s="154"/>
      <c r="E205" s="165">
        <f t="shared" si="52"/>
        <v>59261551.219998226</v>
      </c>
      <c r="F205" s="153">
        <v>1737358.4800000004</v>
      </c>
      <c r="G205" s="154"/>
      <c r="H205" s="165">
        <f t="shared" si="50"/>
        <v>1737358.4800000004</v>
      </c>
      <c r="I205" s="150">
        <v>252425.91</v>
      </c>
      <c r="J205" s="150"/>
      <c r="K205" s="171">
        <f t="shared" si="54"/>
        <v>252425.91</v>
      </c>
      <c r="L205" s="153">
        <v>193.51</v>
      </c>
      <c r="M205" s="154"/>
      <c r="N205" s="165">
        <f t="shared" si="55"/>
        <v>193.51</v>
      </c>
      <c r="O205" s="150">
        <v>1296184.5899999996</v>
      </c>
      <c r="P205" s="150"/>
      <c r="Q205" s="171">
        <f t="shared" si="51"/>
        <v>1296184.5899999996</v>
      </c>
      <c r="R205" s="153">
        <v>60529233.799998224</v>
      </c>
      <c r="S205" s="20"/>
      <c r="T205" s="96">
        <f t="shared" si="56"/>
        <v>60529233.799998224</v>
      </c>
      <c r="U205" s="197">
        <f t="shared" si="59"/>
        <v>0</v>
      </c>
      <c r="W205" s="133" t="s">
        <v>49</v>
      </c>
      <c r="X205" s="114">
        <f>+IF(AND(C206&lt;&gt;0,D206&lt;&gt;0,OR(E206&gt;100,E206&lt;-100)),1,0)</f>
        <v>0</v>
      </c>
      <c r="Y205" s="115">
        <f>+IF(AND(F206&lt;&gt;0,G206&lt;&gt;0,OR(H206&gt;100,H206&lt;-100)),1,0)</f>
        <v>0</v>
      </c>
      <c r="Z205" s="115">
        <f t="shared" si="57"/>
        <v>0</v>
      </c>
      <c r="AA205" s="115">
        <f t="shared" si="58"/>
        <v>0</v>
      </c>
      <c r="AB205" s="115">
        <f>+IF(AND(O206&lt;&gt;0,P206&lt;&gt;0,OR(Q206&gt;100,Q206&lt;-100)),1,0)</f>
        <v>0</v>
      </c>
      <c r="AC205" s="121">
        <f>+IF(AND(R206&lt;&gt;0,S205&lt;&gt;0,OR(T205&gt;100,T205&lt;-100)),1,0)</f>
        <v>0</v>
      </c>
    </row>
    <row r="206" spans="1:29" ht="15.75">
      <c r="A206" s="240"/>
      <c r="B206" s="134" t="s">
        <v>50</v>
      </c>
      <c r="C206" s="153">
        <v>78440824.649999216</v>
      </c>
      <c r="D206" s="154"/>
      <c r="E206" s="165">
        <f t="shared" si="52"/>
        <v>78440824.649999216</v>
      </c>
      <c r="F206" s="153">
        <v>914925.03</v>
      </c>
      <c r="G206" s="154"/>
      <c r="H206" s="165">
        <f t="shared" si="50"/>
        <v>914925.03</v>
      </c>
      <c r="I206" s="150">
        <v>178249.4</v>
      </c>
      <c r="J206" s="150"/>
      <c r="K206" s="171">
        <f t="shared" si="54"/>
        <v>178249.4</v>
      </c>
      <c r="L206" s="153">
        <v>205978.86000000002</v>
      </c>
      <c r="M206" s="154"/>
      <c r="N206" s="165">
        <f t="shared" si="55"/>
        <v>205978.86000000002</v>
      </c>
      <c r="O206" s="150">
        <v>127663.93000000001</v>
      </c>
      <c r="P206" s="150"/>
      <c r="Q206" s="171">
        <f t="shared" si="51"/>
        <v>127663.93000000001</v>
      </c>
      <c r="R206" s="153">
        <v>86785258.399999201</v>
      </c>
      <c r="S206" s="20"/>
      <c r="T206" s="96">
        <f t="shared" si="56"/>
        <v>86785258.399999201</v>
      </c>
      <c r="U206" s="198">
        <f t="shared" si="59"/>
        <v>0</v>
      </c>
      <c r="W206" s="134" t="s">
        <v>50</v>
      </c>
      <c r="X206" s="118">
        <f t="shared" ref="X206:AC206" si="60">+IF(AND(C207&lt;&gt;0,D207&lt;&gt;0,OR(E207&gt;100,E207&lt;-100)),1,0)</f>
        <v>0</v>
      </c>
      <c r="Y206" s="119">
        <f t="shared" si="60"/>
        <v>0</v>
      </c>
      <c r="Z206" s="119">
        <f t="shared" si="57"/>
        <v>0</v>
      </c>
      <c r="AA206" s="119">
        <f t="shared" si="58"/>
        <v>0</v>
      </c>
      <c r="AB206" s="119">
        <f t="shared" si="60"/>
        <v>0</v>
      </c>
      <c r="AC206" s="124">
        <f t="shared" si="60"/>
        <v>0</v>
      </c>
    </row>
    <row r="207" spans="1:29" ht="15.75">
      <c r="A207" s="238">
        <v>42400</v>
      </c>
      <c r="B207" s="132" t="s">
        <v>42</v>
      </c>
      <c r="C207" s="151">
        <v>43205961.529999562</v>
      </c>
      <c r="D207" s="152"/>
      <c r="E207" s="167">
        <f t="shared" si="52"/>
        <v>43205961.529999562</v>
      </c>
      <c r="F207" s="151">
        <v>997875.24999999977</v>
      </c>
      <c r="G207" s="152"/>
      <c r="H207" s="167">
        <f t="shared" si="50"/>
        <v>997875.24999999977</v>
      </c>
      <c r="I207" s="152">
        <v>423336.11000000022</v>
      </c>
      <c r="J207" s="152"/>
      <c r="K207" s="173">
        <f t="shared" si="54"/>
        <v>423336.11000000022</v>
      </c>
      <c r="L207" s="151">
        <v>658059.99</v>
      </c>
      <c r="M207" s="152"/>
      <c r="N207" s="167">
        <f t="shared" si="55"/>
        <v>658059.99</v>
      </c>
      <c r="O207" s="152">
        <v>293381.97000000003</v>
      </c>
      <c r="P207" s="152"/>
      <c r="Q207" s="173">
        <f t="shared" si="51"/>
        <v>293381.97000000003</v>
      </c>
      <c r="R207" s="151">
        <v>46891416.709999554</v>
      </c>
      <c r="S207" s="93"/>
      <c r="T207" s="94">
        <f t="shared" si="56"/>
        <v>46891416.709999554</v>
      </c>
      <c r="U207" s="196">
        <f t="shared" si="59"/>
        <v>0</v>
      </c>
      <c r="W207" s="132" t="s">
        <v>42</v>
      </c>
      <c r="X207" s="110">
        <f t="shared" si="46"/>
        <v>0</v>
      </c>
      <c r="Y207" s="111">
        <f t="shared" si="47"/>
        <v>0</v>
      </c>
      <c r="Z207" s="111">
        <f t="shared" si="57"/>
        <v>0</v>
      </c>
      <c r="AA207" s="111">
        <f t="shared" si="58"/>
        <v>0</v>
      </c>
      <c r="AB207" s="111">
        <f t="shared" si="48"/>
        <v>0</v>
      </c>
      <c r="AC207" s="123">
        <f t="shared" si="49"/>
        <v>0</v>
      </c>
    </row>
    <row r="208" spans="1:29" ht="15.75">
      <c r="A208" s="239"/>
      <c r="B208" s="133" t="s">
        <v>43</v>
      </c>
      <c r="C208" s="153">
        <v>32986974.500000183</v>
      </c>
      <c r="D208" s="154">
        <v>33980600</v>
      </c>
      <c r="E208" s="165">
        <f t="shared" si="52"/>
        <v>-993625.49999981746</v>
      </c>
      <c r="F208" s="153">
        <v>594577.59</v>
      </c>
      <c r="G208" s="154" t="s">
        <v>127</v>
      </c>
      <c r="H208" s="165">
        <f t="shared" si="50"/>
        <v>-113497.41000000003</v>
      </c>
      <c r="I208" s="154">
        <v>19899.93</v>
      </c>
      <c r="J208" s="154">
        <v>19899.900000000001</v>
      </c>
      <c r="K208" s="174">
        <f t="shared" si="54"/>
        <v>2.9999999998835847E-2</v>
      </c>
      <c r="L208" s="153">
        <v>2706.18</v>
      </c>
      <c r="M208" s="154">
        <v>2706.18</v>
      </c>
      <c r="N208" s="165">
        <f t="shared" si="55"/>
        <v>0</v>
      </c>
      <c r="O208" s="154">
        <v>117293.1</v>
      </c>
      <c r="P208" s="154" t="s">
        <v>128</v>
      </c>
      <c r="Q208" s="174">
        <f t="shared" si="51"/>
        <v>0.10000000000582077</v>
      </c>
      <c r="R208" s="153">
        <v>35817325.02000019</v>
      </c>
      <c r="S208" s="20">
        <v>35817290</v>
      </c>
      <c r="T208" s="96">
        <f t="shared" si="56"/>
        <v>35.02000018954277</v>
      </c>
      <c r="U208" s="197">
        <f t="shared" si="59"/>
        <v>1</v>
      </c>
      <c r="W208" s="133" t="s">
        <v>43</v>
      </c>
      <c r="X208" s="114">
        <f t="shared" si="46"/>
        <v>1</v>
      </c>
      <c r="Y208" s="115">
        <f t="shared" si="47"/>
        <v>1</v>
      </c>
      <c r="Z208" s="115">
        <f t="shared" si="57"/>
        <v>0</v>
      </c>
      <c r="AA208" s="115">
        <f t="shared" si="58"/>
        <v>0</v>
      </c>
      <c r="AB208" s="115">
        <f t="shared" si="48"/>
        <v>0</v>
      </c>
      <c r="AC208" s="121">
        <f t="shared" si="49"/>
        <v>0</v>
      </c>
    </row>
    <row r="209" spans="1:29" ht="15.75">
      <c r="A209" s="239"/>
      <c r="B209" s="104" t="s">
        <v>44</v>
      </c>
      <c r="C209" s="153">
        <v>74667427.459994465</v>
      </c>
      <c r="D209" s="154"/>
      <c r="E209" s="165">
        <f t="shared" si="52"/>
        <v>74667427.459994465</v>
      </c>
      <c r="F209" s="153">
        <v>1197577.2499999998</v>
      </c>
      <c r="G209" s="154"/>
      <c r="H209" s="165">
        <f t="shared" si="50"/>
        <v>1197577.2499999998</v>
      </c>
      <c r="I209" s="154">
        <v>226576.29</v>
      </c>
      <c r="J209" s="154"/>
      <c r="K209" s="174">
        <f t="shared" si="54"/>
        <v>226576.29</v>
      </c>
      <c r="L209" s="153">
        <v>8811.67</v>
      </c>
      <c r="M209" s="154"/>
      <c r="N209" s="165">
        <f t="shared" si="55"/>
        <v>8811.67</v>
      </c>
      <c r="O209" s="154">
        <v>237897.54</v>
      </c>
      <c r="P209" s="154"/>
      <c r="Q209" s="174">
        <f t="shared" si="51"/>
        <v>237897.54</v>
      </c>
      <c r="R209" s="153">
        <v>73449717.289994463</v>
      </c>
      <c r="S209" s="20"/>
      <c r="T209" s="96">
        <f t="shared" si="56"/>
        <v>73449717.289994463</v>
      </c>
      <c r="U209" s="197">
        <f t="shared" si="59"/>
        <v>0</v>
      </c>
      <c r="W209" s="104" t="s">
        <v>44</v>
      </c>
      <c r="X209" s="114">
        <f t="shared" si="46"/>
        <v>0</v>
      </c>
      <c r="Y209" s="115">
        <f t="shared" si="47"/>
        <v>0</v>
      </c>
      <c r="Z209" s="115">
        <f t="shared" si="57"/>
        <v>0</v>
      </c>
      <c r="AA209" s="115">
        <f t="shared" si="58"/>
        <v>0</v>
      </c>
      <c r="AB209" s="115">
        <f t="shared" si="48"/>
        <v>0</v>
      </c>
      <c r="AC209" s="121">
        <f t="shared" si="49"/>
        <v>0</v>
      </c>
    </row>
    <row r="210" spans="1:29" ht="15.75">
      <c r="A210" s="239"/>
      <c r="B210" s="133" t="s">
        <v>45</v>
      </c>
      <c r="C210" s="153">
        <v>41782632.911398113</v>
      </c>
      <c r="D210" s="154"/>
      <c r="E210" s="165">
        <f t="shared" si="52"/>
        <v>41782632.911398113</v>
      </c>
      <c r="F210" s="153">
        <v>1112715.8400000005</v>
      </c>
      <c r="G210" s="154"/>
      <c r="H210" s="165">
        <f t="shared" si="50"/>
        <v>1112715.8400000005</v>
      </c>
      <c r="I210" s="154">
        <v>90752.99</v>
      </c>
      <c r="J210" s="154"/>
      <c r="K210" s="174">
        <f t="shared" si="54"/>
        <v>90752.99</v>
      </c>
      <c r="L210" s="153">
        <v>23067.979999999996</v>
      </c>
      <c r="M210" s="154"/>
      <c r="N210" s="165">
        <f t="shared" si="55"/>
        <v>23067.979999999996</v>
      </c>
      <c r="O210" s="154">
        <v>204252.95999999993</v>
      </c>
      <c r="P210" s="154"/>
      <c r="Q210" s="174">
        <f t="shared" si="51"/>
        <v>204252.95999999993</v>
      </c>
      <c r="R210" s="153">
        <v>44506078.671398118</v>
      </c>
      <c r="S210" s="20"/>
      <c r="T210" s="96">
        <f t="shared" si="56"/>
        <v>44506078.671398118</v>
      </c>
      <c r="U210" s="197">
        <f t="shared" si="59"/>
        <v>0</v>
      </c>
      <c r="W210" s="133" t="s">
        <v>45</v>
      </c>
      <c r="X210" s="114">
        <f t="shared" si="46"/>
        <v>0</v>
      </c>
      <c r="Y210" s="115">
        <f t="shared" si="47"/>
        <v>0</v>
      </c>
      <c r="Z210" s="115">
        <f t="shared" si="57"/>
        <v>0</v>
      </c>
      <c r="AA210" s="115">
        <f t="shared" si="58"/>
        <v>0</v>
      </c>
      <c r="AB210" s="115">
        <f t="shared" si="48"/>
        <v>0</v>
      </c>
      <c r="AC210" s="121">
        <f t="shared" si="49"/>
        <v>0</v>
      </c>
    </row>
    <row r="211" spans="1:29" ht="15.75">
      <c r="A211" s="239"/>
      <c r="B211" s="133" t="s">
        <v>46</v>
      </c>
      <c r="C211" s="153">
        <v>97627924.91999872</v>
      </c>
      <c r="D211" s="154">
        <v>97627900</v>
      </c>
      <c r="E211" s="165">
        <f t="shared" si="52"/>
        <v>24.919998720288277</v>
      </c>
      <c r="F211" s="153">
        <v>1569126.7799999998</v>
      </c>
      <c r="G211" s="154" t="s">
        <v>129</v>
      </c>
      <c r="H211" s="165">
        <f t="shared" si="50"/>
        <v>-3.220000000204891</v>
      </c>
      <c r="I211" s="154">
        <v>99552.909999999989</v>
      </c>
      <c r="J211" s="154">
        <v>99552.9</v>
      </c>
      <c r="K211" s="174">
        <f t="shared" si="54"/>
        <v>9.9999999947613105E-3</v>
      </c>
      <c r="L211" s="153">
        <v>1021.47</v>
      </c>
      <c r="M211" s="154">
        <v>1021.47</v>
      </c>
      <c r="N211" s="165">
        <f t="shared" si="55"/>
        <v>0</v>
      </c>
      <c r="O211" s="154">
        <v>1063317.8800000006</v>
      </c>
      <c r="P211" s="154" t="s">
        <v>130</v>
      </c>
      <c r="Q211" s="174">
        <f t="shared" si="51"/>
        <v>-2.1199999994132668</v>
      </c>
      <c r="R211" s="153">
        <v>97513150.859998718</v>
      </c>
      <c r="S211" s="20">
        <v>97513200</v>
      </c>
      <c r="T211" s="96">
        <f t="shared" si="56"/>
        <v>-49.140001282095909</v>
      </c>
      <c r="U211" s="197">
        <f t="shared" si="59"/>
        <v>1</v>
      </c>
      <c r="W211" s="133" t="s">
        <v>46</v>
      </c>
      <c r="X211" s="114">
        <f t="shared" si="46"/>
        <v>0</v>
      </c>
      <c r="Y211" s="115">
        <f t="shared" si="47"/>
        <v>0</v>
      </c>
      <c r="Z211" s="115">
        <f t="shared" si="57"/>
        <v>0</v>
      </c>
      <c r="AA211" s="115">
        <f t="shared" si="58"/>
        <v>0</v>
      </c>
      <c r="AB211" s="115">
        <f t="shared" si="48"/>
        <v>0</v>
      </c>
      <c r="AC211" s="121">
        <f t="shared" si="49"/>
        <v>0</v>
      </c>
    </row>
    <row r="212" spans="1:29" ht="15.75">
      <c r="A212" s="239"/>
      <c r="B212" s="133" t="s">
        <v>47</v>
      </c>
      <c r="C212" s="153">
        <v>20627418.760000326</v>
      </c>
      <c r="D212" s="154"/>
      <c r="E212" s="165">
        <f t="shared" si="52"/>
        <v>20627418.760000326</v>
      </c>
      <c r="F212" s="153">
        <v>689477.65</v>
      </c>
      <c r="G212" s="154"/>
      <c r="H212" s="165">
        <f t="shared" si="50"/>
        <v>689477.65</v>
      </c>
      <c r="I212" s="154">
        <v>30365.010000000002</v>
      </c>
      <c r="J212" s="154"/>
      <c r="K212" s="174">
        <f t="shared" si="54"/>
        <v>30365.010000000002</v>
      </c>
      <c r="L212" s="153">
        <v>28962.760000000002</v>
      </c>
      <c r="M212" s="154"/>
      <c r="N212" s="165">
        <f t="shared" si="55"/>
        <v>28962.760000000002</v>
      </c>
      <c r="O212" s="154">
        <v>324212.85000000003</v>
      </c>
      <c r="P212" s="154"/>
      <c r="Q212" s="174">
        <f t="shared" si="51"/>
        <v>324212.85000000003</v>
      </c>
      <c r="R212" s="153">
        <v>22238951.450000323</v>
      </c>
      <c r="S212" s="20"/>
      <c r="T212" s="96">
        <f t="shared" si="56"/>
        <v>22238951.450000323</v>
      </c>
      <c r="U212" s="197">
        <f t="shared" si="59"/>
        <v>0</v>
      </c>
      <c r="W212" s="133" t="s">
        <v>47</v>
      </c>
      <c r="X212" s="114">
        <f t="shared" si="46"/>
        <v>0</v>
      </c>
      <c r="Y212" s="115">
        <f t="shared" si="47"/>
        <v>0</v>
      </c>
      <c r="Z212" s="115">
        <f t="shared" si="57"/>
        <v>0</v>
      </c>
      <c r="AA212" s="115">
        <f t="shared" si="58"/>
        <v>0</v>
      </c>
      <c r="AB212" s="115">
        <f t="shared" si="48"/>
        <v>0</v>
      </c>
      <c r="AC212" s="121">
        <f t="shared" si="49"/>
        <v>0</v>
      </c>
    </row>
    <row r="213" spans="1:29" ht="15.75">
      <c r="A213" s="239"/>
      <c r="B213" s="133" t="s">
        <v>48</v>
      </c>
      <c r="C213" s="153">
        <v>89982686.249999031</v>
      </c>
      <c r="D213" s="154"/>
      <c r="E213" s="165">
        <f t="shared" si="52"/>
        <v>89982686.249999031</v>
      </c>
      <c r="F213" s="153">
        <v>2657869.6100000017</v>
      </c>
      <c r="G213" s="154"/>
      <c r="H213" s="165">
        <f t="shared" si="50"/>
        <v>2657869.6100000017</v>
      </c>
      <c r="I213" s="154">
        <v>558955.3899999999</v>
      </c>
      <c r="J213" s="154"/>
      <c r="K213" s="174">
        <f t="shared" si="54"/>
        <v>558955.3899999999</v>
      </c>
      <c r="L213" s="153">
        <v>404389.84</v>
      </c>
      <c r="M213" s="154"/>
      <c r="N213" s="165">
        <f t="shared" si="55"/>
        <v>404389.84</v>
      </c>
      <c r="O213" s="154">
        <v>971859.56999999983</v>
      </c>
      <c r="P213" s="154"/>
      <c r="Q213" s="174">
        <f t="shared" si="51"/>
        <v>971859.56999999983</v>
      </c>
      <c r="R213" s="153">
        <v>92640446.639999017</v>
      </c>
      <c r="S213" s="20"/>
      <c r="T213" s="96">
        <f t="shared" si="56"/>
        <v>92640446.639999017</v>
      </c>
      <c r="U213" s="197">
        <f t="shared" si="59"/>
        <v>0</v>
      </c>
      <c r="W213" s="133" t="s">
        <v>48</v>
      </c>
      <c r="X213" s="114">
        <f t="shared" si="46"/>
        <v>0</v>
      </c>
      <c r="Y213" s="115">
        <f t="shared" si="47"/>
        <v>0</v>
      </c>
      <c r="Z213" s="115">
        <f t="shared" si="57"/>
        <v>0</v>
      </c>
      <c r="AA213" s="115">
        <f t="shared" si="58"/>
        <v>0</v>
      </c>
      <c r="AB213" s="115">
        <f t="shared" si="48"/>
        <v>0</v>
      </c>
      <c r="AC213" s="121">
        <f t="shared" si="49"/>
        <v>0</v>
      </c>
    </row>
    <row r="214" spans="1:29" ht="15.75">
      <c r="A214" s="239"/>
      <c r="B214" s="133" t="s">
        <v>49</v>
      </c>
      <c r="C214" s="155"/>
      <c r="D214" s="3"/>
      <c r="E214" s="160">
        <f t="shared" si="52"/>
        <v>0</v>
      </c>
      <c r="F214" s="155"/>
      <c r="G214" s="3"/>
      <c r="H214" s="160">
        <f t="shared" si="50"/>
        <v>0</v>
      </c>
      <c r="I214" s="3"/>
      <c r="J214" s="3"/>
      <c r="K214" s="161">
        <f t="shared" si="54"/>
        <v>0</v>
      </c>
      <c r="L214" s="155"/>
      <c r="M214" s="3"/>
      <c r="N214" s="160">
        <f t="shared" si="55"/>
        <v>0</v>
      </c>
      <c r="O214" s="3"/>
      <c r="P214" s="3"/>
      <c r="Q214" s="161">
        <f t="shared" si="51"/>
        <v>0</v>
      </c>
      <c r="R214" s="155"/>
      <c r="S214" s="20"/>
      <c r="T214" s="96">
        <f t="shared" si="56"/>
        <v>0</v>
      </c>
      <c r="U214" s="197">
        <f t="shared" si="59"/>
        <v>0</v>
      </c>
      <c r="W214" s="133" t="s">
        <v>49</v>
      </c>
      <c r="X214" s="114">
        <f>+IF(AND(C215&lt;&gt;0,D215&lt;&gt;0,OR(E215&gt;100,E215&lt;-100)),1,0)</f>
        <v>0</v>
      </c>
      <c r="Y214" s="115">
        <f>+IF(AND(F215&lt;&gt;0,G215&lt;&gt;0,OR(H215&gt;100,H215&lt;-100)),1,0)</f>
        <v>0</v>
      </c>
      <c r="Z214" s="115">
        <f t="shared" si="57"/>
        <v>0</v>
      </c>
      <c r="AA214" s="115">
        <f t="shared" si="58"/>
        <v>0</v>
      </c>
      <c r="AB214" s="115">
        <f>+IF(AND(O215&lt;&gt;0,P215&lt;&gt;0,OR(Q215&gt;100,Q215&lt;-100)),1,0)</f>
        <v>0</v>
      </c>
      <c r="AC214" s="121">
        <f>+IF(AND(R215&lt;&gt;0,S214&lt;&gt;0,OR(T214&gt;100,T214&lt;-100)),1,0)</f>
        <v>0</v>
      </c>
    </row>
    <row r="215" spans="1:29" ht="15.75">
      <c r="A215" s="240"/>
      <c r="B215" s="134" t="s">
        <v>50</v>
      </c>
      <c r="C215" s="157">
        <v>86785258.399999201</v>
      </c>
      <c r="D215" s="158"/>
      <c r="E215" s="168">
        <f t="shared" si="52"/>
        <v>86785258.399999201</v>
      </c>
      <c r="F215" s="157">
        <v>2542249.6400000011</v>
      </c>
      <c r="G215" s="158"/>
      <c r="H215" s="168">
        <f t="shared" si="50"/>
        <v>2542249.6400000011</v>
      </c>
      <c r="I215" s="158">
        <v>860474.03999999992</v>
      </c>
      <c r="J215" s="158"/>
      <c r="K215" s="175">
        <f>I215-J215</f>
        <v>860474.03999999992</v>
      </c>
      <c r="L215" s="157">
        <v>376358.81</v>
      </c>
      <c r="M215" s="158"/>
      <c r="N215" s="168">
        <f t="shared" si="55"/>
        <v>376358.81</v>
      </c>
      <c r="O215" s="158">
        <v>459129.13</v>
      </c>
      <c r="P215" s="158"/>
      <c r="Q215" s="175">
        <f t="shared" si="51"/>
        <v>459129.13</v>
      </c>
      <c r="R215" s="157">
        <v>85911076.589999199</v>
      </c>
      <c r="S215" s="98"/>
      <c r="T215" s="99">
        <f t="shared" si="56"/>
        <v>85911076.589999199</v>
      </c>
      <c r="U215" s="198">
        <f t="shared" si="59"/>
        <v>0</v>
      </c>
      <c r="W215" s="134" t="s">
        <v>50</v>
      </c>
      <c r="X215" s="118">
        <f t="shared" ref="X215:AC215" si="61">+IF(AND(C216&lt;&gt;0,D216&lt;&gt;0,OR(E216&gt;100,E216&lt;-100)),1,0)</f>
        <v>0</v>
      </c>
      <c r="Y215" s="119">
        <f t="shared" si="61"/>
        <v>0</v>
      </c>
      <c r="Z215" s="119">
        <f t="shared" si="57"/>
        <v>0</v>
      </c>
      <c r="AA215" s="119">
        <f t="shared" si="58"/>
        <v>0</v>
      </c>
      <c r="AB215" s="119">
        <f t="shared" si="61"/>
        <v>0</v>
      </c>
      <c r="AC215" s="124">
        <f t="shared" si="61"/>
        <v>0</v>
      </c>
    </row>
    <row r="216" spans="1:29" ht="15" customHeight="1">
      <c r="U216" s="199"/>
    </row>
    <row r="217" spans="1:29" ht="22.5" customHeight="1">
      <c r="U217" s="200" t="s">
        <v>345</v>
      </c>
      <c r="X217" s="91" t="s">
        <v>13</v>
      </c>
      <c r="Y217" s="91" t="s">
        <v>14</v>
      </c>
      <c r="Z217" s="109" t="s">
        <v>15</v>
      </c>
      <c r="AA217" s="91" t="s">
        <v>16</v>
      </c>
      <c r="AB217" s="91" t="s">
        <v>17</v>
      </c>
      <c r="AC217" s="91" t="s">
        <v>18</v>
      </c>
    </row>
    <row r="218" spans="1:29" ht="15" customHeight="1">
      <c r="U218" s="196">
        <f>U9+U18+U27+U36+U45+U54+U63+U72+U81+U90+U99+U108+U117+U126+U135+U144+U153+U162+U171+U180+U189+U198+U207</f>
        <v>0</v>
      </c>
      <c r="W218" s="132" t="s">
        <v>42</v>
      </c>
      <c r="X218" s="110">
        <f t="shared" ref="X218:AC218" si="62">X9+X18+X27+X36+X45+X54+X63+X72+X81+X90+X99+X108+X117+X126+X135+X144+X153+X162+X171+X180+X189+X198+X207</f>
        <v>0</v>
      </c>
      <c r="Y218" s="111">
        <f t="shared" si="62"/>
        <v>0</v>
      </c>
      <c r="Z218" s="111">
        <f t="shared" si="62"/>
        <v>0</v>
      </c>
      <c r="AA218" s="111">
        <f t="shared" si="62"/>
        <v>0</v>
      </c>
      <c r="AB218" s="111">
        <f t="shared" si="62"/>
        <v>0</v>
      </c>
      <c r="AC218" s="123">
        <f t="shared" si="62"/>
        <v>0</v>
      </c>
    </row>
    <row r="219" spans="1:29" ht="15.75">
      <c r="U219" s="197">
        <f t="shared" ref="U219:U226" si="63">U10+U19+U28+U37+U46+U55+U64+U73+U82+U91+U100+U109+U118+U127+U136+U145+U154+U163+U172+U181+U190+U199+U208</f>
        <v>21</v>
      </c>
      <c r="W219" s="133" t="s">
        <v>43</v>
      </c>
      <c r="X219" s="114">
        <f t="shared" ref="X219:AC219" si="64">X10+X19+X28+X37+X46+X55+X64+X73+X82+X91+X100+X109+X118+X127+X136+X145+X154+X163+X172+X181+X190+X199+X208</f>
        <v>4</v>
      </c>
      <c r="Y219" s="115">
        <f t="shared" si="64"/>
        <v>21</v>
      </c>
      <c r="Z219" s="115">
        <f t="shared" si="64"/>
        <v>0</v>
      </c>
      <c r="AA219" s="115">
        <f t="shared" si="64"/>
        <v>0</v>
      </c>
      <c r="AB219" s="115">
        <f t="shared" si="64"/>
        <v>0</v>
      </c>
      <c r="AC219" s="121">
        <f t="shared" si="64"/>
        <v>3</v>
      </c>
    </row>
    <row r="220" spans="1:29" ht="15.75">
      <c r="U220" s="197">
        <f t="shared" si="63"/>
        <v>0</v>
      </c>
      <c r="W220" s="104" t="s">
        <v>44</v>
      </c>
      <c r="X220" s="114">
        <f t="shared" ref="X220:AC220" si="65">X11+X20+X29+X38+X47+X56+X65+X74+X83+X92+X101+X110+X119+X128+X137+X146+X155+X164+X173+X182+X191+X200+X209</f>
        <v>0</v>
      </c>
      <c r="Y220" s="115">
        <f t="shared" si="65"/>
        <v>0</v>
      </c>
      <c r="Z220" s="115">
        <f t="shared" si="65"/>
        <v>0</v>
      </c>
      <c r="AA220" s="115">
        <f t="shared" si="65"/>
        <v>0</v>
      </c>
      <c r="AB220" s="115">
        <f t="shared" si="65"/>
        <v>0</v>
      </c>
      <c r="AC220" s="121">
        <f t="shared" si="65"/>
        <v>0</v>
      </c>
    </row>
    <row r="221" spans="1:29" ht="15.75">
      <c r="U221" s="197">
        <f t="shared" si="63"/>
        <v>0</v>
      </c>
      <c r="W221" s="133" t="s">
        <v>45</v>
      </c>
      <c r="X221" s="114">
        <f t="shared" ref="X221:AC221" si="66">X12+X21+X30+X39+X48+X57+X66+X75+X84+X93+X102+X111+X120+X129+X138+X147+X156+X165+X174+X183+X192+X201+X210</f>
        <v>0</v>
      </c>
      <c r="Y221" s="115">
        <f t="shared" si="66"/>
        <v>0</v>
      </c>
      <c r="Z221" s="115">
        <f t="shared" si="66"/>
        <v>0</v>
      </c>
      <c r="AA221" s="115">
        <f t="shared" si="66"/>
        <v>0</v>
      </c>
      <c r="AB221" s="115">
        <f t="shared" si="66"/>
        <v>0</v>
      </c>
      <c r="AC221" s="121">
        <f t="shared" si="66"/>
        <v>0</v>
      </c>
    </row>
    <row r="222" spans="1:29" ht="15.75">
      <c r="U222" s="197">
        <f t="shared" si="63"/>
        <v>16</v>
      </c>
      <c r="W222" s="133" t="s">
        <v>46</v>
      </c>
      <c r="X222" s="114">
        <f t="shared" ref="X222:AC222" si="67">X13+X22+X31+X40+X49+X58+X67+X76+X85+X94+X103+X112+X121+X130+X139+X148+X157+X166+X175+X184+X193+X202+X211</f>
        <v>1</v>
      </c>
      <c r="Y222" s="115">
        <f t="shared" si="67"/>
        <v>1</v>
      </c>
      <c r="Z222" s="115">
        <f t="shared" si="67"/>
        <v>1</v>
      </c>
      <c r="AA222" s="115">
        <f t="shared" si="67"/>
        <v>0</v>
      </c>
      <c r="AB222" s="115">
        <f t="shared" si="67"/>
        <v>6</v>
      </c>
      <c r="AC222" s="121">
        <f t="shared" si="67"/>
        <v>0</v>
      </c>
    </row>
    <row r="223" spans="1:29" ht="15.75">
      <c r="U223" s="197">
        <f t="shared" si="63"/>
        <v>8</v>
      </c>
      <c r="W223" s="133" t="s">
        <v>47</v>
      </c>
      <c r="X223" s="114">
        <f t="shared" ref="X223:AC223" si="68">X14+X23+X32+X41+X50+X59+X68+X77+X86+X95+X104+X113+X122+X131+X140+X149+X158+X167+X176+X185+X194+X203+X212</f>
        <v>0</v>
      </c>
      <c r="Y223" s="115">
        <f t="shared" si="68"/>
        <v>2</v>
      </c>
      <c r="Z223" s="115">
        <f t="shared" si="68"/>
        <v>1</v>
      </c>
      <c r="AA223" s="115">
        <f t="shared" si="68"/>
        <v>0</v>
      </c>
      <c r="AB223" s="115">
        <f t="shared" si="68"/>
        <v>0</v>
      </c>
      <c r="AC223" s="121">
        <f t="shared" si="68"/>
        <v>1</v>
      </c>
    </row>
    <row r="224" spans="1:29" ht="15.75">
      <c r="U224" s="197">
        <f t="shared" si="63"/>
        <v>0</v>
      </c>
      <c r="W224" s="133" t="s">
        <v>48</v>
      </c>
      <c r="X224" s="114">
        <f t="shared" ref="X224:AC224" si="69">X15+X24+X33+X42+X51+X60+X69+X78+X87+X96+X105+X114+X123+X132+X141+X150+X159+X168+X177+X186+X195+X204+X213</f>
        <v>0</v>
      </c>
      <c r="Y224" s="115">
        <f t="shared" si="69"/>
        <v>0</v>
      </c>
      <c r="Z224" s="115">
        <f t="shared" si="69"/>
        <v>0</v>
      </c>
      <c r="AA224" s="115">
        <f t="shared" si="69"/>
        <v>0</v>
      </c>
      <c r="AB224" s="115">
        <f t="shared" si="69"/>
        <v>0</v>
      </c>
      <c r="AC224" s="121">
        <f t="shared" si="69"/>
        <v>0</v>
      </c>
    </row>
    <row r="225" spans="21:29" ht="15.75">
      <c r="U225" s="197">
        <f t="shared" si="63"/>
        <v>0</v>
      </c>
      <c r="W225" s="133" t="s">
        <v>49</v>
      </c>
      <c r="X225" s="114">
        <f t="shared" ref="X225:AC225" si="70">X16+X25+X34+X43+X52+X61+X70+X79+X88+X97+X106+X115+X124+X133+X142+X151+X160+X169+X178+X187+X196+X205+X214</f>
        <v>0</v>
      </c>
      <c r="Y225" s="115">
        <f t="shared" si="70"/>
        <v>1</v>
      </c>
      <c r="Z225" s="115">
        <f t="shared" si="70"/>
        <v>0</v>
      </c>
      <c r="AA225" s="115">
        <f t="shared" si="70"/>
        <v>0</v>
      </c>
      <c r="AB225" s="115">
        <f t="shared" si="70"/>
        <v>1</v>
      </c>
      <c r="AC225" s="121">
        <f t="shared" si="70"/>
        <v>0</v>
      </c>
    </row>
    <row r="226" spans="21:29" ht="15.75">
      <c r="U226" s="198">
        <f t="shared" si="63"/>
        <v>0</v>
      </c>
      <c r="W226" s="134" t="s">
        <v>50</v>
      </c>
      <c r="X226" s="118">
        <f t="shared" ref="X226:AC226" si="71">X17+X26+X35+X44+X53+X62+X71+X80+X89+X98+X107+X116+X125+X134+X143+X152+X161+X170+X179+X188+X197+X206+X215</f>
        <v>0</v>
      </c>
      <c r="Y226" s="119">
        <f t="shared" si="71"/>
        <v>0</v>
      </c>
      <c r="Z226" s="119">
        <f t="shared" si="71"/>
        <v>0</v>
      </c>
      <c r="AA226" s="119">
        <f t="shared" si="71"/>
        <v>0</v>
      </c>
      <c r="AB226" s="119">
        <f t="shared" si="71"/>
        <v>0</v>
      </c>
      <c r="AC226" s="124">
        <f t="shared" si="71"/>
        <v>0</v>
      </c>
    </row>
  </sheetData>
  <mergeCells count="31">
    <mergeCell ref="A117:A125"/>
    <mergeCell ref="A126:A134"/>
    <mergeCell ref="A135:A143"/>
    <mergeCell ref="A144:A152"/>
    <mergeCell ref="A72:A80"/>
    <mergeCell ref="A81:A89"/>
    <mergeCell ref="A90:A98"/>
    <mergeCell ref="A99:A107"/>
    <mergeCell ref="A108:A116"/>
    <mergeCell ref="A27:A35"/>
    <mergeCell ref="A36:A44"/>
    <mergeCell ref="A45:A53"/>
    <mergeCell ref="A54:A62"/>
    <mergeCell ref="A63:A71"/>
    <mergeCell ref="A9:A17"/>
    <mergeCell ref="A18:A26"/>
    <mergeCell ref="O7:Q7"/>
    <mergeCell ref="R7:T7"/>
    <mergeCell ref="U7:U8"/>
    <mergeCell ref="L7:N7"/>
    <mergeCell ref="B7:B8"/>
    <mergeCell ref="C7:E7"/>
    <mergeCell ref="F7:H7"/>
    <mergeCell ref="I7:K7"/>
    <mergeCell ref="A198:A206"/>
    <mergeCell ref="A207:A215"/>
    <mergeCell ref="A153:A161"/>
    <mergeCell ref="A162:A170"/>
    <mergeCell ref="A171:A179"/>
    <mergeCell ref="A180:A188"/>
    <mergeCell ref="A189:A197"/>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4"/>
  <sheetViews>
    <sheetView zoomScale="70" zoomScaleNormal="70" workbookViewId="0">
      <selection activeCell="AB236" sqref="AB236:AC244"/>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3.42578125" bestFit="1"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20" width="12" customWidth="1"/>
    <col min="21" max="22" width="13.42578125" customWidth="1"/>
    <col min="23" max="23" width="15.28515625" customWidth="1"/>
    <col min="24" max="24" width="12.42578125" style="87" bestFit="1" customWidth="1"/>
    <col min="25" max="25" width="12.85546875" style="87" bestFit="1" customWidth="1"/>
    <col min="26" max="29" width="11.42578125" style="87"/>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16.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5.75">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ht="15" customHeight="1">
      <c r="A9" s="238">
        <v>42401</v>
      </c>
      <c r="B9" s="132" t="s">
        <v>42</v>
      </c>
      <c r="C9" s="151">
        <v>46891416.709999554</v>
      </c>
      <c r="D9" s="152"/>
      <c r="E9" s="176">
        <f t="shared" ref="E9:E72" si="0">C9-D9</f>
        <v>46891416.709999554</v>
      </c>
      <c r="F9" s="152">
        <v>674618.35</v>
      </c>
      <c r="G9" s="152"/>
      <c r="H9" s="179">
        <f t="shared" ref="H9:H72" si="1">F9-G9</f>
        <v>674618.35</v>
      </c>
      <c r="I9" s="151">
        <v>131802.72</v>
      </c>
      <c r="J9" s="152"/>
      <c r="K9" s="176">
        <f t="shared" ref="K9:K72" si="2">I9-J9</f>
        <v>131802.72</v>
      </c>
      <c r="L9" s="152">
        <v>0</v>
      </c>
      <c r="M9" s="152"/>
      <c r="N9" s="179">
        <f t="shared" ref="N9:N72" si="3">L9-M9</f>
        <v>0</v>
      </c>
      <c r="O9" s="151">
        <v>204500.16</v>
      </c>
      <c r="P9" s="152"/>
      <c r="Q9" s="176">
        <f t="shared" ref="Q9:Q72" si="4">O9-P9</f>
        <v>204500.16</v>
      </c>
      <c r="R9" s="152">
        <v>46144100.919999555</v>
      </c>
      <c r="S9" s="93"/>
      <c r="T9" s="94">
        <f>R9-S9</f>
        <v>46144100.919999555</v>
      </c>
      <c r="U9" s="196">
        <f>IF(D9=0,0,1)</f>
        <v>0</v>
      </c>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ht="15" customHeight="1">
      <c r="A10" s="239"/>
      <c r="B10" s="133" t="s">
        <v>43</v>
      </c>
      <c r="C10" s="153">
        <v>35817325.02000019</v>
      </c>
      <c r="D10" s="154">
        <v>35817290</v>
      </c>
      <c r="E10" s="177">
        <f t="shared" si="0"/>
        <v>35.02000018954277</v>
      </c>
      <c r="F10" s="154">
        <v>515649.07</v>
      </c>
      <c r="G10" s="154" t="s">
        <v>131</v>
      </c>
      <c r="H10" s="180">
        <f t="shared" si="1"/>
        <v>-138175.93</v>
      </c>
      <c r="I10" s="153">
        <v>42233.039999999994</v>
      </c>
      <c r="J10" s="154">
        <v>42233</v>
      </c>
      <c r="K10" s="177">
        <f t="shared" si="2"/>
        <v>3.9999999993597157E-2</v>
      </c>
      <c r="L10" s="154">
        <v>4510.93</v>
      </c>
      <c r="M10" s="154">
        <v>4510.93</v>
      </c>
      <c r="N10" s="180">
        <f t="shared" si="3"/>
        <v>0</v>
      </c>
      <c r="O10" s="153">
        <v>49067.31</v>
      </c>
      <c r="P10" s="154" t="s">
        <v>132</v>
      </c>
      <c r="Q10" s="177">
        <f t="shared" si="4"/>
        <v>9.9999999947613105E-3</v>
      </c>
      <c r="R10" s="154">
        <v>35290330.750000194</v>
      </c>
      <c r="S10" s="20">
        <v>35290290</v>
      </c>
      <c r="T10" s="96">
        <f t="shared" ref="T10:T15" si="5">R10-S10</f>
        <v>40.750000193715096</v>
      </c>
      <c r="U10" s="197">
        <f t="shared" ref="U10:U73" si="6">IF(D10=0,0,1)</f>
        <v>1</v>
      </c>
      <c r="W10" s="133" t="s">
        <v>43</v>
      </c>
      <c r="X10" s="114">
        <f t="shared" ref="X10:X73" si="7">+IF(AND(C10&lt;&gt;0,D10&lt;&gt;0,OR(E10&gt;100,E10&lt;-100)),1,0)</f>
        <v>0</v>
      </c>
      <c r="Y10" s="115">
        <f t="shared" ref="Y10:Y73" si="8">+IF(AND(F10&lt;&gt;0,G10&lt;&gt;0,OR(H10&gt;100,H10&lt;-100)),1,0)</f>
        <v>1</v>
      </c>
      <c r="Z10" s="115">
        <f t="shared" ref="Z10:Z73" si="9">+IF(AND(I10&lt;&gt;0,J10&lt;&gt;0,OR(K10&gt;100,K10&lt;-100)),1,0)</f>
        <v>0</v>
      </c>
      <c r="AA10" s="116">
        <f t="shared" ref="AA10:AA73" si="10">+IF(AND(L10&lt;&gt;0,M10&lt;&gt;0,OR(N10&gt;100,N10&lt;-100)),1,0)</f>
        <v>0</v>
      </c>
      <c r="AB10" s="116">
        <f t="shared" ref="AB10:AB73" si="11">+IF(AND(O10&lt;&gt;0,P10&lt;&gt;0,OR(Q10&gt;100,Q10&lt;-100)),1,0)</f>
        <v>0</v>
      </c>
      <c r="AC10" s="117">
        <f t="shared" ref="AC10:AC73" si="12">+IF(AND(R10&lt;&gt;0,S10&lt;&gt;0,OR(T10&gt;100,T10&lt;-100)),1,0)</f>
        <v>0</v>
      </c>
    </row>
    <row r="11" spans="1:29" ht="15" customHeight="1">
      <c r="A11" s="239"/>
      <c r="B11" s="104" t="s">
        <v>44</v>
      </c>
      <c r="C11" s="153">
        <v>73449717.289994463</v>
      </c>
      <c r="D11" s="154"/>
      <c r="E11" s="177">
        <f t="shared" si="0"/>
        <v>73449717.289994463</v>
      </c>
      <c r="F11" s="154">
        <v>1470127.4600000004</v>
      </c>
      <c r="G11" s="154"/>
      <c r="H11" s="180">
        <f t="shared" si="1"/>
        <v>1470127.4600000004</v>
      </c>
      <c r="I11" s="153">
        <v>311656.31</v>
      </c>
      <c r="J11" s="154"/>
      <c r="K11" s="177">
        <f t="shared" si="2"/>
        <v>311656.31</v>
      </c>
      <c r="L11" s="154">
        <v>105784.39</v>
      </c>
      <c r="N11" s="180">
        <f t="shared" si="3"/>
        <v>105784.39</v>
      </c>
      <c r="O11" s="153">
        <v>347431.16000000003</v>
      </c>
      <c r="P11" s="154"/>
      <c r="Q11" s="177">
        <f t="shared" si="4"/>
        <v>347431.16000000003</v>
      </c>
      <c r="R11" s="154">
        <v>71838030.58999446</v>
      </c>
      <c r="S11" s="20"/>
      <c r="T11" s="96">
        <f t="shared" si="5"/>
        <v>71838030.58999446</v>
      </c>
      <c r="U11" s="197">
        <f t="shared" si="6"/>
        <v>0</v>
      </c>
      <c r="W11" s="104" t="s">
        <v>44</v>
      </c>
      <c r="X11" s="114">
        <f t="shared" si="7"/>
        <v>0</v>
      </c>
      <c r="Y11" s="115">
        <f t="shared" si="8"/>
        <v>0</v>
      </c>
      <c r="Z11" s="115">
        <f t="shared" si="9"/>
        <v>0</v>
      </c>
      <c r="AA11" s="116">
        <f t="shared" si="10"/>
        <v>0</v>
      </c>
      <c r="AB11" s="116">
        <f t="shared" si="11"/>
        <v>0</v>
      </c>
      <c r="AC11" s="117">
        <f t="shared" si="12"/>
        <v>0</v>
      </c>
    </row>
    <row r="12" spans="1:29" ht="15" customHeight="1">
      <c r="A12" s="239"/>
      <c r="B12" s="133" t="s">
        <v>45</v>
      </c>
      <c r="C12" s="153">
        <v>44506078.671398118</v>
      </c>
      <c r="D12" s="154"/>
      <c r="E12" s="177">
        <f t="shared" si="0"/>
        <v>44506078.671398118</v>
      </c>
      <c r="F12" s="154">
        <v>943992.22000000067</v>
      </c>
      <c r="G12" s="154"/>
      <c r="H12" s="180">
        <f t="shared" si="1"/>
        <v>943992.22000000067</v>
      </c>
      <c r="I12" s="153">
        <v>216391.6</v>
      </c>
      <c r="J12" s="154"/>
      <c r="K12" s="177">
        <f t="shared" si="2"/>
        <v>216391.6</v>
      </c>
      <c r="L12" s="154">
        <v>30317.06</v>
      </c>
      <c r="N12" s="180">
        <f t="shared" si="3"/>
        <v>30317.06</v>
      </c>
      <c r="O12" s="153">
        <v>0</v>
      </c>
      <c r="P12" s="154"/>
      <c r="Q12" s="177">
        <f t="shared" si="4"/>
        <v>0</v>
      </c>
      <c r="R12" s="154">
        <v>43748160.991398104</v>
      </c>
      <c r="S12" s="20"/>
      <c r="T12" s="96">
        <f t="shared" si="5"/>
        <v>43748160.991398104</v>
      </c>
      <c r="U12" s="197">
        <f t="shared" si="6"/>
        <v>0</v>
      </c>
      <c r="W12" s="133" t="s">
        <v>45</v>
      </c>
      <c r="X12" s="114">
        <f t="shared" si="7"/>
        <v>0</v>
      </c>
      <c r="Y12" s="115">
        <f t="shared" si="8"/>
        <v>0</v>
      </c>
      <c r="Z12" s="115">
        <f t="shared" si="9"/>
        <v>0</v>
      </c>
      <c r="AA12" s="116">
        <f t="shared" si="10"/>
        <v>0</v>
      </c>
      <c r="AB12" s="116">
        <f t="shared" si="11"/>
        <v>0</v>
      </c>
      <c r="AC12" s="117">
        <f t="shared" si="12"/>
        <v>0</v>
      </c>
    </row>
    <row r="13" spans="1:29" ht="15" customHeight="1">
      <c r="A13" s="239"/>
      <c r="B13" s="133" t="s">
        <v>46</v>
      </c>
      <c r="C13" s="153">
        <v>97513150.859998718</v>
      </c>
      <c r="D13" s="154">
        <v>97513200</v>
      </c>
      <c r="E13" s="177">
        <f t="shared" si="0"/>
        <v>-49.140001282095909</v>
      </c>
      <c r="F13" s="154">
        <v>1659842.6200000003</v>
      </c>
      <c r="G13" s="154" t="s">
        <v>133</v>
      </c>
      <c r="H13" s="180">
        <f t="shared" si="1"/>
        <v>2.6200000003445894</v>
      </c>
      <c r="I13" s="153">
        <v>187614.39</v>
      </c>
      <c r="J13" s="154">
        <v>187614</v>
      </c>
      <c r="K13" s="177">
        <f t="shared" si="2"/>
        <v>0.39000000001396984</v>
      </c>
      <c r="L13" s="154">
        <v>293881.63</v>
      </c>
      <c r="M13" s="154">
        <v>293881</v>
      </c>
      <c r="N13" s="180">
        <f t="shared" si="3"/>
        <v>0.63000000000465661</v>
      </c>
      <c r="O13" s="153">
        <v>296643.36</v>
      </c>
      <c r="P13" s="154" t="s">
        <v>134</v>
      </c>
      <c r="Q13" s="177">
        <f t="shared" si="4"/>
        <v>229597.36</v>
      </c>
      <c r="R13" s="154">
        <v>95450397.639998719</v>
      </c>
      <c r="S13" s="20">
        <v>95450400</v>
      </c>
      <c r="T13" s="96">
        <f t="shared" si="5"/>
        <v>-2.3600012809038162</v>
      </c>
      <c r="U13" s="197">
        <f t="shared" si="6"/>
        <v>1</v>
      </c>
      <c r="W13" s="133" t="s">
        <v>46</v>
      </c>
      <c r="X13" s="114">
        <f t="shared" si="7"/>
        <v>0</v>
      </c>
      <c r="Y13" s="115">
        <f t="shared" si="8"/>
        <v>0</v>
      </c>
      <c r="Z13" s="115">
        <f t="shared" si="9"/>
        <v>0</v>
      </c>
      <c r="AA13" s="116">
        <f t="shared" si="10"/>
        <v>0</v>
      </c>
      <c r="AB13" s="116">
        <f t="shared" si="11"/>
        <v>1</v>
      </c>
      <c r="AC13" s="117">
        <f t="shared" si="12"/>
        <v>0</v>
      </c>
    </row>
    <row r="14" spans="1:29" ht="15" customHeight="1">
      <c r="A14" s="239"/>
      <c r="B14" s="133" t="s">
        <v>47</v>
      </c>
      <c r="C14" s="153">
        <v>22238951.450000323</v>
      </c>
      <c r="D14" s="154">
        <v>22238940</v>
      </c>
      <c r="E14" s="177">
        <f t="shared" si="0"/>
        <v>11.450000323355198</v>
      </c>
      <c r="F14" s="154">
        <v>347158.92999999993</v>
      </c>
      <c r="G14" s="154" t="s">
        <v>135</v>
      </c>
      <c r="H14" s="180">
        <f t="shared" si="1"/>
        <v>-7.000000006519258E-2</v>
      </c>
      <c r="I14" s="153">
        <v>76463.28</v>
      </c>
      <c r="J14" s="154">
        <v>76463.3</v>
      </c>
      <c r="K14" s="177">
        <f t="shared" si="2"/>
        <v>-2.0000000004074536E-2</v>
      </c>
      <c r="L14" s="154">
        <v>404502.63999999996</v>
      </c>
      <c r="M14" s="154">
        <v>404503</v>
      </c>
      <c r="N14" s="180">
        <f t="shared" si="3"/>
        <v>-0.36000000004423782</v>
      </c>
      <c r="O14" s="153">
        <v>185849.01</v>
      </c>
      <c r="P14" s="154" t="s">
        <v>136</v>
      </c>
      <c r="Q14" s="177">
        <f t="shared" si="4"/>
        <v>1.0000000009313226E-2</v>
      </c>
      <c r="R14" s="154">
        <v>21377904.150000326</v>
      </c>
      <c r="S14" s="20">
        <v>21377950</v>
      </c>
      <c r="T14" s="96">
        <f t="shared" si="5"/>
        <v>-45.84999967366457</v>
      </c>
      <c r="U14" s="197">
        <f t="shared" si="6"/>
        <v>1</v>
      </c>
      <c r="W14" s="133" t="s">
        <v>47</v>
      </c>
      <c r="X14" s="114">
        <f t="shared" si="7"/>
        <v>0</v>
      </c>
      <c r="Y14" s="115">
        <f t="shared" si="8"/>
        <v>0</v>
      </c>
      <c r="Z14" s="115">
        <f t="shared" si="9"/>
        <v>0</v>
      </c>
      <c r="AA14" s="116">
        <f t="shared" si="10"/>
        <v>0</v>
      </c>
      <c r="AB14" s="116">
        <f t="shared" si="11"/>
        <v>0</v>
      </c>
      <c r="AC14" s="117">
        <f t="shared" si="12"/>
        <v>0</v>
      </c>
    </row>
    <row r="15" spans="1:29" ht="15" customHeight="1">
      <c r="A15" s="239"/>
      <c r="B15" s="133" t="s">
        <v>48</v>
      </c>
      <c r="C15" s="153">
        <v>92640446.639999017</v>
      </c>
      <c r="D15" s="154"/>
      <c r="E15" s="177">
        <f t="shared" si="0"/>
        <v>92640446.639999017</v>
      </c>
      <c r="F15" s="154">
        <v>2067916.420000002</v>
      </c>
      <c r="G15" s="154"/>
      <c r="H15" s="180">
        <f t="shared" si="1"/>
        <v>2067916.420000002</v>
      </c>
      <c r="I15" s="153">
        <v>319120.19999999984</v>
      </c>
      <c r="J15" s="154"/>
      <c r="K15" s="177">
        <f t="shared" si="2"/>
        <v>319120.19999999984</v>
      </c>
      <c r="L15" s="154">
        <v>134410.42000000001</v>
      </c>
      <c r="M15" s="154"/>
      <c r="N15" s="180">
        <f t="shared" si="3"/>
        <v>134410.42000000001</v>
      </c>
      <c r="O15" s="153">
        <v>490028.04000000004</v>
      </c>
      <c r="P15" s="154"/>
      <c r="Q15" s="177">
        <f t="shared" si="4"/>
        <v>490028.04000000004</v>
      </c>
      <c r="R15" s="154">
        <v>90267211.95999901</v>
      </c>
      <c r="S15" s="20"/>
      <c r="T15" s="96">
        <f t="shared" si="5"/>
        <v>90267211.95999901</v>
      </c>
      <c r="U15" s="197">
        <f t="shared" si="6"/>
        <v>0</v>
      </c>
      <c r="W15" s="133" t="s">
        <v>48</v>
      </c>
      <c r="X15" s="114">
        <f t="shared" si="7"/>
        <v>0</v>
      </c>
      <c r="Y15" s="115">
        <f t="shared" si="8"/>
        <v>0</v>
      </c>
      <c r="Z15" s="115">
        <f t="shared" si="9"/>
        <v>0</v>
      </c>
      <c r="AA15" s="116">
        <f t="shared" si="10"/>
        <v>0</v>
      </c>
      <c r="AB15" s="116">
        <f t="shared" si="11"/>
        <v>0</v>
      </c>
      <c r="AC15" s="117">
        <f t="shared" si="12"/>
        <v>0</v>
      </c>
    </row>
    <row r="16" spans="1:29" ht="15" customHeight="1">
      <c r="A16" s="239"/>
      <c r="B16" s="133" t="s">
        <v>49</v>
      </c>
      <c r="C16" s="153">
        <v>60529233.799998224</v>
      </c>
      <c r="D16" s="154"/>
      <c r="E16" s="177">
        <f t="shared" si="0"/>
        <v>60529233.799998224</v>
      </c>
      <c r="F16" s="154">
        <v>1131729.42</v>
      </c>
      <c r="G16" s="154"/>
      <c r="H16" s="180">
        <f t="shared" si="1"/>
        <v>1131729.42</v>
      </c>
      <c r="I16" s="153">
        <v>320364.90999999997</v>
      </c>
      <c r="J16" s="154"/>
      <c r="K16" s="177">
        <f t="shared" si="2"/>
        <v>320364.90999999997</v>
      </c>
      <c r="L16" s="154">
        <v>132013.44999999998</v>
      </c>
      <c r="M16" s="154"/>
      <c r="N16" s="180">
        <f t="shared" si="3"/>
        <v>132013.44999999998</v>
      </c>
      <c r="O16" s="153">
        <v>1020243.0500000005</v>
      </c>
      <c r="P16" s="154"/>
      <c r="Q16" s="177">
        <f t="shared" si="4"/>
        <v>1020243.0500000005</v>
      </c>
      <c r="R16" s="154">
        <v>58565612.789998226</v>
      </c>
      <c r="S16" s="20"/>
      <c r="T16" s="96">
        <f>R16-S16</f>
        <v>58565612.789998226</v>
      </c>
      <c r="U16" s="197">
        <f t="shared" si="6"/>
        <v>0</v>
      </c>
      <c r="W16" s="133" t="s">
        <v>49</v>
      </c>
      <c r="X16" s="114">
        <f t="shared" si="7"/>
        <v>0</v>
      </c>
      <c r="Y16" s="115">
        <f t="shared" si="8"/>
        <v>0</v>
      </c>
      <c r="Z16" s="115">
        <f t="shared" si="9"/>
        <v>0</v>
      </c>
      <c r="AA16" s="116">
        <f t="shared" si="10"/>
        <v>0</v>
      </c>
      <c r="AB16" s="116">
        <f t="shared" si="11"/>
        <v>0</v>
      </c>
      <c r="AC16" s="117">
        <f t="shared" si="12"/>
        <v>0</v>
      </c>
    </row>
    <row r="17" spans="1:29" ht="15" customHeight="1">
      <c r="A17" s="240"/>
      <c r="B17" s="134" t="s">
        <v>50</v>
      </c>
      <c r="C17" s="157">
        <v>85911076.589999199</v>
      </c>
      <c r="D17" s="158"/>
      <c r="E17" s="178">
        <f t="shared" si="0"/>
        <v>85911076.589999199</v>
      </c>
      <c r="F17" s="158">
        <v>1000414.0700000003</v>
      </c>
      <c r="G17" s="158"/>
      <c r="H17" s="181">
        <f t="shared" si="1"/>
        <v>1000414.0700000003</v>
      </c>
      <c r="I17" s="157">
        <v>114061.7</v>
      </c>
      <c r="J17" s="158"/>
      <c r="K17" s="178">
        <f t="shared" si="2"/>
        <v>114061.7</v>
      </c>
      <c r="L17" s="158">
        <v>29286.46</v>
      </c>
      <c r="M17" s="158"/>
      <c r="N17" s="181">
        <f t="shared" si="3"/>
        <v>29286.46</v>
      </c>
      <c r="O17" s="157">
        <v>498553.7</v>
      </c>
      <c r="P17" s="158"/>
      <c r="Q17" s="178">
        <f t="shared" si="4"/>
        <v>498553.7</v>
      </c>
      <c r="R17" s="158">
        <v>86957123.929999202</v>
      </c>
      <c r="S17" s="98"/>
      <c r="T17" s="99">
        <f>R17-S17</f>
        <v>86957123.929999202</v>
      </c>
      <c r="U17" s="198">
        <f t="shared" si="6"/>
        <v>0</v>
      </c>
      <c r="W17" s="134" t="s">
        <v>50</v>
      </c>
      <c r="X17" s="118">
        <f t="shared" si="7"/>
        <v>0</v>
      </c>
      <c r="Y17" s="119">
        <f t="shared" si="8"/>
        <v>0</v>
      </c>
      <c r="Z17" s="119">
        <f t="shared" si="9"/>
        <v>0</v>
      </c>
      <c r="AA17" s="119">
        <f t="shared" si="10"/>
        <v>0</v>
      </c>
      <c r="AB17" s="120">
        <f t="shared" si="11"/>
        <v>0</v>
      </c>
      <c r="AC17" s="124">
        <f t="shared" si="12"/>
        <v>0</v>
      </c>
    </row>
    <row r="18" spans="1:29" ht="15" customHeight="1">
      <c r="A18" s="238">
        <v>42402</v>
      </c>
      <c r="B18" s="132" t="s">
        <v>42</v>
      </c>
      <c r="C18" s="92"/>
      <c r="D18" s="93"/>
      <c r="E18" s="94">
        <f>C18-D18</f>
        <v>0</v>
      </c>
      <c r="F18" s="93"/>
      <c r="G18" s="93"/>
      <c r="H18" s="101">
        <f t="shared" si="1"/>
        <v>0</v>
      </c>
      <c r="I18" s="92"/>
      <c r="J18" s="93"/>
      <c r="K18" s="94">
        <f t="shared" si="2"/>
        <v>0</v>
      </c>
      <c r="L18" s="93"/>
      <c r="M18" s="93"/>
      <c r="N18" s="101">
        <f t="shared" si="3"/>
        <v>0</v>
      </c>
      <c r="O18" s="92"/>
      <c r="P18" s="93"/>
      <c r="Q18" s="94">
        <f t="shared" si="4"/>
        <v>0</v>
      </c>
      <c r="R18" s="93"/>
      <c r="S18" s="93"/>
      <c r="T18" s="94">
        <f t="shared" ref="T18:T24" si="13">R18-S18</f>
        <v>0</v>
      </c>
      <c r="U18" s="196">
        <f t="shared" si="6"/>
        <v>0</v>
      </c>
      <c r="W18" s="132" t="s">
        <v>42</v>
      </c>
      <c r="X18" s="110">
        <f t="shared" si="7"/>
        <v>0</v>
      </c>
      <c r="Y18" s="111">
        <f t="shared" si="8"/>
        <v>0</v>
      </c>
      <c r="Z18" s="111">
        <f t="shared" si="9"/>
        <v>0</v>
      </c>
      <c r="AA18" s="111">
        <f t="shared" si="10"/>
        <v>0</v>
      </c>
      <c r="AB18" s="112">
        <f t="shared" si="11"/>
        <v>0</v>
      </c>
      <c r="AC18" s="123">
        <f t="shared" si="12"/>
        <v>0</v>
      </c>
    </row>
    <row r="19" spans="1:29" ht="15" customHeight="1">
      <c r="A19" s="239"/>
      <c r="B19" s="133" t="s">
        <v>43</v>
      </c>
      <c r="C19" s="153">
        <v>35290330.750000194</v>
      </c>
      <c r="D19" s="154">
        <v>35290290</v>
      </c>
      <c r="E19" s="177">
        <f t="shared" si="0"/>
        <v>40.750000193715096</v>
      </c>
      <c r="F19" s="150">
        <v>591961.7100000002</v>
      </c>
      <c r="G19" s="150" t="s">
        <v>137</v>
      </c>
      <c r="H19" s="182">
        <f t="shared" si="1"/>
        <v>-10048.289999999804</v>
      </c>
      <c r="I19" s="153">
        <v>37793.94</v>
      </c>
      <c r="J19" s="154">
        <v>37793.9</v>
      </c>
      <c r="K19" s="177">
        <f t="shared" si="2"/>
        <v>4.0000000000873115E-2</v>
      </c>
      <c r="L19" s="150">
        <v>25188.2</v>
      </c>
      <c r="M19" s="150">
        <v>25188.2</v>
      </c>
      <c r="N19" s="182">
        <f t="shared" si="3"/>
        <v>0</v>
      </c>
      <c r="O19" s="153">
        <v>154226.56</v>
      </c>
      <c r="P19" s="154" t="s">
        <v>138</v>
      </c>
      <c r="Q19" s="177">
        <f t="shared" si="4"/>
        <v>-0.44000000000232831</v>
      </c>
      <c r="R19" s="150">
        <v>34556748.220000193</v>
      </c>
      <c r="S19" s="20">
        <v>34556700</v>
      </c>
      <c r="T19" s="96">
        <f t="shared" si="13"/>
        <v>48.220000192523003</v>
      </c>
      <c r="U19" s="197">
        <f t="shared" si="6"/>
        <v>1</v>
      </c>
      <c r="W19" s="133" t="s">
        <v>43</v>
      </c>
      <c r="X19" s="114">
        <f t="shared" si="7"/>
        <v>0</v>
      </c>
      <c r="Y19" s="115">
        <f t="shared" si="8"/>
        <v>1</v>
      </c>
      <c r="Z19" s="115">
        <f t="shared" si="9"/>
        <v>0</v>
      </c>
      <c r="AA19" s="115">
        <f t="shared" si="10"/>
        <v>0</v>
      </c>
      <c r="AB19" s="116">
        <f t="shared" si="11"/>
        <v>0</v>
      </c>
      <c r="AC19" s="121">
        <f t="shared" si="12"/>
        <v>0</v>
      </c>
    </row>
    <row r="20" spans="1:29" ht="15" customHeight="1">
      <c r="A20" s="239"/>
      <c r="B20" s="104" t="s">
        <v>44</v>
      </c>
      <c r="C20" s="153">
        <v>71838030.58999446</v>
      </c>
      <c r="D20" s="154"/>
      <c r="E20" s="177">
        <f t="shared" si="0"/>
        <v>71838030.58999446</v>
      </c>
      <c r="F20" s="150">
        <v>1154664.7400000007</v>
      </c>
      <c r="G20" s="150"/>
      <c r="H20" s="182">
        <f t="shared" si="1"/>
        <v>1154664.7400000007</v>
      </c>
      <c r="I20" s="153">
        <v>102606.24</v>
      </c>
      <c r="K20" s="177">
        <f t="shared" si="2"/>
        <v>102606.24</v>
      </c>
      <c r="L20" s="150">
        <v>51719.44</v>
      </c>
      <c r="N20" s="182">
        <f t="shared" si="3"/>
        <v>51719.44</v>
      </c>
      <c r="O20" s="153">
        <v>280018.67999999993</v>
      </c>
      <c r="P20" s="154"/>
      <c r="Q20" s="177">
        <f t="shared" si="4"/>
        <v>280018.67999999993</v>
      </c>
      <c r="R20" s="150">
        <v>70454233.969994456</v>
      </c>
      <c r="S20" s="20"/>
      <c r="T20" s="96">
        <f t="shared" si="13"/>
        <v>70454233.969994456</v>
      </c>
      <c r="U20" s="197">
        <f t="shared" si="6"/>
        <v>0</v>
      </c>
      <c r="W20" s="104" t="s">
        <v>44</v>
      </c>
      <c r="X20" s="114">
        <f t="shared" si="7"/>
        <v>0</v>
      </c>
      <c r="Y20" s="4">
        <f t="shared" si="8"/>
        <v>0</v>
      </c>
      <c r="Z20" s="122">
        <f t="shared" si="9"/>
        <v>0</v>
      </c>
      <c r="AA20" s="4">
        <f t="shared" si="10"/>
        <v>0</v>
      </c>
      <c r="AB20" s="116">
        <f t="shared" si="11"/>
        <v>0</v>
      </c>
      <c r="AC20" s="121">
        <f t="shared" si="12"/>
        <v>0</v>
      </c>
    </row>
    <row r="21" spans="1:29" ht="15" customHeight="1">
      <c r="A21" s="239"/>
      <c r="B21" s="133" t="s">
        <v>45</v>
      </c>
      <c r="C21" s="153">
        <v>43748160.991398104</v>
      </c>
      <c r="D21" s="154"/>
      <c r="E21" s="177">
        <f t="shared" si="0"/>
        <v>43748160.991398104</v>
      </c>
      <c r="F21" s="150">
        <v>1022907.04</v>
      </c>
      <c r="G21" s="150"/>
      <c r="H21" s="182">
        <f t="shared" si="1"/>
        <v>1022907.04</v>
      </c>
      <c r="I21" s="153">
        <v>274917.46999999997</v>
      </c>
      <c r="K21" s="177">
        <f t="shared" si="2"/>
        <v>274917.46999999997</v>
      </c>
      <c r="L21" s="150">
        <v>878.13</v>
      </c>
      <c r="N21" s="182">
        <f t="shared" si="3"/>
        <v>878.13</v>
      </c>
      <c r="O21" s="153">
        <v>78446.759999999995</v>
      </c>
      <c r="P21" s="154"/>
      <c r="Q21" s="177">
        <f t="shared" si="4"/>
        <v>78446.759999999995</v>
      </c>
      <c r="R21" s="150">
        <v>49758994.821398087</v>
      </c>
      <c r="S21" s="20"/>
      <c r="T21" s="96">
        <f t="shared" si="13"/>
        <v>49758994.821398087</v>
      </c>
      <c r="U21" s="197">
        <f t="shared" si="6"/>
        <v>0</v>
      </c>
      <c r="W21" s="133" t="s">
        <v>45</v>
      </c>
      <c r="X21" s="114">
        <f t="shared" si="7"/>
        <v>0</v>
      </c>
      <c r="Y21" s="4">
        <f t="shared" si="8"/>
        <v>0</v>
      </c>
      <c r="Z21" s="122">
        <f t="shared" si="9"/>
        <v>0</v>
      </c>
      <c r="AA21" s="4">
        <f t="shared" si="10"/>
        <v>0</v>
      </c>
      <c r="AB21" s="4">
        <f t="shared" si="11"/>
        <v>0</v>
      </c>
      <c r="AC21" s="121">
        <f t="shared" si="12"/>
        <v>0</v>
      </c>
    </row>
    <row r="22" spans="1:29" ht="15" customHeight="1">
      <c r="A22" s="239"/>
      <c r="B22" s="133" t="s">
        <v>46</v>
      </c>
      <c r="C22" s="153">
        <v>95450397.639998719</v>
      </c>
      <c r="D22" s="154">
        <v>95450400</v>
      </c>
      <c r="E22" s="177">
        <f t="shared" si="0"/>
        <v>-2.3600012809038162</v>
      </c>
      <c r="F22" s="150">
        <v>2140518.3499999996</v>
      </c>
      <c r="G22" s="150" t="s">
        <v>139</v>
      </c>
      <c r="H22" s="182">
        <f t="shared" si="1"/>
        <v>-1.650000000372529</v>
      </c>
      <c r="I22" s="153">
        <v>175493.78</v>
      </c>
      <c r="J22" s="154">
        <v>175494</v>
      </c>
      <c r="K22" s="177">
        <f t="shared" si="2"/>
        <v>-0.22000000000116415</v>
      </c>
      <c r="L22" s="150">
        <v>26104.600000000002</v>
      </c>
      <c r="M22" s="150">
        <v>26104.6</v>
      </c>
      <c r="N22" s="182">
        <f t="shared" si="3"/>
        <v>0</v>
      </c>
      <c r="O22" s="153">
        <v>244765.28</v>
      </c>
      <c r="P22" s="154" t="s">
        <v>140</v>
      </c>
      <c r="Q22" s="177">
        <f t="shared" si="4"/>
        <v>37538.28</v>
      </c>
      <c r="R22" s="150">
        <v>97584662.299998701</v>
      </c>
      <c r="S22" s="20">
        <v>97584700</v>
      </c>
      <c r="T22" s="96">
        <f t="shared" si="13"/>
        <v>-37.700001299381256</v>
      </c>
      <c r="U22" s="197">
        <f t="shared" si="6"/>
        <v>1</v>
      </c>
      <c r="W22" s="133" t="s">
        <v>46</v>
      </c>
      <c r="X22" s="114">
        <f t="shared" si="7"/>
        <v>0</v>
      </c>
      <c r="Y22" s="4">
        <f t="shared" si="8"/>
        <v>0</v>
      </c>
      <c r="Z22" s="122">
        <f t="shared" si="9"/>
        <v>0</v>
      </c>
      <c r="AA22" s="4">
        <f t="shared" si="10"/>
        <v>0</v>
      </c>
      <c r="AB22" s="4">
        <f t="shared" si="11"/>
        <v>1</v>
      </c>
      <c r="AC22" s="121">
        <f t="shared" si="12"/>
        <v>0</v>
      </c>
    </row>
    <row r="23" spans="1:29" ht="15" customHeight="1">
      <c r="A23" s="239"/>
      <c r="B23" s="133" t="s">
        <v>47</v>
      </c>
      <c r="C23" s="153">
        <v>21377904.150000326</v>
      </c>
      <c r="D23" s="154">
        <v>21272250</v>
      </c>
      <c r="E23" s="177">
        <f t="shared" si="0"/>
        <v>105654.15000032634</v>
      </c>
      <c r="F23" s="150">
        <v>384313.86999999994</v>
      </c>
      <c r="G23" s="150" t="s">
        <v>141</v>
      </c>
      <c r="H23" s="182">
        <f t="shared" si="1"/>
        <v>-0.13000000006286427</v>
      </c>
      <c r="I23" s="153">
        <v>110943.10999999999</v>
      </c>
      <c r="J23" s="154">
        <v>110943</v>
      </c>
      <c r="K23" s="177">
        <f t="shared" si="2"/>
        <v>0.10999999998603016</v>
      </c>
      <c r="L23" s="150">
        <v>4309.6099999999997</v>
      </c>
      <c r="M23" s="150">
        <v>4309.6099999999997</v>
      </c>
      <c r="N23" s="182">
        <f t="shared" si="3"/>
        <v>0</v>
      </c>
      <c r="O23" s="153">
        <v>153187.63</v>
      </c>
      <c r="P23" s="154" t="s">
        <v>142</v>
      </c>
      <c r="Q23" s="177">
        <f t="shared" si="4"/>
        <v>-0.36999999999534339</v>
      </c>
      <c r="R23" s="150">
        <v>20948453.470000327</v>
      </c>
      <c r="S23" s="20">
        <v>20948480</v>
      </c>
      <c r="T23" s="96">
        <f t="shared" si="13"/>
        <v>-26.529999673366547</v>
      </c>
      <c r="U23" s="197">
        <f t="shared" si="6"/>
        <v>1</v>
      </c>
      <c r="W23" s="133" t="s">
        <v>47</v>
      </c>
      <c r="X23" s="114">
        <f t="shared" si="7"/>
        <v>1</v>
      </c>
      <c r="Y23" s="4">
        <f t="shared" si="8"/>
        <v>0</v>
      </c>
      <c r="Z23" s="122">
        <f t="shared" si="9"/>
        <v>0</v>
      </c>
      <c r="AA23" s="4">
        <f t="shared" si="10"/>
        <v>0</v>
      </c>
      <c r="AB23" s="4">
        <f t="shared" si="11"/>
        <v>0</v>
      </c>
      <c r="AC23" s="121">
        <f t="shared" si="12"/>
        <v>0</v>
      </c>
    </row>
    <row r="24" spans="1:29" ht="15" customHeight="1">
      <c r="A24" s="239"/>
      <c r="B24" s="133" t="s">
        <v>48</v>
      </c>
      <c r="C24" s="153">
        <v>90267211.95999901</v>
      </c>
      <c r="D24" s="154"/>
      <c r="E24" s="177">
        <f t="shared" si="0"/>
        <v>90267211.95999901</v>
      </c>
      <c r="F24" s="150">
        <v>1399966.8400000005</v>
      </c>
      <c r="G24" s="150"/>
      <c r="H24" s="182">
        <f t="shared" si="1"/>
        <v>1399966.8400000005</v>
      </c>
      <c r="I24" s="153">
        <v>398410.13999999996</v>
      </c>
      <c r="J24" s="154"/>
      <c r="K24" s="177">
        <f t="shared" si="2"/>
        <v>398410.13999999996</v>
      </c>
      <c r="L24" s="150">
        <v>284615.93</v>
      </c>
      <c r="M24" s="150"/>
      <c r="N24" s="182">
        <f t="shared" si="3"/>
        <v>284615.93</v>
      </c>
      <c r="O24" s="153">
        <v>446018.50999999978</v>
      </c>
      <c r="P24" s="154"/>
      <c r="Q24" s="177">
        <f t="shared" si="4"/>
        <v>446018.50999999978</v>
      </c>
      <c r="R24" s="150">
        <v>88535020.819999009</v>
      </c>
      <c r="S24" s="20"/>
      <c r="T24" s="96">
        <f t="shared" si="13"/>
        <v>88535020.819999009</v>
      </c>
      <c r="U24" s="197">
        <f t="shared" si="6"/>
        <v>0</v>
      </c>
      <c r="W24" s="133" t="s">
        <v>48</v>
      </c>
      <c r="X24" s="114">
        <f t="shared" si="7"/>
        <v>0</v>
      </c>
      <c r="Y24" s="4">
        <f t="shared" si="8"/>
        <v>0</v>
      </c>
      <c r="Z24" s="122">
        <f t="shared" si="9"/>
        <v>0</v>
      </c>
      <c r="AA24" s="4">
        <f t="shared" si="10"/>
        <v>0</v>
      </c>
      <c r="AB24" s="4">
        <f t="shared" si="11"/>
        <v>0</v>
      </c>
      <c r="AC24" s="121">
        <f t="shared" si="12"/>
        <v>0</v>
      </c>
    </row>
    <row r="25" spans="1:29" ht="15" customHeight="1">
      <c r="A25" s="239"/>
      <c r="B25" s="133" t="s">
        <v>49</v>
      </c>
      <c r="C25" s="95"/>
      <c r="D25" s="20"/>
      <c r="E25" s="96">
        <f t="shared" si="0"/>
        <v>0</v>
      </c>
      <c r="F25" s="20"/>
      <c r="G25" s="20"/>
      <c r="H25" s="6">
        <f t="shared" si="1"/>
        <v>0</v>
      </c>
      <c r="I25" s="95"/>
      <c r="J25" s="20"/>
      <c r="K25" s="96">
        <f t="shared" si="2"/>
        <v>0</v>
      </c>
      <c r="L25" s="20"/>
      <c r="M25" s="20"/>
      <c r="N25" s="6">
        <f t="shared" si="3"/>
        <v>0</v>
      </c>
      <c r="O25" s="95"/>
      <c r="P25" s="20"/>
      <c r="Q25" s="96">
        <f t="shared" si="4"/>
        <v>0</v>
      </c>
      <c r="R25" s="20"/>
      <c r="S25" s="20"/>
      <c r="T25" s="96">
        <f>R25-S25</f>
        <v>0</v>
      </c>
      <c r="U25" s="197">
        <f t="shared" si="6"/>
        <v>0</v>
      </c>
      <c r="W25" s="133" t="s">
        <v>49</v>
      </c>
      <c r="X25" s="114">
        <f t="shared" si="7"/>
        <v>0</v>
      </c>
      <c r="Y25" s="115">
        <f t="shared" si="8"/>
        <v>0</v>
      </c>
      <c r="Z25" s="115">
        <f t="shared" si="9"/>
        <v>0</v>
      </c>
      <c r="AA25" s="115">
        <f t="shared" si="10"/>
        <v>0</v>
      </c>
      <c r="AB25" s="115">
        <f t="shared" si="11"/>
        <v>0</v>
      </c>
      <c r="AC25" s="121">
        <f t="shared" si="12"/>
        <v>0</v>
      </c>
    </row>
    <row r="26" spans="1:29" ht="15" customHeight="1">
      <c r="A26" s="240"/>
      <c r="B26" s="134" t="s">
        <v>50</v>
      </c>
      <c r="C26" s="153">
        <v>86957123.929999202</v>
      </c>
      <c r="D26" s="154"/>
      <c r="E26" s="177">
        <f t="shared" si="0"/>
        <v>86957123.929999202</v>
      </c>
      <c r="F26" s="150">
        <v>999677.14999999909</v>
      </c>
      <c r="G26" s="150"/>
      <c r="H26" s="182">
        <f t="shared" si="1"/>
        <v>999677.14999999909</v>
      </c>
      <c r="I26" s="153">
        <v>143229.35000000006</v>
      </c>
      <c r="J26" s="154"/>
      <c r="K26" s="177">
        <f t="shared" si="2"/>
        <v>143229.35000000006</v>
      </c>
      <c r="L26" s="150">
        <v>4749.29</v>
      </c>
      <c r="M26" s="150"/>
      <c r="N26" s="182">
        <f t="shared" si="3"/>
        <v>4749.29</v>
      </c>
      <c r="O26" s="153">
        <v>524154.9</v>
      </c>
      <c r="P26" s="154"/>
      <c r="Q26" s="177">
        <f t="shared" si="4"/>
        <v>524154.9</v>
      </c>
      <c r="R26" s="150">
        <v>85571771.939999208</v>
      </c>
      <c r="S26" s="98"/>
      <c r="T26" s="99">
        <f t="shared" ref="T26:T32" si="14">R26-S26</f>
        <v>85571771.939999208</v>
      </c>
      <c r="U26" s="198">
        <f t="shared" si="6"/>
        <v>0</v>
      </c>
      <c r="W26" s="134" t="s">
        <v>50</v>
      </c>
      <c r="X26" s="114">
        <f t="shared" si="7"/>
        <v>0</v>
      </c>
      <c r="Y26" s="115">
        <f t="shared" si="8"/>
        <v>0</v>
      </c>
      <c r="Z26" s="115">
        <f t="shared" si="9"/>
        <v>0</v>
      </c>
      <c r="AA26" s="115">
        <f t="shared" si="10"/>
        <v>0</v>
      </c>
      <c r="AB26" s="115">
        <f t="shared" si="11"/>
        <v>0</v>
      </c>
      <c r="AC26" s="121">
        <f t="shared" si="12"/>
        <v>0</v>
      </c>
    </row>
    <row r="27" spans="1:29" ht="15" customHeight="1">
      <c r="A27" s="238">
        <v>42403</v>
      </c>
      <c r="B27" s="132" t="s">
        <v>42</v>
      </c>
      <c r="C27" s="92"/>
      <c r="D27" s="93"/>
      <c r="E27" s="94">
        <f t="shared" si="0"/>
        <v>0</v>
      </c>
      <c r="F27" s="93"/>
      <c r="G27" s="93"/>
      <c r="H27" s="101">
        <f t="shared" si="1"/>
        <v>0</v>
      </c>
      <c r="I27" s="92"/>
      <c r="J27" s="93"/>
      <c r="K27" s="94">
        <f t="shared" si="2"/>
        <v>0</v>
      </c>
      <c r="L27" s="93"/>
      <c r="M27" s="93"/>
      <c r="N27" s="101">
        <f t="shared" si="3"/>
        <v>0</v>
      </c>
      <c r="O27" s="92"/>
      <c r="P27" s="93"/>
      <c r="Q27" s="94">
        <f t="shared" si="4"/>
        <v>0</v>
      </c>
      <c r="R27" s="93"/>
      <c r="S27" s="93"/>
      <c r="T27" s="94">
        <f t="shared" si="14"/>
        <v>0</v>
      </c>
      <c r="U27" s="196">
        <f t="shared" si="6"/>
        <v>0</v>
      </c>
      <c r="W27" s="132" t="s">
        <v>42</v>
      </c>
      <c r="X27" s="110">
        <f t="shared" si="7"/>
        <v>0</v>
      </c>
      <c r="Y27" s="111">
        <f t="shared" si="8"/>
        <v>0</v>
      </c>
      <c r="Z27" s="111">
        <f t="shared" si="9"/>
        <v>0</v>
      </c>
      <c r="AA27" s="111">
        <f t="shared" si="10"/>
        <v>0</v>
      </c>
      <c r="AB27" s="111">
        <f t="shared" si="11"/>
        <v>0</v>
      </c>
      <c r="AC27" s="123">
        <f t="shared" si="12"/>
        <v>0</v>
      </c>
    </row>
    <row r="28" spans="1:29" ht="15" customHeight="1">
      <c r="A28" s="239"/>
      <c r="B28" s="133" t="s">
        <v>43</v>
      </c>
      <c r="C28" s="153">
        <v>34556748.220000193</v>
      </c>
      <c r="D28" s="154">
        <v>28616854</v>
      </c>
      <c r="E28" s="177">
        <f t="shared" si="0"/>
        <v>5939894.2200001925</v>
      </c>
      <c r="F28" s="154">
        <v>306620.03999999998</v>
      </c>
      <c r="G28" s="154" t="s">
        <v>143</v>
      </c>
      <c r="H28" s="180">
        <f t="shared" si="1"/>
        <v>-57062.960000000021</v>
      </c>
      <c r="I28" s="153">
        <v>61119.450000000004</v>
      </c>
      <c r="J28" s="154">
        <v>61119.4</v>
      </c>
      <c r="K28" s="177">
        <f t="shared" si="2"/>
        <v>5.0000000002910383E-2</v>
      </c>
      <c r="L28" s="154">
        <v>61523.54</v>
      </c>
      <c r="M28" s="154">
        <v>61523.5</v>
      </c>
      <c r="N28" s="180">
        <f t="shared" si="3"/>
        <v>4.0000000000873115E-2</v>
      </c>
      <c r="O28" s="153">
        <v>101101.55</v>
      </c>
      <c r="P28" s="154" t="s">
        <v>144</v>
      </c>
      <c r="Q28" s="177">
        <f t="shared" si="4"/>
        <v>-0.44999999999708962</v>
      </c>
      <c r="R28" s="154">
        <v>34939427.170000188</v>
      </c>
      <c r="S28" s="20">
        <v>34939390</v>
      </c>
      <c r="T28" s="96">
        <f t="shared" si="14"/>
        <v>37.170000188052654</v>
      </c>
      <c r="U28" s="197">
        <f t="shared" si="6"/>
        <v>1</v>
      </c>
      <c r="W28" s="133" t="s">
        <v>43</v>
      </c>
      <c r="X28" s="114">
        <f t="shared" si="7"/>
        <v>1</v>
      </c>
      <c r="Y28" s="115">
        <f t="shared" si="8"/>
        <v>1</v>
      </c>
      <c r="Z28" s="115">
        <f t="shared" si="9"/>
        <v>0</v>
      </c>
      <c r="AA28" s="115">
        <f t="shared" si="10"/>
        <v>0</v>
      </c>
      <c r="AB28" s="115">
        <f t="shared" si="11"/>
        <v>0</v>
      </c>
      <c r="AC28" s="121">
        <f t="shared" si="12"/>
        <v>0</v>
      </c>
    </row>
    <row r="29" spans="1:29" ht="15" customHeight="1">
      <c r="A29" s="239"/>
      <c r="B29" s="104" t="s">
        <v>44</v>
      </c>
      <c r="C29" s="153">
        <v>70454233.969994456</v>
      </c>
      <c r="D29" s="154"/>
      <c r="E29" s="177">
        <f t="shared" si="0"/>
        <v>70454233.969994456</v>
      </c>
      <c r="F29" s="154">
        <v>664718.47</v>
      </c>
      <c r="G29" s="154"/>
      <c r="H29" s="180">
        <f t="shared" si="1"/>
        <v>664718.47</v>
      </c>
      <c r="I29" s="153">
        <v>355830.4</v>
      </c>
      <c r="K29" s="177">
        <f t="shared" si="2"/>
        <v>355830.4</v>
      </c>
      <c r="L29" s="154">
        <v>71146.61</v>
      </c>
      <c r="N29" s="180">
        <f t="shared" si="3"/>
        <v>71146.61</v>
      </c>
      <c r="O29" s="153">
        <v>204192.29</v>
      </c>
      <c r="P29" s="154"/>
      <c r="Q29" s="177">
        <f t="shared" si="4"/>
        <v>204192.29</v>
      </c>
      <c r="R29" s="154">
        <v>69870006.999994472</v>
      </c>
      <c r="S29" s="20"/>
      <c r="T29" s="96">
        <f t="shared" si="14"/>
        <v>69870006.999994472</v>
      </c>
      <c r="U29" s="197">
        <f t="shared" si="6"/>
        <v>0</v>
      </c>
      <c r="W29" s="104" t="s">
        <v>44</v>
      </c>
      <c r="X29" s="114">
        <f t="shared" si="7"/>
        <v>0</v>
      </c>
      <c r="Y29" s="115">
        <f t="shared" si="8"/>
        <v>0</v>
      </c>
      <c r="Z29" s="115">
        <f t="shared" si="9"/>
        <v>0</v>
      </c>
      <c r="AA29" s="115">
        <f t="shared" si="10"/>
        <v>0</v>
      </c>
      <c r="AB29" s="115">
        <f t="shared" si="11"/>
        <v>0</v>
      </c>
      <c r="AC29" s="121">
        <f t="shared" si="12"/>
        <v>0</v>
      </c>
    </row>
    <row r="30" spans="1:29" ht="15" customHeight="1">
      <c r="A30" s="239"/>
      <c r="B30" s="133" t="s">
        <v>45</v>
      </c>
      <c r="C30" s="153">
        <v>49758994.821398087</v>
      </c>
      <c r="D30" s="154"/>
      <c r="E30" s="177">
        <f t="shared" si="0"/>
        <v>49758994.821398087</v>
      </c>
      <c r="F30" s="154">
        <v>877322.00000000035</v>
      </c>
      <c r="G30" s="154"/>
      <c r="H30" s="180">
        <f t="shared" si="1"/>
        <v>877322.00000000035</v>
      </c>
      <c r="I30" s="153">
        <v>90100.74</v>
      </c>
      <c r="K30" s="177">
        <f t="shared" si="2"/>
        <v>90100.74</v>
      </c>
      <c r="L30" s="154">
        <v>15927.27</v>
      </c>
      <c r="N30" s="180">
        <f t="shared" si="3"/>
        <v>15927.27</v>
      </c>
      <c r="O30" s="153">
        <v>250030.71</v>
      </c>
      <c r="P30" s="154"/>
      <c r="Q30" s="177">
        <f t="shared" si="4"/>
        <v>250030.71</v>
      </c>
      <c r="R30" s="154">
        <v>48705815.581398077</v>
      </c>
      <c r="S30" s="20"/>
      <c r="T30" s="96">
        <f t="shared" si="14"/>
        <v>48705815.581398077</v>
      </c>
      <c r="U30" s="197">
        <f t="shared" si="6"/>
        <v>0</v>
      </c>
      <c r="W30" s="133" t="s">
        <v>45</v>
      </c>
      <c r="X30" s="114">
        <f t="shared" si="7"/>
        <v>0</v>
      </c>
      <c r="Y30" s="115">
        <f t="shared" si="8"/>
        <v>0</v>
      </c>
      <c r="Z30" s="115">
        <f t="shared" si="9"/>
        <v>0</v>
      </c>
      <c r="AA30" s="115">
        <f t="shared" si="10"/>
        <v>0</v>
      </c>
      <c r="AB30" s="115">
        <f t="shared" si="11"/>
        <v>0</v>
      </c>
      <c r="AC30" s="121">
        <f t="shared" si="12"/>
        <v>0</v>
      </c>
    </row>
    <row r="31" spans="1:29" ht="15" customHeight="1">
      <c r="A31" s="239"/>
      <c r="B31" s="133" t="s">
        <v>46</v>
      </c>
      <c r="C31" s="153">
        <v>97584662.299998701</v>
      </c>
      <c r="D31" s="154">
        <v>97584700</v>
      </c>
      <c r="E31" s="177">
        <f t="shared" si="0"/>
        <v>-37.700001299381256</v>
      </c>
      <c r="F31" s="154">
        <v>1821029.1100000006</v>
      </c>
      <c r="G31" s="154" t="s">
        <v>145</v>
      </c>
      <c r="H31" s="180">
        <f t="shared" si="1"/>
        <v>-0.88999999943189323</v>
      </c>
      <c r="I31" s="153">
        <v>165111.51</v>
      </c>
      <c r="J31" s="154">
        <v>165112</v>
      </c>
      <c r="K31" s="177">
        <f t="shared" si="2"/>
        <v>-0.48999999999068677</v>
      </c>
      <c r="L31" s="154">
        <v>430.55</v>
      </c>
      <c r="M31" s="154" t="s">
        <v>330</v>
      </c>
      <c r="N31" s="180">
        <f t="shared" si="3"/>
        <v>0</v>
      </c>
      <c r="O31" s="153">
        <v>27932.350000000002</v>
      </c>
      <c r="P31" s="154" t="s">
        <v>146</v>
      </c>
      <c r="Q31" s="177">
        <f t="shared" si="4"/>
        <v>-2124367.65</v>
      </c>
      <c r="R31" s="154">
        <v>95900381.799998701</v>
      </c>
      <c r="S31" s="20">
        <v>95900396</v>
      </c>
      <c r="T31" s="96">
        <f t="shared" si="14"/>
        <v>-14.200001299381256</v>
      </c>
      <c r="U31" s="197">
        <f t="shared" si="6"/>
        <v>1</v>
      </c>
      <c r="W31" s="133" t="s">
        <v>46</v>
      </c>
      <c r="X31" s="114">
        <f t="shared" si="7"/>
        <v>0</v>
      </c>
      <c r="Y31" s="115">
        <f t="shared" si="8"/>
        <v>0</v>
      </c>
      <c r="Z31" s="115">
        <f t="shared" si="9"/>
        <v>0</v>
      </c>
      <c r="AA31" s="115">
        <f t="shared" si="10"/>
        <v>0</v>
      </c>
      <c r="AB31" s="115">
        <f t="shared" si="11"/>
        <v>1</v>
      </c>
      <c r="AC31" s="121">
        <f t="shared" si="12"/>
        <v>0</v>
      </c>
    </row>
    <row r="32" spans="1:29" ht="15" customHeight="1">
      <c r="A32" s="239"/>
      <c r="B32" s="133" t="s">
        <v>47</v>
      </c>
      <c r="C32" s="153">
        <v>20948453.470000327</v>
      </c>
      <c r="D32" s="154">
        <v>20948480</v>
      </c>
      <c r="E32" s="177">
        <f t="shared" si="0"/>
        <v>-26.529999673366547</v>
      </c>
      <c r="F32" s="154">
        <v>275341.82</v>
      </c>
      <c r="G32" s="154" t="s">
        <v>147</v>
      </c>
      <c r="H32" s="180">
        <f t="shared" si="1"/>
        <v>-0.17999999999301508</v>
      </c>
      <c r="I32" s="153">
        <v>336395.39</v>
      </c>
      <c r="J32" s="154">
        <v>336395</v>
      </c>
      <c r="K32" s="177">
        <f t="shared" si="2"/>
        <v>0.39000000001396984</v>
      </c>
      <c r="L32" s="154">
        <v>148.39000000000001</v>
      </c>
      <c r="M32" s="154" t="s">
        <v>331</v>
      </c>
      <c r="N32" s="180">
        <f t="shared" si="3"/>
        <v>0</v>
      </c>
      <c r="O32" s="153">
        <v>184746.19</v>
      </c>
      <c r="P32" s="154" t="s">
        <v>148</v>
      </c>
      <c r="Q32" s="177">
        <f t="shared" si="4"/>
        <v>0.19000000000232831</v>
      </c>
      <c r="R32" s="154">
        <v>20824612.460000325</v>
      </c>
      <c r="S32" s="20">
        <v>20824610</v>
      </c>
      <c r="T32" s="96">
        <f t="shared" si="14"/>
        <v>2.4600003249943256</v>
      </c>
      <c r="U32" s="197">
        <f t="shared" si="6"/>
        <v>1</v>
      </c>
      <c r="W32" s="133" t="s">
        <v>47</v>
      </c>
      <c r="X32" s="114">
        <f t="shared" si="7"/>
        <v>0</v>
      </c>
      <c r="Y32" s="115">
        <f t="shared" si="8"/>
        <v>0</v>
      </c>
      <c r="Z32" s="115">
        <f t="shared" si="9"/>
        <v>0</v>
      </c>
      <c r="AA32" s="115">
        <f t="shared" si="10"/>
        <v>0</v>
      </c>
      <c r="AB32" s="115">
        <f t="shared" si="11"/>
        <v>0</v>
      </c>
      <c r="AC32" s="121">
        <f t="shared" si="12"/>
        <v>0</v>
      </c>
    </row>
    <row r="33" spans="1:29" ht="15" customHeight="1">
      <c r="A33" s="239"/>
      <c r="B33" s="133" t="s">
        <v>48</v>
      </c>
      <c r="C33" s="153">
        <v>88535020.819999009</v>
      </c>
      <c r="D33" s="154"/>
      <c r="E33" s="177">
        <f t="shared" si="0"/>
        <v>88535020.819999009</v>
      </c>
      <c r="F33" s="154">
        <v>1443220.86</v>
      </c>
      <c r="G33" s="154"/>
      <c r="H33" s="180">
        <f t="shared" si="1"/>
        <v>1443220.86</v>
      </c>
      <c r="I33" s="153">
        <v>304615.07999999996</v>
      </c>
      <c r="J33" s="154"/>
      <c r="K33" s="177">
        <f t="shared" si="2"/>
        <v>304615.07999999996</v>
      </c>
      <c r="L33" s="154">
        <v>103563</v>
      </c>
      <c r="M33" s="154"/>
      <c r="N33" s="180">
        <f t="shared" si="3"/>
        <v>103563</v>
      </c>
      <c r="O33" s="153">
        <v>483220.16000000003</v>
      </c>
      <c r="P33" s="154"/>
      <c r="Q33" s="177">
        <f t="shared" si="4"/>
        <v>483220.16000000003</v>
      </c>
      <c r="R33" s="154">
        <v>93201314.609998971</v>
      </c>
      <c r="S33" s="20"/>
      <c r="T33" s="96">
        <f>R33-S33</f>
        <v>93201314.609998971</v>
      </c>
      <c r="U33" s="197">
        <f t="shared" si="6"/>
        <v>0</v>
      </c>
      <c r="W33" s="133" t="s">
        <v>48</v>
      </c>
      <c r="X33" s="114">
        <f t="shared" si="7"/>
        <v>0</v>
      </c>
      <c r="Y33" s="115">
        <f t="shared" si="8"/>
        <v>0</v>
      </c>
      <c r="Z33" s="115">
        <f t="shared" si="9"/>
        <v>0</v>
      </c>
      <c r="AA33" s="115">
        <f t="shared" si="10"/>
        <v>0</v>
      </c>
      <c r="AB33" s="115">
        <f t="shared" si="11"/>
        <v>0</v>
      </c>
      <c r="AC33" s="121">
        <f t="shared" si="12"/>
        <v>0</v>
      </c>
    </row>
    <row r="34" spans="1:29" ht="15" customHeight="1">
      <c r="A34" s="239"/>
      <c r="B34" s="133" t="s">
        <v>49</v>
      </c>
      <c r="C34" s="153">
        <v>58565612.789998226</v>
      </c>
      <c r="D34" s="154"/>
      <c r="E34" s="177">
        <f t="shared" si="0"/>
        <v>58565612.789998226</v>
      </c>
      <c r="F34" s="154">
        <v>2867961.6400000011</v>
      </c>
      <c r="G34" s="154"/>
      <c r="H34" s="180">
        <f t="shared" si="1"/>
        <v>2867961.6400000011</v>
      </c>
      <c r="I34" s="153">
        <v>931968.24000000046</v>
      </c>
      <c r="J34" s="154"/>
      <c r="K34" s="177">
        <f t="shared" si="2"/>
        <v>931968.24000000046</v>
      </c>
      <c r="L34" s="154">
        <v>208942.59</v>
      </c>
      <c r="M34" s="154"/>
      <c r="N34" s="180">
        <f t="shared" si="3"/>
        <v>208942.59</v>
      </c>
      <c r="O34" s="153">
        <v>1331831.6700000002</v>
      </c>
      <c r="P34" s="154"/>
      <c r="Q34" s="177">
        <f t="shared" si="4"/>
        <v>1331831.6700000002</v>
      </c>
      <c r="R34" s="154">
        <v>64437461.789998218</v>
      </c>
      <c r="S34" s="6"/>
      <c r="T34" s="96">
        <f t="shared" ref="T34:T40" si="15">R34-S34</f>
        <v>64437461.789998218</v>
      </c>
      <c r="U34" s="197">
        <f t="shared" si="6"/>
        <v>0</v>
      </c>
      <c r="W34" s="133" t="s">
        <v>49</v>
      </c>
      <c r="X34" s="114">
        <f t="shared" si="7"/>
        <v>0</v>
      </c>
      <c r="Y34" s="115">
        <f t="shared" si="8"/>
        <v>0</v>
      </c>
      <c r="Z34" s="115">
        <f t="shared" si="9"/>
        <v>0</v>
      </c>
      <c r="AA34" s="115">
        <f t="shared" si="10"/>
        <v>0</v>
      </c>
      <c r="AB34" s="115">
        <f t="shared" si="11"/>
        <v>0</v>
      </c>
      <c r="AC34" s="121">
        <f t="shared" si="12"/>
        <v>0</v>
      </c>
    </row>
    <row r="35" spans="1:29" ht="15" customHeight="1">
      <c r="A35" s="240"/>
      <c r="B35" s="134" t="s">
        <v>50</v>
      </c>
      <c r="C35" s="157">
        <v>85571771.939999208</v>
      </c>
      <c r="D35" s="158"/>
      <c r="E35" s="178">
        <f t="shared" si="0"/>
        <v>85571771.939999208</v>
      </c>
      <c r="F35" s="158">
        <v>1273239.3600000001</v>
      </c>
      <c r="G35" s="158"/>
      <c r="H35" s="181">
        <f t="shared" si="1"/>
        <v>1273239.3600000001</v>
      </c>
      <c r="I35" s="157">
        <v>314093.69</v>
      </c>
      <c r="J35" s="158"/>
      <c r="K35" s="178">
        <f t="shared" si="2"/>
        <v>314093.69</v>
      </c>
      <c r="L35" s="158">
        <v>28718.569999999996</v>
      </c>
      <c r="M35" s="158"/>
      <c r="N35" s="181">
        <f t="shared" si="3"/>
        <v>28718.569999999996</v>
      </c>
      <c r="O35" s="157">
        <v>441872.77</v>
      </c>
      <c r="P35" s="158"/>
      <c r="Q35" s="178">
        <f t="shared" si="4"/>
        <v>441872.77</v>
      </c>
      <c r="R35" s="158">
        <v>93961038.719999179</v>
      </c>
      <c r="S35" s="103"/>
      <c r="T35" s="99">
        <f t="shared" si="15"/>
        <v>93961038.719999179</v>
      </c>
      <c r="U35" s="198">
        <f t="shared" si="6"/>
        <v>0</v>
      </c>
      <c r="W35" s="134" t="s">
        <v>50</v>
      </c>
      <c r="X35" s="118">
        <f t="shared" si="7"/>
        <v>0</v>
      </c>
      <c r="Y35" s="119">
        <f t="shared" si="8"/>
        <v>0</v>
      </c>
      <c r="Z35" s="119">
        <f t="shared" si="9"/>
        <v>0</v>
      </c>
      <c r="AA35" s="119">
        <f t="shared" si="10"/>
        <v>0</v>
      </c>
      <c r="AB35" s="119">
        <f t="shared" si="11"/>
        <v>0</v>
      </c>
      <c r="AC35" s="124">
        <f t="shared" si="12"/>
        <v>0</v>
      </c>
    </row>
    <row r="36" spans="1:29" ht="15" customHeight="1">
      <c r="A36" s="238">
        <v>42404</v>
      </c>
      <c r="B36" s="132" t="s">
        <v>42</v>
      </c>
      <c r="C36" s="102"/>
      <c r="D36" s="6"/>
      <c r="E36" s="96">
        <f t="shared" si="0"/>
        <v>0</v>
      </c>
      <c r="F36" s="6"/>
      <c r="G36" s="6"/>
      <c r="H36" s="6">
        <f t="shared" si="1"/>
        <v>0</v>
      </c>
      <c r="I36" s="102"/>
      <c r="J36" s="6"/>
      <c r="K36" s="96">
        <f t="shared" si="2"/>
        <v>0</v>
      </c>
      <c r="L36" s="6"/>
      <c r="M36" s="6"/>
      <c r="N36" s="6">
        <f t="shared" si="3"/>
        <v>0</v>
      </c>
      <c r="O36" s="102"/>
      <c r="P36" s="6"/>
      <c r="Q36" s="96">
        <f t="shared" si="4"/>
        <v>0</v>
      </c>
      <c r="R36" s="6"/>
      <c r="S36" s="6"/>
      <c r="T36" s="96">
        <f t="shared" si="15"/>
        <v>0</v>
      </c>
      <c r="U36" s="196">
        <f t="shared" si="6"/>
        <v>0</v>
      </c>
      <c r="W36" s="132" t="s">
        <v>42</v>
      </c>
      <c r="X36" s="114">
        <f t="shared" si="7"/>
        <v>0</v>
      </c>
      <c r="Y36" s="115">
        <f t="shared" si="8"/>
        <v>0</v>
      </c>
      <c r="Z36" s="115">
        <f t="shared" si="9"/>
        <v>0</v>
      </c>
      <c r="AA36" s="115">
        <f t="shared" si="10"/>
        <v>0</v>
      </c>
      <c r="AB36" s="115">
        <f t="shared" si="11"/>
        <v>0</v>
      </c>
      <c r="AC36" s="121">
        <f t="shared" si="12"/>
        <v>0</v>
      </c>
    </row>
    <row r="37" spans="1:29" ht="15" customHeight="1">
      <c r="A37" s="239"/>
      <c r="B37" s="133" t="s">
        <v>43</v>
      </c>
      <c r="C37" s="153">
        <v>34939427.170000188</v>
      </c>
      <c r="D37" s="154">
        <v>34939390</v>
      </c>
      <c r="E37" s="177">
        <f t="shared" si="0"/>
        <v>37.170000188052654</v>
      </c>
      <c r="F37" s="150">
        <v>303324.06000000011</v>
      </c>
      <c r="G37" s="150" t="s">
        <v>149</v>
      </c>
      <c r="H37" s="182">
        <f t="shared" si="1"/>
        <v>-7810.9399999998859</v>
      </c>
      <c r="I37" s="153">
        <v>52687.24</v>
      </c>
      <c r="J37" s="154">
        <v>52687.199999999997</v>
      </c>
      <c r="K37" s="177">
        <f t="shared" si="2"/>
        <v>4.0000000000873115E-2</v>
      </c>
      <c r="L37" s="150">
        <v>25918.419999999995</v>
      </c>
      <c r="M37" s="150">
        <v>25918.400000000001</v>
      </c>
      <c r="N37" s="182">
        <f t="shared" si="3"/>
        <v>1.99999999931606E-2</v>
      </c>
      <c r="O37" s="153">
        <v>197629.91999999995</v>
      </c>
      <c r="P37" s="154" t="s">
        <v>150</v>
      </c>
      <c r="Q37" s="177">
        <f t="shared" si="4"/>
        <v>-8.0000000045401976E-2</v>
      </c>
      <c r="R37" s="150">
        <v>35355556.990000188</v>
      </c>
      <c r="S37" s="6">
        <v>35355580</v>
      </c>
      <c r="T37" s="96">
        <f t="shared" si="15"/>
        <v>-23.009999811649323</v>
      </c>
      <c r="U37" s="197">
        <f t="shared" si="6"/>
        <v>1</v>
      </c>
      <c r="W37" s="133" t="s">
        <v>43</v>
      </c>
      <c r="X37" s="114">
        <f t="shared" si="7"/>
        <v>0</v>
      </c>
      <c r="Y37" s="115">
        <f t="shared" si="8"/>
        <v>1</v>
      </c>
      <c r="Z37" s="115">
        <f t="shared" si="9"/>
        <v>0</v>
      </c>
      <c r="AA37" s="115">
        <f t="shared" si="10"/>
        <v>0</v>
      </c>
      <c r="AB37" s="115">
        <f t="shared" si="11"/>
        <v>0</v>
      </c>
      <c r="AC37" s="121">
        <f t="shared" si="12"/>
        <v>0</v>
      </c>
    </row>
    <row r="38" spans="1:29" ht="15" customHeight="1">
      <c r="A38" s="239"/>
      <c r="B38" s="104" t="s">
        <v>44</v>
      </c>
      <c r="C38" s="153">
        <v>69870006.999994472</v>
      </c>
      <c r="D38" s="154"/>
      <c r="E38" s="177">
        <f t="shared" si="0"/>
        <v>69870006.999994472</v>
      </c>
      <c r="F38" s="150">
        <v>623977.53</v>
      </c>
      <c r="G38" s="150"/>
      <c r="H38" s="182">
        <f t="shared" si="1"/>
        <v>623977.53</v>
      </c>
      <c r="I38" s="153">
        <v>137380.68</v>
      </c>
      <c r="J38" s="154"/>
      <c r="K38" s="177">
        <f t="shared" si="2"/>
        <v>137380.68</v>
      </c>
      <c r="L38" s="150">
        <v>13400.380000000001</v>
      </c>
      <c r="M38" s="150"/>
      <c r="N38" s="182">
        <f t="shared" si="3"/>
        <v>13400.380000000001</v>
      </c>
      <c r="O38" s="153">
        <v>249608.41</v>
      </c>
      <c r="P38" s="154"/>
      <c r="Q38" s="177">
        <f t="shared" si="4"/>
        <v>249608.41</v>
      </c>
      <c r="R38" s="150">
        <v>75561861.889994457</v>
      </c>
      <c r="S38" s="6"/>
      <c r="T38" s="96">
        <f t="shared" si="15"/>
        <v>75561861.889994457</v>
      </c>
      <c r="U38" s="197">
        <f t="shared" si="6"/>
        <v>0</v>
      </c>
      <c r="W38" s="104" t="s">
        <v>44</v>
      </c>
      <c r="X38" s="114">
        <f t="shared" si="7"/>
        <v>0</v>
      </c>
      <c r="Y38" s="115">
        <f t="shared" si="8"/>
        <v>0</v>
      </c>
      <c r="Z38" s="115">
        <f t="shared" si="9"/>
        <v>0</v>
      </c>
      <c r="AA38" s="115">
        <f t="shared" si="10"/>
        <v>0</v>
      </c>
      <c r="AB38" s="115">
        <f t="shared" si="11"/>
        <v>0</v>
      </c>
      <c r="AC38" s="121">
        <f t="shared" si="12"/>
        <v>0</v>
      </c>
    </row>
    <row r="39" spans="1:29" ht="15" customHeight="1">
      <c r="A39" s="239"/>
      <c r="B39" s="133" t="s">
        <v>45</v>
      </c>
      <c r="C39" s="153">
        <v>48705815.581398077</v>
      </c>
      <c r="D39" s="154"/>
      <c r="E39" s="177">
        <f t="shared" si="0"/>
        <v>48705815.581398077</v>
      </c>
      <c r="F39" s="150">
        <v>665540.51</v>
      </c>
      <c r="G39" s="150"/>
      <c r="H39" s="182">
        <f t="shared" si="1"/>
        <v>665540.51</v>
      </c>
      <c r="I39" s="153">
        <v>363588.57</v>
      </c>
      <c r="J39" s="154"/>
      <c r="K39" s="177">
        <f t="shared" si="2"/>
        <v>363588.57</v>
      </c>
      <c r="L39" s="150">
        <v>828.55000000000007</v>
      </c>
      <c r="M39" s="150"/>
      <c r="N39" s="182">
        <f t="shared" si="3"/>
        <v>828.55000000000007</v>
      </c>
      <c r="O39" s="153">
        <v>0</v>
      </c>
      <c r="P39" s="154"/>
      <c r="Q39" s="177">
        <f t="shared" si="4"/>
        <v>0</v>
      </c>
      <c r="R39" s="150">
        <v>49936824.171398088</v>
      </c>
      <c r="S39" s="6"/>
      <c r="T39" s="96">
        <f t="shared" si="15"/>
        <v>49936824.171398088</v>
      </c>
      <c r="U39" s="197">
        <f t="shared" si="6"/>
        <v>0</v>
      </c>
      <c r="W39" s="133" t="s">
        <v>45</v>
      </c>
      <c r="X39" s="114">
        <f t="shared" si="7"/>
        <v>0</v>
      </c>
      <c r="Y39" s="115">
        <f t="shared" si="8"/>
        <v>0</v>
      </c>
      <c r="Z39" s="115">
        <f t="shared" si="9"/>
        <v>0</v>
      </c>
      <c r="AA39" s="115">
        <f t="shared" si="10"/>
        <v>0</v>
      </c>
      <c r="AB39" s="115">
        <f t="shared" si="11"/>
        <v>0</v>
      </c>
      <c r="AC39" s="121">
        <f t="shared" si="12"/>
        <v>0</v>
      </c>
    </row>
    <row r="40" spans="1:29" ht="15" customHeight="1">
      <c r="A40" s="239"/>
      <c r="B40" s="133" t="s">
        <v>46</v>
      </c>
      <c r="C40" s="102"/>
      <c r="D40" s="6"/>
      <c r="E40" s="96">
        <f t="shared" si="0"/>
        <v>0</v>
      </c>
      <c r="F40" s="6"/>
      <c r="G40" s="6"/>
      <c r="H40" s="6">
        <f t="shared" si="1"/>
        <v>0</v>
      </c>
      <c r="I40" s="102"/>
      <c r="J40" s="6"/>
      <c r="K40" s="96">
        <f t="shared" si="2"/>
        <v>0</v>
      </c>
      <c r="L40" s="6"/>
      <c r="M40" s="6"/>
      <c r="N40" s="6">
        <f t="shared" si="3"/>
        <v>0</v>
      </c>
      <c r="O40" s="102"/>
      <c r="P40" s="6"/>
      <c r="Q40" s="96">
        <f t="shared" si="4"/>
        <v>0</v>
      </c>
      <c r="R40" s="6"/>
      <c r="S40" s="6"/>
      <c r="T40" s="96">
        <f t="shared" si="15"/>
        <v>0</v>
      </c>
      <c r="U40" s="197">
        <f t="shared" si="6"/>
        <v>0</v>
      </c>
      <c r="W40" s="133" t="s">
        <v>46</v>
      </c>
      <c r="X40" s="114">
        <f t="shared" si="7"/>
        <v>0</v>
      </c>
      <c r="Y40" s="115">
        <f t="shared" si="8"/>
        <v>0</v>
      </c>
      <c r="Z40" s="115">
        <f t="shared" si="9"/>
        <v>0</v>
      </c>
      <c r="AA40" s="115">
        <f t="shared" si="10"/>
        <v>0</v>
      </c>
      <c r="AB40" s="115">
        <f t="shared" si="11"/>
        <v>0</v>
      </c>
      <c r="AC40" s="121">
        <f t="shared" si="12"/>
        <v>0</v>
      </c>
    </row>
    <row r="41" spans="1:29" ht="15" customHeight="1">
      <c r="A41" s="239"/>
      <c r="B41" s="133" t="s">
        <v>47</v>
      </c>
      <c r="C41" s="95"/>
      <c r="D41" s="20"/>
      <c r="E41" s="96">
        <f t="shared" si="0"/>
        <v>0</v>
      </c>
      <c r="F41" s="20"/>
      <c r="G41" s="20"/>
      <c r="H41" s="6">
        <f t="shared" si="1"/>
        <v>0</v>
      </c>
      <c r="I41" s="95"/>
      <c r="J41" s="20"/>
      <c r="K41" s="96">
        <f t="shared" si="2"/>
        <v>0</v>
      </c>
      <c r="L41" s="20"/>
      <c r="M41" s="20"/>
      <c r="N41" s="6">
        <f t="shared" si="3"/>
        <v>0</v>
      </c>
      <c r="O41" s="95"/>
      <c r="P41" s="20"/>
      <c r="Q41" s="96">
        <f t="shared" si="4"/>
        <v>0</v>
      </c>
      <c r="R41" s="20"/>
      <c r="S41" s="20"/>
      <c r="T41" s="96">
        <f>R41-S41</f>
        <v>0</v>
      </c>
      <c r="U41" s="197">
        <f t="shared" si="6"/>
        <v>0</v>
      </c>
      <c r="W41" s="133" t="s">
        <v>47</v>
      </c>
      <c r="X41" s="114">
        <f t="shared" si="7"/>
        <v>0</v>
      </c>
      <c r="Y41" s="115">
        <f t="shared" si="8"/>
        <v>0</v>
      </c>
      <c r="Z41" s="115">
        <f t="shared" si="9"/>
        <v>0</v>
      </c>
      <c r="AA41" s="115">
        <f t="shared" si="10"/>
        <v>0</v>
      </c>
      <c r="AB41" s="115">
        <f t="shared" si="11"/>
        <v>0</v>
      </c>
      <c r="AC41" s="121">
        <f t="shared" si="12"/>
        <v>0</v>
      </c>
    </row>
    <row r="42" spans="1:29" ht="15" customHeight="1">
      <c r="A42" s="239"/>
      <c r="B42" s="133" t="s">
        <v>48</v>
      </c>
      <c r="C42" s="153">
        <v>93201314.609998971</v>
      </c>
      <c r="D42" s="154"/>
      <c r="E42" s="177">
        <f t="shared" si="0"/>
        <v>93201314.609998971</v>
      </c>
      <c r="F42" s="150">
        <v>996692.35999999987</v>
      </c>
      <c r="G42" s="150"/>
      <c r="H42" s="182">
        <f t="shared" si="1"/>
        <v>996692.35999999987</v>
      </c>
      <c r="I42" s="153">
        <v>248673.47</v>
      </c>
      <c r="J42" s="154"/>
      <c r="K42" s="177">
        <f t="shared" si="2"/>
        <v>248673.47</v>
      </c>
      <c r="L42" s="150">
        <v>65476.160000000003</v>
      </c>
      <c r="M42" s="150"/>
      <c r="N42" s="182">
        <f t="shared" si="3"/>
        <v>65476.160000000003</v>
      </c>
      <c r="O42" s="153">
        <v>390982.56</v>
      </c>
      <c r="P42" s="154"/>
      <c r="Q42" s="177">
        <f t="shared" si="4"/>
        <v>390982.56</v>
      </c>
      <c r="R42" s="150">
        <v>91996836.999998987</v>
      </c>
      <c r="S42" s="20"/>
      <c r="T42" s="96">
        <f t="shared" ref="T42:T48" si="16">R42-S42</f>
        <v>91996836.999998987</v>
      </c>
      <c r="U42" s="197">
        <f t="shared" si="6"/>
        <v>0</v>
      </c>
      <c r="W42" s="133" t="s">
        <v>48</v>
      </c>
      <c r="X42" s="114">
        <f t="shared" si="7"/>
        <v>0</v>
      </c>
      <c r="Y42" s="115">
        <f t="shared" si="8"/>
        <v>0</v>
      </c>
      <c r="Z42" s="115">
        <f t="shared" si="9"/>
        <v>0</v>
      </c>
      <c r="AA42" s="115">
        <f t="shared" si="10"/>
        <v>0</v>
      </c>
      <c r="AB42" s="115">
        <f t="shared" si="11"/>
        <v>0</v>
      </c>
      <c r="AC42" s="121">
        <f t="shared" si="12"/>
        <v>0</v>
      </c>
    </row>
    <row r="43" spans="1:29" ht="15" customHeight="1">
      <c r="A43" s="239"/>
      <c r="B43" s="133" t="s">
        <v>49</v>
      </c>
      <c r="C43" s="153">
        <v>64437461.789998218</v>
      </c>
      <c r="D43" s="154"/>
      <c r="E43" s="177">
        <f t="shared" si="0"/>
        <v>64437461.789998218</v>
      </c>
      <c r="F43" s="150">
        <v>748938.92999999982</v>
      </c>
      <c r="G43" s="150"/>
      <c r="H43" s="182">
        <f t="shared" si="1"/>
        <v>748938.92999999982</v>
      </c>
      <c r="I43" s="153">
        <v>226954.46</v>
      </c>
      <c r="J43" s="154"/>
      <c r="K43" s="177">
        <f t="shared" si="2"/>
        <v>226954.46</v>
      </c>
      <c r="L43" s="150">
        <v>17839.47</v>
      </c>
      <c r="M43" s="150"/>
      <c r="N43" s="182">
        <f t="shared" si="3"/>
        <v>17839.47</v>
      </c>
      <c r="O43" s="153">
        <v>196784.55000000002</v>
      </c>
      <c r="P43" s="154"/>
      <c r="Q43" s="177">
        <f t="shared" si="4"/>
        <v>196784.55000000002</v>
      </c>
      <c r="R43" s="150">
        <v>66182376.179998212</v>
      </c>
      <c r="S43" s="20"/>
      <c r="T43" s="96">
        <f t="shared" si="16"/>
        <v>66182376.179998212</v>
      </c>
      <c r="U43" s="197">
        <f t="shared" si="6"/>
        <v>0</v>
      </c>
      <c r="W43" s="133" t="s">
        <v>49</v>
      </c>
      <c r="X43" s="114">
        <f t="shared" si="7"/>
        <v>0</v>
      </c>
      <c r="Y43" s="115">
        <f t="shared" si="8"/>
        <v>0</v>
      </c>
      <c r="Z43" s="115">
        <f t="shared" si="9"/>
        <v>0</v>
      </c>
      <c r="AA43" s="115">
        <f t="shared" si="10"/>
        <v>0</v>
      </c>
      <c r="AB43" s="115">
        <f t="shared" si="11"/>
        <v>0</v>
      </c>
      <c r="AC43" s="121">
        <f t="shared" si="12"/>
        <v>0</v>
      </c>
    </row>
    <row r="44" spans="1:29" ht="15" customHeight="1">
      <c r="A44" s="240"/>
      <c r="B44" s="134" t="s">
        <v>50</v>
      </c>
      <c r="C44" s="95"/>
      <c r="D44" s="20"/>
      <c r="E44" s="96">
        <f t="shared" si="0"/>
        <v>0</v>
      </c>
      <c r="F44" s="20"/>
      <c r="G44" s="20"/>
      <c r="H44" s="6">
        <f t="shared" si="1"/>
        <v>0</v>
      </c>
      <c r="I44" s="95"/>
      <c r="J44" s="20"/>
      <c r="K44" s="96">
        <f t="shared" si="2"/>
        <v>0</v>
      </c>
      <c r="L44" s="20"/>
      <c r="M44" s="20"/>
      <c r="N44" s="6">
        <f t="shared" si="3"/>
        <v>0</v>
      </c>
      <c r="O44" s="95"/>
      <c r="P44" s="20"/>
      <c r="Q44" s="96">
        <f t="shared" si="4"/>
        <v>0</v>
      </c>
      <c r="R44" s="20"/>
      <c r="S44" s="20"/>
      <c r="T44" s="96">
        <f t="shared" si="16"/>
        <v>0</v>
      </c>
      <c r="U44" s="198">
        <f t="shared" si="6"/>
        <v>0</v>
      </c>
      <c r="W44" s="134" t="s">
        <v>50</v>
      </c>
      <c r="X44" s="114">
        <f t="shared" si="7"/>
        <v>0</v>
      </c>
      <c r="Y44" s="115">
        <f t="shared" si="8"/>
        <v>0</v>
      </c>
      <c r="Z44" s="115">
        <f t="shared" si="9"/>
        <v>0</v>
      </c>
      <c r="AA44" s="115">
        <f t="shared" si="10"/>
        <v>0</v>
      </c>
      <c r="AB44" s="115">
        <f t="shared" si="11"/>
        <v>0</v>
      </c>
      <c r="AC44" s="121">
        <f t="shared" si="12"/>
        <v>0</v>
      </c>
    </row>
    <row r="45" spans="1:29" ht="15" customHeight="1">
      <c r="A45" s="238">
        <v>42406</v>
      </c>
      <c r="B45" s="132" t="s">
        <v>42</v>
      </c>
      <c r="C45" s="92"/>
      <c r="D45" s="93"/>
      <c r="E45" s="94">
        <f t="shared" si="0"/>
        <v>0</v>
      </c>
      <c r="F45" s="93"/>
      <c r="G45" s="93"/>
      <c r="H45" s="101">
        <f t="shared" si="1"/>
        <v>0</v>
      </c>
      <c r="I45" s="92"/>
      <c r="J45" s="93"/>
      <c r="K45" s="94">
        <f t="shared" si="2"/>
        <v>0</v>
      </c>
      <c r="L45" s="93"/>
      <c r="M45" s="93"/>
      <c r="N45" s="101">
        <f t="shared" si="3"/>
        <v>0</v>
      </c>
      <c r="O45" s="92"/>
      <c r="P45" s="93"/>
      <c r="Q45" s="94">
        <f t="shared" si="4"/>
        <v>0</v>
      </c>
      <c r="R45" s="93"/>
      <c r="S45" s="93"/>
      <c r="T45" s="94">
        <f t="shared" si="16"/>
        <v>0</v>
      </c>
      <c r="U45" s="196">
        <f t="shared" si="6"/>
        <v>0</v>
      </c>
      <c r="W45" s="132" t="s">
        <v>42</v>
      </c>
      <c r="X45" s="110">
        <f t="shared" si="7"/>
        <v>0</v>
      </c>
      <c r="Y45" s="111">
        <f t="shared" si="8"/>
        <v>0</v>
      </c>
      <c r="Z45" s="111">
        <f t="shared" si="9"/>
        <v>0</v>
      </c>
      <c r="AA45" s="111">
        <f t="shared" si="10"/>
        <v>0</v>
      </c>
      <c r="AB45" s="111">
        <f t="shared" si="11"/>
        <v>0</v>
      </c>
      <c r="AC45" s="123">
        <f t="shared" si="12"/>
        <v>0</v>
      </c>
    </row>
    <row r="46" spans="1:29" ht="15" customHeight="1">
      <c r="A46" s="239"/>
      <c r="B46" s="133" t="s">
        <v>43</v>
      </c>
      <c r="C46" s="95"/>
      <c r="D46" s="20"/>
      <c r="E46" s="96">
        <f t="shared" si="0"/>
        <v>0</v>
      </c>
      <c r="F46" s="20"/>
      <c r="G46" s="20"/>
      <c r="H46" s="6">
        <f t="shared" si="1"/>
        <v>0</v>
      </c>
      <c r="I46" s="95"/>
      <c r="J46" s="20"/>
      <c r="K46" s="96">
        <f t="shared" si="2"/>
        <v>0</v>
      </c>
      <c r="L46" s="20"/>
      <c r="M46" s="20"/>
      <c r="N46" s="6">
        <f t="shared" si="3"/>
        <v>0</v>
      </c>
      <c r="O46" s="95"/>
      <c r="P46" s="20"/>
      <c r="Q46" s="96">
        <f t="shared" si="4"/>
        <v>0</v>
      </c>
      <c r="R46" s="20"/>
      <c r="S46" s="20"/>
      <c r="T46" s="96">
        <f t="shared" si="16"/>
        <v>0</v>
      </c>
      <c r="U46" s="197">
        <f t="shared" si="6"/>
        <v>0</v>
      </c>
      <c r="W46" s="133" t="s">
        <v>43</v>
      </c>
      <c r="X46" s="114">
        <f t="shared" si="7"/>
        <v>0</v>
      </c>
      <c r="Y46" s="115">
        <f t="shared" si="8"/>
        <v>0</v>
      </c>
      <c r="Z46" s="115">
        <f t="shared" si="9"/>
        <v>0</v>
      </c>
      <c r="AA46" s="115">
        <f t="shared" si="10"/>
        <v>0</v>
      </c>
      <c r="AB46" s="115">
        <f t="shared" si="11"/>
        <v>0</v>
      </c>
      <c r="AC46" s="121">
        <f t="shared" si="12"/>
        <v>0</v>
      </c>
    </row>
    <row r="47" spans="1:29" ht="15" customHeight="1">
      <c r="A47" s="239"/>
      <c r="B47" s="104" t="s">
        <v>44</v>
      </c>
      <c r="C47" s="95"/>
      <c r="D47" s="20"/>
      <c r="E47" s="96">
        <f t="shared" si="0"/>
        <v>0</v>
      </c>
      <c r="F47" s="20"/>
      <c r="G47" s="20"/>
      <c r="H47" s="6">
        <f t="shared" si="1"/>
        <v>0</v>
      </c>
      <c r="I47" s="95"/>
      <c r="J47" s="20"/>
      <c r="K47" s="96">
        <f t="shared" si="2"/>
        <v>0</v>
      </c>
      <c r="L47" s="20"/>
      <c r="M47" s="20"/>
      <c r="N47" s="6">
        <f t="shared" si="3"/>
        <v>0</v>
      </c>
      <c r="O47" s="95"/>
      <c r="P47" s="20"/>
      <c r="Q47" s="96">
        <f t="shared" si="4"/>
        <v>0</v>
      </c>
      <c r="R47" s="20"/>
      <c r="S47" s="20"/>
      <c r="T47" s="96">
        <f t="shared" si="16"/>
        <v>0</v>
      </c>
      <c r="U47" s="197">
        <f t="shared" si="6"/>
        <v>0</v>
      </c>
      <c r="W47" s="104" t="s">
        <v>44</v>
      </c>
      <c r="X47" s="114">
        <f t="shared" si="7"/>
        <v>0</v>
      </c>
      <c r="Y47" s="115">
        <f t="shared" si="8"/>
        <v>0</v>
      </c>
      <c r="Z47" s="115">
        <f t="shared" si="9"/>
        <v>0</v>
      </c>
      <c r="AA47" s="115">
        <f t="shared" si="10"/>
        <v>0</v>
      </c>
      <c r="AB47" s="115">
        <f t="shared" si="11"/>
        <v>0</v>
      </c>
      <c r="AC47" s="121">
        <f t="shared" si="12"/>
        <v>0</v>
      </c>
    </row>
    <row r="48" spans="1:29" ht="15" customHeight="1">
      <c r="A48" s="239"/>
      <c r="B48" s="133" t="s">
        <v>45</v>
      </c>
      <c r="C48" s="153">
        <v>49936824.171398088</v>
      </c>
      <c r="D48" s="154"/>
      <c r="E48" s="177">
        <f t="shared" si="0"/>
        <v>49936824.171398088</v>
      </c>
      <c r="F48" s="154">
        <v>604020.11</v>
      </c>
      <c r="G48" s="154"/>
      <c r="H48" s="180">
        <f t="shared" si="1"/>
        <v>604020.11</v>
      </c>
      <c r="I48" s="153">
        <v>41482.589999999997</v>
      </c>
      <c r="J48" s="154"/>
      <c r="K48" s="177">
        <f t="shared" si="2"/>
        <v>41482.589999999997</v>
      </c>
      <c r="L48" s="154">
        <v>9221.49</v>
      </c>
      <c r="M48" s="154"/>
      <c r="N48" s="180">
        <f t="shared" si="3"/>
        <v>9221.49</v>
      </c>
      <c r="O48" s="153">
        <v>0</v>
      </c>
      <c r="P48" s="154"/>
      <c r="Q48" s="177">
        <f t="shared" si="4"/>
        <v>0</v>
      </c>
      <c r="R48" s="154">
        <v>49365065.161398076</v>
      </c>
      <c r="S48" s="20"/>
      <c r="T48" s="96">
        <f t="shared" si="16"/>
        <v>49365065.161398076</v>
      </c>
      <c r="U48" s="197">
        <f t="shared" si="6"/>
        <v>0</v>
      </c>
      <c r="W48" s="133" t="s">
        <v>45</v>
      </c>
      <c r="X48" s="114">
        <f t="shared" si="7"/>
        <v>0</v>
      </c>
      <c r="Y48" s="115">
        <f t="shared" si="8"/>
        <v>0</v>
      </c>
      <c r="Z48" s="115">
        <f t="shared" si="9"/>
        <v>0</v>
      </c>
      <c r="AA48" s="115">
        <f t="shared" si="10"/>
        <v>0</v>
      </c>
      <c r="AB48" s="115">
        <f t="shared" si="11"/>
        <v>0</v>
      </c>
      <c r="AC48" s="121">
        <f t="shared" si="12"/>
        <v>0</v>
      </c>
    </row>
    <row r="49" spans="1:29" ht="15" customHeight="1">
      <c r="A49" s="239"/>
      <c r="B49" s="133" t="s">
        <v>46</v>
      </c>
      <c r="C49" s="95"/>
      <c r="D49" s="20"/>
      <c r="E49" s="96">
        <f t="shared" si="0"/>
        <v>0</v>
      </c>
      <c r="F49" s="20"/>
      <c r="G49" s="20"/>
      <c r="H49" s="6">
        <f t="shared" si="1"/>
        <v>0</v>
      </c>
      <c r="I49" s="95"/>
      <c r="J49" s="20"/>
      <c r="K49" s="96">
        <f t="shared" si="2"/>
        <v>0</v>
      </c>
      <c r="L49" s="20"/>
      <c r="M49" s="20"/>
      <c r="N49" s="6">
        <f t="shared" si="3"/>
        <v>0</v>
      </c>
      <c r="O49" s="95"/>
      <c r="P49" s="20"/>
      <c r="Q49" s="96">
        <f t="shared" si="4"/>
        <v>0</v>
      </c>
      <c r="R49" s="20"/>
      <c r="S49" s="20"/>
      <c r="T49" s="96">
        <f>R49-S49</f>
        <v>0</v>
      </c>
      <c r="U49" s="197">
        <f t="shared" si="6"/>
        <v>0</v>
      </c>
      <c r="W49" s="133" t="s">
        <v>46</v>
      </c>
      <c r="X49" s="114">
        <f t="shared" si="7"/>
        <v>0</v>
      </c>
      <c r="Y49" s="115">
        <f t="shared" si="8"/>
        <v>0</v>
      </c>
      <c r="Z49" s="115">
        <f t="shared" si="9"/>
        <v>0</v>
      </c>
      <c r="AA49" s="115">
        <f t="shared" si="10"/>
        <v>0</v>
      </c>
      <c r="AB49" s="115">
        <f t="shared" si="11"/>
        <v>0</v>
      </c>
      <c r="AC49" s="121">
        <f t="shared" si="12"/>
        <v>0</v>
      </c>
    </row>
    <row r="50" spans="1:29" ht="15" customHeight="1">
      <c r="A50" s="239"/>
      <c r="B50" s="133" t="s">
        <v>47</v>
      </c>
      <c r="C50" s="95"/>
      <c r="D50" s="20"/>
      <c r="E50" s="96">
        <f t="shared" si="0"/>
        <v>0</v>
      </c>
      <c r="F50" s="20"/>
      <c r="G50" s="20"/>
      <c r="H50" s="6">
        <f t="shared" si="1"/>
        <v>0</v>
      </c>
      <c r="I50" s="95"/>
      <c r="J50" s="20"/>
      <c r="K50" s="96">
        <f t="shared" si="2"/>
        <v>0</v>
      </c>
      <c r="L50" s="20"/>
      <c r="M50" s="20"/>
      <c r="N50" s="6">
        <f t="shared" si="3"/>
        <v>0</v>
      </c>
      <c r="O50" s="95"/>
      <c r="P50" s="20"/>
      <c r="Q50" s="96">
        <f t="shared" si="4"/>
        <v>0</v>
      </c>
      <c r="R50" s="20"/>
      <c r="S50" s="20"/>
      <c r="T50" s="96">
        <f t="shared" ref="T50:T56" si="17">R50-S50</f>
        <v>0</v>
      </c>
      <c r="U50" s="197">
        <f t="shared" si="6"/>
        <v>0</v>
      </c>
      <c r="W50" s="133" t="s">
        <v>47</v>
      </c>
      <c r="X50" s="114">
        <f t="shared" si="7"/>
        <v>0</v>
      </c>
      <c r="Y50" s="115">
        <f t="shared" si="8"/>
        <v>0</v>
      </c>
      <c r="Z50" s="115">
        <f t="shared" si="9"/>
        <v>0</v>
      </c>
      <c r="AA50" s="115">
        <f t="shared" si="10"/>
        <v>0</v>
      </c>
      <c r="AB50" s="115">
        <f t="shared" si="11"/>
        <v>0</v>
      </c>
      <c r="AC50" s="121">
        <f t="shared" si="12"/>
        <v>0</v>
      </c>
    </row>
    <row r="51" spans="1:29" ht="15" customHeight="1">
      <c r="A51" s="239"/>
      <c r="B51" s="133" t="s">
        <v>48</v>
      </c>
      <c r="C51" s="95"/>
      <c r="D51" s="20"/>
      <c r="E51" s="96">
        <f t="shared" si="0"/>
        <v>0</v>
      </c>
      <c r="F51" s="20"/>
      <c r="G51" s="20"/>
      <c r="H51" s="6">
        <f t="shared" si="1"/>
        <v>0</v>
      </c>
      <c r="I51" s="95"/>
      <c r="J51" s="20"/>
      <c r="K51" s="96">
        <f t="shared" si="2"/>
        <v>0</v>
      </c>
      <c r="L51" s="20"/>
      <c r="M51" s="20"/>
      <c r="N51" s="6">
        <f t="shared" si="3"/>
        <v>0</v>
      </c>
      <c r="O51" s="95"/>
      <c r="P51" s="20"/>
      <c r="Q51" s="96">
        <f t="shared" si="4"/>
        <v>0</v>
      </c>
      <c r="R51" s="20"/>
      <c r="S51" s="20"/>
      <c r="T51" s="96">
        <f t="shared" si="17"/>
        <v>0</v>
      </c>
      <c r="U51" s="197">
        <f t="shared" si="6"/>
        <v>0</v>
      </c>
      <c r="W51" s="133" t="s">
        <v>48</v>
      </c>
      <c r="X51" s="114">
        <f t="shared" si="7"/>
        <v>0</v>
      </c>
      <c r="Y51" s="115">
        <f t="shared" si="8"/>
        <v>0</v>
      </c>
      <c r="Z51" s="115">
        <f t="shared" si="9"/>
        <v>0</v>
      </c>
      <c r="AA51" s="115">
        <f t="shared" si="10"/>
        <v>0</v>
      </c>
      <c r="AB51" s="115">
        <f t="shared" si="11"/>
        <v>0</v>
      </c>
      <c r="AC51" s="121">
        <f t="shared" si="12"/>
        <v>0</v>
      </c>
    </row>
    <row r="52" spans="1:29" ht="15" customHeight="1">
      <c r="A52" s="239"/>
      <c r="B52" s="133" t="s">
        <v>49</v>
      </c>
      <c r="C52" s="153">
        <v>66182376.179998212</v>
      </c>
      <c r="D52" s="154"/>
      <c r="E52" s="177">
        <f t="shared" si="0"/>
        <v>66182376.179998212</v>
      </c>
      <c r="F52" s="154">
        <v>208520.80000000005</v>
      </c>
      <c r="G52" s="154"/>
      <c r="H52" s="180">
        <f t="shared" si="1"/>
        <v>208520.80000000005</v>
      </c>
      <c r="I52" s="153">
        <v>0</v>
      </c>
      <c r="J52" s="154"/>
      <c r="K52" s="177">
        <f t="shared" si="2"/>
        <v>0</v>
      </c>
      <c r="L52" s="154">
        <v>0</v>
      </c>
      <c r="M52" s="154"/>
      <c r="N52" s="180">
        <f t="shared" si="3"/>
        <v>0</v>
      </c>
      <c r="O52" s="153">
        <v>0</v>
      </c>
      <c r="P52" s="154"/>
      <c r="Q52" s="177">
        <f t="shared" si="4"/>
        <v>0</v>
      </c>
      <c r="R52" s="154">
        <v>65973855.379998207</v>
      </c>
      <c r="S52" s="20"/>
      <c r="T52" s="96">
        <f t="shared" si="17"/>
        <v>65973855.379998207</v>
      </c>
      <c r="U52" s="197">
        <f t="shared" si="6"/>
        <v>0</v>
      </c>
      <c r="W52" s="133" t="s">
        <v>49</v>
      </c>
      <c r="X52" s="114">
        <f t="shared" si="7"/>
        <v>0</v>
      </c>
      <c r="Y52" s="115">
        <f t="shared" si="8"/>
        <v>0</v>
      </c>
      <c r="Z52" s="115">
        <f t="shared" si="9"/>
        <v>0</v>
      </c>
      <c r="AA52" s="115">
        <f t="shared" si="10"/>
        <v>0</v>
      </c>
      <c r="AB52" s="115">
        <f t="shared" si="11"/>
        <v>0</v>
      </c>
      <c r="AC52" s="121">
        <f t="shared" si="12"/>
        <v>0</v>
      </c>
    </row>
    <row r="53" spans="1:29" ht="15" customHeight="1">
      <c r="A53" s="240"/>
      <c r="B53" s="134" t="s">
        <v>50</v>
      </c>
      <c r="C53" s="157">
        <v>93961038.719999179</v>
      </c>
      <c r="D53" s="158"/>
      <c r="E53" s="178">
        <f t="shared" si="0"/>
        <v>93961038.719999179</v>
      </c>
      <c r="F53" s="158">
        <v>2771445.1</v>
      </c>
      <c r="G53" s="158"/>
      <c r="H53" s="181">
        <f t="shared" si="1"/>
        <v>2771445.1</v>
      </c>
      <c r="I53" s="157">
        <v>897902.07000000007</v>
      </c>
      <c r="J53" s="158"/>
      <c r="K53" s="178">
        <f t="shared" si="2"/>
        <v>897902.07000000007</v>
      </c>
      <c r="L53" s="158">
        <v>75715.28</v>
      </c>
      <c r="M53" s="158"/>
      <c r="N53" s="181">
        <f t="shared" si="3"/>
        <v>75715.28</v>
      </c>
      <c r="O53" s="157">
        <v>0</v>
      </c>
      <c r="P53" s="158"/>
      <c r="Q53" s="178">
        <f t="shared" si="4"/>
        <v>0</v>
      </c>
      <c r="R53" s="158">
        <v>92011780.409999177</v>
      </c>
      <c r="S53" s="98"/>
      <c r="T53" s="99">
        <f t="shared" si="17"/>
        <v>92011780.409999177</v>
      </c>
      <c r="U53" s="198">
        <f t="shared" si="6"/>
        <v>0</v>
      </c>
      <c r="W53" s="134" t="s">
        <v>50</v>
      </c>
      <c r="X53" s="118">
        <f t="shared" si="7"/>
        <v>0</v>
      </c>
      <c r="Y53" s="119">
        <f t="shared" si="8"/>
        <v>0</v>
      </c>
      <c r="Z53" s="119">
        <f t="shared" si="9"/>
        <v>0</v>
      </c>
      <c r="AA53" s="119">
        <f t="shared" si="10"/>
        <v>0</v>
      </c>
      <c r="AB53" s="119">
        <f t="shared" si="11"/>
        <v>0</v>
      </c>
      <c r="AC53" s="124">
        <f t="shared" si="12"/>
        <v>0</v>
      </c>
    </row>
    <row r="54" spans="1:29" ht="15" customHeight="1">
      <c r="A54" s="238">
        <v>42407</v>
      </c>
      <c r="B54" s="132" t="s">
        <v>42</v>
      </c>
      <c r="C54" s="153">
        <v>46144100.919999555</v>
      </c>
      <c r="D54" s="154"/>
      <c r="E54" s="177">
        <f t="shared" si="0"/>
        <v>46144100.919999555</v>
      </c>
      <c r="F54" s="150">
        <v>2696064.3600000027</v>
      </c>
      <c r="G54" s="150"/>
      <c r="H54" s="182">
        <f t="shared" si="1"/>
        <v>2696064.3600000027</v>
      </c>
      <c r="I54" s="153">
        <v>129782.02</v>
      </c>
      <c r="J54" s="154"/>
      <c r="K54" s="177">
        <f t="shared" si="2"/>
        <v>129782.02</v>
      </c>
      <c r="L54" s="150">
        <v>0</v>
      </c>
      <c r="M54" s="150"/>
      <c r="N54" s="182">
        <f t="shared" si="3"/>
        <v>0</v>
      </c>
      <c r="O54" s="153">
        <v>1343440.4299999997</v>
      </c>
      <c r="P54" s="154"/>
      <c r="Q54" s="177">
        <f t="shared" si="4"/>
        <v>1343440.4299999997</v>
      </c>
      <c r="R54" s="150">
        <v>47143761.539999552</v>
      </c>
      <c r="S54" s="20"/>
      <c r="T54" s="96">
        <f t="shared" si="17"/>
        <v>47143761.539999552</v>
      </c>
      <c r="U54" s="196">
        <f t="shared" si="6"/>
        <v>0</v>
      </c>
      <c r="W54" s="132" t="s">
        <v>42</v>
      </c>
      <c r="X54" s="114">
        <f t="shared" si="7"/>
        <v>0</v>
      </c>
      <c r="Y54" s="115">
        <f t="shared" si="8"/>
        <v>0</v>
      </c>
      <c r="Z54" s="115">
        <f t="shared" si="9"/>
        <v>0</v>
      </c>
      <c r="AA54" s="115">
        <f t="shared" si="10"/>
        <v>0</v>
      </c>
      <c r="AB54" s="115">
        <f t="shared" si="11"/>
        <v>0</v>
      </c>
      <c r="AC54" s="121">
        <f t="shared" si="12"/>
        <v>0</v>
      </c>
    </row>
    <row r="55" spans="1:29" ht="15" customHeight="1">
      <c r="A55" s="239"/>
      <c r="B55" s="133" t="s">
        <v>43</v>
      </c>
      <c r="C55" s="153">
        <v>35355556.990000188</v>
      </c>
      <c r="D55" s="154">
        <v>35355580</v>
      </c>
      <c r="E55" s="177">
        <f t="shared" si="0"/>
        <v>-23.009999811649323</v>
      </c>
      <c r="F55" s="150">
        <v>766361.89999999967</v>
      </c>
      <c r="G55" s="150" t="s">
        <v>151</v>
      </c>
      <c r="H55" s="182">
        <f t="shared" si="1"/>
        <v>-13358.100000000326</v>
      </c>
      <c r="I55" s="153">
        <v>38232.320000000014</v>
      </c>
      <c r="J55" s="154">
        <v>38232.300000000003</v>
      </c>
      <c r="K55" s="177">
        <f t="shared" si="2"/>
        <v>2.0000000011350494E-2</v>
      </c>
      <c r="L55" s="150">
        <v>6281.88</v>
      </c>
      <c r="M55" s="150">
        <v>6281.88</v>
      </c>
      <c r="N55" s="182">
        <f t="shared" si="3"/>
        <v>0</v>
      </c>
      <c r="O55" s="153">
        <v>204460.49999999997</v>
      </c>
      <c r="P55" s="154" t="s">
        <v>152</v>
      </c>
      <c r="Q55" s="177">
        <f t="shared" si="4"/>
        <v>-0.50000000002910383</v>
      </c>
      <c r="R55" s="150">
        <v>34416685.030000195</v>
      </c>
      <c r="S55" s="20">
        <v>34416690</v>
      </c>
      <c r="T55" s="96">
        <f t="shared" si="17"/>
        <v>-4.9699998050928116</v>
      </c>
      <c r="U55" s="197">
        <f t="shared" si="6"/>
        <v>1</v>
      </c>
      <c r="W55" s="133" t="s">
        <v>43</v>
      </c>
      <c r="X55" s="114">
        <f t="shared" si="7"/>
        <v>0</v>
      </c>
      <c r="Y55" s="115">
        <f t="shared" si="8"/>
        <v>1</v>
      </c>
      <c r="Z55" s="115">
        <f t="shared" si="9"/>
        <v>0</v>
      </c>
      <c r="AA55" s="115">
        <f t="shared" si="10"/>
        <v>0</v>
      </c>
      <c r="AB55" s="115">
        <f t="shared" si="11"/>
        <v>0</v>
      </c>
      <c r="AC55" s="121">
        <f t="shared" si="12"/>
        <v>0</v>
      </c>
    </row>
    <row r="56" spans="1:29" ht="15" customHeight="1">
      <c r="A56" s="239"/>
      <c r="B56" s="104" t="s">
        <v>44</v>
      </c>
      <c r="C56" s="153">
        <v>75561861.889994457</v>
      </c>
      <c r="D56" s="154"/>
      <c r="E56" s="177">
        <f t="shared" si="0"/>
        <v>75561861.889994457</v>
      </c>
      <c r="F56" s="150">
        <v>1547244.2699999998</v>
      </c>
      <c r="G56" s="150"/>
      <c r="H56" s="182">
        <f t="shared" si="1"/>
        <v>1547244.2699999998</v>
      </c>
      <c r="I56" s="153">
        <v>733703.51</v>
      </c>
      <c r="K56" s="177">
        <f t="shared" si="2"/>
        <v>733703.51</v>
      </c>
      <c r="L56" s="150">
        <v>145427.57</v>
      </c>
      <c r="N56" s="182">
        <f t="shared" si="3"/>
        <v>145427.57</v>
      </c>
      <c r="O56" s="153">
        <v>553473.79</v>
      </c>
      <c r="P56" s="154"/>
      <c r="Q56" s="177">
        <f t="shared" si="4"/>
        <v>553473.79</v>
      </c>
      <c r="R56" s="150">
        <v>78567709.499994427</v>
      </c>
      <c r="S56" s="20"/>
      <c r="T56" s="96">
        <f t="shared" si="17"/>
        <v>78567709.499994427</v>
      </c>
      <c r="U56" s="197">
        <f t="shared" si="6"/>
        <v>0</v>
      </c>
      <c r="W56" s="104" t="s">
        <v>44</v>
      </c>
      <c r="X56" s="114">
        <f t="shared" si="7"/>
        <v>0</v>
      </c>
      <c r="Y56" s="115">
        <f t="shared" si="8"/>
        <v>0</v>
      </c>
      <c r="Z56" s="115">
        <f t="shared" si="9"/>
        <v>0</v>
      </c>
      <c r="AA56" s="115">
        <f t="shared" si="10"/>
        <v>0</v>
      </c>
      <c r="AB56" s="115">
        <f t="shared" si="11"/>
        <v>0</v>
      </c>
      <c r="AC56" s="121">
        <f t="shared" si="12"/>
        <v>0</v>
      </c>
    </row>
    <row r="57" spans="1:29" ht="15" customHeight="1">
      <c r="A57" s="239"/>
      <c r="B57" s="133" t="s">
        <v>45</v>
      </c>
      <c r="C57" s="153">
        <v>49365065.161398076</v>
      </c>
      <c r="D57" s="154"/>
      <c r="E57" s="177">
        <f t="shared" si="0"/>
        <v>49365065.161398076</v>
      </c>
      <c r="F57" s="150">
        <v>1167428.4900000005</v>
      </c>
      <c r="G57" s="150"/>
      <c r="H57" s="182">
        <f t="shared" si="1"/>
        <v>1167428.4900000005</v>
      </c>
      <c r="I57" s="153">
        <v>197611.42</v>
      </c>
      <c r="K57" s="177">
        <f t="shared" si="2"/>
        <v>197611.42</v>
      </c>
      <c r="L57" s="150">
        <v>14447.81</v>
      </c>
      <c r="N57" s="182">
        <f t="shared" si="3"/>
        <v>14447.81</v>
      </c>
      <c r="O57" s="153">
        <v>500131.37</v>
      </c>
      <c r="P57" s="154"/>
      <c r="Q57" s="177">
        <f t="shared" si="4"/>
        <v>500131.37</v>
      </c>
      <c r="R57" s="150">
        <v>47880668.91139809</v>
      </c>
      <c r="S57" s="20"/>
      <c r="T57" s="96">
        <f>R57-S57</f>
        <v>47880668.91139809</v>
      </c>
      <c r="U57" s="197">
        <f t="shared" si="6"/>
        <v>0</v>
      </c>
      <c r="W57" s="133" t="s">
        <v>45</v>
      </c>
      <c r="X57" s="114">
        <f t="shared" si="7"/>
        <v>0</v>
      </c>
      <c r="Y57" s="115">
        <f t="shared" si="8"/>
        <v>0</v>
      </c>
      <c r="Z57" s="115">
        <f t="shared" si="9"/>
        <v>0</v>
      </c>
      <c r="AA57" s="115">
        <f t="shared" si="10"/>
        <v>0</v>
      </c>
      <c r="AB57" s="115">
        <f t="shared" si="11"/>
        <v>0</v>
      </c>
      <c r="AC57" s="121">
        <f t="shared" si="12"/>
        <v>0</v>
      </c>
    </row>
    <row r="58" spans="1:29" ht="15" customHeight="1">
      <c r="A58" s="239"/>
      <c r="B58" s="133" t="s">
        <v>46</v>
      </c>
      <c r="C58" s="153">
        <v>95900381.799998701</v>
      </c>
      <c r="D58" s="154">
        <v>95900396</v>
      </c>
      <c r="E58" s="177">
        <f t="shared" si="0"/>
        <v>-14.200001299381256</v>
      </c>
      <c r="F58" s="150">
        <v>3863557.0400000014</v>
      </c>
      <c r="G58" s="150" t="s">
        <v>153</v>
      </c>
      <c r="H58" s="182">
        <f t="shared" si="1"/>
        <v>-2.9599999985657632</v>
      </c>
      <c r="I58" s="153">
        <v>441850.61</v>
      </c>
      <c r="J58" s="154">
        <v>441851</v>
      </c>
      <c r="K58" s="177">
        <f t="shared" si="2"/>
        <v>-0.39000000001396984</v>
      </c>
      <c r="L58" s="150">
        <v>15313.630000000001</v>
      </c>
      <c r="M58" s="150">
        <v>15313.6</v>
      </c>
      <c r="N58" s="182">
        <f t="shared" si="3"/>
        <v>3.0000000000654836E-2</v>
      </c>
      <c r="O58" s="153">
        <v>1479035.8499999994</v>
      </c>
      <c r="P58" s="154" t="s">
        <v>154</v>
      </c>
      <c r="Q58" s="177">
        <f t="shared" si="4"/>
        <v>1417629.6499999994</v>
      </c>
      <c r="R58" s="150">
        <v>90984325.889998704</v>
      </c>
      <c r="S58" s="20">
        <v>90984300</v>
      </c>
      <c r="T58" s="96">
        <f t="shared" ref="T58:T64" si="18">R58-S58</f>
        <v>25.889998704195023</v>
      </c>
      <c r="U58" s="197">
        <f t="shared" si="6"/>
        <v>1</v>
      </c>
      <c r="W58" s="133" t="s">
        <v>46</v>
      </c>
      <c r="X58" s="114">
        <f t="shared" si="7"/>
        <v>0</v>
      </c>
      <c r="Y58" s="115">
        <f t="shared" si="8"/>
        <v>0</v>
      </c>
      <c r="Z58" s="115">
        <f t="shared" si="9"/>
        <v>0</v>
      </c>
      <c r="AA58" s="115">
        <f t="shared" si="10"/>
        <v>0</v>
      </c>
      <c r="AB58" s="115">
        <f t="shared" si="11"/>
        <v>1</v>
      </c>
      <c r="AC58" s="121">
        <f t="shared" si="12"/>
        <v>0</v>
      </c>
    </row>
    <row r="59" spans="1:29" ht="15" customHeight="1">
      <c r="A59" s="239"/>
      <c r="B59" s="133" t="s">
        <v>47</v>
      </c>
      <c r="C59" s="153">
        <v>20824612.460000325</v>
      </c>
      <c r="D59" s="154">
        <v>20</v>
      </c>
      <c r="E59" s="177">
        <f t="shared" si="0"/>
        <v>20824592.460000325</v>
      </c>
      <c r="F59" s="150">
        <v>1154871.1400000001</v>
      </c>
      <c r="G59" s="150" t="s">
        <v>155</v>
      </c>
      <c r="H59" s="182">
        <f t="shared" si="1"/>
        <v>1154870.1400000001</v>
      </c>
      <c r="I59" s="153">
        <v>190216.83000000002</v>
      </c>
      <c r="J59" s="154" t="s">
        <v>332</v>
      </c>
      <c r="K59" s="177">
        <f t="shared" si="2"/>
        <v>190026.83000000002</v>
      </c>
      <c r="L59" s="150">
        <v>186218.48</v>
      </c>
      <c r="M59" s="150" t="s">
        <v>333</v>
      </c>
      <c r="N59" s="182">
        <f t="shared" si="3"/>
        <v>186032.48</v>
      </c>
      <c r="O59" s="153">
        <v>402275.36999999994</v>
      </c>
      <c r="P59" s="154" t="s">
        <v>156</v>
      </c>
      <c r="Q59" s="177">
        <f t="shared" si="4"/>
        <v>401873.36999999994</v>
      </c>
      <c r="R59" s="150">
        <v>23531373.610000331</v>
      </c>
      <c r="S59" s="20">
        <v>23</v>
      </c>
      <c r="T59" s="96">
        <f t="shared" si="18"/>
        <v>23531350.610000331</v>
      </c>
      <c r="U59" s="197">
        <f t="shared" si="6"/>
        <v>1</v>
      </c>
      <c r="W59" s="133" t="s">
        <v>47</v>
      </c>
      <c r="X59" s="114">
        <f t="shared" si="7"/>
        <v>1</v>
      </c>
      <c r="Y59" s="115">
        <f t="shared" si="8"/>
        <v>1</v>
      </c>
      <c r="Z59" s="115">
        <f t="shared" si="9"/>
        <v>1</v>
      </c>
      <c r="AA59" s="115">
        <f t="shared" si="10"/>
        <v>1</v>
      </c>
      <c r="AB59" s="115">
        <f t="shared" si="11"/>
        <v>1</v>
      </c>
      <c r="AC59" s="121">
        <f t="shared" si="12"/>
        <v>1</v>
      </c>
    </row>
    <row r="60" spans="1:29" ht="15" customHeight="1">
      <c r="A60" s="239"/>
      <c r="B60" s="133" t="s">
        <v>48</v>
      </c>
      <c r="C60" s="153">
        <v>91996836.999998987</v>
      </c>
      <c r="D60" s="154"/>
      <c r="E60" s="177">
        <f t="shared" si="0"/>
        <v>91996836.999998987</v>
      </c>
      <c r="F60" s="150">
        <v>1750233.3300000012</v>
      </c>
      <c r="G60" s="150"/>
      <c r="H60" s="182">
        <f t="shared" si="1"/>
        <v>1750233.3300000012</v>
      </c>
      <c r="I60" s="153">
        <v>251395.16</v>
      </c>
      <c r="J60" s="154"/>
      <c r="K60" s="177">
        <f t="shared" si="2"/>
        <v>251395.16</v>
      </c>
      <c r="L60" s="150">
        <v>92112.73</v>
      </c>
      <c r="M60" s="150"/>
      <c r="N60" s="182">
        <f t="shared" si="3"/>
        <v>92112.73</v>
      </c>
      <c r="O60" s="153">
        <v>889606.09000000043</v>
      </c>
      <c r="P60" s="154"/>
      <c r="Q60" s="177">
        <f t="shared" si="4"/>
        <v>889606.09000000043</v>
      </c>
      <c r="R60" s="150">
        <v>89516280.009998992</v>
      </c>
      <c r="S60" s="20"/>
      <c r="T60" s="96">
        <f t="shared" si="18"/>
        <v>89516280.009998992</v>
      </c>
      <c r="U60" s="197">
        <f t="shared" si="6"/>
        <v>0</v>
      </c>
      <c r="W60" s="133" t="s">
        <v>48</v>
      </c>
      <c r="X60" s="114">
        <f t="shared" si="7"/>
        <v>0</v>
      </c>
      <c r="Y60" s="115">
        <f t="shared" si="8"/>
        <v>0</v>
      </c>
      <c r="Z60" s="115">
        <f t="shared" si="9"/>
        <v>0</v>
      </c>
      <c r="AA60" s="115">
        <f t="shared" si="10"/>
        <v>0</v>
      </c>
      <c r="AB60" s="115">
        <f t="shared" si="11"/>
        <v>0</v>
      </c>
      <c r="AC60" s="121">
        <f t="shared" si="12"/>
        <v>0</v>
      </c>
    </row>
    <row r="61" spans="1:29" ht="15" customHeight="1">
      <c r="A61" s="239"/>
      <c r="B61" s="133" t="s">
        <v>49</v>
      </c>
      <c r="C61" s="153">
        <v>65973855.379998207</v>
      </c>
      <c r="D61" s="154"/>
      <c r="E61" s="177">
        <f t="shared" si="0"/>
        <v>65973855.379998207</v>
      </c>
      <c r="F61" s="150">
        <v>907962.37</v>
      </c>
      <c r="G61" s="150"/>
      <c r="H61" s="182">
        <f t="shared" si="1"/>
        <v>907962.37</v>
      </c>
      <c r="I61" s="153">
        <v>198868.18</v>
      </c>
      <c r="J61" s="154"/>
      <c r="K61" s="177">
        <f t="shared" si="2"/>
        <v>198868.18</v>
      </c>
      <c r="L61" s="150">
        <v>139016.06</v>
      </c>
      <c r="M61" s="150"/>
      <c r="N61" s="182">
        <f t="shared" si="3"/>
        <v>139016.06</v>
      </c>
      <c r="O61" s="153">
        <v>1474588.87</v>
      </c>
      <c r="P61" s="154"/>
      <c r="Q61" s="177">
        <f t="shared" si="4"/>
        <v>1474588.87</v>
      </c>
      <c r="R61" s="150">
        <v>63653204.999998212</v>
      </c>
      <c r="S61" s="20"/>
      <c r="T61" s="96">
        <f t="shared" si="18"/>
        <v>63653204.999998212</v>
      </c>
      <c r="U61" s="197">
        <f t="shared" si="6"/>
        <v>0</v>
      </c>
      <c r="W61" s="133" t="s">
        <v>49</v>
      </c>
      <c r="X61" s="114">
        <f t="shared" si="7"/>
        <v>0</v>
      </c>
      <c r="Y61" s="115">
        <f t="shared" si="8"/>
        <v>0</v>
      </c>
      <c r="Z61" s="115">
        <f t="shared" si="9"/>
        <v>0</v>
      </c>
      <c r="AA61" s="115">
        <f t="shared" si="10"/>
        <v>0</v>
      </c>
      <c r="AB61" s="115">
        <f t="shared" si="11"/>
        <v>0</v>
      </c>
      <c r="AC61" s="121">
        <f t="shared" si="12"/>
        <v>0</v>
      </c>
    </row>
    <row r="62" spans="1:29" ht="15" customHeight="1">
      <c r="A62" s="240"/>
      <c r="B62" s="134" t="s">
        <v>50</v>
      </c>
      <c r="C62" s="153">
        <v>92011780.409999177</v>
      </c>
      <c r="D62" s="154"/>
      <c r="E62" s="177">
        <f t="shared" si="0"/>
        <v>92011780.409999177</v>
      </c>
      <c r="F62" s="150">
        <v>1948485.0800000005</v>
      </c>
      <c r="G62" s="150"/>
      <c r="H62" s="182">
        <f t="shared" si="1"/>
        <v>1948485.0800000005</v>
      </c>
      <c r="I62" s="153">
        <v>201119.45</v>
      </c>
      <c r="J62" s="154"/>
      <c r="K62" s="177">
        <f t="shared" si="2"/>
        <v>201119.45</v>
      </c>
      <c r="L62" s="150">
        <v>35858.629999999997</v>
      </c>
      <c r="M62" s="150"/>
      <c r="N62" s="182">
        <f t="shared" si="3"/>
        <v>35858.629999999997</v>
      </c>
      <c r="O62" s="153">
        <v>1328451.7799999998</v>
      </c>
      <c r="P62" s="154"/>
      <c r="Q62" s="177">
        <f t="shared" si="4"/>
        <v>1328451.7799999998</v>
      </c>
      <c r="R62" s="150">
        <v>88900104.369999185</v>
      </c>
      <c r="S62" s="20"/>
      <c r="T62" s="96">
        <f t="shared" si="18"/>
        <v>88900104.369999185</v>
      </c>
      <c r="U62" s="198">
        <f t="shared" si="6"/>
        <v>0</v>
      </c>
      <c r="W62" s="134" t="s">
        <v>50</v>
      </c>
      <c r="X62" s="114">
        <f t="shared" si="7"/>
        <v>0</v>
      </c>
      <c r="Y62" s="115">
        <f t="shared" si="8"/>
        <v>0</v>
      </c>
      <c r="Z62" s="115">
        <f t="shared" si="9"/>
        <v>0</v>
      </c>
      <c r="AA62" s="115">
        <f t="shared" si="10"/>
        <v>0</v>
      </c>
      <c r="AB62" s="115">
        <f t="shared" si="11"/>
        <v>0</v>
      </c>
      <c r="AC62" s="121">
        <f t="shared" si="12"/>
        <v>0</v>
      </c>
    </row>
    <row r="63" spans="1:29" ht="15" customHeight="1">
      <c r="A63" s="238">
        <v>42408</v>
      </c>
      <c r="B63" s="132" t="s">
        <v>42</v>
      </c>
      <c r="C63" s="151">
        <v>47143761.539999552</v>
      </c>
      <c r="D63" s="152"/>
      <c r="E63" s="176">
        <f t="shared" si="0"/>
        <v>47143761.539999552</v>
      </c>
      <c r="F63" s="152">
        <v>792730.1</v>
      </c>
      <c r="G63" s="152"/>
      <c r="H63" s="179">
        <f t="shared" si="1"/>
        <v>792730.1</v>
      </c>
      <c r="I63" s="151">
        <v>241079.51</v>
      </c>
      <c r="J63" s="152"/>
      <c r="K63" s="176">
        <f t="shared" si="2"/>
        <v>241079.51</v>
      </c>
      <c r="L63" s="152">
        <v>8888.02</v>
      </c>
      <c r="M63" s="152"/>
      <c r="N63" s="179">
        <f t="shared" si="3"/>
        <v>8888.02</v>
      </c>
      <c r="O63" s="151">
        <v>333590.07999999996</v>
      </c>
      <c r="P63" s="152"/>
      <c r="Q63" s="176">
        <f t="shared" si="4"/>
        <v>333590.07999999996</v>
      </c>
      <c r="R63" s="152">
        <v>46249632.84999954</v>
      </c>
      <c r="S63" s="93"/>
      <c r="T63" s="94">
        <f t="shared" si="18"/>
        <v>46249632.84999954</v>
      </c>
      <c r="U63" s="196">
        <f t="shared" si="6"/>
        <v>0</v>
      </c>
      <c r="W63" s="132" t="s">
        <v>42</v>
      </c>
      <c r="X63" s="110">
        <f t="shared" si="7"/>
        <v>0</v>
      </c>
      <c r="Y63" s="111">
        <f t="shared" si="8"/>
        <v>0</v>
      </c>
      <c r="Z63" s="111">
        <f t="shared" si="9"/>
        <v>0</v>
      </c>
      <c r="AA63" s="111">
        <f t="shared" si="10"/>
        <v>0</v>
      </c>
      <c r="AB63" s="111">
        <f t="shared" si="11"/>
        <v>0</v>
      </c>
      <c r="AC63" s="123">
        <f t="shared" si="12"/>
        <v>0</v>
      </c>
    </row>
    <row r="64" spans="1:29" ht="15" customHeight="1">
      <c r="A64" s="239"/>
      <c r="B64" s="133" t="s">
        <v>43</v>
      </c>
      <c r="C64" s="153">
        <v>34416685.030000195</v>
      </c>
      <c r="D64" s="154">
        <v>34416690</v>
      </c>
      <c r="E64" s="177">
        <f t="shared" si="0"/>
        <v>-4.9699998050928116</v>
      </c>
      <c r="F64" s="154">
        <v>500848.99999999988</v>
      </c>
      <c r="G64" s="154" t="s">
        <v>157</v>
      </c>
      <c r="H64" s="180">
        <f t="shared" si="1"/>
        <v>-11113.000000000116</v>
      </c>
      <c r="I64" s="153">
        <v>34451.33</v>
      </c>
      <c r="J64" s="154">
        <v>34451.300000000003</v>
      </c>
      <c r="K64" s="177">
        <f t="shared" si="2"/>
        <v>2.9999999998835847E-2</v>
      </c>
      <c r="L64" s="154">
        <v>483.78000000000003</v>
      </c>
      <c r="M64" s="154">
        <v>483.78</v>
      </c>
      <c r="N64" s="180">
        <f t="shared" si="3"/>
        <v>0</v>
      </c>
      <c r="O64" s="153">
        <v>149777.82000000007</v>
      </c>
      <c r="P64" s="154" t="s">
        <v>158</v>
      </c>
      <c r="Q64" s="177">
        <f t="shared" si="4"/>
        <v>0.82000000006519258</v>
      </c>
      <c r="R64" s="154">
        <v>33800025.760000199</v>
      </c>
      <c r="S64" s="20">
        <v>33800060</v>
      </c>
      <c r="T64" s="96">
        <f t="shared" si="18"/>
        <v>-34.239999800920486</v>
      </c>
      <c r="U64" s="197">
        <f t="shared" si="6"/>
        <v>1</v>
      </c>
      <c r="W64" s="133" t="s">
        <v>43</v>
      </c>
      <c r="X64" s="114">
        <f t="shared" si="7"/>
        <v>0</v>
      </c>
      <c r="Y64" s="115">
        <f t="shared" si="8"/>
        <v>1</v>
      </c>
      <c r="Z64" s="115">
        <f t="shared" si="9"/>
        <v>0</v>
      </c>
      <c r="AA64" s="115">
        <f t="shared" si="10"/>
        <v>0</v>
      </c>
      <c r="AB64" s="115">
        <f t="shared" si="11"/>
        <v>0</v>
      </c>
      <c r="AC64" s="121">
        <f t="shared" si="12"/>
        <v>0</v>
      </c>
    </row>
    <row r="65" spans="1:29" ht="15" customHeight="1">
      <c r="A65" s="239"/>
      <c r="B65" s="104" t="s">
        <v>44</v>
      </c>
      <c r="C65" s="153">
        <v>78567709.499994427</v>
      </c>
      <c r="D65" s="154"/>
      <c r="E65" s="177">
        <f t="shared" si="0"/>
        <v>78567709.499994427</v>
      </c>
      <c r="F65" s="154">
        <v>1403910.3899999997</v>
      </c>
      <c r="G65" s="154"/>
      <c r="H65" s="180">
        <f t="shared" si="1"/>
        <v>1403910.3899999997</v>
      </c>
      <c r="I65" s="153">
        <v>189684.96</v>
      </c>
      <c r="K65" s="177">
        <f t="shared" si="2"/>
        <v>189684.96</v>
      </c>
      <c r="L65" s="154">
        <v>125569.04000000001</v>
      </c>
      <c r="N65" s="180">
        <f t="shared" si="3"/>
        <v>125569.04000000001</v>
      </c>
      <c r="O65" s="153">
        <v>208438.82</v>
      </c>
      <c r="P65" s="154"/>
      <c r="Q65" s="177">
        <f t="shared" si="4"/>
        <v>208438.82</v>
      </c>
      <c r="R65" s="154">
        <v>77019476.20999442</v>
      </c>
      <c r="S65" s="20"/>
      <c r="T65" s="96">
        <f>R65-S65</f>
        <v>77019476.20999442</v>
      </c>
      <c r="U65" s="197">
        <f t="shared" si="6"/>
        <v>0</v>
      </c>
      <c r="W65" s="104" t="s">
        <v>44</v>
      </c>
      <c r="X65" s="114">
        <f t="shared" si="7"/>
        <v>0</v>
      </c>
      <c r="Y65" s="115">
        <f t="shared" si="8"/>
        <v>0</v>
      </c>
      <c r="Z65" s="115">
        <f t="shared" si="9"/>
        <v>0</v>
      </c>
      <c r="AA65" s="115">
        <f t="shared" si="10"/>
        <v>0</v>
      </c>
      <c r="AB65" s="115">
        <f t="shared" si="11"/>
        <v>0</v>
      </c>
      <c r="AC65" s="121">
        <f t="shared" si="12"/>
        <v>0</v>
      </c>
    </row>
    <row r="66" spans="1:29" ht="15" customHeight="1">
      <c r="A66" s="239"/>
      <c r="B66" s="133" t="s">
        <v>45</v>
      </c>
      <c r="C66" s="153">
        <v>47880668.91139809</v>
      </c>
      <c r="D66" s="154"/>
      <c r="E66" s="177">
        <f t="shared" si="0"/>
        <v>47880668.91139809</v>
      </c>
      <c r="F66" s="154">
        <v>1172214.3400000001</v>
      </c>
      <c r="G66" s="154"/>
      <c r="H66" s="180">
        <f t="shared" si="1"/>
        <v>1172214.3400000001</v>
      </c>
      <c r="I66" s="153">
        <v>151010.35999999999</v>
      </c>
      <c r="K66" s="177">
        <f t="shared" si="2"/>
        <v>151010.35999999999</v>
      </c>
      <c r="L66" s="154">
        <v>107762.64999999998</v>
      </c>
      <c r="N66" s="180">
        <f t="shared" si="3"/>
        <v>107762.64999999998</v>
      </c>
      <c r="O66" s="153">
        <v>163423.67999999999</v>
      </c>
      <c r="P66" s="154"/>
      <c r="Q66" s="177">
        <f t="shared" si="4"/>
        <v>163423.67999999999</v>
      </c>
      <c r="R66" s="154">
        <v>46588278.601398081</v>
      </c>
      <c r="S66" s="20"/>
      <c r="T66" s="96">
        <f t="shared" ref="T66:T72" si="19">R66-S66</f>
        <v>46588278.601398081</v>
      </c>
      <c r="U66" s="197">
        <f t="shared" si="6"/>
        <v>0</v>
      </c>
      <c r="W66" s="133" t="s">
        <v>45</v>
      </c>
      <c r="X66" s="114">
        <f t="shared" si="7"/>
        <v>0</v>
      </c>
      <c r="Y66" s="115">
        <f t="shared" si="8"/>
        <v>0</v>
      </c>
      <c r="Z66" s="115">
        <f t="shared" si="9"/>
        <v>0</v>
      </c>
      <c r="AA66" s="115">
        <f t="shared" si="10"/>
        <v>0</v>
      </c>
      <c r="AB66" s="115">
        <f t="shared" si="11"/>
        <v>0</v>
      </c>
      <c r="AC66" s="121">
        <f t="shared" si="12"/>
        <v>0</v>
      </c>
    </row>
    <row r="67" spans="1:29" ht="15" customHeight="1">
      <c r="A67" s="239"/>
      <c r="B67" s="133" t="s">
        <v>46</v>
      </c>
      <c r="C67" s="153">
        <v>90984325.889998704</v>
      </c>
      <c r="D67" s="154">
        <v>90984300</v>
      </c>
      <c r="E67" s="177">
        <f t="shared" si="0"/>
        <v>25.889998704195023</v>
      </c>
      <c r="F67" s="154">
        <v>1804062.4800000007</v>
      </c>
      <c r="G67" s="154" t="s">
        <v>159</v>
      </c>
      <c r="H67" s="180">
        <f t="shared" si="1"/>
        <v>2.4800000006798655</v>
      </c>
      <c r="I67" s="153">
        <v>244220.50999999998</v>
      </c>
      <c r="J67" s="154">
        <v>244221</v>
      </c>
      <c r="K67" s="177">
        <f t="shared" si="2"/>
        <v>-0.4900000000197906</v>
      </c>
      <c r="L67" s="154">
        <v>42703.9</v>
      </c>
      <c r="M67" s="154">
        <v>42703.9</v>
      </c>
      <c r="N67" s="180">
        <f t="shared" si="3"/>
        <v>0</v>
      </c>
      <c r="O67" s="153">
        <v>452720.54000000004</v>
      </c>
      <c r="P67" s="154" t="s">
        <v>160</v>
      </c>
      <c r="Q67" s="177">
        <f t="shared" si="4"/>
        <v>405091.64</v>
      </c>
      <c r="R67" s="154">
        <v>100627641.95999871</v>
      </c>
      <c r="S67" s="20">
        <v>100627600</v>
      </c>
      <c r="T67" s="96">
        <f t="shared" si="19"/>
        <v>41.959998711943626</v>
      </c>
      <c r="U67" s="197">
        <f t="shared" si="6"/>
        <v>1</v>
      </c>
      <c r="W67" s="133" t="s">
        <v>46</v>
      </c>
      <c r="X67" s="114">
        <f t="shared" si="7"/>
        <v>0</v>
      </c>
      <c r="Y67" s="115">
        <f t="shared" si="8"/>
        <v>0</v>
      </c>
      <c r="Z67" s="115">
        <f t="shared" si="9"/>
        <v>0</v>
      </c>
      <c r="AA67" s="115">
        <f t="shared" si="10"/>
        <v>0</v>
      </c>
      <c r="AB67" s="115">
        <f t="shared" si="11"/>
        <v>1</v>
      </c>
      <c r="AC67" s="121">
        <f t="shared" si="12"/>
        <v>0</v>
      </c>
    </row>
    <row r="68" spans="1:29" ht="15" customHeight="1">
      <c r="A68" s="239"/>
      <c r="B68" s="133" t="s">
        <v>47</v>
      </c>
      <c r="C68" s="153">
        <v>23531373.610000331</v>
      </c>
      <c r="D68" s="154">
        <v>18026205</v>
      </c>
      <c r="E68" s="177">
        <f t="shared" si="0"/>
        <v>5505168.610000331</v>
      </c>
      <c r="F68" s="154">
        <v>492970.71</v>
      </c>
      <c r="G68" s="154" t="s">
        <v>161</v>
      </c>
      <c r="H68" s="180">
        <f t="shared" si="1"/>
        <v>492478.71</v>
      </c>
      <c r="I68" s="153">
        <v>114723.78999999998</v>
      </c>
      <c r="J68" s="154" t="s">
        <v>334</v>
      </c>
      <c r="K68" s="177">
        <f t="shared" si="2"/>
        <v>114609.78999999998</v>
      </c>
      <c r="L68" s="154">
        <v>20903.54</v>
      </c>
      <c r="M68" s="154" t="s">
        <v>335</v>
      </c>
      <c r="N68" s="180">
        <f t="shared" si="3"/>
        <v>20883.54</v>
      </c>
      <c r="O68" s="153">
        <v>210953.70999999993</v>
      </c>
      <c r="P68" s="154" t="s">
        <v>162</v>
      </c>
      <c r="Q68" s="177">
        <f t="shared" si="4"/>
        <v>210743.70999999993</v>
      </c>
      <c r="R68" s="154">
        <v>22921269.440000333</v>
      </c>
      <c r="S68" s="20">
        <v>17909305</v>
      </c>
      <c r="T68" s="96">
        <f t="shared" si="19"/>
        <v>5011964.4400003329</v>
      </c>
      <c r="U68" s="197">
        <f t="shared" si="6"/>
        <v>1</v>
      </c>
      <c r="W68" s="133" t="s">
        <v>47</v>
      </c>
      <c r="X68" s="114">
        <f t="shared" si="7"/>
        <v>1</v>
      </c>
      <c r="Y68" s="115">
        <f t="shared" si="8"/>
        <v>1</v>
      </c>
      <c r="Z68" s="115">
        <f t="shared" si="9"/>
        <v>1</v>
      </c>
      <c r="AA68" s="115">
        <f t="shared" si="10"/>
        <v>1</v>
      </c>
      <c r="AB68" s="115">
        <f t="shared" si="11"/>
        <v>1</v>
      </c>
      <c r="AC68" s="121">
        <f t="shared" si="12"/>
        <v>1</v>
      </c>
    </row>
    <row r="69" spans="1:29" ht="15" customHeight="1">
      <c r="A69" s="239"/>
      <c r="B69" s="133" t="s">
        <v>48</v>
      </c>
      <c r="C69" s="153">
        <v>89516280.009998992</v>
      </c>
      <c r="D69" s="154"/>
      <c r="E69" s="177">
        <f t="shared" si="0"/>
        <v>89516280.009998992</v>
      </c>
      <c r="F69" s="154">
        <v>1219852.2399999998</v>
      </c>
      <c r="G69" s="154"/>
      <c r="H69" s="180">
        <f t="shared" si="1"/>
        <v>1219852.2399999998</v>
      </c>
      <c r="I69" s="153">
        <v>80082.91</v>
      </c>
      <c r="J69" s="154"/>
      <c r="K69" s="177">
        <f t="shared" si="2"/>
        <v>80082.91</v>
      </c>
      <c r="L69" s="154">
        <v>6316.6</v>
      </c>
      <c r="M69" s="154"/>
      <c r="N69" s="180">
        <f t="shared" si="3"/>
        <v>6316.6</v>
      </c>
      <c r="O69" s="153">
        <v>619011.64000000025</v>
      </c>
      <c r="P69" s="154"/>
      <c r="Q69" s="177">
        <f t="shared" si="4"/>
        <v>619011.64000000025</v>
      </c>
      <c r="R69" s="154">
        <v>92436405.089998975</v>
      </c>
      <c r="S69" s="20"/>
      <c r="T69" s="96">
        <f t="shared" si="19"/>
        <v>92436405.089998975</v>
      </c>
      <c r="U69" s="197">
        <f t="shared" si="6"/>
        <v>0</v>
      </c>
      <c r="W69" s="133" t="s">
        <v>48</v>
      </c>
      <c r="X69" s="114">
        <f t="shared" si="7"/>
        <v>0</v>
      </c>
      <c r="Y69" s="115">
        <f t="shared" si="8"/>
        <v>0</v>
      </c>
      <c r="Z69" s="115">
        <f t="shared" si="9"/>
        <v>0</v>
      </c>
      <c r="AA69" s="115">
        <f t="shared" si="10"/>
        <v>0</v>
      </c>
      <c r="AB69" s="115">
        <f t="shared" si="11"/>
        <v>0</v>
      </c>
      <c r="AC69" s="121">
        <f t="shared" si="12"/>
        <v>0</v>
      </c>
    </row>
    <row r="70" spans="1:29" ht="15" customHeight="1">
      <c r="A70" s="239"/>
      <c r="B70" s="133" t="s">
        <v>49</v>
      </c>
      <c r="C70" s="153">
        <v>63653204.999998212</v>
      </c>
      <c r="D70" s="154"/>
      <c r="E70" s="177">
        <f t="shared" si="0"/>
        <v>63653204.999998212</v>
      </c>
      <c r="F70" s="154">
        <v>1220144.49</v>
      </c>
      <c r="G70" s="154"/>
      <c r="H70" s="180">
        <f t="shared" si="1"/>
        <v>1220144.49</v>
      </c>
      <c r="I70" s="153">
        <v>265637.20999999996</v>
      </c>
      <c r="J70" s="154"/>
      <c r="K70" s="177">
        <f t="shared" si="2"/>
        <v>265637.20999999996</v>
      </c>
      <c r="L70" s="154">
        <v>157093.79999999999</v>
      </c>
      <c r="M70" s="154"/>
      <c r="N70" s="180">
        <f t="shared" si="3"/>
        <v>157093.79999999999</v>
      </c>
      <c r="O70" s="153">
        <v>686388.74999999977</v>
      </c>
      <c r="P70" s="154"/>
      <c r="Q70" s="177">
        <f t="shared" si="4"/>
        <v>686388.74999999977</v>
      </c>
      <c r="R70" s="154">
        <v>70090681.289998204</v>
      </c>
      <c r="S70" s="20"/>
      <c r="T70" s="96">
        <f t="shared" si="19"/>
        <v>70090681.289998204</v>
      </c>
      <c r="U70" s="197">
        <f t="shared" si="6"/>
        <v>0</v>
      </c>
      <c r="W70" s="133" t="s">
        <v>49</v>
      </c>
      <c r="X70" s="114">
        <f t="shared" si="7"/>
        <v>0</v>
      </c>
      <c r="Y70" s="115">
        <f t="shared" si="8"/>
        <v>0</v>
      </c>
      <c r="Z70" s="115">
        <f t="shared" si="9"/>
        <v>0</v>
      </c>
      <c r="AA70" s="115">
        <f t="shared" si="10"/>
        <v>0</v>
      </c>
      <c r="AB70" s="115">
        <f t="shared" si="11"/>
        <v>0</v>
      </c>
      <c r="AC70" s="121">
        <f t="shared" si="12"/>
        <v>0</v>
      </c>
    </row>
    <row r="71" spans="1:29" ht="15" customHeight="1">
      <c r="A71" s="240"/>
      <c r="B71" s="134" t="s">
        <v>50</v>
      </c>
      <c r="C71" s="157">
        <v>88900104.369999185</v>
      </c>
      <c r="D71" s="158"/>
      <c r="E71" s="178">
        <f t="shared" si="0"/>
        <v>88900104.369999185</v>
      </c>
      <c r="F71" s="158">
        <v>2035177.5000000009</v>
      </c>
      <c r="G71" s="158"/>
      <c r="H71" s="181">
        <f t="shared" si="1"/>
        <v>2035177.5000000009</v>
      </c>
      <c r="I71" s="157">
        <v>325676.52</v>
      </c>
      <c r="J71" s="158"/>
      <c r="K71" s="178">
        <f t="shared" si="2"/>
        <v>325676.52</v>
      </c>
      <c r="L71" s="158">
        <v>210774.67</v>
      </c>
      <c r="M71" s="158"/>
      <c r="N71" s="181">
        <f t="shared" si="3"/>
        <v>210774.67</v>
      </c>
      <c r="O71" s="157">
        <v>486531.45</v>
      </c>
      <c r="P71" s="158"/>
      <c r="Q71" s="178">
        <f t="shared" si="4"/>
        <v>486531.45</v>
      </c>
      <c r="R71" s="158">
        <v>91096780.559999198</v>
      </c>
      <c r="S71" s="98"/>
      <c r="T71" s="99">
        <f t="shared" si="19"/>
        <v>91096780.559999198</v>
      </c>
      <c r="U71" s="198">
        <f t="shared" si="6"/>
        <v>0</v>
      </c>
      <c r="W71" s="134" t="s">
        <v>50</v>
      </c>
      <c r="X71" s="118">
        <f t="shared" si="7"/>
        <v>0</v>
      </c>
      <c r="Y71" s="119">
        <f t="shared" si="8"/>
        <v>0</v>
      </c>
      <c r="Z71" s="119">
        <f t="shared" si="9"/>
        <v>0</v>
      </c>
      <c r="AA71" s="119">
        <f t="shared" si="10"/>
        <v>0</v>
      </c>
      <c r="AB71" s="119">
        <f t="shared" si="11"/>
        <v>0</v>
      </c>
      <c r="AC71" s="124">
        <f t="shared" si="12"/>
        <v>0</v>
      </c>
    </row>
    <row r="72" spans="1:29" ht="15" customHeight="1">
      <c r="A72" s="238">
        <v>42409</v>
      </c>
      <c r="B72" s="132" t="s">
        <v>42</v>
      </c>
      <c r="C72" s="153">
        <v>46249632.84999954</v>
      </c>
      <c r="D72" s="154"/>
      <c r="E72" s="177">
        <f t="shared" si="0"/>
        <v>46249632.84999954</v>
      </c>
      <c r="F72" s="150">
        <v>707440.60999999975</v>
      </c>
      <c r="G72" s="150"/>
      <c r="H72" s="182">
        <f t="shared" si="1"/>
        <v>707440.60999999975</v>
      </c>
      <c r="I72" s="153">
        <v>113024.82</v>
      </c>
      <c r="J72" s="154"/>
      <c r="K72" s="177">
        <f t="shared" si="2"/>
        <v>113024.82</v>
      </c>
      <c r="L72" s="150">
        <v>427168.97000000003</v>
      </c>
      <c r="M72" s="150"/>
      <c r="N72" s="182">
        <f t="shared" si="3"/>
        <v>427168.97000000003</v>
      </c>
      <c r="O72" s="153">
        <v>338007.06</v>
      </c>
      <c r="P72" s="154"/>
      <c r="Q72" s="177">
        <f t="shared" si="4"/>
        <v>338007.06</v>
      </c>
      <c r="R72" s="150">
        <v>48707969.199999541</v>
      </c>
      <c r="S72" s="20"/>
      <c r="T72" s="96">
        <f t="shared" si="19"/>
        <v>48707969.199999541</v>
      </c>
      <c r="U72" s="196">
        <f t="shared" si="6"/>
        <v>0</v>
      </c>
      <c r="W72" s="132" t="s">
        <v>42</v>
      </c>
      <c r="X72" s="114">
        <f t="shared" si="7"/>
        <v>0</v>
      </c>
      <c r="Y72" s="115">
        <f t="shared" si="8"/>
        <v>0</v>
      </c>
      <c r="Z72" s="115">
        <f t="shared" si="9"/>
        <v>0</v>
      </c>
      <c r="AA72" s="115">
        <f t="shared" si="10"/>
        <v>0</v>
      </c>
      <c r="AB72" s="115">
        <f t="shared" si="11"/>
        <v>0</v>
      </c>
      <c r="AC72" s="121">
        <f t="shared" si="12"/>
        <v>0</v>
      </c>
    </row>
    <row r="73" spans="1:29" ht="15" customHeight="1">
      <c r="A73" s="239"/>
      <c r="B73" s="133" t="s">
        <v>43</v>
      </c>
      <c r="C73" s="153">
        <v>33800025.760000199</v>
      </c>
      <c r="D73" s="154">
        <v>34416690</v>
      </c>
      <c r="E73" s="177">
        <f t="shared" ref="E73:E136" si="20">C73-D73</f>
        <v>-616664.23999980092</v>
      </c>
      <c r="F73" s="150">
        <v>395001.93</v>
      </c>
      <c r="G73" s="150" t="s">
        <v>163</v>
      </c>
      <c r="H73" s="182">
        <f t="shared" ref="H73:H136" si="21">F73-G73</f>
        <v>-9015.070000000007</v>
      </c>
      <c r="I73" s="153">
        <v>74363.98</v>
      </c>
      <c r="J73" s="154"/>
      <c r="K73" s="177">
        <f t="shared" ref="K73:K136" si="22">I73-J73</f>
        <v>74363.98</v>
      </c>
      <c r="L73" s="150">
        <v>61002.26</v>
      </c>
      <c r="M73" s="150"/>
      <c r="N73" s="182">
        <f t="shared" ref="N73:N136" si="23">L73-M73</f>
        <v>61002.26</v>
      </c>
      <c r="O73" s="153">
        <v>123965.57</v>
      </c>
      <c r="P73" s="154" t="s">
        <v>164</v>
      </c>
      <c r="Q73" s="177">
        <f t="shared" ref="Q73:Q136" si="24">O73-P73</f>
        <v>-0.42999999999301508</v>
      </c>
      <c r="R73" s="150">
        <v>34498091.4000002</v>
      </c>
      <c r="S73" s="20">
        <v>34498140</v>
      </c>
      <c r="T73" s="96">
        <f>R73-S73</f>
        <v>-48.59999980032444</v>
      </c>
      <c r="U73" s="197">
        <f t="shared" si="6"/>
        <v>1</v>
      </c>
      <c r="W73" s="133" t="s">
        <v>43</v>
      </c>
      <c r="X73" s="114">
        <f t="shared" si="7"/>
        <v>1</v>
      </c>
      <c r="Y73" s="115">
        <f t="shared" si="8"/>
        <v>1</v>
      </c>
      <c r="Z73" s="115">
        <f t="shared" si="9"/>
        <v>0</v>
      </c>
      <c r="AA73" s="115">
        <f t="shared" si="10"/>
        <v>0</v>
      </c>
      <c r="AB73" s="115">
        <f t="shared" si="11"/>
        <v>0</v>
      </c>
      <c r="AC73" s="121">
        <f t="shared" si="12"/>
        <v>0</v>
      </c>
    </row>
    <row r="74" spans="1:29" ht="15" customHeight="1">
      <c r="A74" s="239"/>
      <c r="B74" s="104" t="s">
        <v>44</v>
      </c>
      <c r="C74" s="153">
        <v>77019476.20999442</v>
      </c>
      <c r="D74" s="154"/>
      <c r="E74" s="177">
        <f t="shared" si="20"/>
        <v>77019476.20999442</v>
      </c>
      <c r="F74" s="150">
        <v>1215446.8500000003</v>
      </c>
      <c r="G74" s="150"/>
      <c r="H74" s="182">
        <f t="shared" si="21"/>
        <v>1215446.8500000003</v>
      </c>
      <c r="I74" s="153">
        <v>121620.17</v>
      </c>
      <c r="J74" s="154"/>
      <c r="K74" s="177">
        <f t="shared" si="22"/>
        <v>121620.17</v>
      </c>
      <c r="L74" s="150">
        <v>2957.4399999999996</v>
      </c>
      <c r="M74" s="150"/>
      <c r="N74" s="182">
        <f t="shared" si="23"/>
        <v>2957.4399999999996</v>
      </c>
      <c r="O74" s="153">
        <v>267385.74</v>
      </c>
      <c r="P74" s="154"/>
      <c r="Q74" s="177">
        <f t="shared" si="24"/>
        <v>267385.74</v>
      </c>
      <c r="R74" s="150">
        <v>88853434.169994399</v>
      </c>
      <c r="S74" s="20"/>
      <c r="T74" s="96">
        <f t="shared" ref="T74:T80" si="25">R74-S74</f>
        <v>88853434.169994399</v>
      </c>
      <c r="U74" s="197">
        <f t="shared" ref="U74:U137" si="26">IF(D74=0,0,1)</f>
        <v>0</v>
      </c>
      <c r="W74" s="104" t="s">
        <v>44</v>
      </c>
      <c r="X74" s="114">
        <f t="shared" ref="X74:X137" si="27">+IF(AND(C74&lt;&gt;0,D74&lt;&gt;0,OR(E74&gt;100,E74&lt;-100)),1,0)</f>
        <v>0</v>
      </c>
      <c r="Y74" s="115">
        <f t="shared" ref="Y74:Y137" si="28">+IF(AND(F74&lt;&gt;0,G74&lt;&gt;0,OR(H74&gt;100,H74&lt;-100)),1,0)</f>
        <v>0</v>
      </c>
      <c r="Z74" s="115">
        <f t="shared" ref="Z74:Z137" si="29">+IF(AND(I74&lt;&gt;0,J74&lt;&gt;0,OR(K74&gt;100,K74&lt;-100)),1,0)</f>
        <v>0</v>
      </c>
      <c r="AA74" s="115">
        <f t="shared" ref="AA74:AA137" si="30">+IF(AND(L74&lt;&gt;0,M74&lt;&gt;0,OR(N74&gt;100,N74&lt;-100)),1,0)</f>
        <v>0</v>
      </c>
      <c r="AB74" s="115">
        <f t="shared" ref="AB74:AB137" si="31">+IF(AND(O74&lt;&gt;0,P74&lt;&gt;0,OR(Q74&gt;100,Q74&lt;-100)),1,0)</f>
        <v>0</v>
      </c>
      <c r="AC74" s="121">
        <f t="shared" ref="AC74:AC137" si="32">+IF(AND(R74&lt;&gt;0,S74&lt;&gt;0,OR(T74&gt;100,T74&lt;-100)),1,0)</f>
        <v>0</v>
      </c>
    </row>
    <row r="75" spans="1:29" ht="15" customHeight="1">
      <c r="A75" s="239"/>
      <c r="B75" s="133" t="s">
        <v>45</v>
      </c>
      <c r="C75" s="153">
        <v>46588278.601398081</v>
      </c>
      <c r="D75" s="154"/>
      <c r="E75" s="177">
        <f t="shared" si="20"/>
        <v>46588278.601398081</v>
      </c>
      <c r="F75" s="150">
        <v>1131191.9000000001</v>
      </c>
      <c r="G75" s="150"/>
      <c r="H75" s="182">
        <f t="shared" si="21"/>
        <v>1131191.9000000001</v>
      </c>
      <c r="I75" s="153">
        <v>108294.2</v>
      </c>
      <c r="J75" s="154"/>
      <c r="K75" s="177">
        <f t="shared" si="22"/>
        <v>108294.2</v>
      </c>
      <c r="L75" s="150">
        <v>18825.27</v>
      </c>
      <c r="M75" s="150"/>
      <c r="N75" s="182">
        <f t="shared" si="23"/>
        <v>18825.27</v>
      </c>
      <c r="O75" s="153">
        <v>260242.35999999996</v>
      </c>
      <c r="P75" s="154"/>
      <c r="Q75" s="177">
        <f t="shared" si="24"/>
        <v>260242.35999999996</v>
      </c>
      <c r="R75" s="150">
        <v>51138139.371398047</v>
      </c>
      <c r="S75" s="20"/>
      <c r="T75" s="96">
        <f t="shared" si="25"/>
        <v>51138139.371398047</v>
      </c>
      <c r="U75" s="197">
        <f t="shared" si="26"/>
        <v>0</v>
      </c>
      <c r="W75" s="133" t="s">
        <v>45</v>
      </c>
      <c r="X75" s="114">
        <f t="shared" si="27"/>
        <v>0</v>
      </c>
      <c r="Y75" s="115">
        <f t="shared" si="28"/>
        <v>0</v>
      </c>
      <c r="Z75" s="115">
        <f t="shared" si="29"/>
        <v>0</v>
      </c>
      <c r="AA75" s="115">
        <f t="shared" si="30"/>
        <v>0</v>
      </c>
      <c r="AB75" s="115">
        <f t="shared" si="31"/>
        <v>0</v>
      </c>
      <c r="AC75" s="121">
        <f t="shared" si="32"/>
        <v>0</v>
      </c>
    </row>
    <row r="76" spans="1:29" ht="15" customHeight="1">
      <c r="A76" s="239"/>
      <c r="B76" s="133" t="s">
        <v>46</v>
      </c>
      <c r="C76" s="153">
        <v>100627641.95999871</v>
      </c>
      <c r="D76" s="154">
        <v>107570700</v>
      </c>
      <c r="E76" s="177">
        <f t="shared" si="20"/>
        <v>-6943058.0400012881</v>
      </c>
      <c r="F76" s="150">
        <v>1567213.9200000006</v>
      </c>
      <c r="G76" s="150" t="s">
        <v>165</v>
      </c>
      <c r="H76" s="182">
        <f t="shared" si="21"/>
        <v>3.9200000006239861</v>
      </c>
      <c r="I76" s="153">
        <v>56393.8</v>
      </c>
      <c r="J76" s="154"/>
      <c r="K76" s="177">
        <f t="shared" si="22"/>
        <v>56393.8</v>
      </c>
      <c r="L76" s="150">
        <v>11580.630000000001</v>
      </c>
      <c r="M76" s="150"/>
      <c r="N76" s="182">
        <f t="shared" si="23"/>
        <v>11580.630000000001</v>
      </c>
      <c r="O76" s="153">
        <v>485550.14</v>
      </c>
      <c r="P76" s="154" t="s">
        <v>166</v>
      </c>
      <c r="Q76" s="177">
        <f t="shared" si="24"/>
        <v>474963.34</v>
      </c>
      <c r="R76" s="150">
        <v>107570691.3799987</v>
      </c>
      <c r="S76" s="20">
        <v>107570700</v>
      </c>
      <c r="T76" s="96">
        <f t="shared" si="25"/>
        <v>-8.6200013011693954</v>
      </c>
      <c r="U76" s="197">
        <f t="shared" si="26"/>
        <v>1</v>
      </c>
      <c r="W76" s="133" t="s">
        <v>46</v>
      </c>
      <c r="X76" s="114">
        <f t="shared" si="27"/>
        <v>1</v>
      </c>
      <c r="Y76" s="115">
        <f t="shared" si="28"/>
        <v>0</v>
      </c>
      <c r="Z76" s="115">
        <f t="shared" si="29"/>
        <v>0</v>
      </c>
      <c r="AA76" s="115">
        <f t="shared" si="30"/>
        <v>0</v>
      </c>
      <c r="AB76" s="115">
        <f t="shared" si="31"/>
        <v>1</v>
      </c>
      <c r="AC76" s="121">
        <f t="shared" si="32"/>
        <v>0</v>
      </c>
    </row>
    <row r="77" spans="1:29" ht="15" customHeight="1">
      <c r="A77" s="239"/>
      <c r="B77" s="133" t="s">
        <v>47</v>
      </c>
      <c r="C77" s="95"/>
      <c r="D77" s="20"/>
      <c r="E77" s="96">
        <f t="shared" si="20"/>
        <v>0</v>
      </c>
      <c r="F77" s="20"/>
      <c r="G77" s="20"/>
      <c r="H77" s="6">
        <f t="shared" si="21"/>
        <v>0</v>
      </c>
      <c r="I77" s="95"/>
      <c r="J77" s="20"/>
      <c r="K77" s="96">
        <f t="shared" si="22"/>
        <v>0</v>
      </c>
      <c r="L77" s="20"/>
      <c r="M77" s="20"/>
      <c r="N77" s="6">
        <f t="shared" si="23"/>
        <v>0</v>
      </c>
      <c r="O77" s="95"/>
      <c r="P77" s="20"/>
      <c r="Q77" s="96">
        <f t="shared" si="24"/>
        <v>0</v>
      </c>
      <c r="R77" s="20"/>
      <c r="S77" s="20"/>
      <c r="T77" s="96">
        <f t="shared" si="25"/>
        <v>0</v>
      </c>
      <c r="U77" s="197">
        <f t="shared" si="26"/>
        <v>0</v>
      </c>
      <c r="W77" s="133" t="s">
        <v>47</v>
      </c>
      <c r="X77" s="114">
        <f t="shared" si="27"/>
        <v>0</v>
      </c>
      <c r="Y77" s="115">
        <f t="shared" si="28"/>
        <v>0</v>
      </c>
      <c r="Z77" s="115">
        <f t="shared" si="29"/>
        <v>0</v>
      </c>
      <c r="AA77" s="115">
        <f t="shared" si="30"/>
        <v>0</v>
      </c>
      <c r="AB77" s="115">
        <f t="shared" si="31"/>
        <v>0</v>
      </c>
      <c r="AC77" s="121">
        <f t="shared" si="32"/>
        <v>0</v>
      </c>
    </row>
    <row r="78" spans="1:29" ht="15" customHeight="1">
      <c r="A78" s="239"/>
      <c r="B78" s="133" t="s">
        <v>48</v>
      </c>
      <c r="C78" s="153">
        <v>92436405.089998975</v>
      </c>
      <c r="D78" s="154"/>
      <c r="E78" s="177">
        <f t="shared" si="20"/>
        <v>92436405.089998975</v>
      </c>
      <c r="F78" s="150">
        <v>1775868.1900000013</v>
      </c>
      <c r="G78" s="150"/>
      <c r="H78" s="182">
        <f t="shared" si="21"/>
        <v>1775868.1900000013</v>
      </c>
      <c r="I78" s="153">
        <v>129533.7</v>
      </c>
      <c r="J78" s="154"/>
      <c r="K78" s="177">
        <f t="shared" si="22"/>
        <v>129533.7</v>
      </c>
      <c r="L78" s="150">
        <v>217510.43</v>
      </c>
      <c r="M78" s="150"/>
      <c r="N78" s="182">
        <f t="shared" si="23"/>
        <v>217510.43</v>
      </c>
      <c r="O78" s="153">
        <v>433293.81</v>
      </c>
      <c r="P78" s="154"/>
      <c r="Q78" s="177">
        <f t="shared" si="24"/>
        <v>433293.81</v>
      </c>
      <c r="R78" s="150">
        <v>94517418.049998984</v>
      </c>
      <c r="S78" s="20"/>
      <c r="T78" s="96">
        <f t="shared" si="25"/>
        <v>94517418.049998984</v>
      </c>
      <c r="U78" s="197">
        <f t="shared" si="26"/>
        <v>0</v>
      </c>
      <c r="W78" s="133" t="s">
        <v>48</v>
      </c>
      <c r="X78" s="114">
        <f t="shared" si="27"/>
        <v>0</v>
      </c>
      <c r="Y78" s="115">
        <f t="shared" si="28"/>
        <v>0</v>
      </c>
      <c r="Z78" s="115">
        <f t="shared" si="29"/>
        <v>0</v>
      </c>
      <c r="AA78" s="115">
        <f t="shared" si="30"/>
        <v>0</v>
      </c>
      <c r="AB78" s="115">
        <f t="shared" si="31"/>
        <v>0</v>
      </c>
      <c r="AC78" s="121">
        <f t="shared" si="32"/>
        <v>0</v>
      </c>
    </row>
    <row r="79" spans="1:29" ht="15" customHeight="1">
      <c r="A79" s="239"/>
      <c r="B79" s="133" t="s">
        <v>49</v>
      </c>
      <c r="C79" s="153">
        <v>70090681.289998204</v>
      </c>
      <c r="D79" s="154"/>
      <c r="E79" s="177">
        <f t="shared" si="20"/>
        <v>70090681.289998204</v>
      </c>
      <c r="F79" s="150">
        <v>1412274.4600000007</v>
      </c>
      <c r="G79" s="150"/>
      <c r="H79" s="182">
        <f t="shared" si="21"/>
        <v>1412274.4600000007</v>
      </c>
      <c r="I79" s="153">
        <v>192866.99</v>
      </c>
      <c r="J79" s="154"/>
      <c r="K79" s="177">
        <f t="shared" si="22"/>
        <v>192866.99</v>
      </c>
      <c r="L79" s="150">
        <v>98318.86</v>
      </c>
      <c r="M79" s="150"/>
      <c r="N79" s="182">
        <f t="shared" si="23"/>
        <v>98318.86</v>
      </c>
      <c r="O79" s="153">
        <v>745484.24</v>
      </c>
      <c r="P79" s="154"/>
      <c r="Q79" s="177">
        <f t="shared" si="24"/>
        <v>745484.24</v>
      </c>
      <c r="R79" s="150">
        <v>68027470.719998211</v>
      </c>
      <c r="S79" s="20"/>
      <c r="T79" s="96">
        <f t="shared" si="25"/>
        <v>68027470.719998211</v>
      </c>
      <c r="U79" s="197">
        <f t="shared" si="26"/>
        <v>0</v>
      </c>
      <c r="W79" s="133" t="s">
        <v>49</v>
      </c>
      <c r="X79" s="114">
        <f t="shared" si="27"/>
        <v>0</v>
      </c>
      <c r="Y79" s="115">
        <f t="shared" si="28"/>
        <v>0</v>
      </c>
      <c r="Z79" s="115">
        <f t="shared" si="29"/>
        <v>0</v>
      </c>
      <c r="AA79" s="115">
        <f t="shared" si="30"/>
        <v>0</v>
      </c>
      <c r="AB79" s="115">
        <f t="shared" si="31"/>
        <v>0</v>
      </c>
      <c r="AC79" s="121">
        <f t="shared" si="32"/>
        <v>0</v>
      </c>
    </row>
    <row r="80" spans="1:29" ht="15" customHeight="1">
      <c r="A80" s="240"/>
      <c r="B80" s="134" t="s">
        <v>50</v>
      </c>
      <c r="C80" s="153">
        <v>91096780.559999198</v>
      </c>
      <c r="D80" s="154"/>
      <c r="E80" s="177">
        <f t="shared" si="20"/>
        <v>91096780.559999198</v>
      </c>
      <c r="F80" s="150">
        <v>1423534.5400000003</v>
      </c>
      <c r="G80" s="150"/>
      <c r="H80" s="182">
        <f t="shared" si="21"/>
        <v>1423534.5400000003</v>
      </c>
      <c r="I80" s="153">
        <v>160590.57</v>
      </c>
      <c r="J80" s="154"/>
      <c r="K80" s="177">
        <f t="shared" si="22"/>
        <v>160590.57</v>
      </c>
      <c r="L80" s="150">
        <v>10300.98</v>
      </c>
      <c r="M80" s="150"/>
      <c r="N80" s="182">
        <f t="shared" si="23"/>
        <v>10300.98</v>
      </c>
      <c r="O80" s="153">
        <v>798031.83000000007</v>
      </c>
      <c r="P80" s="154"/>
      <c r="Q80" s="177">
        <f t="shared" si="24"/>
        <v>798031.83000000007</v>
      </c>
      <c r="R80" s="150">
        <v>89025503.779999197</v>
      </c>
      <c r="S80" s="20"/>
      <c r="T80" s="96">
        <f t="shared" si="25"/>
        <v>89025503.779999197</v>
      </c>
      <c r="U80" s="198">
        <f t="shared" si="26"/>
        <v>0</v>
      </c>
      <c r="W80" s="134" t="s">
        <v>50</v>
      </c>
      <c r="X80" s="114">
        <f t="shared" si="27"/>
        <v>0</v>
      </c>
      <c r="Y80" s="115">
        <f t="shared" si="28"/>
        <v>0</v>
      </c>
      <c r="Z80" s="115">
        <f t="shared" si="29"/>
        <v>0</v>
      </c>
      <c r="AA80" s="115">
        <f t="shared" si="30"/>
        <v>0</v>
      </c>
      <c r="AB80" s="115">
        <f t="shared" si="31"/>
        <v>0</v>
      </c>
      <c r="AC80" s="121">
        <f t="shared" si="32"/>
        <v>0</v>
      </c>
    </row>
    <row r="81" spans="1:29" ht="15" customHeight="1">
      <c r="A81" s="238">
        <v>42410</v>
      </c>
      <c r="B81" s="132" t="s">
        <v>42</v>
      </c>
      <c r="C81" s="151">
        <v>48707969.199999541</v>
      </c>
      <c r="D81" s="152"/>
      <c r="E81" s="176">
        <f t="shared" si="20"/>
        <v>48707969.199999541</v>
      </c>
      <c r="F81" s="152">
        <v>910391.53</v>
      </c>
      <c r="G81" s="152"/>
      <c r="H81" s="179">
        <f t="shared" si="21"/>
        <v>910391.53</v>
      </c>
      <c r="I81" s="151">
        <v>233484.12</v>
      </c>
      <c r="J81" s="152"/>
      <c r="K81" s="176">
        <f t="shared" si="22"/>
        <v>233484.12</v>
      </c>
      <c r="L81" s="152">
        <v>9460.5900000000038</v>
      </c>
      <c r="M81" s="152"/>
      <c r="N81" s="179">
        <f t="shared" si="23"/>
        <v>9460.5900000000038</v>
      </c>
      <c r="O81" s="151">
        <v>0</v>
      </c>
      <c r="P81" s="152"/>
      <c r="Q81" s="176">
        <f t="shared" si="24"/>
        <v>0</v>
      </c>
      <c r="R81" s="152">
        <v>50932264.709999546</v>
      </c>
      <c r="S81" s="101"/>
      <c r="T81" s="94">
        <f>R81-S81</f>
        <v>50932264.709999546</v>
      </c>
      <c r="U81" s="196">
        <f t="shared" si="26"/>
        <v>0</v>
      </c>
      <c r="W81" s="132" t="s">
        <v>42</v>
      </c>
      <c r="X81" s="110">
        <f t="shared" si="27"/>
        <v>0</v>
      </c>
      <c r="Y81" s="111">
        <f t="shared" si="28"/>
        <v>0</v>
      </c>
      <c r="Z81" s="111">
        <f t="shared" si="29"/>
        <v>0</v>
      </c>
      <c r="AA81" s="111">
        <f t="shared" si="30"/>
        <v>0</v>
      </c>
      <c r="AB81" s="111">
        <f t="shared" si="31"/>
        <v>0</v>
      </c>
      <c r="AC81" s="123">
        <f t="shared" si="32"/>
        <v>0</v>
      </c>
    </row>
    <row r="82" spans="1:29" ht="15" customHeight="1">
      <c r="A82" s="239"/>
      <c r="B82" s="133" t="s">
        <v>43</v>
      </c>
      <c r="C82" s="153">
        <v>34498091.4000002</v>
      </c>
      <c r="D82" s="154">
        <v>34498140</v>
      </c>
      <c r="E82" s="177">
        <f t="shared" si="20"/>
        <v>-48.59999980032444</v>
      </c>
      <c r="F82" s="154">
        <v>392621.34</v>
      </c>
      <c r="G82" s="154" t="s">
        <v>167</v>
      </c>
      <c r="H82" s="180">
        <f t="shared" si="21"/>
        <v>-8783.6599999999744</v>
      </c>
      <c r="I82" s="153">
        <v>54041.079999999994</v>
      </c>
      <c r="J82" s="154">
        <v>54041.1</v>
      </c>
      <c r="K82" s="177">
        <f t="shared" si="22"/>
        <v>-2.0000000004074536E-2</v>
      </c>
      <c r="L82" s="154">
        <v>870.81000000000006</v>
      </c>
      <c r="M82" s="154">
        <v>870.81</v>
      </c>
      <c r="N82" s="180">
        <f t="shared" si="23"/>
        <v>0</v>
      </c>
      <c r="O82" s="153">
        <v>0</v>
      </c>
      <c r="P82" s="154" t="s">
        <v>55</v>
      </c>
      <c r="Q82" s="177">
        <f t="shared" si="24"/>
        <v>0</v>
      </c>
      <c r="R82" s="154">
        <v>34158640.330000199</v>
      </c>
      <c r="S82" s="6">
        <v>34158680</v>
      </c>
      <c r="T82" s="96">
        <f t="shared" ref="T82:T88" si="33">R82-S82</f>
        <v>-39.669999800622463</v>
      </c>
      <c r="U82" s="197">
        <f t="shared" si="26"/>
        <v>1</v>
      </c>
      <c r="W82" s="133" t="s">
        <v>43</v>
      </c>
      <c r="X82" s="114">
        <f t="shared" si="27"/>
        <v>0</v>
      </c>
      <c r="Y82" s="115">
        <f t="shared" si="28"/>
        <v>1</v>
      </c>
      <c r="Z82" s="115">
        <f t="shared" si="29"/>
        <v>0</v>
      </c>
      <c r="AA82" s="115">
        <f t="shared" si="30"/>
        <v>0</v>
      </c>
      <c r="AB82" s="115">
        <f t="shared" si="31"/>
        <v>0</v>
      </c>
      <c r="AC82" s="121">
        <f t="shared" si="32"/>
        <v>0</v>
      </c>
    </row>
    <row r="83" spans="1:29" ht="15" customHeight="1">
      <c r="A83" s="239"/>
      <c r="B83" s="104" t="s">
        <v>44</v>
      </c>
      <c r="C83" s="153">
        <v>88853434.169994399</v>
      </c>
      <c r="D83" s="154"/>
      <c r="E83" s="177">
        <f t="shared" si="20"/>
        <v>88853434.169994399</v>
      </c>
      <c r="F83" s="154">
        <v>1382850.9700000007</v>
      </c>
      <c r="G83" s="154"/>
      <c r="H83" s="180">
        <f t="shared" si="21"/>
        <v>1382850.9700000007</v>
      </c>
      <c r="I83" s="153">
        <v>114886.93000000001</v>
      </c>
      <c r="K83" s="177">
        <f t="shared" si="22"/>
        <v>114886.93000000001</v>
      </c>
      <c r="L83" s="154">
        <v>720.82</v>
      </c>
      <c r="N83" s="180">
        <f t="shared" si="23"/>
        <v>720.82</v>
      </c>
      <c r="O83" s="153">
        <v>0</v>
      </c>
      <c r="P83" s="154"/>
      <c r="Q83" s="177">
        <f t="shared" si="24"/>
        <v>0</v>
      </c>
      <c r="R83" s="154">
        <v>89541296.849994391</v>
      </c>
      <c r="S83" s="6"/>
      <c r="T83" s="96">
        <f t="shared" si="33"/>
        <v>89541296.849994391</v>
      </c>
      <c r="U83" s="197">
        <f t="shared" si="26"/>
        <v>0</v>
      </c>
      <c r="W83" s="104" t="s">
        <v>44</v>
      </c>
      <c r="X83" s="114">
        <f t="shared" si="27"/>
        <v>0</v>
      </c>
      <c r="Y83" s="115">
        <f t="shared" si="28"/>
        <v>0</v>
      </c>
      <c r="Z83" s="115">
        <f t="shared" si="29"/>
        <v>0</v>
      </c>
      <c r="AA83" s="115">
        <f t="shared" si="30"/>
        <v>0</v>
      </c>
      <c r="AB83" s="115">
        <f t="shared" si="31"/>
        <v>0</v>
      </c>
      <c r="AC83" s="121">
        <f t="shared" si="32"/>
        <v>0</v>
      </c>
    </row>
    <row r="84" spans="1:29" ht="15" customHeight="1">
      <c r="A84" s="239"/>
      <c r="B84" s="133" t="s">
        <v>45</v>
      </c>
      <c r="C84" s="153">
        <v>51138139.371398047</v>
      </c>
      <c r="D84" s="154"/>
      <c r="E84" s="177">
        <f t="shared" si="20"/>
        <v>51138139.371398047</v>
      </c>
      <c r="F84" s="154">
        <v>959046.85000000044</v>
      </c>
      <c r="G84" s="154"/>
      <c r="H84" s="180">
        <f t="shared" si="21"/>
        <v>959046.85000000044</v>
      </c>
      <c r="I84" s="153">
        <v>19119.53</v>
      </c>
      <c r="K84" s="177">
        <f t="shared" si="22"/>
        <v>19119.53</v>
      </c>
      <c r="L84" s="154">
        <v>7618.47</v>
      </c>
      <c r="N84" s="180">
        <f t="shared" si="23"/>
        <v>7618.47</v>
      </c>
      <c r="O84" s="153">
        <v>0</v>
      </c>
      <c r="P84" s="154"/>
      <c r="Q84" s="177">
        <f t="shared" si="24"/>
        <v>0</v>
      </c>
      <c r="R84" s="154">
        <v>52292875.301398046</v>
      </c>
      <c r="S84" s="6"/>
      <c r="T84" s="96">
        <f t="shared" si="33"/>
        <v>52292875.301398046</v>
      </c>
      <c r="U84" s="197">
        <f t="shared" si="26"/>
        <v>0</v>
      </c>
      <c r="W84" s="133" t="s">
        <v>45</v>
      </c>
      <c r="X84" s="114">
        <f t="shared" si="27"/>
        <v>0</v>
      </c>
      <c r="Y84" s="115">
        <f t="shared" si="28"/>
        <v>0</v>
      </c>
      <c r="Z84" s="115">
        <f t="shared" si="29"/>
        <v>0</v>
      </c>
      <c r="AA84" s="115">
        <f t="shared" si="30"/>
        <v>0</v>
      </c>
      <c r="AB84" s="115">
        <f t="shared" si="31"/>
        <v>0</v>
      </c>
      <c r="AC84" s="121">
        <f t="shared" si="32"/>
        <v>0</v>
      </c>
    </row>
    <row r="85" spans="1:29" ht="15" customHeight="1">
      <c r="A85" s="239"/>
      <c r="B85" s="133" t="s">
        <v>46</v>
      </c>
      <c r="C85" s="153">
        <v>107570691.3799987</v>
      </c>
      <c r="D85" s="154">
        <v>107570700</v>
      </c>
      <c r="E85" s="177">
        <f t="shared" si="20"/>
        <v>-8.6200013011693954</v>
      </c>
      <c r="F85" s="154">
        <v>1505580.3500000006</v>
      </c>
      <c r="G85" s="154" t="s">
        <v>168</v>
      </c>
      <c r="H85" s="180">
        <f t="shared" si="21"/>
        <v>0.35000000055879354</v>
      </c>
      <c r="I85" s="153">
        <v>63764.04</v>
      </c>
      <c r="J85" s="154">
        <v>63764</v>
      </c>
      <c r="K85" s="177">
        <f t="shared" si="22"/>
        <v>4.0000000000873115E-2</v>
      </c>
      <c r="L85" s="154">
        <v>5577.42</v>
      </c>
      <c r="M85" s="154">
        <v>5577.42</v>
      </c>
      <c r="N85" s="180">
        <f t="shared" si="23"/>
        <v>0</v>
      </c>
      <c r="O85" s="153">
        <v>0</v>
      </c>
      <c r="P85" s="154" t="s">
        <v>169</v>
      </c>
      <c r="Q85" s="177">
        <f t="shared" si="24"/>
        <v>-13923</v>
      </c>
      <c r="R85" s="154">
        <v>106123297.64999871</v>
      </c>
      <c r="S85" s="6">
        <v>106123296</v>
      </c>
      <c r="T85" s="96">
        <f t="shared" si="33"/>
        <v>1.6499987095594406</v>
      </c>
      <c r="U85" s="197">
        <f t="shared" si="26"/>
        <v>1</v>
      </c>
      <c r="W85" s="133" t="s">
        <v>46</v>
      </c>
      <c r="X85" s="114">
        <f t="shared" si="27"/>
        <v>0</v>
      </c>
      <c r="Y85" s="115">
        <f t="shared" si="28"/>
        <v>0</v>
      </c>
      <c r="Z85" s="115">
        <f t="shared" si="29"/>
        <v>0</v>
      </c>
      <c r="AA85" s="115">
        <f t="shared" si="30"/>
        <v>0</v>
      </c>
      <c r="AB85" s="115">
        <f t="shared" si="31"/>
        <v>0</v>
      </c>
      <c r="AC85" s="121">
        <f t="shared" si="32"/>
        <v>0</v>
      </c>
    </row>
    <row r="86" spans="1:29" ht="15" customHeight="1">
      <c r="A86" s="239"/>
      <c r="B86" s="133" t="s">
        <v>47</v>
      </c>
      <c r="C86" s="153">
        <v>22921269.440000333</v>
      </c>
      <c r="D86" s="154">
        <v>5029879</v>
      </c>
      <c r="E86" s="177">
        <f t="shared" si="20"/>
        <v>17891390.440000333</v>
      </c>
      <c r="F86" s="154">
        <v>963590.54999999946</v>
      </c>
      <c r="G86" s="154" t="s">
        <v>170</v>
      </c>
      <c r="H86" s="180">
        <f t="shared" si="21"/>
        <v>0.54999999946448952</v>
      </c>
      <c r="I86" s="153">
        <v>86001.38</v>
      </c>
      <c r="J86" s="154">
        <v>86001</v>
      </c>
      <c r="K86" s="177">
        <f t="shared" si="22"/>
        <v>0.38000000000465661</v>
      </c>
      <c r="L86" s="154">
        <v>40775.78</v>
      </c>
      <c r="M86" s="154">
        <v>40775</v>
      </c>
      <c r="N86" s="180">
        <f t="shared" si="23"/>
        <v>0.77999999999883585</v>
      </c>
      <c r="O86" s="153">
        <v>136955.53</v>
      </c>
      <c r="P86" s="154" t="s">
        <v>171</v>
      </c>
      <c r="Q86" s="177">
        <f t="shared" si="24"/>
        <v>0.52999999999883585</v>
      </c>
      <c r="R86" s="154">
        <v>24467616.90000033</v>
      </c>
      <c r="S86" s="6">
        <v>24467660</v>
      </c>
      <c r="T86" s="96">
        <f t="shared" si="33"/>
        <v>-43.09999966993928</v>
      </c>
      <c r="U86" s="197">
        <f t="shared" si="26"/>
        <v>1</v>
      </c>
      <c r="W86" s="133" t="s">
        <v>47</v>
      </c>
      <c r="X86" s="114">
        <f t="shared" si="27"/>
        <v>1</v>
      </c>
      <c r="Y86" s="115">
        <f t="shared" si="28"/>
        <v>0</v>
      </c>
      <c r="Z86" s="115">
        <f t="shared" si="29"/>
        <v>0</v>
      </c>
      <c r="AA86" s="115">
        <f t="shared" si="30"/>
        <v>0</v>
      </c>
      <c r="AB86" s="115">
        <f t="shared" si="31"/>
        <v>0</v>
      </c>
      <c r="AC86" s="121">
        <f t="shared" si="32"/>
        <v>0</v>
      </c>
    </row>
    <row r="87" spans="1:29" ht="15" customHeight="1">
      <c r="A87" s="239"/>
      <c r="B87" s="133" t="s">
        <v>48</v>
      </c>
      <c r="C87" s="153">
        <v>94517418.049998984</v>
      </c>
      <c r="D87" s="154"/>
      <c r="E87" s="177">
        <f t="shared" si="20"/>
        <v>94517418.049998984</v>
      </c>
      <c r="F87" s="154">
        <v>1365356.9099999997</v>
      </c>
      <c r="G87" s="154"/>
      <c r="H87" s="180">
        <f t="shared" si="21"/>
        <v>1365356.9099999997</v>
      </c>
      <c r="I87" s="153">
        <v>36002.11</v>
      </c>
      <c r="J87" s="154"/>
      <c r="K87" s="177">
        <f t="shared" si="22"/>
        <v>36002.11</v>
      </c>
      <c r="L87" s="154">
        <v>334580.35000000003</v>
      </c>
      <c r="M87" s="154"/>
      <c r="N87" s="180">
        <f t="shared" si="23"/>
        <v>334580.35000000003</v>
      </c>
      <c r="O87" s="153">
        <v>0</v>
      </c>
      <c r="P87" s="154"/>
      <c r="Q87" s="177">
        <f t="shared" si="24"/>
        <v>0</v>
      </c>
      <c r="R87" s="154">
        <v>96162948.519998997</v>
      </c>
      <c r="S87" s="6"/>
      <c r="T87" s="96">
        <f t="shared" si="33"/>
        <v>96162948.519998997</v>
      </c>
      <c r="U87" s="197">
        <f t="shared" si="26"/>
        <v>0</v>
      </c>
      <c r="W87" s="133" t="s">
        <v>48</v>
      </c>
      <c r="X87" s="114">
        <f t="shared" si="27"/>
        <v>0</v>
      </c>
      <c r="Y87" s="115">
        <f t="shared" si="28"/>
        <v>0</v>
      </c>
      <c r="Z87" s="115">
        <f t="shared" si="29"/>
        <v>0</v>
      </c>
      <c r="AA87" s="115">
        <f t="shared" si="30"/>
        <v>0</v>
      </c>
      <c r="AB87" s="115">
        <f t="shared" si="31"/>
        <v>0</v>
      </c>
      <c r="AC87" s="121">
        <f t="shared" si="32"/>
        <v>0</v>
      </c>
    </row>
    <row r="88" spans="1:29" ht="15" customHeight="1">
      <c r="A88" s="239"/>
      <c r="B88" s="133" t="s">
        <v>49</v>
      </c>
      <c r="C88" s="153">
        <v>68027470.719998211</v>
      </c>
      <c r="D88" s="154"/>
      <c r="E88" s="177">
        <f t="shared" si="20"/>
        <v>68027470.719998211</v>
      </c>
      <c r="F88" s="154">
        <v>983709.45000000007</v>
      </c>
      <c r="G88" s="154"/>
      <c r="H88" s="180">
        <f t="shared" si="21"/>
        <v>983709.45000000007</v>
      </c>
      <c r="I88" s="153">
        <v>71212.44</v>
      </c>
      <c r="J88" s="154"/>
      <c r="K88" s="177">
        <f t="shared" si="22"/>
        <v>71212.44</v>
      </c>
      <c r="L88" s="154">
        <v>6403.9299999999994</v>
      </c>
      <c r="M88" s="154"/>
      <c r="N88" s="180">
        <f t="shared" si="23"/>
        <v>6403.9299999999994</v>
      </c>
      <c r="O88" s="153">
        <v>63755.55</v>
      </c>
      <c r="P88" s="154"/>
      <c r="Q88" s="177">
        <f t="shared" si="24"/>
        <v>63755.55</v>
      </c>
      <c r="R88" s="154">
        <v>67044814.229998209</v>
      </c>
      <c r="S88" s="6"/>
      <c r="T88" s="96">
        <f t="shared" si="33"/>
        <v>67044814.229998209</v>
      </c>
      <c r="U88" s="197">
        <f t="shared" si="26"/>
        <v>0</v>
      </c>
      <c r="W88" s="133" t="s">
        <v>49</v>
      </c>
      <c r="X88" s="114">
        <f t="shared" si="27"/>
        <v>0</v>
      </c>
      <c r="Y88" s="115">
        <f t="shared" si="28"/>
        <v>0</v>
      </c>
      <c r="Z88" s="115">
        <f t="shared" si="29"/>
        <v>0</v>
      </c>
      <c r="AA88" s="115">
        <f t="shared" si="30"/>
        <v>0</v>
      </c>
      <c r="AB88" s="115">
        <f t="shared" si="31"/>
        <v>0</v>
      </c>
      <c r="AC88" s="121">
        <f t="shared" si="32"/>
        <v>0</v>
      </c>
    </row>
    <row r="89" spans="1:29" ht="15" customHeight="1">
      <c r="A89" s="240"/>
      <c r="B89" s="134" t="s">
        <v>50</v>
      </c>
      <c r="C89" s="157">
        <v>89025503.779999197</v>
      </c>
      <c r="D89" s="158"/>
      <c r="E89" s="178">
        <f t="shared" si="20"/>
        <v>89025503.779999197</v>
      </c>
      <c r="F89" s="158">
        <v>1598084.7099999995</v>
      </c>
      <c r="G89" s="158"/>
      <c r="H89" s="181">
        <f t="shared" si="21"/>
        <v>1598084.7099999995</v>
      </c>
      <c r="I89" s="157">
        <v>106856.46</v>
      </c>
      <c r="J89" s="158"/>
      <c r="K89" s="178">
        <f t="shared" si="22"/>
        <v>106856.46</v>
      </c>
      <c r="L89" s="158">
        <v>40779.56</v>
      </c>
      <c r="M89" s="158"/>
      <c r="N89" s="181">
        <f t="shared" si="23"/>
        <v>40779.56</v>
      </c>
      <c r="O89" s="157">
        <v>0</v>
      </c>
      <c r="P89" s="158"/>
      <c r="Q89" s="178">
        <f t="shared" si="24"/>
        <v>0</v>
      </c>
      <c r="R89" s="158">
        <v>96960189.629999176</v>
      </c>
      <c r="S89" s="98"/>
      <c r="T89" s="99">
        <f>R89-S89</f>
        <v>96960189.629999176</v>
      </c>
      <c r="U89" s="198">
        <f t="shared" si="26"/>
        <v>0</v>
      </c>
      <c r="W89" s="134" t="s">
        <v>50</v>
      </c>
      <c r="X89" s="118">
        <f t="shared" si="27"/>
        <v>0</v>
      </c>
      <c r="Y89" s="119">
        <f t="shared" si="28"/>
        <v>0</v>
      </c>
      <c r="Z89" s="119">
        <f t="shared" si="29"/>
        <v>0</v>
      </c>
      <c r="AA89" s="119">
        <f t="shared" si="30"/>
        <v>0</v>
      </c>
      <c r="AB89" s="119">
        <f t="shared" si="31"/>
        <v>0</v>
      </c>
      <c r="AC89" s="124">
        <f t="shared" si="32"/>
        <v>0</v>
      </c>
    </row>
    <row r="90" spans="1:29" ht="15" customHeight="1">
      <c r="A90" s="238">
        <v>42411</v>
      </c>
      <c r="B90" s="132" t="s">
        <v>42</v>
      </c>
      <c r="C90" s="153">
        <v>50932264.709999546</v>
      </c>
      <c r="D90" s="154"/>
      <c r="E90" s="177">
        <f t="shared" si="20"/>
        <v>50932264.709999546</v>
      </c>
      <c r="F90" s="150">
        <v>654803.76</v>
      </c>
      <c r="G90" s="150"/>
      <c r="H90" s="182">
        <f t="shared" si="21"/>
        <v>654803.76</v>
      </c>
      <c r="I90" s="153">
        <v>62630.090000000004</v>
      </c>
      <c r="J90" s="154"/>
      <c r="K90" s="177">
        <f t="shared" si="22"/>
        <v>62630.090000000004</v>
      </c>
      <c r="L90" s="150">
        <v>1194.05</v>
      </c>
      <c r="M90" s="150"/>
      <c r="N90" s="182">
        <f t="shared" si="23"/>
        <v>1194.05</v>
      </c>
      <c r="O90" s="153">
        <v>699320.14999999967</v>
      </c>
      <c r="P90" s="154"/>
      <c r="Q90" s="177">
        <f t="shared" si="24"/>
        <v>699320.14999999967</v>
      </c>
      <c r="R90" s="150">
        <v>52894535.529999547</v>
      </c>
      <c r="S90" s="20"/>
      <c r="T90" s="96">
        <f t="shared" ref="T90:T96" si="34">R90-S90</f>
        <v>52894535.529999547</v>
      </c>
      <c r="U90" s="196">
        <f t="shared" si="26"/>
        <v>0</v>
      </c>
      <c r="W90" s="132" t="s">
        <v>42</v>
      </c>
      <c r="X90" s="114">
        <f t="shared" si="27"/>
        <v>0</v>
      </c>
      <c r="Y90" s="115">
        <f t="shared" si="28"/>
        <v>0</v>
      </c>
      <c r="Z90" s="115">
        <f t="shared" si="29"/>
        <v>0</v>
      </c>
      <c r="AA90" s="115">
        <f t="shared" si="30"/>
        <v>0</v>
      </c>
      <c r="AB90" s="115">
        <f t="shared" si="31"/>
        <v>0</v>
      </c>
      <c r="AC90" s="121">
        <f t="shared" si="32"/>
        <v>0</v>
      </c>
    </row>
    <row r="91" spans="1:29" ht="15" customHeight="1">
      <c r="A91" s="239"/>
      <c r="B91" s="133" t="s">
        <v>43</v>
      </c>
      <c r="C91" s="153">
        <v>34158640.330000199</v>
      </c>
      <c r="D91" s="154">
        <v>314168364</v>
      </c>
      <c r="E91" s="177">
        <f t="shared" si="20"/>
        <v>-280009723.66999978</v>
      </c>
      <c r="F91" s="150">
        <v>314987.59000000003</v>
      </c>
      <c r="G91" s="150" t="s">
        <v>172</v>
      </c>
      <c r="H91" s="182">
        <f t="shared" si="21"/>
        <v>-8546.4099999999744</v>
      </c>
      <c r="I91" s="153">
        <v>0</v>
      </c>
      <c r="J91" s="154">
        <v>0</v>
      </c>
      <c r="K91" s="177">
        <f t="shared" si="22"/>
        <v>0</v>
      </c>
      <c r="L91" s="150">
        <v>0</v>
      </c>
      <c r="M91" s="150">
        <v>0</v>
      </c>
      <c r="N91" s="182">
        <f t="shared" si="23"/>
        <v>0</v>
      </c>
      <c r="O91" s="153">
        <v>277226.11</v>
      </c>
      <c r="P91" s="154" t="s">
        <v>173</v>
      </c>
      <c r="Q91" s="177">
        <f t="shared" si="24"/>
        <v>0.10999999998603016</v>
      </c>
      <c r="R91" s="150">
        <v>35600154.770000204</v>
      </c>
      <c r="S91" s="20">
        <v>35600110</v>
      </c>
      <c r="T91" s="96">
        <f t="shared" si="34"/>
        <v>44.770000204443932</v>
      </c>
      <c r="U91" s="197">
        <f t="shared" si="26"/>
        <v>1</v>
      </c>
      <c r="W91" s="133" t="s">
        <v>43</v>
      </c>
      <c r="X91" s="114">
        <f t="shared" si="27"/>
        <v>1</v>
      </c>
      <c r="Y91" s="115">
        <f t="shared" si="28"/>
        <v>1</v>
      </c>
      <c r="Z91" s="115">
        <f t="shared" si="29"/>
        <v>0</v>
      </c>
      <c r="AA91" s="115">
        <f t="shared" si="30"/>
        <v>0</v>
      </c>
      <c r="AB91" s="115">
        <f t="shared" si="31"/>
        <v>0</v>
      </c>
      <c r="AC91" s="121">
        <f t="shared" si="32"/>
        <v>0</v>
      </c>
    </row>
    <row r="92" spans="1:29" ht="15" customHeight="1">
      <c r="A92" s="239"/>
      <c r="B92" s="104" t="s">
        <v>44</v>
      </c>
      <c r="C92" s="153">
        <v>89541296.849994391</v>
      </c>
      <c r="D92" s="154"/>
      <c r="E92" s="177">
        <f t="shared" si="20"/>
        <v>89541296.849994391</v>
      </c>
      <c r="F92" s="150">
        <v>1407816.68</v>
      </c>
      <c r="G92" s="150"/>
      <c r="H92" s="182">
        <f t="shared" si="21"/>
        <v>1407816.68</v>
      </c>
      <c r="I92" s="153">
        <v>0</v>
      </c>
      <c r="J92" s="154"/>
      <c r="K92" s="177">
        <f t="shared" si="22"/>
        <v>0</v>
      </c>
      <c r="L92" s="150">
        <v>0</v>
      </c>
      <c r="M92" s="150"/>
      <c r="N92" s="182">
        <f t="shared" si="23"/>
        <v>0</v>
      </c>
      <c r="O92" s="153">
        <v>625741.98</v>
      </c>
      <c r="P92" s="154"/>
      <c r="Q92" s="177">
        <f t="shared" si="24"/>
        <v>625741.98</v>
      </c>
      <c r="R92" s="150">
        <v>87507738.18999441</v>
      </c>
      <c r="S92" s="20"/>
      <c r="T92" s="96">
        <f t="shared" si="34"/>
        <v>87507738.18999441</v>
      </c>
      <c r="U92" s="197">
        <f t="shared" si="26"/>
        <v>0</v>
      </c>
      <c r="W92" s="104" t="s">
        <v>44</v>
      </c>
      <c r="X92" s="114">
        <f t="shared" si="27"/>
        <v>0</v>
      </c>
      <c r="Y92" s="115">
        <f t="shared" si="28"/>
        <v>0</v>
      </c>
      <c r="Z92" s="115">
        <f t="shared" si="29"/>
        <v>0</v>
      </c>
      <c r="AA92" s="115">
        <f t="shared" si="30"/>
        <v>0</v>
      </c>
      <c r="AB92" s="115">
        <f t="shared" si="31"/>
        <v>0</v>
      </c>
      <c r="AC92" s="121">
        <f t="shared" si="32"/>
        <v>0</v>
      </c>
    </row>
    <row r="93" spans="1:29" ht="15" customHeight="1">
      <c r="A93" s="239"/>
      <c r="B93" s="133" t="s">
        <v>45</v>
      </c>
      <c r="C93" s="153">
        <v>52292875.301398046</v>
      </c>
      <c r="D93" s="154"/>
      <c r="E93" s="177">
        <f t="shared" si="20"/>
        <v>52292875.301398046</v>
      </c>
      <c r="F93" s="150">
        <v>1208972.43</v>
      </c>
      <c r="G93" s="150"/>
      <c r="H93" s="182">
        <f t="shared" si="21"/>
        <v>1208972.43</v>
      </c>
      <c r="I93" s="153">
        <v>33608.339999999997</v>
      </c>
      <c r="J93" s="154"/>
      <c r="K93" s="177">
        <f t="shared" si="22"/>
        <v>33608.339999999997</v>
      </c>
      <c r="L93" s="150">
        <v>6581.4699999999993</v>
      </c>
      <c r="M93" s="150"/>
      <c r="N93" s="182">
        <f t="shared" si="23"/>
        <v>6581.4699999999993</v>
      </c>
      <c r="O93" s="153">
        <v>542542.67000000004</v>
      </c>
      <c r="P93" s="154"/>
      <c r="Q93" s="177">
        <f t="shared" si="24"/>
        <v>542542.67000000004</v>
      </c>
      <c r="R93" s="150">
        <v>56558251.541398033</v>
      </c>
      <c r="S93" s="20"/>
      <c r="T93" s="96">
        <f t="shared" si="34"/>
        <v>56558251.541398033</v>
      </c>
      <c r="U93" s="197">
        <f t="shared" si="26"/>
        <v>0</v>
      </c>
      <c r="W93" s="133" t="s">
        <v>45</v>
      </c>
      <c r="X93" s="114">
        <f t="shared" si="27"/>
        <v>0</v>
      </c>
      <c r="Y93" s="115">
        <f t="shared" si="28"/>
        <v>0</v>
      </c>
      <c r="Z93" s="115">
        <f t="shared" si="29"/>
        <v>0</v>
      </c>
      <c r="AA93" s="115">
        <f t="shared" si="30"/>
        <v>0</v>
      </c>
      <c r="AB93" s="115">
        <f t="shared" si="31"/>
        <v>0</v>
      </c>
      <c r="AC93" s="121">
        <f t="shared" si="32"/>
        <v>0</v>
      </c>
    </row>
    <row r="94" spans="1:29" ht="15" customHeight="1">
      <c r="A94" s="239"/>
      <c r="B94" s="133" t="s">
        <v>46</v>
      </c>
      <c r="C94" s="95"/>
      <c r="D94" s="20"/>
      <c r="E94" s="96">
        <f t="shared" si="20"/>
        <v>0</v>
      </c>
      <c r="F94" s="20"/>
      <c r="G94" s="20"/>
      <c r="H94" s="6">
        <f t="shared" si="21"/>
        <v>0</v>
      </c>
      <c r="I94" s="95"/>
      <c r="J94" s="20"/>
      <c r="K94" s="96">
        <f t="shared" si="22"/>
        <v>0</v>
      </c>
      <c r="L94" s="20"/>
      <c r="M94" s="20"/>
      <c r="N94" s="6">
        <f t="shared" si="23"/>
        <v>0</v>
      </c>
      <c r="O94" s="95"/>
      <c r="P94" s="20"/>
      <c r="Q94" s="96">
        <f t="shared" si="24"/>
        <v>0</v>
      </c>
      <c r="R94" s="20"/>
      <c r="S94" s="20"/>
      <c r="T94" s="96">
        <f t="shared" si="34"/>
        <v>0</v>
      </c>
      <c r="U94" s="197">
        <f t="shared" si="26"/>
        <v>0</v>
      </c>
      <c r="W94" s="133" t="s">
        <v>46</v>
      </c>
      <c r="X94" s="114">
        <f t="shared" si="27"/>
        <v>0</v>
      </c>
      <c r="Y94" s="115">
        <f t="shared" si="28"/>
        <v>0</v>
      </c>
      <c r="Z94" s="115">
        <f t="shared" si="29"/>
        <v>0</v>
      </c>
      <c r="AA94" s="115">
        <f t="shared" si="30"/>
        <v>0</v>
      </c>
      <c r="AB94" s="115">
        <f t="shared" si="31"/>
        <v>0</v>
      </c>
      <c r="AC94" s="121">
        <f t="shared" si="32"/>
        <v>0</v>
      </c>
    </row>
    <row r="95" spans="1:29" ht="15" customHeight="1">
      <c r="A95" s="239"/>
      <c r="B95" s="133" t="s">
        <v>47</v>
      </c>
      <c r="C95" s="153">
        <v>24467616.90000033</v>
      </c>
      <c r="D95" s="154">
        <v>24467660</v>
      </c>
      <c r="E95" s="177">
        <f t="shared" si="20"/>
        <v>-43.09999966993928</v>
      </c>
      <c r="F95" s="150">
        <v>561858.18999999994</v>
      </c>
      <c r="G95" s="150" t="s">
        <v>174</v>
      </c>
      <c r="H95" s="182">
        <f t="shared" si="21"/>
        <v>0.18999999994412065</v>
      </c>
      <c r="I95" s="153">
        <v>136120.47000000006</v>
      </c>
      <c r="J95" s="154">
        <v>136120</v>
      </c>
      <c r="K95" s="177">
        <f t="shared" si="22"/>
        <v>0.47000000005937181</v>
      </c>
      <c r="L95" s="150">
        <v>4704.3</v>
      </c>
      <c r="M95" s="150">
        <v>4704.3</v>
      </c>
      <c r="N95" s="182">
        <f t="shared" si="23"/>
        <v>0</v>
      </c>
      <c r="O95" s="153">
        <v>255308.36000000002</v>
      </c>
      <c r="P95" s="154" t="s">
        <v>175</v>
      </c>
      <c r="Q95" s="177">
        <f t="shared" si="24"/>
        <v>0.36000000001513399</v>
      </c>
      <c r="R95" s="150">
        <v>23781866.520000331</v>
      </c>
      <c r="S95" s="20">
        <v>23781880</v>
      </c>
      <c r="T95" s="96">
        <f t="shared" si="34"/>
        <v>-13.479999668896198</v>
      </c>
      <c r="U95" s="197">
        <f t="shared" si="26"/>
        <v>1</v>
      </c>
      <c r="W95" s="133" t="s">
        <v>47</v>
      </c>
      <c r="X95" s="114">
        <f t="shared" si="27"/>
        <v>0</v>
      </c>
      <c r="Y95" s="115">
        <f t="shared" si="28"/>
        <v>0</v>
      </c>
      <c r="Z95" s="115">
        <f t="shared" si="29"/>
        <v>0</v>
      </c>
      <c r="AA95" s="115">
        <f t="shared" si="30"/>
        <v>0</v>
      </c>
      <c r="AB95" s="115">
        <f t="shared" si="31"/>
        <v>0</v>
      </c>
      <c r="AC95" s="121">
        <f t="shared" si="32"/>
        <v>0</v>
      </c>
    </row>
    <row r="96" spans="1:29" ht="15" customHeight="1">
      <c r="A96" s="239"/>
      <c r="B96" s="133" t="s">
        <v>48</v>
      </c>
      <c r="C96" s="153">
        <v>96162948.519998997</v>
      </c>
      <c r="D96" s="154"/>
      <c r="E96" s="177">
        <f t="shared" si="20"/>
        <v>96162948.519998997</v>
      </c>
      <c r="F96" s="150">
        <v>1407391.0200000019</v>
      </c>
      <c r="G96" s="150"/>
      <c r="H96" s="182">
        <f t="shared" si="21"/>
        <v>1407391.0200000019</v>
      </c>
      <c r="I96" s="153">
        <v>266626.98</v>
      </c>
      <c r="J96" s="154"/>
      <c r="K96" s="177">
        <f t="shared" si="22"/>
        <v>266626.98</v>
      </c>
      <c r="L96" s="150">
        <v>293116.89999999997</v>
      </c>
      <c r="M96" s="150"/>
      <c r="N96" s="182">
        <f t="shared" si="23"/>
        <v>293116.89999999997</v>
      </c>
      <c r="O96" s="153">
        <v>1274009.0500000003</v>
      </c>
      <c r="P96" s="154"/>
      <c r="Q96" s="177">
        <f t="shared" si="24"/>
        <v>1274009.0500000003</v>
      </c>
      <c r="R96" s="150">
        <v>97269502.769998997</v>
      </c>
      <c r="S96" s="20"/>
      <c r="T96" s="96">
        <f t="shared" si="34"/>
        <v>97269502.769998997</v>
      </c>
      <c r="U96" s="197">
        <f t="shared" si="26"/>
        <v>0</v>
      </c>
      <c r="W96" s="133" t="s">
        <v>48</v>
      </c>
      <c r="X96" s="114">
        <f t="shared" si="27"/>
        <v>0</v>
      </c>
      <c r="Y96" s="115">
        <f t="shared" si="28"/>
        <v>0</v>
      </c>
      <c r="Z96" s="115">
        <f t="shared" si="29"/>
        <v>0</v>
      </c>
      <c r="AA96" s="115">
        <f t="shared" si="30"/>
        <v>0</v>
      </c>
      <c r="AB96" s="115">
        <f t="shared" si="31"/>
        <v>0</v>
      </c>
      <c r="AC96" s="121">
        <f t="shared" si="32"/>
        <v>0</v>
      </c>
    </row>
    <row r="97" spans="1:29" ht="15" customHeight="1">
      <c r="A97" s="239"/>
      <c r="B97" s="133" t="s">
        <v>49</v>
      </c>
      <c r="C97" s="153">
        <v>67044814.229998209</v>
      </c>
      <c r="D97" s="154"/>
      <c r="E97" s="177">
        <f t="shared" si="20"/>
        <v>67044814.229998209</v>
      </c>
      <c r="F97" s="150">
        <v>774372.36</v>
      </c>
      <c r="G97" s="150"/>
      <c r="H97" s="182">
        <f t="shared" si="21"/>
        <v>774372.36</v>
      </c>
      <c r="I97" s="153">
        <v>0</v>
      </c>
      <c r="J97" s="154"/>
      <c r="K97" s="177">
        <f t="shared" si="22"/>
        <v>0</v>
      </c>
      <c r="L97" s="150">
        <v>0</v>
      </c>
      <c r="M97" s="150"/>
      <c r="N97" s="182">
        <f t="shared" si="23"/>
        <v>0</v>
      </c>
      <c r="O97" s="153">
        <v>1528637.2</v>
      </c>
      <c r="P97" s="154"/>
      <c r="Q97" s="177">
        <f t="shared" si="24"/>
        <v>1528637.2</v>
      </c>
      <c r="R97" s="150">
        <v>73579006.079998165</v>
      </c>
      <c r="S97" s="20"/>
      <c r="T97" s="96">
        <f>R97-S97</f>
        <v>73579006.079998165</v>
      </c>
      <c r="U97" s="197">
        <f t="shared" si="26"/>
        <v>0</v>
      </c>
      <c r="W97" s="133" t="s">
        <v>49</v>
      </c>
      <c r="X97" s="114">
        <f t="shared" si="27"/>
        <v>0</v>
      </c>
      <c r="Y97" s="115">
        <f t="shared" si="28"/>
        <v>0</v>
      </c>
      <c r="Z97" s="115">
        <f t="shared" si="29"/>
        <v>0</v>
      </c>
      <c r="AA97" s="115">
        <f t="shared" si="30"/>
        <v>0</v>
      </c>
      <c r="AB97" s="115">
        <f t="shared" si="31"/>
        <v>0</v>
      </c>
      <c r="AC97" s="121">
        <f t="shared" si="32"/>
        <v>0</v>
      </c>
    </row>
    <row r="98" spans="1:29" ht="15" customHeight="1">
      <c r="A98" s="240"/>
      <c r="B98" s="134" t="s">
        <v>50</v>
      </c>
      <c r="C98" s="153">
        <v>96960189.629999176</v>
      </c>
      <c r="D98" s="154"/>
      <c r="E98" s="177">
        <f t="shared" si="20"/>
        <v>96960189.629999176</v>
      </c>
      <c r="F98" s="150">
        <v>1912528.27</v>
      </c>
      <c r="G98" s="150"/>
      <c r="H98" s="182">
        <f t="shared" si="21"/>
        <v>1912528.27</v>
      </c>
      <c r="I98" s="153">
        <v>488961.28000000003</v>
      </c>
      <c r="J98" s="154"/>
      <c r="K98" s="177">
        <f t="shared" si="22"/>
        <v>488961.28000000003</v>
      </c>
      <c r="L98" s="150">
        <v>40465.71</v>
      </c>
      <c r="M98" s="150"/>
      <c r="N98" s="182">
        <f t="shared" si="23"/>
        <v>40465.71</v>
      </c>
      <c r="O98" s="153">
        <v>1447227.1500000013</v>
      </c>
      <c r="P98" s="154"/>
      <c r="Q98" s="177">
        <f t="shared" si="24"/>
        <v>1447227.1500000013</v>
      </c>
      <c r="R98" s="150">
        <v>98081789.759999156</v>
      </c>
      <c r="S98" s="20"/>
      <c r="T98" s="96">
        <f t="shared" ref="T98:T104" si="35">R98-S98</f>
        <v>98081789.759999156</v>
      </c>
      <c r="U98" s="198">
        <f t="shared" si="26"/>
        <v>0</v>
      </c>
      <c r="W98" s="134" t="s">
        <v>50</v>
      </c>
      <c r="X98" s="114">
        <f t="shared" si="27"/>
        <v>0</v>
      </c>
      <c r="Y98" s="115">
        <f t="shared" si="28"/>
        <v>0</v>
      </c>
      <c r="Z98" s="115">
        <f t="shared" si="29"/>
        <v>0</v>
      </c>
      <c r="AA98" s="115">
        <f t="shared" si="30"/>
        <v>0</v>
      </c>
      <c r="AB98" s="115">
        <f t="shared" si="31"/>
        <v>0</v>
      </c>
      <c r="AC98" s="121">
        <f t="shared" si="32"/>
        <v>0</v>
      </c>
    </row>
    <row r="99" spans="1:29" ht="15" customHeight="1">
      <c r="A99" s="238">
        <v>42413</v>
      </c>
      <c r="B99" s="132" t="s">
        <v>42</v>
      </c>
      <c r="C99" s="92"/>
      <c r="D99" s="93"/>
      <c r="E99" s="94">
        <f t="shared" si="20"/>
        <v>0</v>
      </c>
      <c r="F99" s="93"/>
      <c r="G99" s="93"/>
      <c r="H99" s="101">
        <f t="shared" si="21"/>
        <v>0</v>
      </c>
      <c r="I99" s="92"/>
      <c r="J99" s="93"/>
      <c r="K99" s="94">
        <f t="shared" si="22"/>
        <v>0</v>
      </c>
      <c r="L99" s="93"/>
      <c r="M99" s="93"/>
      <c r="N99" s="101">
        <f t="shared" si="23"/>
        <v>0</v>
      </c>
      <c r="O99" s="92"/>
      <c r="P99" s="93"/>
      <c r="Q99" s="94">
        <f t="shared" si="24"/>
        <v>0</v>
      </c>
      <c r="R99" s="93"/>
      <c r="S99" s="93"/>
      <c r="T99" s="94">
        <f t="shared" si="35"/>
        <v>0</v>
      </c>
      <c r="U99" s="196">
        <f t="shared" si="26"/>
        <v>0</v>
      </c>
      <c r="W99" s="132" t="s">
        <v>42</v>
      </c>
      <c r="X99" s="110">
        <f t="shared" si="27"/>
        <v>0</v>
      </c>
      <c r="Y99" s="111">
        <f t="shared" si="28"/>
        <v>0</v>
      </c>
      <c r="Z99" s="111">
        <f t="shared" si="29"/>
        <v>0</v>
      </c>
      <c r="AA99" s="111">
        <f t="shared" si="30"/>
        <v>0</v>
      </c>
      <c r="AB99" s="111">
        <f t="shared" si="31"/>
        <v>0</v>
      </c>
      <c r="AC99" s="123">
        <f t="shared" si="32"/>
        <v>0</v>
      </c>
    </row>
    <row r="100" spans="1:29" ht="15" customHeight="1">
      <c r="A100" s="239"/>
      <c r="B100" s="133" t="s">
        <v>43</v>
      </c>
      <c r="C100" s="95"/>
      <c r="D100" s="20"/>
      <c r="E100" s="96">
        <f t="shared" si="20"/>
        <v>0</v>
      </c>
      <c r="F100" s="20"/>
      <c r="G100" s="20"/>
      <c r="H100" s="6">
        <f t="shared" si="21"/>
        <v>0</v>
      </c>
      <c r="I100" s="95"/>
      <c r="J100" s="20"/>
      <c r="K100" s="96">
        <f t="shared" si="22"/>
        <v>0</v>
      </c>
      <c r="L100" s="20"/>
      <c r="M100" s="20"/>
      <c r="N100" s="6">
        <f t="shared" si="23"/>
        <v>0</v>
      </c>
      <c r="O100" s="95"/>
      <c r="P100" s="20"/>
      <c r="Q100" s="96">
        <f t="shared" si="24"/>
        <v>0</v>
      </c>
      <c r="R100" s="20"/>
      <c r="S100" s="20"/>
      <c r="T100" s="96">
        <f t="shared" si="35"/>
        <v>0</v>
      </c>
      <c r="U100" s="197">
        <f t="shared" si="26"/>
        <v>0</v>
      </c>
      <c r="W100" s="133" t="s">
        <v>43</v>
      </c>
      <c r="X100" s="114">
        <f t="shared" si="27"/>
        <v>0</v>
      </c>
      <c r="Y100" s="115">
        <f t="shared" si="28"/>
        <v>0</v>
      </c>
      <c r="Z100" s="115">
        <f t="shared" si="29"/>
        <v>0</v>
      </c>
      <c r="AA100" s="115">
        <f t="shared" si="30"/>
        <v>0</v>
      </c>
      <c r="AB100" s="115">
        <f t="shared" si="31"/>
        <v>0</v>
      </c>
      <c r="AC100" s="121">
        <f t="shared" si="32"/>
        <v>0</v>
      </c>
    </row>
    <row r="101" spans="1:29" ht="15" customHeight="1">
      <c r="A101" s="239"/>
      <c r="B101" s="104" t="s">
        <v>44</v>
      </c>
      <c r="C101" s="95"/>
      <c r="D101" s="20"/>
      <c r="E101" s="96">
        <f t="shared" si="20"/>
        <v>0</v>
      </c>
      <c r="F101" s="20"/>
      <c r="G101" s="20"/>
      <c r="H101" s="6">
        <f t="shared" si="21"/>
        <v>0</v>
      </c>
      <c r="I101" s="95"/>
      <c r="J101" s="20"/>
      <c r="K101" s="96">
        <f t="shared" si="22"/>
        <v>0</v>
      </c>
      <c r="L101" s="20"/>
      <c r="M101" s="20"/>
      <c r="N101" s="6">
        <f t="shared" si="23"/>
        <v>0</v>
      </c>
      <c r="O101" s="95"/>
      <c r="P101" s="20"/>
      <c r="Q101" s="96">
        <f t="shared" si="24"/>
        <v>0</v>
      </c>
      <c r="R101" s="20"/>
      <c r="S101" s="20"/>
      <c r="T101" s="96">
        <f t="shared" si="35"/>
        <v>0</v>
      </c>
      <c r="U101" s="197">
        <f t="shared" si="26"/>
        <v>0</v>
      </c>
      <c r="W101" s="104" t="s">
        <v>44</v>
      </c>
      <c r="X101" s="114">
        <f t="shared" si="27"/>
        <v>0</v>
      </c>
      <c r="Y101" s="115">
        <f t="shared" si="28"/>
        <v>0</v>
      </c>
      <c r="Z101" s="115">
        <f t="shared" si="29"/>
        <v>0</v>
      </c>
      <c r="AA101" s="115">
        <f t="shared" si="30"/>
        <v>0</v>
      </c>
      <c r="AB101" s="115">
        <f t="shared" si="31"/>
        <v>0</v>
      </c>
      <c r="AC101" s="121">
        <f t="shared" si="32"/>
        <v>0</v>
      </c>
    </row>
    <row r="102" spans="1:29" ht="15" customHeight="1">
      <c r="A102" s="239"/>
      <c r="B102" s="133" t="s">
        <v>45</v>
      </c>
      <c r="C102" s="153">
        <v>56558251.541398033</v>
      </c>
      <c r="D102" s="154"/>
      <c r="E102" s="177">
        <f t="shared" si="20"/>
        <v>56558251.541398033</v>
      </c>
      <c r="F102" s="150">
        <v>865254.99</v>
      </c>
      <c r="G102" s="150"/>
      <c r="H102" s="182">
        <f t="shared" si="21"/>
        <v>865254.99</v>
      </c>
      <c r="I102" s="153">
        <v>82592.27</v>
      </c>
      <c r="J102" s="154"/>
      <c r="K102" s="177">
        <f t="shared" si="22"/>
        <v>82592.27</v>
      </c>
      <c r="L102" s="150">
        <v>7203.28</v>
      </c>
      <c r="M102" s="150"/>
      <c r="N102" s="182">
        <f t="shared" si="23"/>
        <v>7203.28</v>
      </c>
      <c r="O102" s="153">
        <v>0</v>
      </c>
      <c r="P102" s="154"/>
      <c r="Q102" s="177">
        <f t="shared" si="24"/>
        <v>0</v>
      </c>
      <c r="R102" s="150">
        <v>55768385.541398033</v>
      </c>
      <c r="S102" s="20"/>
      <c r="T102" s="96">
        <f t="shared" si="35"/>
        <v>55768385.541398033</v>
      </c>
      <c r="U102" s="197">
        <f t="shared" si="26"/>
        <v>0</v>
      </c>
      <c r="W102" s="133" t="s">
        <v>45</v>
      </c>
      <c r="X102" s="114">
        <f t="shared" si="27"/>
        <v>0</v>
      </c>
      <c r="Y102" s="115">
        <f t="shared" si="28"/>
        <v>0</v>
      </c>
      <c r="Z102" s="115">
        <f t="shared" si="29"/>
        <v>0</v>
      </c>
      <c r="AA102" s="115">
        <f t="shared" si="30"/>
        <v>0</v>
      </c>
      <c r="AB102" s="115">
        <f t="shared" si="31"/>
        <v>0</v>
      </c>
      <c r="AC102" s="121">
        <f t="shared" si="32"/>
        <v>0</v>
      </c>
    </row>
    <row r="103" spans="1:29" ht="15" customHeight="1">
      <c r="A103" s="239"/>
      <c r="B103" s="133" t="s">
        <v>46</v>
      </c>
      <c r="C103" s="95"/>
      <c r="D103" s="20"/>
      <c r="E103" s="96">
        <f t="shared" si="20"/>
        <v>0</v>
      </c>
      <c r="F103" s="20"/>
      <c r="G103" s="20"/>
      <c r="H103" s="6">
        <f t="shared" si="21"/>
        <v>0</v>
      </c>
      <c r="I103" s="95"/>
      <c r="J103" s="20"/>
      <c r="K103" s="96">
        <f t="shared" si="22"/>
        <v>0</v>
      </c>
      <c r="L103" s="20"/>
      <c r="M103" s="20"/>
      <c r="N103" s="6">
        <f t="shared" si="23"/>
        <v>0</v>
      </c>
      <c r="O103" s="95"/>
      <c r="P103" s="20"/>
      <c r="Q103" s="96">
        <f t="shared" si="24"/>
        <v>0</v>
      </c>
      <c r="R103" s="20"/>
      <c r="S103" s="20"/>
      <c r="T103" s="96">
        <f t="shared" si="35"/>
        <v>0</v>
      </c>
      <c r="U103" s="197">
        <f t="shared" si="26"/>
        <v>0</v>
      </c>
      <c r="W103" s="133" t="s">
        <v>46</v>
      </c>
      <c r="X103" s="114">
        <f t="shared" si="27"/>
        <v>0</v>
      </c>
      <c r="Y103" s="115">
        <f t="shared" si="28"/>
        <v>0</v>
      </c>
      <c r="Z103" s="115">
        <f t="shared" si="29"/>
        <v>0</v>
      </c>
      <c r="AA103" s="115">
        <f t="shared" si="30"/>
        <v>0</v>
      </c>
      <c r="AB103" s="115">
        <f t="shared" si="31"/>
        <v>0</v>
      </c>
      <c r="AC103" s="121">
        <f t="shared" si="32"/>
        <v>0</v>
      </c>
    </row>
    <row r="104" spans="1:29" ht="15" customHeight="1">
      <c r="A104" s="239"/>
      <c r="B104" s="133" t="s">
        <v>47</v>
      </c>
      <c r="C104" s="95"/>
      <c r="D104" s="20"/>
      <c r="E104" s="96">
        <f t="shared" si="20"/>
        <v>0</v>
      </c>
      <c r="F104" s="20"/>
      <c r="G104" s="20"/>
      <c r="H104" s="6">
        <f t="shared" si="21"/>
        <v>0</v>
      </c>
      <c r="I104" s="95"/>
      <c r="J104" s="20"/>
      <c r="K104" s="96">
        <f t="shared" si="22"/>
        <v>0</v>
      </c>
      <c r="L104" s="20"/>
      <c r="M104" s="20"/>
      <c r="N104" s="6">
        <f t="shared" si="23"/>
        <v>0</v>
      </c>
      <c r="O104" s="95"/>
      <c r="P104" s="20"/>
      <c r="Q104" s="96">
        <f t="shared" si="24"/>
        <v>0</v>
      </c>
      <c r="R104" s="20"/>
      <c r="S104" s="20"/>
      <c r="T104" s="96">
        <f t="shared" si="35"/>
        <v>0</v>
      </c>
      <c r="U104" s="197">
        <f t="shared" si="26"/>
        <v>0</v>
      </c>
      <c r="W104" s="133" t="s">
        <v>47</v>
      </c>
      <c r="X104" s="114">
        <f t="shared" si="27"/>
        <v>0</v>
      </c>
      <c r="Y104" s="115">
        <f t="shared" si="28"/>
        <v>0</v>
      </c>
      <c r="Z104" s="115">
        <f t="shared" si="29"/>
        <v>0</v>
      </c>
      <c r="AA104" s="115">
        <f t="shared" si="30"/>
        <v>0</v>
      </c>
      <c r="AB104" s="115">
        <f t="shared" si="31"/>
        <v>0</v>
      </c>
      <c r="AC104" s="121">
        <f t="shared" si="32"/>
        <v>0</v>
      </c>
    </row>
    <row r="105" spans="1:29" ht="15" customHeight="1">
      <c r="A105" s="239"/>
      <c r="B105" s="133" t="s">
        <v>48</v>
      </c>
      <c r="C105" s="95"/>
      <c r="D105" s="20"/>
      <c r="E105" s="96">
        <f t="shared" si="20"/>
        <v>0</v>
      </c>
      <c r="F105" s="20"/>
      <c r="G105" s="20"/>
      <c r="H105" s="6">
        <f t="shared" si="21"/>
        <v>0</v>
      </c>
      <c r="I105" s="95"/>
      <c r="J105" s="20"/>
      <c r="K105" s="96">
        <f t="shared" si="22"/>
        <v>0</v>
      </c>
      <c r="L105" s="20"/>
      <c r="M105" s="20"/>
      <c r="N105" s="6">
        <f t="shared" si="23"/>
        <v>0</v>
      </c>
      <c r="O105" s="95"/>
      <c r="P105" s="20"/>
      <c r="Q105" s="96">
        <f t="shared" si="24"/>
        <v>0</v>
      </c>
      <c r="R105" s="20"/>
      <c r="S105" s="20"/>
      <c r="T105" s="96">
        <f>R105-S105</f>
        <v>0</v>
      </c>
      <c r="U105" s="197">
        <f t="shared" si="26"/>
        <v>0</v>
      </c>
      <c r="W105" s="133" t="s">
        <v>48</v>
      </c>
      <c r="X105" s="114">
        <f t="shared" si="27"/>
        <v>0</v>
      </c>
      <c r="Y105" s="115">
        <f t="shared" si="28"/>
        <v>0</v>
      </c>
      <c r="Z105" s="115">
        <f t="shared" si="29"/>
        <v>0</v>
      </c>
      <c r="AA105" s="115">
        <f t="shared" si="30"/>
        <v>0</v>
      </c>
      <c r="AB105" s="115">
        <f t="shared" si="31"/>
        <v>0</v>
      </c>
      <c r="AC105" s="121">
        <f t="shared" si="32"/>
        <v>0</v>
      </c>
    </row>
    <row r="106" spans="1:29" ht="15" customHeight="1">
      <c r="A106" s="239"/>
      <c r="B106" s="133" t="s">
        <v>49</v>
      </c>
      <c r="C106" s="153">
        <v>73579006.079998165</v>
      </c>
      <c r="D106" s="154"/>
      <c r="E106" s="177">
        <f t="shared" si="20"/>
        <v>73579006.079998165</v>
      </c>
      <c r="F106" s="150">
        <v>377466.47000000003</v>
      </c>
      <c r="G106" s="150"/>
      <c r="H106" s="182">
        <f t="shared" si="21"/>
        <v>377466.47000000003</v>
      </c>
      <c r="I106" s="153">
        <v>0</v>
      </c>
      <c r="J106" s="154"/>
      <c r="K106" s="177">
        <f t="shared" si="22"/>
        <v>0</v>
      </c>
      <c r="L106" s="150">
        <v>0</v>
      </c>
      <c r="M106" s="150"/>
      <c r="N106" s="182">
        <f t="shared" si="23"/>
        <v>0</v>
      </c>
      <c r="O106" s="153">
        <v>0</v>
      </c>
      <c r="P106" s="154"/>
      <c r="Q106" s="177">
        <f t="shared" si="24"/>
        <v>0</v>
      </c>
      <c r="R106" s="150">
        <v>81674766.019998148</v>
      </c>
      <c r="S106" s="20"/>
      <c r="T106" s="96">
        <f t="shared" ref="T106:T112" si="36">R106-S106</f>
        <v>81674766.019998148</v>
      </c>
      <c r="U106" s="197">
        <f t="shared" si="26"/>
        <v>0</v>
      </c>
      <c r="W106" s="133" t="s">
        <v>49</v>
      </c>
      <c r="X106" s="114">
        <f t="shared" si="27"/>
        <v>0</v>
      </c>
      <c r="Y106" s="115">
        <f t="shared" si="28"/>
        <v>0</v>
      </c>
      <c r="Z106" s="115">
        <f t="shared" si="29"/>
        <v>0</v>
      </c>
      <c r="AA106" s="115">
        <f t="shared" si="30"/>
        <v>0</v>
      </c>
      <c r="AB106" s="115">
        <f t="shared" si="31"/>
        <v>0</v>
      </c>
      <c r="AC106" s="121">
        <f t="shared" si="32"/>
        <v>0</v>
      </c>
    </row>
    <row r="107" spans="1:29" ht="15" customHeight="1">
      <c r="A107" s="240"/>
      <c r="B107" s="134" t="s">
        <v>50</v>
      </c>
      <c r="C107" s="97"/>
      <c r="D107" s="98"/>
      <c r="E107" s="99">
        <f t="shared" si="20"/>
        <v>0</v>
      </c>
      <c r="F107" s="98"/>
      <c r="G107" s="98"/>
      <c r="H107" s="103">
        <f t="shared" si="21"/>
        <v>0</v>
      </c>
      <c r="I107" s="97"/>
      <c r="J107" s="98"/>
      <c r="K107" s="99">
        <f t="shared" si="22"/>
        <v>0</v>
      </c>
      <c r="L107" s="98"/>
      <c r="M107" s="98"/>
      <c r="N107" s="103">
        <f t="shared" si="23"/>
        <v>0</v>
      </c>
      <c r="O107" s="97"/>
      <c r="P107" s="98"/>
      <c r="Q107" s="99">
        <f t="shared" si="24"/>
        <v>0</v>
      </c>
      <c r="R107" s="98"/>
      <c r="S107" s="98"/>
      <c r="T107" s="99">
        <f t="shared" si="36"/>
        <v>0</v>
      </c>
      <c r="U107" s="198">
        <f t="shared" si="26"/>
        <v>0</v>
      </c>
      <c r="W107" s="134" t="s">
        <v>50</v>
      </c>
      <c r="X107" s="118">
        <f t="shared" si="27"/>
        <v>0</v>
      </c>
      <c r="Y107" s="119">
        <f t="shared" si="28"/>
        <v>0</v>
      </c>
      <c r="Z107" s="119">
        <f t="shared" si="29"/>
        <v>0</v>
      </c>
      <c r="AA107" s="119">
        <f t="shared" si="30"/>
        <v>0</v>
      </c>
      <c r="AB107" s="119">
        <f t="shared" si="31"/>
        <v>0</v>
      </c>
      <c r="AC107" s="124">
        <f t="shared" si="32"/>
        <v>0</v>
      </c>
    </row>
    <row r="108" spans="1:29" ht="15" customHeight="1">
      <c r="A108" s="238">
        <v>42414</v>
      </c>
      <c r="B108" s="132" t="s">
        <v>42</v>
      </c>
      <c r="C108" s="153">
        <v>52894535.529999547</v>
      </c>
      <c r="D108" s="154"/>
      <c r="E108" s="177">
        <f t="shared" si="20"/>
        <v>52894535.529999547</v>
      </c>
      <c r="F108" s="150">
        <v>1368884.9599999997</v>
      </c>
      <c r="G108" s="150"/>
      <c r="H108" s="182">
        <f t="shared" si="21"/>
        <v>1368884.9599999997</v>
      </c>
      <c r="I108" s="153">
        <v>373914.48999999993</v>
      </c>
      <c r="J108" s="154"/>
      <c r="K108" s="177">
        <f t="shared" si="22"/>
        <v>373914.48999999993</v>
      </c>
      <c r="L108" s="150">
        <v>66563.56</v>
      </c>
      <c r="M108" s="150"/>
      <c r="N108" s="182">
        <f t="shared" si="23"/>
        <v>66563.56</v>
      </c>
      <c r="O108" s="153">
        <v>631281.1100000001</v>
      </c>
      <c r="P108" s="154"/>
      <c r="Q108" s="177">
        <f t="shared" si="24"/>
        <v>631281.1100000001</v>
      </c>
      <c r="R108" s="150">
        <v>51201720.389999554</v>
      </c>
      <c r="S108" s="20"/>
      <c r="T108" s="96">
        <f t="shared" si="36"/>
        <v>51201720.389999554</v>
      </c>
      <c r="U108" s="196">
        <f t="shared" si="26"/>
        <v>0</v>
      </c>
      <c r="W108" s="132" t="s">
        <v>42</v>
      </c>
      <c r="X108" s="114">
        <f t="shared" si="27"/>
        <v>0</v>
      </c>
      <c r="Y108" s="115">
        <f t="shared" si="28"/>
        <v>0</v>
      </c>
      <c r="Z108" s="115">
        <f t="shared" si="29"/>
        <v>0</v>
      </c>
      <c r="AA108" s="115">
        <f t="shared" si="30"/>
        <v>0</v>
      </c>
      <c r="AB108" s="115">
        <f t="shared" si="31"/>
        <v>0</v>
      </c>
      <c r="AC108" s="121">
        <f t="shared" si="32"/>
        <v>0</v>
      </c>
    </row>
    <row r="109" spans="1:29" ht="15" customHeight="1">
      <c r="A109" s="239"/>
      <c r="B109" s="133" t="s">
        <v>43</v>
      </c>
      <c r="C109" s="153">
        <v>35600154.770000204</v>
      </c>
      <c r="D109" s="154">
        <v>35600110</v>
      </c>
      <c r="E109" s="177">
        <f t="shared" si="20"/>
        <v>44.770000204443932</v>
      </c>
      <c r="F109" s="150">
        <v>619043.22999999952</v>
      </c>
      <c r="G109" s="150" t="s">
        <v>176</v>
      </c>
      <c r="H109" s="182">
        <f t="shared" si="21"/>
        <v>-10994.770000000484</v>
      </c>
      <c r="I109" s="153">
        <v>146005.09</v>
      </c>
      <c r="J109" s="154">
        <v>146005</v>
      </c>
      <c r="K109" s="177">
        <f t="shared" si="22"/>
        <v>8.999999999650754E-2</v>
      </c>
      <c r="L109" s="150">
        <v>33696.39</v>
      </c>
      <c r="M109" s="150">
        <v>33696.400000000001</v>
      </c>
      <c r="N109" s="182">
        <f t="shared" si="23"/>
        <v>-1.0000000002037268E-2</v>
      </c>
      <c r="O109" s="153">
        <v>206090.03999999998</v>
      </c>
      <c r="P109" s="154" t="s">
        <v>177</v>
      </c>
      <c r="Q109" s="177">
        <f t="shared" si="24"/>
        <v>3.9999999979045242E-2</v>
      </c>
      <c r="R109" s="150">
        <v>36851846.42000021</v>
      </c>
      <c r="S109" s="20">
        <v>36851850</v>
      </c>
      <c r="T109" s="96">
        <f t="shared" si="36"/>
        <v>-3.5799997895956039</v>
      </c>
      <c r="U109" s="197">
        <f t="shared" si="26"/>
        <v>1</v>
      </c>
      <c r="W109" s="133" t="s">
        <v>43</v>
      </c>
      <c r="X109" s="114">
        <f t="shared" si="27"/>
        <v>0</v>
      </c>
      <c r="Y109" s="115">
        <f t="shared" si="28"/>
        <v>1</v>
      </c>
      <c r="Z109" s="115">
        <f t="shared" si="29"/>
        <v>0</v>
      </c>
      <c r="AA109" s="115">
        <f t="shared" si="30"/>
        <v>0</v>
      </c>
      <c r="AB109" s="115">
        <f t="shared" si="31"/>
        <v>0</v>
      </c>
      <c r="AC109" s="121">
        <f t="shared" si="32"/>
        <v>0</v>
      </c>
    </row>
    <row r="110" spans="1:29" ht="15" customHeight="1">
      <c r="A110" s="239"/>
      <c r="B110" s="104" t="s">
        <v>44</v>
      </c>
      <c r="C110" s="153">
        <v>87507738.18999441</v>
      </c>
      <c r="D110" s="154"/>
      <c r="E110" s="177">
        <f t="shared" si="20"/>
        <v>87507738.18999441</v>
      </c>
      <c r="F110" s="150">
        <v>3100532.8600000008</v>
      </c>
      <c r="G110" s="150"/>
      <c r="H110" s="182">
        <f t="shared" si="21"/>
        <v>3100532.8600000008</v>
      </c>
      <c r="I110" s="153">
        <v>374683.50999999995</v>
      </c>
      <c r="K110" s="177">
        <f t="shared" si="22"/>
        <v>374683.50999999995</v>
      </c>
      <c r="L110" s="150">
        <v>103997.38</v>
      </c>
      <c r="N110" s="182">
        <f t="shared" si="23"/>
        <v>103997.38</v>
      </c>
      <c r="O110" s="153">
        <v>495747.10000000021</v>
      </c>
      <c r="P110" s="154"/>
      <c r="Q110" s="177">
        <f t="shared" si="24"/>
        <v>495747.10000000021</v>
      </c>
      <c r="R110" s="150">
        <v>93623271.869994372</v>
      </c>
      <c r="S110" s="20"/>
      <c r="T110" s="96">
        <f t="shared" si="36"/>
        <v>93623271.869994372</v>
      </c>
      <c r="U110" s="197">
        <f t="shared" si="26"/>
        <v>0</v>
      </c>
      <c r="W110" s="104" t="s">
        <v>44</v>
      </c>
      <c r="X110" s="114">
        <f t="shared" si="27"/>
        <v>0</v>
      </c>
      <c r="Y110" s="115">
        <f t="shared" si="28"/>
        <v>0</v>
      </c>
      <c r="Z110" s="115">
        <f t="shared" si="29"/>
        <v>0</v>
      </c>
      <c r="AA110" s="115">
        <f t="shared" si="30"/>
        <v>0</v>
      </c>
      <c r="AB110" s="115">
        <f t="shared" si="31"/>
        <v>0</v>
      </c>
      <c r="AC110" s="121">
        <f t="shared" si="32"/>
        <v>0</v>
      </c>
    </row>
    <row r="111" spans="1:29" ht="15" customHeight="1">
      <c r="A111" s="239"/>
      <c r="B111" s="133" t="s">
        <v>45</v>
      </c>
      <c r="C111" s="153">
        <v>55768385.541398033</v>
      </c>
      <c r="D111" s="154"/>
      <c r="E111" s="177">
        <f t="shared" si="20"/>
        <v>55768385.541398033</v>
      </c>
      <c r="F111" s="150">
        <v>1658795.9600000004</v>
      </c>
      <c r="G111" s="150"/>
      <c r="H111" s="182">
        <f t="shared" si="21"/>
        <v>1658795.9600000004</v>
      </c>
      <c r="I111" s="153">
        <v>91492.86</v>
      </c>
      <c r="J111" s="154"/>
      <c r="K111" s="177">
        <f t="shared" si="22"/>
        <v>91492.86</v>
      </c>
      <c r="L111" s="150">
        <v>1354.59</v>
      </c>
      <c r="M111" s="150"/>
      <c r="N111" s="182">
        <f t="shared" si="23"/>
        <v>1354.59</v>
      </c>
      <c r="O111" s="153">
        <v>382925.34</v>
      </c>
      <c r="P111" s="154"/>
      <c r="Q111" s="177">
        <f t="shared" si="24"/>
        <v>382925.34</v>
      </c>
      <c r="R111" s="150">
        <v>53816802.511398032</v>
      </c>
      <c r="S111" s="20"/>
      <c r="T111" s="96">
        <f t="shared" si="36"/>
        <v>53816802.511398032</v>
      </c>
      <c r="U111" s="197">
        <f t="shared" si="26"/>
        <v>0</v>
      </c>
      <c r="W111" s="133" t="s">
        <v>45</v>
      </c>
      <c r="X111" s="114">
        <f t="shared" si="27"/>
        <v>0</v>
      </c>
      <c r="Y111" s="115">
        <f t="shared" si="28"/>
        <v>0</v>
      </c>
      <c r="Z111" s="115">
        <f t="shared" si="29"/>
        <v>0</v>
      </c>
      <c r="AA111" s="115">
        <f t="shared" si="30"/>
        <v>0</v>
      </c>
      <c r="AB111" s="115">
        <f t="shared" si="31"/>
        <v>0</v>
      </c>
      <c r="AC111" s="121">
        <f t="shared" si="32"/>
        <v>0</v>
      </c>
    </row>
    <row r="112" spans="1:29" ht="15" customHeight="1">
      <c r="A112" s="239"/>
      <c r="B112" s="133" t="s">
        <v>46</v>
      </c>
      <c r="C112" s="95"/>
      <c r="D112" s="20"/>
      <c r="E112" s="96">
        <f t="shared" si="20"/>
        <v>0</v>
      </c>
      <c r="F112" s="20"/>
      <c r="G112" s="20"/>
      <c r="H112" s="6">
        <f t="shared" si="21"/>
        <v>0</v>
      </c>
      <c r="I112" s="95"/>
      <c r="J112" s="20"/>
      <c r="K112" s="96">
        <f t="shared" si="22"/>
        <v>0</v>
      </c>
      <c r="L112" s="20"/>
      <c r="M112" s="20"/>
      <c r="N112" s="6">
        <f t="shared" si="23"/>
        <v>0</v>
      </c>
      <c r="O112" s="95"/>
      <c r="P112" s="20"/>
      <c r="Q112" s="96">
        <f t="shared" si="24"/>
        <v>0</v>
      </c>
      <c r="R112" s="20"/>
      <c r="S112" s="20"/>
      <c r="T112" s="96">
        <f t="shared" si="36"/>
        <v>0</v>
      </c>
      <c r="U112" s="197">
        <f t="shared" si="26"/>
        <v>0</v>
      </c>
      <c r="W112" s="133" t="s">
        <v>46</v>
      </c>
      <c r="X112" s="114">
        <f t="shared" si="27"/>
        <v>0</v>
      </c>
      <c r="Y112" s="115">
        <f t="shared" si="28"/>
        <v>0</v>
      </c>
      <c r="Z112" s="115">
        <f t="shared" si="29"/>
        <v>0</v>
      </c>
      <c r="AA112" s="115">
        <f t="shared" si="30"/>
        <v>0</v>
      </c>
      <c r="AB112" s="115">
        <f t="shared" si="31"/>
        <v>0</v>
      </c>
      <c r="AC112" s="121">
        <f t="shared" si="32"/>
        <v>0</v>
      </c>
    </row>
    <row r="113" spans="1:29" ht="15" customHeight="1">
      <c r="A113" s="239"/>
      <c r="B113" s="133" t="s">
        <v>47</v>
      </c>
      <c r="C113" s="153">
        <v>23781866.520000331</v>
      </c>
      <c r="D113" s="154">
        <v>23781870</v>
      </c>
      <c r="E113" s="177">
        <f t="shared" si="20"/>
        <v>-3.4799996688961983</v>
      </c>
      <c r="F113" s="150">
        <v>891763.73999999941</v>
      </c>
      <c r="G113" s="150" t="s">
        <v>178</v>
      </c>
      <c r="H113" s="182">
        <f t="shared" si="21"/>
        <v>890872.73999999941</v>
      </c>
      <c r="I113" s="153">
        <v>77608.740000000005</v>
      </c>
      <c r="J113" s="154">
        <v>77608.7</v>
      </c>
      <c r="K113" s="177">
        <f t="shared" si="22"/>
        <v>4.0000000008149073E-2</v>
      </c>
      <c r="L113" s="150">
        <v>33247.609999999993</v>
      </c>
      <c r="M113" s="150" t="s">
        <v>336</v>
      </c>
      <c r="N113" s="182">
        <f t="shared" si="23"/>
        <v>33214.609999999993</v>
      </c>
      <c r="O113" s="153">
        <v>389323.77</v>
      </c>
      <c r="P113" s="154" t="s">
        <v>179</v>
      </c>
      <c r="Q113" s="177">
        <f t="shared" si="24"/>
        <v>388934.77</v>
      </c>
      <c r="R113" s="150">
        <v>26330454.910000335</v>
      </c>
      <c r="S113" s="131">
        <v>26330490</v>
      </c>
      <c r="T113" s="96">
        <f>R113-S113</f>
        <v>-35.089999664574862</v>
      </c>
      <c r="U113" s="197">
        <f t="shared" si="26"/>
        <v>1</v>
      </c>
      <c r="W113" s="133" t="s">
        <v>47</v>
      </c>
      <c r="X113" s="114">
        <f t="shared" si="27"/>
        <v>0</v>
      </c>
      <c r="Y113" s="115">
        <f t="shared" si="28"/>
        <v>1</v>
      </c>
      <c r="Z113" s="115">
        <f t="shared" si="29"/>
        <v>0</v>
      </c>
      <c r="AA113" s="115">
        <f t="shared" si="30"/>
        <v>1</v>
      </c>
      <c r="AB113" s="115">
        <f t="shared" si="31"/>
        <v>1</v>
      </c>
      <c r="AC113" s="121">
        <f t="shared" si="32"/>
        <v>0</v>
      </c>
    </row>
    <row r="114" spans="1:29" ht="15" customHeight="1">
      <c r="A114" s="239"/>
      <c r="B114" s="133" t="s">
        <v>48</v>
      </c>
      <c r="C114" s="153">
        <v>97269502.769998997</v>
      </c>
      <c r="D114" s="154"/>
      <c r="E114" s="177">
        <f t="shared" si="20"/>
        <v>97269502.769998997</v>
      </c>
      <c r="F114" s="150">
        <v>1997222.0600000005</v>
      </c>
      <c r="G114" s="150"/>
      <c r="H114" s="182">
        <f t="shared" si="21"/>
        <v>1997222.0600000005</v>
      </c>
      <c r="I114" s="153">
        <v>591946.79000000027</v>
      </c>
      <c r="J114" s="154"/>
      <c r="K114" s="177">
        <f t="shared" si="22"/>
        <v>591946.79000000027</v>
      </c>
      <c r="L114" s="150">
        <v>1240768.6000000001</v>
      </c>
      <c r="M114" s="150"/>
      <c r="N114" s="182">
        <f t="shared" si="23"/>
        <v>1240768.6000000001</v>
      </c>
      <c r="O114" s="153">
        <v>1019043.7200000004</v>
      </c>
      <c r="P114" s="154"/>
      <c r="Q114" s="177">
        <f t="shared" si="24"/>
        <v>1019043.7200000004</v>
      </c>
      <c r="R114" s="150">
        <v>93604415.179998994</v>
      </c>
      <c r="S114" s="20"/>
      <c r="T114" s="96">
        <f t="shared" ref="T114:T120" si="37">R114-S114</f>
        <v>93604415.179998994</v>
      </c>
      <c r="U114" s="197">
        <f t="shared" si="26"/>
        <v>0</v>
      </c>
      <c r="W114" s="133" t="s">
        <v>48</v>
      </c>
      <c r="X114" s="114">
        <f t="shared" si="27"/>
        <v>0</v>
      </c>
      <c r="Y114" s="115">
        <f t="shared" si="28"/>
        <v>0</v>
      </c>
      <c r="Z114" s="115">
        <f t="shared" si="29"/>
        <v>0</v>
      </c>
      <c r="AA114" s="115">
        <f t="shared" si="30"/>
        <v>0</v>
      </c>
      <c r="AB114" s="115">
        <f t="shared" si="31"/>
        <v>0</v>
      </c>
      <c r="AC114" s="121">
        <f t="shared" si="32"/>
        <v>0</v>
      </c>
    </row>
    <row r="115" spans="1:29" ht="15" customHeight="1">
      <c r="A115" s="239"/>
      <c r="B115" s="133" t="s">
        <v>49</v>
      </c>
      <c r="C115" s="153">
        <v>81674766.019998148</v>
      </c>
      <c r="D115" s="154"/>
      <c r="E115" s="177">
        <f t="shared" si="20"/>
        <v>81674766.019998148</v>
      </c>
      <c r="F115" s="150">
        <v>1328318.3099999998</v>
      </c>
      <c r="G115" s="150"/>
      <c r="H115" s="182">
        <f t="shared" si="21"/>
        <v>1328318.3099999998</v>
      </c>
      <c r="I115" s="153">
        <v>3962.1600000000003</v>
      </c>
      <c r="J115" s="154"/>
      <c r="K115" s="177">
        <f t="shared" si="22"/>
        <v>3962.1600000000003</v>
      </c>
      <c r="L115" s="150">
        <v>0</v>
      </c>
      <c r="M115" s="150"/>
      <c r="N115" s="182">
        <f t="shared" si="23"/>
        <v>0</v>
      </c>
      <c r="O115" s="153">
        <v>1028010.3500000002</v>
      </c>
      <c r="P115" s="154"/>
      <c r="Q115" s="177">
        <f t="shared" si="24"/>
        <v>1028010.3500000002</v>
      </c>
      <c r="R115" s="150">
        <v>79322399.519999534</v>
      </c>
      <c r="S115" s="20"/>
      <c r="T115" s="96">
        <f t="shared" si="37"/>
        <v>79322399.519999534</v>
      </c>
      <c r="U115" s="197">
        <f t="shared" si="26"/>
        <v>0</v>
      </c>
      <c r="W115" s="133" t="s">
        <v>49</v>
      </c>
      <c r="X115" s="114">
        <f t="shared" si="27"/>
        <v>0</v>
      </c>
      <c r="Y115" s="115">
        <f t="shared" si="28"/>
        <v>0</v>
      </c>
      <c r="Z115" s="115">
        <f t="shared" si="29"/>
        <v>0</v>
      </c>
      <c r="AA115" s="115">
        <f t="shared" si="30"/>
        <v>0</v>
      </c>
      <c r="AB115" s="115">
        <f t="shared" si="31"/>
        <v>0</v>
      </c>
      <c r="AC115" s="121">
        <f t="shared" si="32"/>
        <v>0</v>
      </c>
    </row>
    <row r="116" spans="1:29" ht="15" customHeight="1">
      <c r="A116" s="240"/>
      <c r="B116" s="134" t="s">
        <v>50</v>
      </c>
      <c r="C116" s="153">
        <v>98081789.759999156</v>
      </c>
      <c r="D116" s="154"/>
      <c r="E116" s="177">
        <f t="shared" si="20"/>
        <v>98081789.759999156</v>
      </c>
      <c r="F116" s="150">
        <v>3327532.67</v>
      </c>
      <c r="G116" s="150"/>
      <c r="H116" s="182">
        <f t="shared" si="21"/>
        <v>3327532.67</v>
      </c>
      <c r="I116" s="153">
        <v>816558.89</v>
      </c>
      <c r="J116" s="154"/>
      <c r="K116" s="177">
        <f t="shared" si="22"/>
        <v>816558.89</v>
      </c>
      <c r="L116" s="150">
        <v>447410.72000000015</v>
      </c>
      <c r="M116" s="150"/>
      <c r="N116" s="182">
        <f t="shared" si="23"/>
        <v>447410.72000000015</v>
      </c>
      <c r="O116" s="153">
        <v>1145671.29</v>
      </c>
      <c r="P116" s="154"/>
      <c r="Q116" s="177">
        <f t="shared" si="24"/>
        <v>1145671.29</v>
      </c>
      <c r="R116" s="150">
        <v>95137668.769999161</v>
      </c>
      <c r="S116" s="20"/>
      <c r="T116" s="96">
        <f t="shared" si="37"/>
        <v>95137668.769999161</v>
      </c>
      <c r="U116" s="198">
        <f t="shared" si="26"/>
        <v>0</v>
      </c>
      <c r="W116" s="134" t="s">
        <v>50</v>
      </c>
      <c r="X116" s="114">
        <f t="shared" si="27"/>
        <v>0</v>
      </c>
      <c r="Y116" s="115">
        <f t="shared" si="28"/>
        <v>0</v>
      </c>
      <c r="Z116" s="115">
        <f t="shared" si="29"/>
        <v>0</v>
      </c>
      <c r="AA116" s="115">
        <f t="shared" si="30"/>
        <v>0</v>
      </c>
      <c r="AB116" s="115">
        <f t="shared" si="31"/>
        <v>0</v>
      </c>
      <c r="AC116" s="121">
        <f t="shared" si="32"/>
        <v>0</v>
      </c>
    </row>
    <row r="117" spans="1:29" ht="15" customHeight="1">
      <c r="A117" s="238">
        <v>42415</v>
      </c>
      <c r="B117" s="132" t="s">
        <v>42</v>
      </c>
      <c r="C117" s="151">
        <v>51201720.389999554</v>
      </c>
      <c r="D117" s="152"/>
      <c r="E117" s="176">
        <f t="shared" si="20"/>
        <v>51201720.389999554</v>
      </c>
      <c r="F117" s="152">
        <v>749587.02000000037</v>
      </c>
      <c r="G117" s="152"/>
      <c r="H117" s="179">
        <f t="shared" si="21"/>
        <v>749587.02000000037</v>
      </c>
      <c r="I117" s="151">
        <v>60118.109999999993</v>
      </c>
      <c r="J117" s="152"/>
      <c r="K117" s="176">
        <f t="shared" si="22"/>
        <v>60118.109999999993</v>
      </c>
      <c r="L117" s="152">
        <v>0</v>
      </c>
      <c r="M117" s="152"/>
      <c r="N117" s="179">
        <f t="shared" si="23"/>
        <v>0</v>
      </c>
      <c r="O117" s="151">
        <v>457492.52999999991</v>
      </c>
      <c r="P117" s="152"/>
      <c r="Q117" s="176">
        <f t="shared" si="24"/>
        <v>457492.52999999991</v>
      </c>
      <c r="R117" s="152">
        <v>52172801.879999556</v>
      </c>
      <c r="S117" s="93"/>
      <c r="T117" s="94">
        <f t="shared" si="37"/>
        <v>52172801.879999556</v>
      </c>
      <c r="U117" s="196">
        <f t="shared" si="26"/>
        <v>0</v>
      </c>
      <c r="W117" s="132" t="s">
        <v>42</v>
      </c>
      <c r="X117" s="110">
        <f t="shared" si="27"/>
        <v>0</v>
      </c>
      <c r="Y117" s="111">
        <f t="shared" si="28"/>
        <v>0</v>
      </c>
      <c r="Z117" s="111">
        <f t="shared" si="29"/>
        <v>0</v>
      </c>
      <c r="AA117" s="111">
        <f t="shared" si="30"/>
        <v>0</v>
      </c>
      <c r="AB117" s="111">
        <f t="shared" si="31"/>
        <v>0</v>
      </c>
      <c r="AC117" s="123">
        <f t="shared" si="32"/>
        <v>0</v>
      </c>
    </row>
    <row r="118" spans="1:29" ht="15" customHeight="1">
      <c r="A118" s="239"/>
      <c r="B118" s="133" t="s">
        <v>43</v>
      </c>
      <c r="C118" s="153">
        <v>36851846.42000021</v>
      </c>
      <c r="D118" s="154">
        <v>36851850</v>
      </c>
      <c r="E118" s="177">
        <f t="shared" si="20"/>
        <v>-3.5799997895956039</v>
      </c>
      <c r="F118" s="154">
        <v>307005.66000000003</v>
      </c>
      <c r="G118" s="154" t="s">
        <v>180</v>
      </c>
      <c r="H118" s="180">
        <f t="shared" si="21"/>
        <v>-9332.3399999999674</v>
      </c>
      <c r="I118" s="153">
        <v>157360.44999999998</v>
      </c>
      <c r="J118" s="154">
        <v>157360</v>
      </c>
      <c r="K118" s="177">
        <f t="shared" si="22"/>
        <v>0.4499999999825377</v>
      </c>
      <c r="L118" s="154">
        <v>32663.780000000002</v>
      </c>
      <c r="M118" s="154">
        <v>32663.8</v>
      </c>
      <c r="N118" s="180">
        <f t="shared" si="23"/>
        <v>-1.9999999996798579E-2</v>
      </c>
      <c r="O118" s="153">
        <v>152801.55000000005</v>
      </c>
      <c r="P118" s="154" t="s">
        <v>181</v>
      </c>
      <c r="Q118" s="177">
        <f t="shared" si="24"/>
        <v>-0.44999999995343387</v>
      </c>
      <c r="R118" s="154">
        <v>38350050.780000202</v>
      </c>
      <c r="S118" s="20">
        <v>38350070</v>
      </c>
      <c r="T118" s="96">
        <f t="shared" si="37"/>
        <v>-19.219999797642231</v>
      </c>
      <c r="U118" s="197">
        <f t="shared" si="26"/>
        <v>1</v>
      </c>
      <c r="W118" s="133" t="s">
        <v>43</v>
      </c>
      <c r="X118" s="114">
        <f t="shared" si="27"/>
        <v>0</v>
      </c>
      <c r="Y118" s="115">
        <f t="shared" si="28"/>
        <v>1</v>
      </c>
      <c r="Z118" s="115">
        <f t="shared" si="29"/>
        <v>0</v>
      </c>
      <c r="AA118" s="115">
        <f t="shared" si="30"/>
        <v>0</v>
      </c>
      <c r="AB118" s="115">
        <f t="shared" si="31"/>
        <v>0</v>
      </c>
      <c r="AC118" s="121">
        <f t="shared" si="32"/>
        <v>0</v>
      </c>
    </row>
    <row r="119" spans="1:29" ht="15" customHeight="1">
      <c r="A119" s="239"/>
      <c r="B119" s="104" t="s">
        <v>44</v>
      </c>
      <c r="C119" s="153">
        <v>93623271.869994372</v>
      </c>
      <c r="D119" s="154"/>
      <c r="E119" s="177">
        <f t="shared" si="20"/>
        <v>93623271.869994372</v>
      </c>
      <c r="F119" s="154">
        <v>2224425.0600000005</v>
      </c>
      <c r="G119" s="154"/>
      <c r="H119" s="180">
        <f t="shared" si="21"/>
        <v>2224425.0600000005</v>
      </c>
      <c r="I119" s="153">
        <v>227545.40999999997</v>
      </c>
      <c r="K119" s="177">
        <f t="shared" si="22"/>
        <v>227545.40999999997</v>
      </c>
      <c r="L119" s="154">
        <v>101598.25999999998</v>
      </c>
      <c r="N119" s="180">
        <f t="shared" si="23"/>
        <v>101598.25999999998</v>
      </c>
      <c r="O119" s="153">
        <v>354404.42</v>
      </c>
      <c r="P119" s="154"/>
      <c r="Q119" s="177">
        <f t="shared" si="24"/>
        <v>354404.42</v>
      </c>
      <c r="R119" s="154">
        <v>91170389.539994359</v>
      </c>
      <c r="S119" s="20"/>
      <c r="T119" s="96">
        <f t="shared" si="37"/>
        <v>91170389.539994359</v>
      </c>
      <c r="U119" s="197">
        <f t="shared" si="26"/>
        <v>0</v>
      </c>
      <c r="W119" s="104" t="s">
        <v>44</v>
      </c>
      <c r="X119" s="114">
        <f t="shared" si="27"/>
        <v>0</v>
      </c>
      <c r="Y119" s="115">
        <f t="shared" si="28"/>
        <v>0</v>
      </c>
      <c r="Z119" s="115">
        <f t="shared" si="29"/>
        <v>0</v>
      </c>
      <c r="AA119" s="115">
        <f t="shared" si="30"/>
        <v>0</v>
      </c>
      <c r="AB119" s="115">
        <f t="shared" si="31"/>
        <v>0</v>
      </c>
      <c r="AC119" s="121">
        <f t="shared" si="32"/>
        <v>0</v>
      </c>
    </row>
    <row r="120" spans="1:29" ht="15" customHeight="1">
      <c r="A120" s="239"/>
      <c r="B120" s="133" t="s">
        <v>45</v>
      </c>
      <c r="C120" s="153">
        <v>53816802.511398032</v>
      </c>
      <c r="D120" s="154"/>
      <c r="E120" s="177">
        <f t="shared" si="20"/>
        <v>53816802.511398032</v>
      </c>
      <c r="F120" s="154">
        <v>1374934.3600000006</v>
      </c>
      <c r="G120" s="154"/>
      <c r="H120" s="180">
        <f t="shared" si="21"/>
        <v>1374934.3600000006</v>
      </c>
      <c r="I120" s="153">
        <v>140077.74999999997</v>
      </c>
      <c r="J120" s="154"/>
      <c r="K120" s="177">
        <f t="shared" si="22"/>
        <v>140077.74999999997</v>
      </c>
      <c r="L120" s="154">
        <v>27788.59</v>
      </c>
      <c r="M120" s="154"/>
      <c r="N120" s="180">
        <f t="shared" si="23"/>
        <v>27788.59</v>
      </c>
      <c r="O120" s="153">
        <v>388420.83</v>
      </c>
      <c r="P120" s="154"/>
      <c r="Q120" s="177">
        <f t="shared" si="24"/>
        <v>388420.83</v>
      </c>
      <c r="R120" s="154">
        <v>52165736.481398024</v>
      </c>
      <c r="S120" s="20"/>
      <c r="T120" s="96">
        <f t="shared" si="37"/>
        <v>52165736.481398024</v>
      </c>
      <c r="U120" s="197">
        <f t="shared" si="26"/>
        <v>0</v>
      </c>
      <c r="W120" s="133" t="s">
        <v>45</v>
      </c>
      <c r="X120" s="114">
        <f t="shared" si="27"/>
        <v>0</v>
      </c>
      <c r="Y120" s="115">
        <f t="shared" si="28"/>
        <v>0</v>
      </c>
      <c r="Z120" s="115">
        <f t="shared" si="29"/>
        <v>0</v>
      </c>
      <c r="AA120" s="115">
        <f t="shared" si="30"/>
        <v>0</v>
      </c>
      <c r="AB120" s="115">
        <f t="shared" si="31"/>
        <v>0</v>
      </c>
      <c r="AC120" s="121">
        <f t="shared" si="32"/>
        <v>0</v>
      </c>
    </row>
    <row r="121" spans="1:29" ht="15" customHeight="1">
      <c r="A121" s="239"/>
      <c r="B121" s="133" t="s">
        <v>46</v>
      </c>
      <c r="C121" s="153">
        <v>106123297.64999871</v>
      </c>
      <c r="D121" s="154"/>
      <c r="E121" s="177">
        <f t="shared" si="20"/>
        <v>106123297.64999871</v>
      </c>
      <c r="F121" s="154">
        <v>6096474.9899999974</v>
      </c>
      <c r="G121" s="154"/>
      <c r="H121" s="180">
        <f t="shared" si="21"/>
        <v>6096474.9899999974</v>
      </c>
      <c r="I121" s="153">
        <v>585272.05999999994</v>
      </c>
      <c r="J121" s="154"/>
      <c r="K121" s="177">
        <f t="shared" si="22"/>
        <v>585272.05999999994</v>
      </c>
      <c r="L121" s="154">
        <v>96972.37</v>
      </c>
      <c r="M121" s="154"/>
      <c r="N121" s="180">
        <f t="shared" si="23"/>
        <v>96972.37</v>
      </c>
      <c r="O121" s="153">
        <v>1069488.9500000004</v>
      </c>
      <c r="P121" s="154"/>
      <c r="Q121" s="177">
        <f t="shared" si="24"/>
        <v>1069488.9500000004</v>
      </c>
      <c r="R121" s="154">
        <v>106902247.82999869</v>
      </c>
      <c r="S121" s="20"/>
      <c r="T121" s="96">
        <f>R121-S121</f>
        <v>106902247.82999869</v>
      </c>
      <c r="U121" s="197">
        <f t="shared" si="26"/>
        <v>0</v>
      </c>
      <c r="W121" s="133" t="s">
        <v>46</v>
      </c>
      <c r="X121" s="114">
        <f t="shared" si="27"/>
        <v>0</v>
      </c>
      <c r="Y121" s="115">
        <f t="shared" si="28"/>
        <v>0</v>
      </c>
      <c r="Z121" s="115">
        <f t="shared" si="29"/>
        <v>0</v>
      </c>
      <c r="AA121" s="115">
        <f t="shared" si="30"/>
        <v>0</v>
      </c>
      <c r="AB121" s="115">
        <f t="shared" si="31"/>
        <v>0</v>
      </c>
      <c r="AC121" s="121">
        <f t="shared" si="32"/>
        <v>0</v>
      </c>
    </row>
    <row r="122" spans="1:29" ht="15" customHeight="1">
      <c r="A122" s="239"/>
      <c r="B122" s="133" t="s">
        <v>47</v>
      </c>
      <c r="C122" s="153">
        <v>26330454.910000335</v>
      </c>
      <c r="D122" s="154">
        <v>26330490</v>
      </c>
      <c r="E122" s="177">
        <f t="shared" si="20"/>
        <v>-35.089999664574862</v>
      </c>
      <c r="F122" s="154">
        <v>508850.37</v>
      </c>
      <c r="G122" s="154" t="s">
        <v>182</v>
      </c>
      <c r="H122" s="180">
        <f t="shared" si="21"/>
        <v>0.36999999999534339</v>
      </c>
      <c r="I122" s="153">
        <v>27808.41</v>
      </c>
      <c r="J122" s="154">
        <v>27808.400000000001</v>
      </c>
      <c r="K122" s="177">
        <f t="shared" si="22"/>
        <v>9.9999999983992893E-3</v>
      </c>
      <c r="L122" s="154">
        <v>12921.94</v>
      </c>
      <c r="M122" s="154">
        <v>12921.9</v>
      </c>
      <c r="N122" s="180">
        <f t="shared" si="23"/>
        <v>4.0000000000873115E-2</v>
      </c>
      <c r="O122" s="153">
        <v>283236.24000000011</v>
      </c>
      <c r="P122" s="154" t="s">
        <v>183</v>
      </c>
      <c r="Q122" s="177">
        <f t="shared" si="24"/>
        <v>0.2400000001071021</v>
      </c>
      <c r="R122" s="154">
        <v>27589072.320000343</v>
      </c>
      <c r="S122" s="20">
        <v>27589050</v>
      </c>
      <c r="T122" s="96">
        <f t="shared" ref="T122:T128" si="38">R122-S122</f>
        <v>22.320000343024731</v>
      </c>
      <c r="U122" s="197">
        <f t="shared" si="26"/>
        <v>1</v>
      </c>
      <c r="W122" s="133" t="s">
        <v>47</v>
      </c>
      <c r="X122" s="114">
        <f t="shared" si="27"/>
        <v>0</v>
      </c>
      <c r="Y122" s="115">
        <f t="shared" si="28"/>
        <v>0</v>
      </c>
      <c r="Z122" s="115">
        <f t="shared" si="29"/>
        <v>0</v>
      </c>
      <c r="AA122" s="115">
        <f t="shared" si="30"/>
        <v>0</v>
      </c>
      <c r="AB122" s="115">
        <f t="shared" si="31"/>
        <v>0</v>
      </c>
      <c r="AC122" s="121">
        <f t="shared" si="32"/>
        <v>0</v>
      </c>
    </row>
    <row r="123" spans="1:29" ht="15" customHeight="1">
      <c r="A123" s="239"/>
      <c r="B123" s="133" t="s">
        <v>48</v>
      </c>
      <c r="C123" s="153">
        <v>93604415.179998994</v>
      </c>
      <c r="D123" s="154"/>
      <c r="E123" s="177">
        <f t="shared" si="20"/>
        <v>93604415.179998994</v>
      </c>
      <c r="F123" s="154">
        <v>1149166.5200000005</v>
      </c>
      <c r="G123" s="154"/>
      <c r="H123" s="180">
        <f t="shared" si="21"/>
        <v>1149166.5200000005</v>
      </c>
      <c r="I123" s="153">
        <v>148243.4</v>
      </c>
      <c r="J123" s="154"/>
      <c r="K123" s="177">
        <f t="shared" si="22"/>
        <v>148243.4</v>
      </c>
      <c r="L123" s="154">
        <v>172303.95</v>
      </c>
      <c r="M123" s="154"/>
      <c r="N123" s="180">
        <f t="shared" si="23"/>
        <v>172303.95</v>
      </c>
      <c r="O123" s="153">
        <v>582048.58000000007</v>
      </c>
      <c r="P123" s="154"/>
      <c r="Q123" s="177">
        <f t="shared" si="24"/>
        <v>582048.58000000007</v>
      </c>
      <c r="R123" s="154">
        <v>91849139.529998988</v>
      </c>
      <c r="S123" s="20"/>
      <c r="T123" s="96">
        <f t="shared" si="38"/>
        <v>91849139.529998988</v>
      </c>
      <c r="U123" s="197">
        <f t="shared" si="26"/>
        <v>0</v>
      </c>
      <c r="W123" s="133" t="s">
        <v>48</v>
      </c>
      <c r="X123" s="114">
        <f t="shared" si="27"/>
        <v>0</v>
      </c>
      <c r="Y123" s="115">
        <f t="shared" si="28"/>
        <v>0</v>
      </c>
      <c r="Z123" s="115">
        <f t="shared" si="29"/>
        <v>0</v>
      </c>
      <c r="AA123" s="115">
        <f t="shared" si="30"/>
        <v>0</v>
      </c>
      <c r="AB123" s="115">
        <f t="shared" si="31"/>
        <v>0</v>
      </c>
      <c r="AC123" s="121">
        <f t="shared" si="32"/>
        <v>0</v>
      </c>
    </row>
    <row r="124" spans="1:29" ht="15" customHeight="1">
      <c r="A124" s="239"/>
      <c r="B124" s="133" t="s">
        <v>49</v>
      </c>
      <c r="C124" s="153">
        <v>79322399.519999534</v>
      </c>
      <c r="D124" s="154"/>
      <c r="E124" s="177">
        <f t="shared" si="20"/>
        <v>79322399.519999534</v>
      </c>
      <c r="F124" s="154">
        <v>1377679.2</v>
      </c>
      <c r="G124" s="154"/>
      <c r="H124" s="180">
        <f t="shared" si="21"/>
        <v>1377679.2</v>
      </c>
      <c r="I124" s="153">
        <v>373837.46</v>
      </c>
      <c r="J124" s="154"/>
      <c r="K124" s="177">
        <f t="shared" si="22"/>
        <v>373837.46</v>
      </c>
      <c r="L124" s="154">
        <v>34791.24</v>
      </c>
      <c r="M124" s="154"/>
      <c r="N124" s="180">
        <f t="shared" si="23"/>
        <v>34791.24</v>
      </c>
      <c r="O124" s="153">
        <v>892665.17999999959</v>
      </c>
      <c r="P124" s="154"/>
      <c r="Q124" s="177">
        <f t="shared" si="24"/>
        <v>892665.17999999959</v>
      </c>
      <c r="R124" s="154">
        <v>77391101.359999537</v>
      </c>
      <c r="S124" s="20"/>
      <c r="T124" s="96">
        <f t="shared" si="38"/>
        <v>77391101.359999537</v>
      </c>
      <c r="U124" s="197">
        <f t="shared" si="26"/>
        <v>0</v>
      </c>
      <c r="W124" s="133" t="s">
        <v>49</v>
      </c>
      <c r="X124" s="114">
        <f t="shared" si="27"/>
        <v>0</v>
      </c>
      <c r="Y124" s="115">
        <f t="shared" si="28"/>
        <v>0</v>
      </c>
      <c r="Z124" s="115">
        <f t="shared" si="29"/>
        <v>0</v>
      </c>
      <c r="AA124" s="115">
        <f t="shared" si="30"/>
        <v>0</v>
      </c>
      <c r="AB124" s="115">
        <f t="shared" si="31"/>
        <v>0</v>
      </c>
      <c r="AC124" s="121">
        <f t="shared" si="32"/>
        <v>0</v>
      </c>
    </row>
    <row r="125" spans="1:29" ht="15" customHeight="1">
      <c r="A125" s="240"/>
      <c r="B125" s="134" t="s">
        <v>50</v>
      </c>
      <c r="C125" s="157">
        <v>95137668.769999161</v>
      </c>
      <c r="D125" s="158"/>
      <c r="E125" s="178">
        <f t="shared" si="20"/>
        <v>95137668.769999161</v>
      </c>
      <c r="F125" s="158">
        <v>1574783.2000000007</v>
      </c>
      <c r="G125" s="158"/>
      <c r="H125" s="181">
        <f t="shared" si="21"/>
        <v>1574783.2000000007</v>
      </c>
      <c r="I125" s="157">
        <v>230417.08000000002</v>
      </c>
      <c r="J125" s="158"/>
      <c r="K125" s="178">
        <f t="shared" si="22"/>
        <v>230417.08000000002</v>
      </c>
      <c r="L125" s="158">
        <v>115185.39999999992</v>
      </c>
      <c r="M125" s="158"/>
      <c r="N125" s="181">
        <f t="shared" si="23"/>
        <v>115185.39999999992</v>
      </c>
      <c r="O125" s="157">
        <v>505292.21</v>
      </c>
      <c r="P125" s="158"/>
      <c r="Q125" s="178">
        <f t="shared" si="24"/>
        <v>505292.21</v>
      </c>
      <c r="R125" s="158">
        <v>93172825.039999157</v>
      </c>
      <c r="S125" s="98"/>
      <c r="T125" s="99">
        <f t="shared" si="38"/>
        <v>93172825.039999157</v>
      </c>
      <c r="U125" s="198">
        <f t="shared" si="26"/>
        <v>0</v>
      </c>
      <c r="W125" s="134" t="s">
        <v>50</v>
      </c>
      <c r="X125" s="118">
        <f t="shared" si="27"/>
        <v>0</v>
      </c>
      <c r="Y125" s="119">
        <f t="shared" si="28"/>
        <v>0</v>
      </c>
      <c r="Z125" s="119">
        <f t="shared" si="29"/>
        <v>0</v>
      </c>
      <c r="AA125" s="119">
        <f t="shared" si="30"/>
        <v>0</v>
      </c>
      <c r="AB125" s="119">
        <f t="shared" si="31"/>
        <v>0</v>
      </c>
      <c r="AC125" s="124">
        <f t="shared" si="32"/>
        <v>0</v>
      </c>
    </row>
    <row r="126" spans="1:29" ht="15" customHeight="1">
      <c r="A126" s="238">
        <v>42416</v>
      </c>
      <c r="B126" s="132" t="s">
        <v>42</v>
      </c>
      <c r="C126" s="95"/>
      <c r="D126" s="20"/>
      <c r="E126" s="96">
        <f t="shared" si="20"/>
        <v>0</v>
      </c>
      <c r="F126" s="20"/>
      <c r="G126" s="20"/>
      <c r="H126" s="6">
        <f t="shared" si="21"/>
        <v>0</v>
      </c>
      <c r="I126" s="95"/>
      <c r="J126" s="20"/>
      <c r="K126" s="96">
        <f t="shared" si="22"/>
        <v>0</v>
      </c>
      <c r="L126" s="20"/>
      <c r="M126" s="20"/>
      <c r="N126" s="6">
        <f t="shared" si="23"/>
        <v>0</v>
      </c>
      <c r="O126" s="95"/>
      <c r="P126" s="20"/>
      <c r="Q126" s="96">
        <f t="shared" si="24"/>
        <v>0</v>
      </c>
      <c r="R126" s="20"/>
      <c r="S126" s="20"/>
      <c r="T126" s="96">
        <f t="shared" si="38"/>
        <v>0</v>
      </c>
      <c r="U126" s="196">
        <f t="shared" si="26"/>
        <v>0</v>
      </c>
      <c r="W126" s="132" t="s">
        <v>42</v>
      </c>
      <c r="X126" s="114">
        <f t="shared" si="27"/>
        <v>0</v>
      </c>
      <c r="Y126" s="115">
        <f t="shared" si="28"/>
        <v>0</v>
      </c>
      <c r="Z126" s="115">
        <f t="shared" si="29"/>
        <v>0</v>
      </c>
      <c r="AA126" s="115">
        <f t="shared" si="30"/>
        <v>0</v>
      </c>
      <c r="AB126" s="115">
        <f t="shared" si="31"/>
        <v>0</v>
      </c>
      <c r="AC126" s="121">
        <f t="shared" si="32"/>
        <v>0</v>
      </c>
    </row>
    <row r="127" spans="1:29" ht="15" customHeight="1">
      <c r="A127" s="239"/>
      <c r="B127" s="133" t="s">
        <v>43</v>
      </c>
      <c r="C127" s="153">
        <v>38350050.780000202</v>
      </c>
      <c r="D127" s="154">
        <v>38350070</v>
      </c>
      <c r="E127" s="177">
        <f t="shared" si="20"/>
        <v>-19.219999797642231</v>
      </c>
      <c r="F127" s="150">
        <v>392809.38</v>
      </c>
      <c r="G127" s="150" t="s">
        <v>184</v>
      </c>
      <c r="H127" s="182">
        <f t="shared" si="21"/>
        <v>-8519.6199999999953</v>
      </c>
      <c r="I127" s="153">
        <v>145267.82999999999</v>
      </c>
      <c r="J127" s="154">
        <v>145268</v>
      </c>
      <c r="K127" s="177">
        <f t="shared" si="22"/>
        <v>-0.17000000001280569</v>
      </c>
      <c r="L127" s="150">
        <v>6658.6900000000005</v>
      </c>
      <c r="M127" s="150">
        <v>6658.69</v>
      </c>
      <c r="N127" s="182">
        <f t="shared" si="23"/>
        <v>0</v>
      </c>
      <c r="O127" s="153">
        <v>161650.53</v>
      </c>
      <c r="P127" s="154" t="s">
        <v>185</v>
      </c>
      <c r="Q127" s="177">
        <f t="shared" si="24"/>
        <v>-0.47000000000116415</v>
      </c>
      <c r="R127" s="150">
        <v>37934200.010000207</v>
      </c>
      <c r="S127" s="20">
        <v>37934170</v>
      </c>
      <c r="T127" s="96">
        <f t="shared" si="38"/>
        <v>30.010000206530094</v>
      </c>
      <c r="U127" s="197">
        <f t="shared" si="26"/>
        <v>1</v>
      </c>
      <c r="W127" s="133" t="s">
        <v>43</v>
      </c>
      <c r="X127" s="114">
        <f t="shared" si="27"/>
        <v>0</v>
      </c>
      <c r="Y127" s="115">
        <f t="shared" si="28"/>
        <v>1</v>
      </c>
      <c r="Z127" s="115">
        <f t="shared" si="29"/>
        <v>0</v>
      </c>
      <c r="AA127" s="115">
        <f t="shared" si="30"/>
        <v>0</v>
      </c>
      <c r="AB127" s="115">
        <f t="shared" si="31"/>
        <v>0</v>
      </c>
      <c r="AC127" s="121">
        <f t="shared" si="32"/>
        <v>0</v>
      </c>
    </row>
    <row r="128" spans="1:29" ht="15" customHeight="1">
      <c r="A128" s="239"/>
      <c r="B128" s="104" t="s">
        <v>44</v>
      </c>
      <c r="C128" s="153">
        <v>91170389.539994359</v>
      </c>
      <c r="D128" s="154"/>
      <c r="E128" s="177">
        <f t="shared" si="20"/>
        <v>91170389.539994359</v>
      </c>
      <c r="F128" s="150">
        <v>1448535.3600000003</v>
      </c>
      <c r="G128" s="150"/>
      <c r="H128" s="182">
        <f t="shared" si="21"/>
        <v>1448535.3600000003</v>
      </c>
      <c r="I128" s="153">
        <v>223413.10999999996</v>
      </c>
      <c r="K128" s="177">
        <f t="shared" si="22"/>
        <v>223413.10999999996</v>
      </c>
      <c r="L128" s="150">
        <v>117726.67</v>
      </c>
      <c r="N128" s="182">
        <f t="shared" si="23"/>
        <v>117726.67</v>
      </c>
      <c r="O128" s="153">
        <v>526776.56000000006</v>
      </c>
      <c r="P128" s="154"/>
      <c r="Q128" s="177">
        <f t="shared" si="24"/>
        <v>526776.56000000006</v>
      </c>
      <c r="R128" s="150">
        <v>89300764.05999437</v>
      </c>
      <c r="S128" s="20"/>
      <c r="T128" s="96">
        <f t="shared" si="38"/>
        <v>89300764.05999437</v>
      </c>
      <c r="U128" s="197">
        <f t="shared" si="26"/>
        <v>0</v>
      </c>
      <c r="W128" s="104" t="s">
        <v>44</v>
      </c>
      <c r="X128" s="114">
        <f t="shared" si="27"/>
        <v>0</v>
      </c>
      <c r="Y128" s="115">
        <f t="shared" si="28"/>
        <v>0</v>
      </c>
      <c r="Z128" s="115">
        <f t="shared" si="29"/>
        <v>0</v>
      </c>
      <c r="AA128" s="115">
        <f t="shared" si="30"/>
        <v>0</v>
      </c>
      <c r="AB128" s="115">
        <f t="shared" si="31"/>
        <v>0</v>
      </c>
      <c r="AC128" s="121">
        <f t="shared" si="32"/>
        <v>0</v>
      </c>
    </row>
    <row r="129" spans="1:29" ht="15" customHeight="1">
      <c r="A129" s="239"/>
      <c r="B129" s="133" t="s">
        <v>45</v>
      </c>
      <c r="C129" s="153">
        <v>52165736.481398024</v>
      </c>
      <c r="D129" s="154"/>
      <c r="E129" s="177">
        <f t="shared" si="20"/>
        <v>52165736.481398024</v>
      </c>
      <c r="F129" s="150">
        <v>1149973.4600000007</v>
      </c>
      <c r="G129" s="150"/>
      <c r="H129" s="182">
        <f t="shared" si="21"/>
        <v>1149973.4600000007</v>
      </c>
      <c r="I129" s="153">
        <v>54244.520000000004</v>
      </c>
      <c r="K129" s="177">
        <f t="shared" si="22"/>
        <v>54244.520000000004</v>
      </c>
      <c r="L129" s="150">
        <v>3070.1800000000003</v>
      </c>
      <c r="N129" s="182">
        <f t="shared" si="23"/>
        <v>3070.1800000000003</v>
      </c>
      <c r="O129" s="153">
        <v>0</v>
      </c>
      <c r="P129" s="154"/>
      <c r="Q129" s="177">
        <f t="shared" si="24"/>
        <v>0</v>
      </c>
      <c r="R129" s="150">
        <v>51066937.361398011</v>
      </c>
      <c r="S129" s="20"/>
      <c r="T129" s="96">
        <f>R129-S129</f>
        <v>51066937.361398011</v>
      </c>
      <c r="U129" s="197">
        <f t="shared" si="26"/>
        <v>0</v>
      </c>
      <c r="W129" s="133" t="s">
        <v>45</v>
      </c>
      <c r="X129" s="114">
        <f t="shared" si="27"/>
        <v>0</v>
      </c>
      <c r="Y129" s="115">
        <f t="shared" si="28"/>
        <v>0</v>
      </c>
      <c r="Z129" s="115">
        <f t="shared" si="29"/>
        <v>0</v>
      </c>
      <c r="AA129" s="115">
        <f t="shared" si="30"/>
        <v>0</v>
      </c>
      <c r="AB129" s="115">
        <f t="shared" si="31"/>
        <v>0</v>
      </c>
      <c r="AC129" s="121">
        <f t="shared" si="32"/>
        <v>0</v>
      </c>
    </row>
    <row r="130" spans="1:29" ht="15" customHeight="1">
      <c r="A130" s="239"/>
      <c r="B130" s="133" t="s">
        <v>46</v>
      </c>
      <c r="C130" s="153">
        <v>106902247.82999869</v>
      </c>
      <c r="D130" s="154">
        <v>106637396</v>
      </c>
      <c r="E130" s="177">
        <f t="shared" si="20"/>
        <v>264851.82999868691</v>
      </c>
      <c r="F130" s="150">
        <v>2665755.5100000007</v>
      </c>
      <c r="G130" s="150" t="s">
        <v>186</v>
      </c>
      <c r="H130" s="182">
        <f t="shared" si="21"/>
        <v>-4.4899999992921948</v>
      </c>
      <c r="I130" s="153">
        <v>67769.38</v>
      </c>
      <c r="J130" s="154">
        <v>67769.399999999994</v>
      </c>
      <c r="K130" s="177">
        <f t="shared" si="22"/>
        <v>-1.9999999989522621E-2</v>
      </c>
      <c r="L130" s="150">
        <v>32683.59</v>
      </c>
      <c r="M130" s="150">
        <v>32683.599999999999</v>
      </c>
      <c r="N130" s="182">
        <f t="shared" si="23"/>
        <v>-9.9999999983992893E-3</v>
      </c>
      <c r="O130" s="153">
        <v>0</v>
      </c>
      <c r="P130" s="154" t="s">
        <v>187</v>
      </c>
      <c r="Q130" s="177">
        <f t="shared" si="24"/>
        <v>-296402</v>
      </c>
      <c r="R130" s="150">
        <v>112838334.61999866</v>
      </c>
      <c r="S130" s="20">
        <v>112838300</v>
      </c>
      <c r="T130" s="96">
        <f t="shared" ref="T130:T136" si="39">R130-S130</f>
        <v>34.619998663663864</v>
      </c>
      <c r="U130" s="197">
        <f t="shared" si="26"/>
        <v>1</v>
      </c>
      <c r="W130" s="133" t="s">
        <v>46</v>
      </c>
      <c r="X130" s="114">
        <f t="shared" si="27"/>
        <v>1</v>
      </c>
      <c r="Y130" s="115">
        <f t="shared" si="28"/>
        <v>0</v>
      </c>
      <c r="Z130" s="115">
        <f t="shared" si="29"/>
        <v>0</v>
      </c>
      <c r="AA130" s="115">
        <f t="shared" si="30"/>
        <v>0</v>
      </c>
      <c r="AB130" s="115">
        <f t="shared" si="31"/>
        <v>0</v>
      </c>
      <c r="AC130" s="121">
        <f t="shared" si="32"/>
        <v>0</v>
      </c>
    </row>
    <row r="131" spans="1:29" ht="15" customHeight="1">
      <c r="A131" s="239"/>
      <c r="B131" s="133" t="s">
        <v>47</v>
      </c>
      <c r="C131" s="153">
        <v>27589072.320000343</v>
      </c>
      <c r="D131" s="154">
        <v>27589050</v>
      </c>
      <c r="E131" s="177">
        <f t="shared" si="20"/>
        <v>22.320000343024731</v>
      </c>
      <c r="F131" s="150">
        <v>598584.32999999996</v>
      </c>
      <c r="G131" s="150" t="s">
        <v>188</v>
      </c>
      <c r="H131" s="182">
        <f t="shared" si="21"/>
        <v>0.32999999995809048</v>
      </c>
      <c r="I131" s="153">
        <v>24725.789999999997</v>
      </c>
      <c r="J131" s="154">
        <v>24725.8</v>
      </c>
      <c r="K131" s="177">
        <f t="shared" si="22"/>
        <v>-1.0000000002037268E-2</v>
      </c>
      <c r="L131" s="150">
        <v>675372.15</v>
      </c>
      <c r="M131" s="150">
        <v>6758370</v>
      </c>
      <c r="N131" s="182">
        <f t="shared" si="23"/>
        <v>-6082997.8499999996</v>
      </c>
      <c r="O131" s="153">
        <v>197458.35000000003</v>
      </c>
      <c r="P131" s="154" t="s">
        <v>189</v>
      </c>
      <c r="Q131" s="177">
        <f t="shared" si="24"/>
        <v>0.3500000000349246</v>
      </c>
      <c r="R131" s="150">
        <v>26142383.28000034</v>
      </c>
      <c r="S131" s="20">
        <v>26142430</v>
      </c>
      <c r="T131" s="96">
        <f t="shared" si="39"/>
        <v>-46.71999965980649</v>
      </c>
      <c r="U131" s="197">
        <f t="shared" si="26"/>
        <v>1</v>
      </c>
      <c r="W131" s="133" t="s">
        <v>47</v>
      </c>
      <c r="X131" s="114">
        <f t="shared" si="27"/>
        <v>0</v>
      </c>
      <c r="Y131" s="115">
        <f t="shared" si="28"/>
        <v>0</v>
      </c>
      <c r="Z131" s="115">
        <f t="shared" si="29"/>
        <v>0</v>
      </c>
      <c r="AA131" s="115">
        <f t="shared" si="30"/>
        <v>1</v>
      </c>
      <c r="AB131" s="115">
        <f t="shared" si="31"/>
        <v>0</v>
      </c>
      <c r="AC131" s="121">
        <f t="shared" si="32"/>
        <v>0</v>
      </c>
    </row>
    <row r="132" spans="1:29" ht="15" customHeight="1">
      <c r="A132" s="239"/>
      <c r="B132" s="133" t="s">
        <v>48</v>
      </c>
      <c r="C132" s="153">
        <v>91849139.529998988</v>
      </c>
      <c r="D132" s="154"/>
      <c r="E132" s="177">
        <f t="shared" si="20"/>
        <v>91849139.529998988</v>
      </c>
      <c r="F132" s="150">
        <v>1279483.5500000005</v>
      </c>
      <c r="G132" s="150"/>
      <c r="H132" s="182">
        <f t="shared" si="21"/>
        <v>1279483.5500000005</v>
      </c>
      <c r="I132" s="153">
        <v>350134.65999999992</v>
      </c>
      <c r="J132" s="154"/>
      <c r="K132" s="177">
        <f t="shared" si="22"/>
        <v>350134.65999999992</v>
      </c>
      <c r="L132" s="150">
        <v>356094.28</v>
      </c>
      <c r="M132" s="150"/>
      <c r="N132" s="182">
        <f t="shared" si="23"/>
        <v>356094.28</v>
      </c>
      <c r="O132" s="153">
        <v>444845.48</v>
      </c>
      <c r="P132" s="154"/>
      <c r="Q132" s="177">
        <f t="shared" si="24"/>
        <v>444845.48</v>
      </c>
      <c r="R132" s="150">
        <v>97264920.399998948</v>
      </c>
      <c r="S132" s="20"/>
      <c r="T132" s="96">
        <f t="shared" si="39"/>
        <v>97264920.399998948</v>
      </c>
      <c r="U132" s="197">
        <f t="shared" si="26"/>
        <v>0</v>
      </c>
      <c r="W132" s="133" t="s">
        <v>48</v>
      </c>
      <c r="X132" s="114">
        <f t="shared" si="27"/>
        <v>0</v>
      </c>
      <c r="Y132" s="115">
        <f t="shared" si="28"/>
        <v>0</v>
      </c>
      <c r="Z132" s="115">
        <f t="shared" si="29"/>
        <v>0</v>
      </c>
      <c r="AA132" s="115">
        <f t="shared" si="30"/>
        <v>0</v>
      </c>
      <c r="AB132" s="115">
        <f t="shared" si="31"/>
        <v>0</v>
      </c>
      <c r="AC132" s="121">
        <f t="shared" si="32"/>
        <v>0</v>
      </c>
    </row>
    <row r="133" spans="1:29" ht="15" customHeight="1">
      <c r="A133" s="239"/>
      <c r="B133" s="133" t="s">
        <v>49</v>
      </c>
      <c r="C133" s="153">
        <v>77391101.359999537</v>
      </c>
      <c r="D133" s="154"/>
      <c r="E133" s="177">
        <f t="shared" si="20"/>
        <v>77391101.359999537</v>
      </c>
      <c r="F133" s="150">
        <v>1287144.8799999997</v>
      </c>
      <c r="G133" s="150"/>
      <c r="H133" s="182">
        <f t="shared" si="21"/>
        <v>1287144.8799999997</v>
      </c>
      <c r="I133" s="153">
        <v>409211.03</v>
      </c>
      <c r="J133" s="154"/>
      <c r="K133" s="177">
        <f t="shared" si="22"/>
        <v>409211.03</v>
      </c>
      <c r="L133" s="150">
        <v>269818.59999999998</v>
      </c>
      <c r="M133" s="150"/>
      <c r="N133" s="182">
        <f t="shared" si="23"/>
        <v>269818.59999999998</v>
      </c>
      <c r="O133" s="153">
        <v>478265.11999999994</v>
      </c>
      <c r="P133" s="154"/>
      <c r="Q133" s="177">
        <f t="shared" si="24"/>
        <v>478265.11999999994</v>
      </c>
      <c r="R133" s="150">
        <v>75765083.78999953</v>
      </c>
      <c r="S133" s="20"/>
      <c r="T133" s="96">
        <f t="shared" si="39"/>
        <v>75765083.78999953</v>
      </c>
      <c r="U133" s="197">
        <f t="shared" si="26"/>
        <v>0</v>
      </c>
      <c r="W133" s="133" t="s">
        <v>49</v>
      </c>
      <c r="X133" s="114">
        <f t="shared" si="27"/>
        <v>0</v>
      </c>
      <c r="Y133" s="115">
        <f t="shared" si="28"/>
        <v>0</v>
      </c>
      <c r="Z133" s="115">
        <f t="shared" si="29"/>
        <v>0</v>
      </c>
      <c r="AA133" s="115">
        <f t="shared" si="30"/>
        <v>0</v>
      </c>
      <c r="AB133" s="115">
        <f t="shared" si="31"/>
        <v>0</v>
      </c>
      <c r="AC133" s="121">
        <f t="shared" si="32"/>
        <v>0</v>
      </c>
    </row>
    <row r="134" spans="1:29" ht="15" customHeight="1">
      <c r="A134" s="240"/>
      <c r="B134" s="134" t="s">
        <v>50</v>
      </c>
      <c r="C134" s="153">
        <v>93172825.039999157</v>
      </c>
      <c r="D134" s="154"/>
      <c r="E134" s="177">
        <f t="shared" si="20"/>
        <v>93172825.039999157</v>
      </c>
      <c r="F134" s="150">
        <v>1762893.4300000009</v>
      </c>
      <c r="G134" s="150"/>
      <c r="H134" s="182">
        <f t="shared" si="21"/>
        <v>1762893.4300000009</v>
      </c>
      <c r="I134" s="153">
        <v>296192.93</v>
      </c>
      <c r="J134" s="154"/>
      <c r="K134" s="177">
        <f t="shared" si="22"/>
        <v>296192.93</v>
      </c>
      <c r="L134" s="150">
        <v>89381.58</v>
      </c>
      <c r="M134" s="150"/>
      <c r="N134" s="182">
        <f t="shared" si="23"/>
        <v>89381.58</v>
      </c>
      <c r="O134" s="153">
        <v>529791.43000000005</v>
      </c>
      <c r="P134" s="154"/>
      <c r="Q134" s="177">
        <f t="shared" si="24"/>
        <v>529791.43000000005</v>
      </c>
      <c r="R134" s="150">
        <v>91086951.529999137</v>
      </c>
      <c r="S134" s="20"/>
      <c r="T134" s="96">
        <f t="shared" si="39"/>
        <v>91086951.529999137</v>
      </c>
      <c r="U134" s="198">
        <f t="shared" si="26"/>
        <v>0</v>
      </c>
      <c r="W134" s="134" t="s">
        <v>50</v>
      </c>
      <c r="X134" s="114">
        <f t="shared" si="27"/>
        <v>0</v>
      </c>
      <c r="Y134" s="115">
        <f t="shared" si="28"/>
        <v>0</v>
      </c>
      <c r="Z134" s="115">
        <f t="shared" si="29"/>
        <v>0</v>
      </c>
      <c r="AA134" s="115">
        <f t="shared" si="30"/>
        <v>0</v>
      </c>
      <c r="AB134" s="115">
        <f t="shared" si="31"/>
        <v>0</v>
      </c>
      <c r="AC134" s="121">
        <f t="shared" si="32"/>
        <v>0</v>
      </c>
    </row>
    <row r="135" spans="1:29" ht="15" customHeight="1">
      <c r="A135" s="238">
        <v>42417</v>
      </c>
      <c r="B135" s="132" t="s">
        <v>42</v>
      </c>
      <c r="C135" s="92"/>
      <c r="D135" s="93"/>
      <c r="E135" s="94">
        <f t="shared" si="20"/>
        <v>0</v>
      </c>
      <c r="F135" s="93"/>
      <c r="G135" s="93"/>
      <c r="H135" s="101">
        <f t="shared" si="21"/>
        <v>0</v>
      </c>
      <c r="I135" s="92"/>
      <c r="J135" s="93"/>
      <c r="K135" s="94">
        <f t="shared" si="22"/>
        <v>0</v>
      </c>
      <c r="L135" s="93"/>
      <c r="M135" s="93"/>
      <c r="N135" s="101">
        <f t="shared" si="23"/>
        <v>0</v>
      </c>
      <c r="O135" s="92"/>
      <c r="P135" s="93"/>
      <c r="Q135" s="94">
        <f t="shared" si="24"/>
        <v>0</v>
      </c>
      <c r="R135" s="93"/>
      <c r="S135" s="93"/>
      <c r="T135" s="94">
        <f t="shared" si="39"/>
        <v>0</v>
      </c>
      <c r="U135" s="196">
        <f t="shared" si="26"/>
        <v>0</v>
      </c>
      <c r="W135" s="132" t="s">
        <v>42</v>
      </c>
      <c r="X135" s="110">
        <f t="shared" si="27"/>
        <v>0</v>
      </c>
      <c r="Y135" s="111">
        <f t="shared" si="28"/>
        <v>0</v>
      </c>
      <c r="Z135" s="111">
        <f t="shared" si="29"/>
        <v>0</v>
      </c>
      <c r="AA135" s="111">
        <f t="shared" si="30"/>
        <v>0</v>
      </c>
      <c r="AB135" s="111">
        <f t="shared" si="31"/>
        <v>0</v>
      </c>
      <c r="AC135" s="123">
        <f t="shared" si="32"/>
        <v>0</v>
      </c>
    </row>
    <row r="136" spans="1:29" ht="15" customHeight="1">
      <c r="A136" s="239"/>
      <c r="B136" s="133" t="s">
        <v>43</v>
      </c>
      <c r="C136" s="153">
        <v>37934200.010000207</v>
      </c>
      <c r="D136" s="154">
        <v>37934170</v>
      </c>
      <c r="E136" s="177">
        <f t="shared" si="20"/>
        <v>30.010000206530094</v>
      </c>
      <c r="F136" s="150">
        <v>357801.72999999992</v>
      </c>
      <c r="G136" s="150" t="s">
        <v>190</v>
      </c>
      <c r="H136" s="182">
        <f t="shared" si="21"/>
        <v>-7278.2700000000768</v>
      </c>
      <c r="I136" s="153">
        <v>211243.29</v>
      </c>
      <c r="J136" s="154">
        <v>211243</v>
      </c>
      <c r="K136" s="177">
        <f t="shared" si="22"/>
        <v>0.29000000000814907</v>
      </c>
      <c r="L136" s="150">
        <v>42142.200000000004</v>
      </c>
      <c r="M136" s="150">
        <v>42142.2</v>
      </c>
      <c r="N136" s="182">
        <f t="shared" si="23"/>
        <v>0</v>
      </c>
      <c r="O136" s="153">
        <v>291476.66000000003</v>
      </c>
      <c r="P136" s="154" t="s">
        <v>191</v>
      </c>
      <c r="Q136" s="177">
        <f t="shared" si="24"/>
        <v>-0.33999999996740371</v>
      </c>
      <c r="R136" s="150">
        <v>37454022.71000021</v>
      </c>
      <c r="S136" s="20">
        <v>37454050</v>
      </c>
      <c r="T136" s="96">
        <f t="shared" si="39"/>
        <v>-27.289999790489674</v>
      </c>
      <c r="U136" s="197">
        <f t="shared" si="26"/>
        <v>1</v>
      </c>
      <c r="W136" s="133" t="s">
        <v>43</v>
      </c>
      <c r="X136" s="114">
        <f t="shared" si="27"/>
        <v>0</v>
      </c>
      <c r="Y136" s="115">
        <f t="shared" si="28"/>
        <v>1</v>
      </c>
      <c r="Z136" s="115">
        <f t="shared" si="29"/>
        <v>0</v>
      </c>
      <c r="AA136" s="115">
        <f t="shared" si="30"/>
        <v>0</v>
      </c>
      <c r="AB136" s="115">
        <f t="shared" si="31"/>
        <v>0</v>
      </c>
      <c r="AC136" s="121">
        <f t="shared" si="32"/>
        <v>0</v>
      </c>
    </row>
    <row r="137" spans="1:29" ht="15" customHeight="1">
      <c r="A137" s="239"/>
      <c r="B137" s="104" t="s">
        <v>44</v>
      </c>
      <c r="C137" s="153">
        <v>89300764.05999437</v>
      </c>
      <c r="D137" s="154"/>
      <c r="E137" s="177">
        <f t="shared" ref="E137:E200" si="40">C137-D137</f>
        <v>89300764.05999437</v>
      </c>
      <c r="F137" s="150">
        <v>2099699.64</v>
      </c>
      <c r="G137" s="150"/>
      <c r="H137" s="182">
        <f t="shared" ref="H137:H200" si="41">F137-G137</f>
        <v>2099699.64</v>
      </c>
      <c r="I137" s="153">
        <v>86575.11</v>
      </c>
      <c r="K137" s="177">
        <f t="shared" ref="K137:K200" si="42">I137-J137</f>
        <v>86575.11</v>
      </c>
      <c r="L137" s="150">
        <v>175351.96</v>
      </c>
      <c r="N137" s="182">
        <f t="shared" ref="N137:N200" si="43">L137-M137</f>
        <v>175351.96</v>
      </c>
      <c r="O137" s="153">
        <v>16577.419999999998</v>
      </c>
      <c r="P137" s="154"/>
      <c r="Q137" s="177">
        <f t="shared" ref="Q137:Q200" si="44">O137-P137</f>
        <v>16577.419999999998</v>
      </c>
      <c r="R137" s="150">
        <v>87095710.149994358</v>
      </c>
      <c r="S137" s="20"/>
      <c r="T137" s="96">
        <f>R137-S137</f>
        <v>87095710.149994358</v>
      </c>
      <c r="U137" s="197">
        <f t="shared" si="26"/>
        <v>0</v>
      </c>
      <c r="W137" s="104" t="s">
        <v>44</v>
      </c>
      <c r="X137" s="114">
        <f t="shared" si="27"/>
        <v>0</v>
      </c>
      <c r="Y137" s="115">
        <f t="shared" si="28"/>
        <v>0</v>
      </c>
      <c r="Z137" s="115">
        <f t="shared" si="29"/>
        <v>0</v>
      </c>
      <c r="AA137" s="115">
        <f t="shared" si="30"/>
        <v>0</v>
      </c>
      <c r="AB137" s="115">
        <f t="shared" si="31"/>
        <v>0</v>
      </c>
      <c r="AC137" s="121">
        <f t="shared" si="32"/>
        <v>0</v>
      </c>
    </row>
    <row r="138" spans="1:29" ht="15" customHeight="1">
      <c r="A138" s="239"/>
      <c r="B138" s="133" t="s">
        <v>45</v>
      </c>
      <c r="C138" s="153">
        <v>51066937.361398011</v>
      </c>
      <c r="D138" s="154"/>
      <c r="E138" s="177">
        <f t="shared" si="40"/>
        <v>51066937.361398011</v>
      </c>
      <c r="F138" s="150">
        <v>1207082.4000000004</v>
      </c>
      <c r="G138" s="150"/>
      <c r="H138" s="182">
        <f t="shared" si="41"/>
        <v>1207082.4000000004</v>
      </c>
      <c r="I138" s="153">
        <v>235723.34999999998</v>
      </c>
      <c r="K138" s="177">
        <f t="shared" si="42"/>
        <v>235723.34999999998</v>
      </c>
      <c r="L138" s="150">
        <v>136049.85</v>
      </c>
      <c r="N138" s="182">
        <f t="shared" si="43"/>
        <v>136049.85</v>
      </c>
      <c r="O138" s="153">
        <v>644294.98000000021</v>
      </c>
      <c r="P138" s="154"/>
      <c r="Q138" s="177">
        <f t="shared" si="44"/>
        <v>644294.98000000021</v>
      </c>
      <c r="R138" s="150">
        <v>49315664.031398013</v>
      </c>
      <c r="S138" s="20"/>
      <c r="T138" s="96">
        <f t="shared" ref="T138:T152" si="45">R138-S138</f>
        <v>49315664.031398013</v>
      </c>
      <c r="U138" s="197">
        <f t="shared" ref="U138:U201" si="46">IF(D138=0,0,1)</f>
        <v>0</v>
      </c>
      <c r="W138" s="133" t="s">
        <v>45</v>
      </c>
      <c r="X138" s="114">
        <f t="shared" ref="X138:X201" si="47">+IF(AND(C138&lt;&gt;0,D138&lt;&gt;0,OR(E138&gt;100,E138&lt;-100)),1,0)</f>
        <v>0</v>
      </c>
      <c r="Y138" s="115">
        <f t="shared" ref="Y138:Y201" si="48">+IF(AND(F138&lt;&gt;0,G138&lt;&gt;0,OR(H138&gt;100,H138&lt;-100)),1,0)</f>
        <v>0</v>
      </c>
      <c r="Z138" s="115">
        <f t="shared" ref="Z138:Z201" si="49">+IF(AND(I138&lt;&gt;0,J138&lt;&gt;0,OR(K138&gt;100,K138&lt;-100)),1,0)</f>
        <v>0</v>
      </c>
      <c r="AA138" s="115">
        <f t="shared" ref="AA138:AA201" si="50">+IF(AND(L138&lt;&gt;0,M138&lt;&gt;0,OR(N138&gt;100,N138&lt;-100)),1,0)</f>
        <v>0</v>
      </c>
      <c r="AB138" s="115">
        <f t="shared" ref="AB138:AB201" si="51">+IF(AND(O138&lt;&gt;0,P138&lt;&gt;0,OR(Q138&gt;100,Q138&lt;-100)),1,0)</f>
        <v>0</v>
      </c>
      <c r="AC138" s="121">
        <f t="shared" ref="AC138:AC201" si="52">+IF(AND(R138&lt;&gt;0,S138&lt;&gt;0,OR(T138&gt;100,T138&lt;-100)),1,0)</f>
        <v>0</v>
      </c>
    </row>
    <row r="139" spans="1:29" ht="15" customHeight="1">
      <c r="A139" s="239"/>
      <c r="B139" s="133" t="s">
        <v>46</v>
      </c>
      <c r="C139" s="153">
        <v>112838334.61999866</v>
      </c>
      <c r="D139" s="154">
        <v>112838300</v>
      </c>
      <c r="E139" s="177">
        <f t="shared" si="40"/>
        <v>34.619998663663864</v>
      </c>
      <c r="F139" s="150">
        <v>1892834.73</v>
      </c>
      <c r="G139" s="150" t="s">
        <v>192</v>
      </c>
      <c r="H139" s="182">
        <f t="shared" si="41"/>
        <v>4.7299999999813735</v>
      </c>
      <c r="I139" s="153">
        <v>205961.7</v>
      </c>
      <c r="J139" s="154">
        <v>205962</v>
      </c>
      <c r="K139" s="177">
        <f t="shared" si="42"/>
        <v>-0.29999999998835847</v>
      </c>
      <c r="L139" s="150">
        <v>164751.71</v>
      </c>
      <c r="M139" s="150">
        <v>164752</v>
      </c>
      <c r="N139" s="182">
        <f t="shared" si="43"/>
        <v>-0.29000000000814907</v>
      </c>
      <c r="O139" s="153">
        <v>0</v>
      </c>
      <c r="P139" s="154" t="s">
        <v>55</v>
      </c>
      <c r="Q139" s="177">
        <f t="shared" si="44"/>
        <v>0</v>
      </c>
      <c r="R139" s="150">
        <v>110986709.87999867</v>
      </c>
      <c r="S139" s="20">
        <v>110986704</v>
      </c>
      <c r="T139" s="96">
        <f t="shared" si="45"/>
        <v>5.8799986690282822</v>
      </c>
      <c r="U139" s="197">
        <f t="shared" si="46"/>
        <v>1</v>
      </c>
      <c r="W139" s="133" t="s">
        <v>46</v>
      </c>
      <c r="X139" s="114">
        <f t="shared" si="47"/>
        <v>0</v>
      </c>
      <c r="Y139" s="115">
        <f t="shared" si="48"/>
        <v>0</v>
      </c>
      <c r="Z139" s="115">
        <f t="shared" si="49"/>
        <v>0</v>
      </c>
      <c r="AA139" s="115">
        <f t="shared" si="50"/>
        <v>0</v>
      </c>
      <c r="AB139" s="115">
        <f t="shared" si="51"/>
        <v>0</v>
      </c>
      <c r="AC139" s="121">
        <f t="shared" si="52"/>
        <v>0</v>
      </c>
    </row>
    <row r="140" spans="1:29" ht="15" customHeight="1">
      <c r="A140" s="239"/>
      <c r="B140" s="133" t="s">
        <v>47</v>
      </c>
      <c r="C140" s="95"/>
      <c r="D140" s="20">
        <v>0</v>
      </c>
      <c r="E140" s="96">
        <f t="shared" si="40"/>
        <v>0</v>
      </c>
      <c r="F140" s="20"/>
      <c r="G140" s="20" t="s">
        <v>55</v>
      </c>
      <c r="H140" s="6">
        <f t="shared" si="41"/>
        <v>0</v>
      </c>
      <c r="I140" s="95"/>
      <c r="J140" s="154" t="s">
        <v>55</v>
      </c>
      <c r="K140" s="96">
        <f t="shared" si="42"/>
        <v>0</v>
      </c>
      <c r="L140" s="20"/>
      <c r="M140" s="150" t="s">
        <v>55</v>
      </c>
      <c r="N140" s="6">
        <f t="shared" si="43"/>
        <v>0</v>
      </c>
      <c r="O140" s="95"/>
      <c r="P140" s="20" t="s">
        <v>55</v>
      </c>
      <c r="Q140" s="96">
        <f t="shared" si="44"/>
        <v>0</v>
      </c>
      <c r="R140" s="20"/>
      <c r="S140" s="20">
        <v>0</v>
      </c>
      <c r="T140" s="96">
        <f t="shared" si="45"/>
        <v>0</v>
      </c>
      <c r="U140" s="197">
        <f t="shared" si="46"/>
        <v>0</v>
      </c>
      <c r="W140" s="133" t="s">
        <v>47</v>
      </c>
      <c r="X140" s="114">
        <f t="shared" si="47"/>
        <v>0</v>
      </c>
      <c r="Y140" s="115">
        <f t="shared" si="48"/>
        <v>0</v>
      </c>
      <c r="Z140" s="115">
        <f t="shared" si="49"/>
        <v>0</v>
      </c>
      <c r="AA140" s="115">
        <f t="shared" si="50"/>
        <v>0</v>
      </c>
      <c r="AB140" s="115">
        <f t="shared" si="51"/>
        <v>0</v>
      </c>
      <c r="AC140" s="121">
        <f t="shared" si="52"/>
        <v>0</v>
      </c>
    </row>
    <row r="141" spans="1:29" ht="15" customHeight="1">
      <c r="A141" s="239"/>
      <c r="B141" s="133" t="s">
        <v>48</v>
      </c>
      <c r="C141" s="153">
        <v>97264920.399998948</v>
      </c>
      <c r="D141" s="154"/>
      <c r="E141" s="177">
        <f t="shared" si="40"/>
        <v>97264920.399998948</v>
      </c>
      <c r="F141" s="150">
        <v>1049739.4099999999</v>
      </c>
      <c r="G141" s="150"/>
      <c r="H141" s="182">
        <f t="shared" si="41"/>
        <v>1049739.4099999999</v>
      </c>
      <c r="I141" s="153">
        <v>20934.03</v>
      </c>
      <c r="J141" s="154"/>
      <c r="K141" s="177">
        <f t="shared" si="42"/>
        <v>20934.03</v>
      </c>
      <c r="L141" s="150">
        <v>11976.95</v>
      </c>
      <c r="M141" s="150"/>
      <c r="N141" s="182">
        <f t="shared" si="43"/>
        <v>11976.95</v>
      </c>
      <c r="O141" s="153">
        <v>569849.15999999968</v>
      </c>
      <c r="P141" s="154"/>
      <c r="Q141" s="177">
        <f t="shared" si="44"/>
        <v>569849.15999999968</v>
      </c>
      <c r="R141" s="150">
        <v>95654288.909998953</v>
      </c>
      <c r="S141" s="20"/>
      <c r="T141" s="96">
        <f t="shared" si="45"/>
        <v>95654288.909998953</v>
      </c>
      <c r="U141" s="197">
        <f t="shared" si="46"/>
        <v>0</v>
      </c>
      <c r="W141" s="133" t="s">
        <v>48</v>
      </c>
      <c r="X141" s="114">
        <f t="shared" si="47"/>
        <v>0</v>
      </c>
      <c r="Y141" s="115">
        <f t="shared" si="48"/>
        <v>0</v>
      </c>
      <c r="Z141" s="115">
        <f t="shared" si="49"/>
        <v>0</v>
      </c>
      <c r="AA141" s="115">
        <f t="shared" si="50"/>
        <v>0</v>
      </c>
      <c r="AB141" s="115">
        <f t="shared" si="51"/>
        <v>0</v>
      </c>
      <c r="AC141" s="121">
        <f t="shared" si="52"/>
        <v>0</v>
      </c>
    </row>
    <row r="142" spans="1:29" ht="15" customHeight="1">
      <c r="A142" s="239"/>
      <c r="B142" s="133" t="s">
        <v>49</v>
      </c>
      <c r="C142" s="153">
        <v>75765083.78999953</v>
      </c>
      <c r="D142" s="154"/>
      <c r="E142" s="177">
        <f t="shared" si="40"/>
        <v>75765083.78999953</v>
      </c>
      <c r="F142" s="150">
        <v>1174491.9800000002</v>
      </c>
      <c r="G142" s="150"/>
      <c r="H142" s="182">
        <f t="shared" si="41"/>
        <v>1174491.9800000002</v>
      </c>
      <c r="I142" s="153">
        <v>191322.56</v>
      </c>
      <c r="J142" s="154"/>
      <c r="K142" s="177">
        <f t="shared" si="42"/>
        <v>191322.56</v>
      </c>
      <c r="L142" s="150">
        <v>108594.63</v>
      </c>
      <c r="M142" s="150"/>
      <c r="N142" s="182">
        <f t="shared" si="43"/>
        <v>108594.63</v>
      </c>
      <c r="O142" s="153">
        <v>652016.72000000009</v>
      </c>
      <c r="P142" s="154"/>
      <c r="Q142" s="177">
        <f t="shared" si="44"/>
        <v>652016.72000000009</v>
      </c>
      <c r="R142" s="150">
        <v>74021303.019999534</v>
      </c>
      <c r="S142" s="20"/>
      <c r="T142" s="96">
        <f t="shared" si="45"/>
        <v>74021303.019999534</v>
      </c>
      <c r="U142" s="197">
        <f t="shared" si="46"/>
        <v>0</v>
      </c>
      <c r="W142" s="133" t="s">
        <v>49</v>
      </c>
      <c r="X142" s="114">
        <f t="shared" si="47"/>
        <v>0</v>
      </c>
      <c r="Y142" s="115">
        <f t="shared" si="48"/>
        <v>0</v>
      </c>
      <c r="Z142" s="115">
        <f t="shared" si="49"/>
        <v>0</v>
      </c>
      <c r="AA142" s="115">
        <f t="shared" si="50"/>
        <v>0</v>
      </c>
      <c r="AB142" s="115">
        <f t="shared" si="51"/>
        <v>0</v>
      </c>
      <c r="AC142" s="121">
        <f t="shared" si="52"/>
        <v>0</v>
      </c>
    </row>
    <row r="143" spans="1:29" ht="15" customHeight="1">
      <c r="A143" s="240"/>
      <c r="B143" s="134" t="s">
        <v>50</v>
      </c>
      <c r="C143" s="97"/>
      <c r="D143" s="98"/>
      <c r="E143" s="99">
        <f t="shared" si="40"/>
        <v>0</v>
      </c>
      <c r="F143" s="98"/>
      <c r="G143" s="98"/>
      <c r="H143" s="103">
        <f t="shared" si="41"/>
        <v>0</v>
      </c>
      <c r="I143" s="97"/>
      <c r="J143" s="98"/>
      <c r="K143" s="99">
        <f t="shared" si="42"/>
        <v>0</v>
      </c>
      <c r="L143" s="98"/>
      <c r="M143" s="98"/>
      <c r="N143" s="103">
        <f t="shared" si="43"/>
        <v>0</v>
      </c>
      <c r="O143" s="97"/>
      <c r="P143" s="98"/>
      <c r="Q143" s="99">
        <f t="shared" si="44"/>
        <v>0</v>
      </c>
      <c r="R143" s="98"/>
      <c r="S143" s="98"/>
      <c r="T143" s="99">
        <f t="shared" si="45"/>
        <v>0</v>
      </c>
      <c r="U143" s="198">
        <f t="shared" si="46"/>
        <v>0</v>
      </c>
      <c r="W143" s="134" t="s">
        <v>50</v>
      </c>
      <c r="X143" s="118">
        <f t="shared" si="47"/>
        <v>0</v>
      </c>
      <c r="Y143" s="119">
        <f t="shared" si="48"/>
        <v>0</v>
      </c>
      <c r="Z143" s="119">
        <f t="shared" si="49"/>
        <v>0</v>
      </c>
      <c r="AA143" s="119">
        <f t="shared" si="50"/>
        <v>0</v>
      </c>
      <c r="AB143" s="119">
        <f t="shared" si="51"/>
        <v>0</v>
      </c>
      <c r="AC143" s="124">
        <f t="shared" si="52"/>
        <v>0</v>
      </c>
    </row>
    <row r="144" spans="1:29" ht="15" customHeight="1">
      <c r="A144" s="238">
        <v>42418</v>
      </c>
      <c r="B144" s="132" t="s">
        <v>42</v>
      </c>
      <c r="C144" s="153">
        <v>52172801.879999556</v>
      </c>
      <c r="D144" s="154"/>
      <c r="E144" s="177">
        <f t="shared" si="40"/>
        <v>52172801.879999556</v>
      </c>
      <c r="F144" s="150">
        <v>2425313.2200000021</v>
      </c>
      <c r="G144" s="150"/>
      <c r="H144" s="182">
        <f t="shared" si="41"/>
        <v>2425313.2200000021</v>
      </c>
      <c r="I144" s="153">
        <v>160549.5</v>
      </c>
      <c r="J144" s="154"/>
      <c r="K144" s="177">
        <f t="shared" si="42"/>
        <v>160549.5</v>
      </c>
      <c r="L144" s="150">
        <v>0</v>
      </c>
      <c r="M144" s="150"/>
      <c r="N144" s="182">
        <f t="shared" si="43"/>
        <v>0</v>
      </c>
      <c r="O144" s="153">
        <v>1266359.6599999999</v>
      </c>
      <c r="P144" s="154"/>
      <c r="Q144" s="177">
        <f t="shared" si="44"/>
        <v>1266359.6599999999</v>
      </c>
      <c r="R144" s="150">
        <v>51009515.619999543</v>
      </c>
      <c r="S144" s="20"/>
      <c r="T144" s="96">
        <f t="shared" si="45"/>
        <v>51009515.619999543</v>
      </c>
      <c r="U144" s="196">
        <f t="shared" si="46"/>
        <v>0</v>
      </c>
      <c r="W144" s="132" t="s">
        <v>42</v>
      </c>
      <c r="X144" s="114">
        <f t="shared" si="47"/>
        <v>0</v>
      </c>
      <c r="Y144" s="115">
        <f t="shared" si="48"/>
        <v>0</v>
      </c>
      <c r="Z144" s="115">
        <f t="shared" si="49"/>
        <v>0</v>
      </c>
      <c r="AA144" s="115">
        <f t="shared" si="50"/>
        <v>0</v>
      </c>
      <c r="AB144" s="115">
        <f t="shared" si="51"/>
        <v>0</v>
      </c>
      <c r="AC144" s="121">
        <f t="shared" si="52"/>
        <v>0</v>
      </c>
    </row>
    <row r="145" spans="1:29" ht="15" customHeight="1">
      <c r="A145" s="239"/>
      <c r="B145" s="133" t="s">
        <v>43</v>
      </c>
      <c r="C145" s="153">
        <v>37454022.71000021</v>
      </c>
      <c r="D145" s="154">
        <v>37454050</v>
      </c>
      <c r="E145" s="177">
        <f t="shared" si="40"/>
        <v>-27.289999790489674</v>
      </c>
      <c r="F145" s="150">
        <v>386593.98</v>
      </c>
      <c r="G145" s="150" t="s">
        <v>224</v>
      </c>
      <c r="H145" s="182">
        <f t="shared" si="41"/>
        <v>-320325.02</v>
      </c>
      <c r="I145" s="153">
        <v>19284.129999999997</v>
      </c>
      <c r="J145" s="154">
        <v>19284.099999999999</v>
      </c>
      <c r="K145" s="177">
        <f t="shared" si="42"/>
        <v>2.9999999998835847E-2</v>
      </c>
      <c r="L145" s="150">
        <v>4986.26</v>
      </c>
      <c r="M145" s="150">
        <v>4986</v>
      </c>
      <c r="N145" s="182">
        <f t="shared" si="43"/>
        <v>0.26000000000021828</v>
      </c>
      <c r="O145" s="153">
        <v>214810.58000000002</v>
      </c>
      <c r="P145" s="154" t="s">
        <v>225</v>
      </c>
      <c r="Q145" s="177">
        <f t="shared" si="44"/>
        <v>0.58000000001629815</v>
      </c>
      <c r="R145" s="150">
        <v>39095088.670000203</v>
      </c>
      <c r="S145" s="20">
        <v>39095120</v>
      </c>
      <c r="T145" s="96">
        <f t="shared" si="45"/>
        <v>-31.329999797046185</v>
      </c>
      <c r="U145" s="197">
        <f t="shared" si="46"/>
        <v>1</v>
      </c>
      <c r="W145" s="133" t="s">
        <v>43</v>
      </c>
      <c r="X145" s="114">
        <f t="shared" si="47"/>
        <v>0</v>
      </c>
      <c r="Y145" s="115">
        <f t="shared" si="48"/>
        <v>1</v>
      </c>
      <c r="Z145" s="115">
        <f t="shared" si="49"/>
        <v>0</v>
      </c>
      <c r="AA145" s="115">
        <f t="shared" si="50"/>
        <v>0</v>
      </c>
      <c r="AB145" s="115">
        <f t="shared" si="51"/>
        <v>0</v>
      </c>
      <c r="AC145" s="121">
        <f t="shared" si="52"/>
        <v>0</v>
      </c>
    </row>
    <row r="146" spans="1:29" ht="15" customHeight="1">
      <c r="A146" s="239"/>
      <c r="B146" s="104" t="s">
        <v>44</v>
      </c>
      <c r="C146" s="155"/>
      <c r="D146" s="3"/>
      <c r="E146" s="159">
        <f t="shared" si="40"/>
        <v>0</v>
      </c>
      <c r="H146" s="136">
        <f t="shared" si="41"/>
        <v>0</v>
      </c>
      <c r="I146" s="155"/>
      <c r="K146" s="159">
        <f t="shared" si="42"/>
        <v>0</v>
      </c>
      <c r="N146" s="136">
        <f t="shared" si="43"/>
        <v>0</v>
      </c>
      <c r="O146" s="155"/>
      <c r="P146" s="3"/>
      <c r="Q146" s="159">
        <f t="shared" si="44"/>
        <v>0</v>
      </c>
      <c r="S146" s="20"/>
      <c r="T146" s="96">
        <f t="shared" si="45"/>
        <v>0</v>
      </c>
      <c r="U146" s="197">
        <f t="shared" si="46"/>
        <v>0</v>
      </c>
      <c r="W146" s="104" t="s">
        <v>44</v>
      </c>
      <c r="X146" s="114">
        <f t="shared" si="47"/>
        <v>0</v>
      </c>
      <c r="Y146" s="115">
        <f t="shared" si="48"/>
        <v>0</v>
      </c>
      <c r="Z146" s="115">
        <f t="shared" si="49"/>
        <v>0</v>
      </c>
      <c r="AA146" s="115">
        <f t="shared" si="50"/>
        <v>0</v>
      </c>
      <c r="AB146" s="115">
        <f t="shared" si="51"/>
        <v>0</v>
      </c>
      <c r="AC146" s="121">
        <f t="shared" si="52"/>
        <v>0</v>
      </c>
    </row>
    <row r="147" spans="1:29" ht="15" customHeight="1">
      <c r="A147" s="239"/>
      <c r="B147" s="133" t="s">
        <v>45</v>
      </c>
      <c r="C147" s="153">
        <v>49315664.031398013</v>
      </c>
      <c r="D147" s="154"/>
      <c r="E147" s="177">
        <f t="shared" si="40"/>
        <v>49315664.031398013</v>
      </c>
      <c r="F147" s="150">
        <v>1060950.6400000001</v>
      </c>
      <c r="G147" s="150"/>
      <c r="H147" s="182">
        <f t="shared" si="41"/>
        <v>1060950.6400000001</v>
      </c>
      <c r="I147" s="153">
        <v>112788.26000000001</v>
      </c>
      <c r="J147" s="154"/>
      <c r="K147" s="177">
        <f t="shared" si="42"/>
        <v>112788.26000000001</v>
      </c>
      <c r="L147" s="150">
        <v>36108.74</v>
      </c>
      <c r="M147" s="150"/>
      <c r="N147" s="182">
        <f t="shared" si="43"/>
        <v>36108.74</v>
      </c>
      <c r="O147" s="153">
        <v>279041.71000000002</v>
      </c>
      <c r="P147" s="154"/>
      <c r="Q147" s="177">
        <f t="shared" si="44"/>
        <v>279041.71000000002</v>
      </c>
      <c r="R147" s="150">
        <v>52430472.031398028</v>
      </c>
      <c r="S147" s="20"/>
      <c r="T147" s="96">
        <f t="shared" si="45"/>
        <v>52430472.031398028</v>
      </c>
      <c r="U147" s="197">
        <f t="shared" si="46"/>
        <v>0</v>
      </c>
      <c r="W147" s="133" t="s">
        <v>45</v>
      </c>
      <c r="X147" s="114">
        <f t="shared" si="47"/>
        <v>0</v>
      </c>
      <c r="Y147" s="115">
        <f t="shared" si="48"/>
        <v>0</v>
      </c>
      <c r="Z147" s="115">
        <f t="shared" si="49"/>
        <v>0</v>
      </c>
      <c r="AA147" s="115">
        <f t="shared" si="50"/>
        <v>0</v>
      </c>
      <c r="AB147" s="115">
        <f t="shared" si="51"/>
        <v>0</v>
      </c>
      <c r="AC147" s="121">
        <f t="shared" si="52"/>
        <v>0</v>
      </c>
    </row>
    <row r="148" spans="1:29" ht="15" customHeight="1">
      <c r="A148" s="239"/>
      <c r="B148" s="133" t="s">
        <v>46</v>
      </c>
      <c r="C148" s="153">
        <v>110986709.87999867</v>
      </c>
      <c r="D148" s="154"/>
      <c r="E148" s="177">
        <f t="shared" si="40"/>
        <v>110986709.87999867</v>
      </c>
      <c r="F148" s="150">
        <v>1345689.0299999998</v>
      </c>
      <c r="G148" s="150"/>
      <c r="H148" s="182">
        <f t="shared" si="41"/>
        <v>1345689.0299999998</v>
      </c>
      <c r="I148" s="153">
        <v>65387.040000000001</v>
      </c>
      <c r="J148" s="154"/>
      <c r="K148" s="177">
        <f t="shared" si="42"/>
        <v>65387.040000000001</v>
      </c>
      <c r="L148" s="150">
        <v>3171.05</v>
      </c>
      <c r="M148" s="150"/>
      <c r="N148" s="182">
        <f t="shared" si="43"/>
        <v>3171.05</v>
      </c>
      <c r="O148" s="153">
        <v>0</v>
      </c>
      <c r="P148" s="154"/>
      <c r="Q148" s="177">
        <f t="shared" si="44"/>
        <v>0</v>
      </c>
      <c r="R148" s="150">
        <v>109703236.83999863</v>
      </c>
      <c r="S148" s="20"/>
      <c r="T148" s="96">
        <f t="shared" si="45"/>
        <v>109703236.83999863</v>
      </c>
      <c r="U148" s="197">
        <f t="shared" si="46"/>
        <v>0</v>
      </c>
      <c r="W148" s="133" t="s">
        <v>46</v>
      </c>
      <c r="X148" s="114">
        <f t="shared" si="47"/>
        <v>0</v>
      </c>
      <c r="Y148" s="115">
        <f t="shared" si="48"/>
        <v>0</v>
      </c>
      <c r="Z148" s="115">
        <f t="shared" si="49"/>
        <v>0</v>
      </c>
      <c r="AA148" s="115">
        <f t="shared" si="50"/>
        <v>0</v>
      </c>
      <c r="AB148" s="115">
        <f t="shared" si="51"/>
        <v>0</v>
      </c>
      <c r="AC148" s="121">
        <f t="shared" si="52"/>
        <v>0</v>
      </c>
    </row>
    <row r="149" spans="1:29" ht="15" customHeight="1">
      <c r="A149" s="239"/>
      <c r="B149" s="133" t="s">
        <v>47</v>
      </c>
      <c r="C149" s="153">
        <v>26142383.28000034</v>
      </c>
      <c r="D149" s="154">
        <v>26142430</v>
      </c>
      <c r="E149" s="177">
        <f t="shared" si="40"/>
        <v>-46.71999965980649</v>
      </c>
      <c r="F149" s="150">
        <v>1022898.1100000005</v>
      </c>
      <c r="G149" s="150" t="s">
        <v>226</v>
      </c>
      <c r="H149" s="182">
        <f t="shared" si="41"/>
        <v>-1.8899999995483086</v>
      </c>
      <c r="I149" s="153">
        <v>209067.60999999996</v>
      </c>
      <c r="J149" s="3">
        <v>209068</v>
      </c>
      <c r="K149" s="177">
        <f t="shared" si="42"/>
        <v>-0.39000000004307367</v>
      </c>
      <c r="L149" s="150">
        <v>240770.59</v>
      </c>
      <c r="M149">
        <v>240771</v>
      </c>
      <c r="N149" s="182">
        <f t="shared" si="43"/>
        <v>-0.41000000000349246</v>
      </c>
      <c r="O149" s="153">
        <v>533337.12999999989</v>
      </c>
      <c r="P149" s="154" t="s">
        <v>227</v>
      </c>
      <c r="Q149" s="177">
        <f t="shared" si="44"/>
        <v>0.12999999988824129</v>
      </c>
      <c r="R149" s="150">
        <v>26343925.710000344</v>
      </c>
      <c r="S149" s="20">
        <v>26343940</v>
      </c>
      <c r="T149" s="96">
        <f t="shared" si="45"/>
        <v>-14.289999656379223</v>
      </c>
      <c r="U149" s="197">
        <f t="shared" si="46"/>
        <v>1</v>
      </c>
      <c r="W149" s="133" t="s">
        <v>47</v>
      </c>
      <c r="X149" s="114">
        <f t="shared" si="47"/>
        <v>0</v>
      </c>
      <c r="Y149" s="115">
        <f t="shared" si="48"/>
        <v>0</v>
      </c>
      <c r="Z149" s="115">
        <f t="shared" si="49"/>
        <v>0</v>
      </c>
      <c r="AA149" s="115">
        <f t="shared" si="50"/>
        <v>0</v>
      </c>
      <c r="AB149" s="115">
        <f t="shared" si="51"/>
        <v>0</v>
      </c>
      <c r="AC149" s="121">
        <f t="shared" si="52"/>
        <v>0</v>
      </c>
    </row>
    <row r="150" spans="1:29" ht="15" customHeight="1">
      <c r="A150" s="239"/>
      <c r="B150" s="133" t="s">
        <v>48</v>
      </c>
      <c r="C150" s="153">
        <v>95654288.909998953</v>
      </c>
      <c r="D150" s="154"/>
      <c r="E150" s="177">
        <f t="shared" si="40"/>
        <v>95654288.909998953</v>
      </c>
      <c r="F150" s="150">
        <v>1029553.6799999997</v>
      </c>
      <c r="G150" s="150"/>
      <c r="H150" s="182">
        <f t="shared" si="41"/>
        <v>1029553.6799999997</v>
      </c>
      <c r="I150" s="153">
        <v>136235.4</v>
      </c>
      <c r="J150" s="154"/>
      <c r="K150" s="177">
        <f t="shared" si="42"/>
        <v>136235.4</v>
      </c>
      <c r="L150" s="150">
        <v>7753.76</v>
      </c>
      <c r="M150" s="150"/>
      <c r="N150" s="182">
        <f t="shared" si="43"/>
        <v>7753.76</v>
      </c>
      <c r="O150" s="153">
        <v>623394.81000000006</v>
      </c>
      <c r="P150" s="154"/>
      <c r="Q150" s="177">
        <f t="shared" si="44"/>
        <v>623394.81000000006</v>
      </c>
      <c r="R150" s="150">
        <v>94129822.059998959</v>
      </c>
      <c r="S150" s="20"/>
      <c r="T150" s="96">
        <f t="shared" si="45"/>
        <v>94129822.059998959</v>
      </c>
      <c r="U150" s="197">
        <f t="shared" si="46"/>
        <v>0</v>
      </c>
      <c r="W150" s="133" t="s">
        <v>48</v>
      </c>
      <c r="X150" s="114">
        <f t="shared" si="47"/>
        <v>0</v>
      </c>
      <c r="Y150" s="115">
        <f t="shared" si="48"/>
        <v>0</v>
      </c>
      <c r="Z150" s="115">
        <f t="shared" si="49"/>
        <v>0</v>
      </c>
      <c r="AA150" s="115">
        <f t="shared" si="50"/>
        <v>0</v>
      </c>
      <c r="AB150" s="115">
        <f t="shared" si="51"/>
        <v>0</v>
      </c>
      <c r="AC150" s="121">
        <f t="shared" si="52"/>
        <v>0</v>
      </c>
    </row>
    <row r="151" spans="1:29" ht="15" customHeight="1">
      <c r="A151" s="239"/>
      <c r="B151" s="133" t="s">
        <v>49</v>
      </c>
      <c r="C151" s="153">
        <v>74021303.019999534</v>
      </c>
      <c r="D151" s="154"/>
      <c r="E151" s="177">
        <f t="shared" si="40"/>
        <v>74021303.019999534</v>
      </c>
      <c r="F151" s="150">
        <v>1396789.9099999995</v>
      </c>
      <c r="G151" s="150"/>
      <c r="H151" s="182">
        <f t="shared" si="41"/>
        <v>1396789.9099999995</v>
      </c>
      <c r="I151" s="153">
        <v>218717.71</v>
      </c>
      <c r="J151" s="154"/>
      <c r="K151" s="177">
        <f t="shared" si="42"/>
        <v>218717.71</v>
      </c>
      <c r="L151" s="150">
        <v>100236.54999999999</v>
      </c>
      <c r="M151" s="150"/>
      <c r="N151" s="182">
        <f t="shared" si="43"/>
        <v>100236.54999999999</v>
      </c>
      <c r="O151" s="153">
        <v>574021.36</v>
      </c>
      <c r="P151" s="154"/>
      <c r="Q151" s="177">
        <f t="shared" si="44"/>
        <v>574021.36</v>
      </c>
      <c r="R151" s="150">
        <v>73223413.349999547</v>
      </c>
      <c r="S151" s="20"/>
      <c r="T151" s="96">
        <f t="shared" si="45"/>
        <v>73223413.349999547</v>
      </c>
      <c r="U151" s="197">
        <f t="shared" si="46"/>
        <v>0</v>
      </c>
      <c r="W151" s="133" t="s">
        <v>49</v>
      </c>
      <c r="X151" s="114">
        <f t="shared" si="47"/>
        <v>0</v>
      </c>
      <c r="Y151" s="115">
        <f t="shared" si="48"/>
        <v>0</v>
      </c>
      <c r="Z151" s="115">
        <f t="shared" si="49"/>
        <v>0</v>
      </c>
      <c r="AA151" s="115">
        <f t="shared" si="50"/>
        <v>0</v>
      </c>
      <c r="AB151" s="115">
        <f t="shared" si="51"/>
        <v>0</v>
      </c>
      <c r="AC151" s="121">
        <f t="shared" si="52"/>
        <v>0</v>
      </c>
    </row>
    <row r="152" spans="1:29" ht="15" customHeight="1">
      <c r="A152" s="240"/>
      <c r="B152" s="134" t="s">
        <v>50</v>
      </c>
      <c r="C152" s="153">
        <v>91086951.529999137</v>
      </c>
      <c r="D152" s="154"/>
      <c r="E152" s="177">
        <f t="shared" si="40"/>
        <v>91086951.529999137</v>
      </c>
      <c r="F152" s="150">
        <v>3092281.2200000007</v>
      </c>
      <c r="G152" s="150"/>
      <c r="H152" s="182">
        <f t="shared" si="41"/>
        <v>3092281.2200000007</v>
      </c>
      <c r="I152" s="153">
        <v>529776.87999999989</v>
      </c>
      <c r="J152" s="154"/>
      <c r="K152" s="177">
        <f t="shared" si="42"/>
        <v>529776.87999999989</v>
      </c>
      <c r="L152" s="150">
        <v>201102.42</v>
      </c>
      <c r="M152" s="150"/>
      <c r="N152" s="182">
        <f t="shared" si="43"/>
        <v>201102.42</v>
      </c>
      <c r="O152" s="153">
        <v>916896.08999999985</v>
      </c>
      <c r="P152" s="154"/>
      <c r="Q152" s="177">
        <f t="shared" si="44"/>
        <v>916896.08999999985</v>
      </c>
      <c r="R152" s="150">
        <v>92044208.539999142</v>
      </c>
      <c r="S152" s="20"/>
      <c r="T152" s="96">
        <f t="shared" si="45"/>
        <v>92044208.539999142</v>
      </c>
      <c r="U152" s="198">
        <f t="shared" si="46"/>
        <v>0</v>
      </c>
      <c r="W152" s="134" t="s">
        <v>50</v>
      </c>
      <c r="X152" s="114">
        <f t="shared" si="47"/>
        <v>0</v>
      </c>
      <c r="Y152" s="115">
        <f t="shared" si="48"/>
        <v>0</v>
      </c>
      <c r="Z152" s="115">
        <f t="shared" si="49"/>
        <v>0</v>
      </c>
      <c r="AA152" s="115">
        <f t="shared" si="50"/>
        <v>0</v>
      </c>
      <c r="AB152" s="115">
        <f t="shared" si="51"/>
        <v>0</v>
      </c>
      <c r="AC152" s="121">
        <f t="shared" si="52"/>
        <v>0</v>
      </c>
    </row>
    <row r="153" spans="1:29" ht="15" customHeight="1">
      <c r="A153" s="238">
        <v>42420</v>
      </c>
      <c r="B153" s="132" t="s">
        <v>42</v>
      </c>
      <c r="C153" s="92"/>
      <c r="D153" s="93"/>
      <c r="E153" s="94">
        <f t="shared" si="40"/>
        <v>0</v>
      </c>
      <c r="F153" s="93"/>
      <c r="G153" s="93"/>
      <c r="H153" s="101">
        <f t="shared" si="41"/>
        <v>0</v>
      </c>
      <c r="I153" s="92"/>
      <c r="J153" s="93"/>
      <c r="K153" s="94">
        <f t="shared" si="42"/>
        <v>0</v>
      </c>
      <c r="L153" s="93"/>
      <c r="M153" s="93"/>
      <c r="N153" s="101">
        <f t="shared" si="43"/>
        <v>0</v>
      </c>
      <c r="O153" s="92"/>
      <c r="P153" s="93"/>
      <c r="Q153" s="94">
        <f t="shared" si="44"/>
        <v>0</v>
      </c>
      <c r="R153" s="93"/>
      <c r="S153" s="93"/>
      <c r="T153" s="94">
        <f>R153-S153</f>
        <v>0</v>
      </c>
      <c r="U153" s="196">
        <f t="shared" si="46"/>
        <v>0</v>
      </c>
      <c r="W153" s="132" t="s">
        <v>42</v>
      </c>
      <c r="X153" s="110">
        <f t="shared" si="47"/>
        <v>0</v>
      </c>
      <c r="Y153" s="111">
        <f t="shared" si="48"/>
        <v>0</v>
      </c>
      <c r="Z153" s="111">
        <f t="shared" si="49"/>
        <v>0</v>
      </c>
      <c r="AA153" s="111">
        <f t="shared" si="50"/>
        <v>0</v>
      </c>
      <c r="AB153" s="111">
        <f t="shared" si="51"/>
        <v>0</v>
      </c>
      <c r="AC153" s="123">
        <f t="shared" si="52"/>
        <v>0</v>
      </c>
    </row>
    <row r="154" spans="1:29" ht="15" customHeight="1">
      <c r="A154" s="239"/>
      <c r="B154" s="133" t="s">
        <v>43</v>
      </c>
      <c r="C154" s="95"/>
      <c r="D154" s="20"/>
      <c r="E154" s="96">
        <f t="shared" si="40"/>
        <v>0</v>
      </c>
      <c r="F154" s="20"/>
      <c r="G154" s="20"/>
      <c r="H154" s="6">
        <f t="shared" si="41"/>
        <v>0</v>
      </c>
      <c r="I154" s="95"/>
      <c r="J154" s="20"/>
      <c r="K154" s="96">
        <f t="shared" si="42"/>
        <v>0</v>
      </c>
      <c r="L154" s="20"/>
      <c r="M154" s="20"/>
      <c r="N154" s="6">
        <f t="shared" si="43"/>
        <v>0</v>
      </c>
      <c r="O154" s="95"/>
      <c r="P154" s="20"/>
      <c r="Q154" s="96">
        <f t="shared" si="44"/>
        <v>0</v>
      </c>
      <c r="R154" s="20"/>
      <c r="S154" s="20"/>
      <c r="T154" s="96">
        <f t="shared" ref="T154:T160" si="53">R154-S154</f>
        <v>0</v>
      </c>
      <c r="U154" s="197">
        <f t="shared" si="46"/>
        <v>0</v>
      </c>
      <c r="W154" s="133" t="s">
        <v>43</v>
      </c>
      <c r="X154" s="114">
        <f t="shared" si="47"/>
        <v>0</v>
      </c>
      <c r="Y154" s="115">
        <f t="shared" si="48"/>
        <v>0</v>
      </c>
      <c r="Z154" s="115">
        <f t="shared" si="49"/>
        <v>0</v>
      </c>
      <c r="AA154" s="115">
        <f t="shared" si="50"/>
        <v>0</v>
      </c>
      <c r="AB154" s="115">
        <f t="shared" si="51"/>
        <v>0</v>
      </c>
      <c r="AC154" s="121">
        <f t="shared" si="52"/>
        <v>0</v>
      </c>
    </row>
    <row r="155" spans="1:29" ht="15" customHeight="1">
      <c r="A155" s="239"/>
      <c r="B155" s="104" t="s">
        <v>44</v>
      </c>
      <c r="C155" s="153">
        <v>87095710.149994358</v>
      </c>
      <c r="D155" s="154"/>
      <c r="E155" s="177">
        <f t="shared" si="40"/>
        <v>87095710.149994358</v>
      </c>
      <c r="F155" s="150">
        <v>2967051.45</v>
      </c>
      <c r="G155" s="150"/>
      <c r="H155" s="182">
        <f t="shared" si="41"/>
        <v>2967051.45</v>
      </c>
      <c r="I155" s="153">
        <v>0</v>
      </c>
      <c r="J155" s="154"/>
      <c r="K155" s="177">
        <f t="shared" si="42"/>
        <v>0</v>
      </c>
      <c r="L155" s="150">
        <v>0</v>
      </c>
      <c r="M155" s="150"/>
      <c r="N155" s="182">
        <f t="shared" si="43"/>
        <v>0</v>
      </c>
      <c r="O155" s="153">
        <v>690167.65999999992</v>
      </c>
      <c r="P155" s="154"/>
      <c r="Q155" s="177">
        <f t="shared" si="44"/>
        <v>690167.65999999992</v>
      </c>
      <c r="R155" s="150">
        <v>88015823.699994355</v>
      </c>
      <c r="S155" s="20"/>
      <c r="T155" s="96">
        <f t="shared" si="53"/>
        <v>88015823.699994355</v>
      </c>
      <c r="U155" s="197">
        <f t="shared" si="46"/>
        <v>0</v>
      </c>
      <c r="W155" s="104" t="s">
        <v>44</v>
      </c>
      <c r="X155" s="114">
        <f t="shared" si="47"/>
        <v>0</v>
      </c>
      <c r="Y155" s="115">
        <f t="shared" si="48"/>
        <v>0</v>
      </c>
      <c r="Z155" s="115">
        <f t="shared" si="49"/>
        <v>0</v>
      </c>
      <c r="AA155" s="115">
        <f t="shared" si="50"/>
        <v>0</v>
      </c>
      <c r="AB155" s="115">
        <f t="shared" si="51"/>
        <v>0</v>
      </c>
      <c r="AC155" s="121">
        <f t="shared" si="52"/>
        <v>0</v>
      </c>
    </row>
    <row r="156" spans="1:29" ht="15" customHeight="1">
      <c r="A156" s="239"/>
      <c r="B156" s="133" t="s">
        <v>45</v>
      </c>
      <c r="C156" s="153">
        <v>52430472.031398028</v>
      </c>
      <c r="D156" s="154"/>
      <c r="E156" s="177">
        <f t="shared" si="40"/>
        <v>52430472.031398028</v>
      </c>
      <c r="F156" s="150">
        <v>660396</v>
      </c>
      <c r="G156" s="150"/>
      <c r="H156" s="182">
        <f t="shared" si="41"/>
        <v>660396</v>
      </c>
      <c r="I156" s="153">
        <v>87495.88</v>
      </c>
      <c r="J156" s="154"/>
      <c r="K156" s="177">
        <f t="shared" si="42"/>
        <v>87495.88</v>
      </c>
      <c r="L156" s="150">
        <v>1080.94</v>
      </c>
      <c r="M156" s="150"/>
      <c r="N156" s="182">
        <f t="shared" si="43"/>
        <v>1080.94</v>
      </c>
      <c r="O156" s="153">
        <v>0</v>
      </c>
      <c r="P156" s="154"/>
      <c r="Q156" s="177">
        <f t="shared" si="44"/>
        <v>0</v>
      </c>
      <c r="R156" s="150">
        <v>51856490.971398033</v>
      </c>
      <c r="S156" s="20"/>
      <c r="T156" s="96">
        <f t="shared" si="53"/>
        <v>51856490.971398033</v>
      </c>
      <c r="U156" s="197">
        <f t="shared" si="46"/>
        <v>0</v>
      </c>
      <c r="W156" s="133" t="s">
        <v>45</v>
      </c>
      <c r="X156" s="114">
        <f t="shared" si="47"/>
        <v>0</v>
      </c>
      <c r="Y156" s="115">
        <f t="shared" si="48"/>
        <v>0</v>
      </c>
      <c r="Z156" s="115">
        <f t="shared" si="49"/>
        <v>0</v>
      </c>
      <c r="AA156" s="115">
        <f t="shared" si="50"/>
        <v>0</v>
      </c>
      <c r="AB156" s="115">
        <f t="shared" si="51"/>
        <v>0</v>
      </c>
      <c r="AC156" s="121">
        <f t="shared" si="52"/>
        <v>0</v>
      </c>
    </row>
    <row r="157" spans="1:29" ht="15" customHeight="1">
      <c r="A157" s="239"/>
      <c r="B157" s="133" t="s">
        <v>46</v>
      </c>
      <c r="C157" s="95"/>
      <c r="D157" s="20"/>
      <c r="E157" s="96">
        <f t="shared" si="40"/>
        <v>0</v>
      </c>
      <c r="F157" s="20"/>
      <c r="G157" s="20"/>
      <c r="H157" s="6">
        <f t="shared" si="41"/>
        <v>0</v>
      </c>
      <c r="I157" s="95"/>
      <c r="J157" s="20"/>
      <c r="K157" s="96">
        <f t="shared" si="42"/>
        <v>0</v>
      </c>
      <c r="L157" s="20"/>
      <c r="M157" s="20"/>
      <c r="N157" s="6">
        <f t="shared" si="43"/>
        <v>0</v>
      </c>
      <c r="O157" s="95"/>
      <c r="P157" s="20"/>
      <c r="Q157" s="96">
        <f t="shared" si="44"/>
        <v>0</v>
      </c>
      <c r="R157" s="20"/>
      <c r="S157" s="20"/>
      <c r="T157" s="96">
        <f t="shared" si="53"/>
        <v>0</v>
      </c>
      <c r="U157" s="197">
        <f t="shared" si="46"/>
        <v>0</v>
      </c>
      <c r="W157" s="133" t="s">
        <v>46</v>
      </c>
      <c r="X157" s="114">
        <f t="shared" si="47"/>
        <v>0</v>
      </c>
      <c r="Y157" s="115">
        <f t="shared" si="48"/>
        <v>0</v>
      </c>
      <c r="Z157" s="115">
        <f t="shared" si="49"/>
        <v>0</v>
      </c>
      <c r="AA157" s="115">
        <f t="shared" si="50"/>
        <v>0</v>
      </c>
      <c r="AB157" s="115">
        <f t="shared" si="51"/>
        <v>0</v>
      </c>
      <c r="AC157" s="121">
        <f t="shared" si="52"/>
        <v>0</v>
      </c>
    </row>
    <row r="158" spans="1:29" ht="15" customHeight="1">
      <c r="A158" s="239"/>
      <c r="B158" s="133" t="s">
        <v>47</v>
      </c>
      <c r="C158" s="95"/>
      <c r="D158" s="20"/>
      <c r="E158" s="96">
        <f t="shared" si="40"/>
        <v>0</v>
      </c>
      <c r="F158" s="20"/>
      <c r="G158" s="20"/>
      <c r="H158" s="6">
        <f t="shared" si="41"/>
        <v>0</v>
      </c>
      <c r="I158" s="95"/>
      <c r="J158" s="20"/>
      <c r="K158" s="96">
        <f t="shared" si="42"/>
        <v>0</v>
      </c>
      <c r="L158" s="20"/>
      <c r="M158" s="20"/>
      <c r="N158" s="6">
        <f t="shared" si="43"/>
        <v>0</v>
      </c>
      <c r="O158" s="95"/>
      <c r="P158" s="20"/>
      <c r="Q158" s="96">
        <f t="shared" si="44"/>
        <v>0</v>
      </c>
      <c r="R158" s="20"/>
      <c r="S158" s="20"/>
      <c r="T158" s="96">
        <f t="shared" si="53"/>
        <v>0</v>
      </c>
      <c r="U158" s="197">
        <f t="shared" si="46"/>
        <v>0</v>
      </c>
      <c r="W158" s="133" t="s">
        <v>47</v>
      </c>
      <c r="X158" s="114">
        <f t="shared" si="47"/>
        <v>0</v>
      </c>
      <c r="Y158" s="115">
        <f t="shared" si="48"/>
        <v>0</v>
      </c>
      <c r="Z158" s="115">
        <f t="shared" si="49"/>
        <v>0</v>
      </c>
      <c r="AA158" s="115">
        <f t="shared" si="50"/>
        <v>0</v>
      </c>
      <c r="AB158" s="115">
        <f t="shared" si="51"/>
        <v>0</v>
      </c>
      <c r="AC158" s="121">
        <f t="shared" si="52"/>
        <v>0</v>
      </c>
    </row>
    <row r="159" spans="1:29" ht="15" customHeight="1">
      <c r="A159" s="239"/>
      <c r="B159" s="133" t="s">
        <v>48</v>
      </c>
      <c r="C159" s="95"/>
      <c r="D159" s="20"/>
      <c r="E159" s="96">
        <f t="shared" si="40"/>
        <v>0</v>
      </c>
      <c r="F159" s="20"/>
      <c r="G159" s="20"/>
      <c r="H159" s="6">
        <f t="shared" si="41"/>
        <v>0</v>
      </c>
      <c r="I159" s="95"/>
      <c r="J159" s="20"/>
      <c r="K159" s="96">
        <f t="shared" si="42"/>
        <v>0</v>
      </c>
      <c r="L159" s="20"/>
      <c r="M159" s="20"/>
      <c r="N159" s="6">
        <f t="shared" si="43"/>
        <v>0</v>
      </c>
      <c r="O159" s="95"/>
      <c r="P159" s="20"/>
      <c r="Q159" s="96">
        <f t="shared" si="44"/>
        <v>0</v>
      </c>
      <c r="R159" s="20"/>
      <c r="S159" s="20"/>
      <c r="T159" s="96">
        <f t="shared" si="53"/>
        <v>0</v>
      </c>
      <c r="U159" s="197">
        <f t="shared" si="46"/>
        <v>0</v>
      </c>
      <c r="W159" s="133" t="s">
        <v>48</v>
      </c>
      <c r="X159" s="114">
        <f t="shared" si="47"/>
        <v>0</v>
      </c>
      <c r="Y159" s="115">
        <f t="shared" si="48"/>
        <v>0</v>
      </c>
      <c r="Z159" s="115">
        <f t="shared" si="49"/>
        <v>0</v>
      </c>
      <c r="AA159" s="115">
        <f t="shared" si="50"/>
        <v>0</v>
      </c>
      <c r="AB159" s="115">
        <f t="shared" si="51"/>
        <v>0</v>
      </c>
      <c r="AC159" s="121">
        <f t="shared" si="52"/>
        <v>0</v>
      </c>
    </row>
    <row r="160" spans="1:29" ht="15" customHeight="1">
      <c r="A160" s="239"/>
      <c r="B160" s="133" t="s">
        <v>49</v>
      </c>
      <c r="C160" s="153">
        <v>73223413.349999547</v>
      </c>
      <c r="D160" s="154"/>
      <c r="E160" s="177">
        <f t="shared" si="40"/>
        <v>73223413.349999547</v>
      </c>
      <c r="F160" s="150">
        <v>744996.96000000031</v>
      </c>
      <c r="G160" s="150"/>
      <c r="H160" s="182">
        <f t="shared" si="41"/>
        <v>744996.96000000031</v>
      </c>
      <c r="I160" s="153">
        <v>98800.07</v>
      </c>
      <c r="J160" s="154"/>
      <c r="K160" s="177">
        <f t="shared" si="42"/>
        <v>98800.07</v>
      </c>
      <c r="L160" s="150">
        <v>0</v>
      </c>
      <c r="M160" s="150"/>
      <c r="N160" s="182">
        <f t="shared" si="43"/>
        <v>0</v>
      </c>
      <c r="O160" s="153">
        <v>0</v>
      </c>
      <c r="P160" s="154"/>
      <c r="Q160" s="177">
        <f t="shared" si="44"/>
        <v>0</v>
      </c>
      <c r="R160" s="150">
        <v>72577216.459999532</v>
      </c>
      <c r="S160" s="20"/>
      <c r="T160" s="96">
        <f t="shared" si="53"/>
        <v>72577216.459999532</v>
      </c>
      <c r="U160" s="197">
        <f t="shared" si="46"/>
        <v>0</v>
      </c>
      <c r="W160" s="133" t="s">
        <v>49</v>
      </c>
      <c r="X160" s="114">
        <f t="shared" si="47"/>
        <v>0</v>
      </c>
      <c r="Y160" s="115">
        <f t="shared" si="48"/>
        <v>0</v>
      </c>
      <c r="Z160" s="115">
        <f t="shared" si="49"/>
        <v>0</v>
      </c>
      <c r="AA160" s="115">
        <f t="shared" si="50"/>
        <v>0</v>
      </c>
      <c r="AB160" s="115">
        <f t="shared" si="51"/>
        <v>0</v>
      </c>
      <c r="AC160" s="121">
        <f t="shared" si="52"/>
        <v>0</v>
      </c>
    </row>
    <row r="161" spans="1:29" ht="15" customHeight="1">
      <c r="A161" s="240"/>
      <c r="B161" s="134" t="s">
        <v>50</v>
      </c>
      <c r="C161" s="153">
        <v>92044208.539999142</v>
      </c>
      <c r="D161" s="154"/>
      <c r="E161" s="177">
        <f t="shared" si="40"/>
        <v>92044208.539999142</v>
      </c>
      <c r="F161" s="150">
        <v>1124383.7100000007</v>
      </c>
      <c r="G161" s="150"/>
      <c r="H161" s="182">
        <f t="shared" si="41"/>
        <v>1124383.7100000007</v>
      </c>
      <c r="I161" s="153">
        <v>54690.12</v>
      </c>
      <c r="J161" s="154"/>
      <c r="K161" s="177">
        <f t="shared" si="42"/>
        <v>54690.12</v>
      </c>
      <c r="L161" s="150">
        <v>10185.219999999999</v>
      </c>
      <c r="M161" s="150"/>
      <c r="N161" s="182">
        <f t="shared" si="43"/>
        <v>10185.219999999999</v>
      </c>
      <c r="O161" s="153">
        <v>0</v>
      </c>
      <c r="P161" s="154"/>
      <c r="Q161" s="177">
        <f t="shared" si="44"/>
        <v>0</v>
      </c>
      <c r="R161" s="150">
        <v>90964329.72999914</v>
      </c>
      <c r="S161" s="20"/>
      <c r="T161" s="96">
        <f>R161-S161</f>
        <v>90964329.72999914</v>
      </c>
      <c r="U161" s="197">
        <f t="shared" si="46"/>
        <v>0</v>
      </c>
      <c r="W161" s="134" t="s">
        <v>50</v>
      </c>
      <c r="X161" s="114">
        <f t="shared" si="47"/>
        <v>0</v>
      </c>
      <c r="Y161" s="115">
        <f t="shared" si="48"/>
        <v>0</v>
      </c>
      <c r="Z161" s="115">
        <f t="shared" si="49"/>
        <v>0</v>
      </c>
      <c r="AA161" s="115">
        <f t="shared" si="50"/>
        <v>0</v>
      </c>
      <c r="AB161" s="115">
        <f t="shared" si="51"/>
        <v>0</v>
      </c>
      <c r="AC161" s="121">
        <f t="shared" si="52"/>
        <v>0</v>
      </c>
    </row>
    <row r="162" spans="1:29" ht="15" customHeight="1">
      <c r="A162" s="238">
        <v>42421</v>
      </c>
      <c r="B162" s="132" t="s">
        <v>42</v>
      </c>
      <c r="C162" s="151">
        <v>51009515.619999543</v>
      </c>
      <c r="D162" s="152"/>
      <c r="E162" s="176">
        <f t="shared" si="40"/>
        <v>51009515.619999543</v>
      </c>
      <c r="F162" s="151">
        <v>1199813.2300000007</v>
      </c>
      <c r="G162" s="219"/>
      <c r="H162" s="176">
        <f>F162-G162</f>
        <v>1199813.2300000007</v>
      </c>
      <c r="I162" s="151">
        <v>32194.58</v>
      </c>
      <c r="J162" s="152"/>
      <c r="K162" s="176">
        <f t="shared" si="42"/>
        <v>32194.58</v>
      </c>
      <c r="L162" s="152">
        <v>0</v>
      </c>
      <c r="M162" s="152"/>
      <c r="N162" s="179">
        <f t="shared" si="43"/>
        <v>0</v>
      </c>
      <c r="O162" s="151">
        <v>0</v>
      </c>
      <c r="P162" s="219"/>
      <c r="Q162" s="176">
        <f t="shared" ref="Q162:Q167" si="54">O162-P163</f>
        <v>0</v>
      </c>
      <c r="R162" s="152">
        <v>49841896.969999544</v>
      </c>
      <c r="S162" s="219"/>
      <c r="T162" s="94">
        <f>R162-S163</f>
        <v>11573396.969999544</v>
      </c>
      <c r="U162" s="196">
        <f t="shared" si="46"/>
        <v>0</v>
      </c>
      <c r="W162" s="132" t="s">
        <v>42</v>
      </c>
      <c r="X162" s="110">
        <f t="shared" si="47"/>
        <v>0</v>
      </c>
      <c r="Y162" s="111">
        <f t="shared" si="48"/>
        <v>0</v>
      </c>
      <c r="Z162" s="111">
        <f t="shared" si="49"/>
        <v>0</v>
      </c>
      <c r="AA162" s="111">
        <f t="shared" si="50"/>
        <v>0</v>
      </c>
      <c r="AB162" s="111">
        <f t="shared" si="51"/>
        <v>0</v>
      </c>
      <c r="AC162" s="123">
        <f t="shared" si="52"/>
        <v>0</v>
      </c>
    </row>
    <row r="163" spans="1:29" ht="15" customHeight="1">
      <c r="A163" s="239"/>
      <c r="B163" s="133" t="s">
        <v>43</v>
      </c>
      <c r="C163" s="153">
        <v>39095088.670000203</v>
      </c>
      <c r="D163" s="154">
        <v>39095120</v>
      </c>
      <c r="E163" s="177">
        <f t="shared" si="40"/>
        <v>-31.329999797046185</v>
      </c>
      <c r="F163" s="153">
        <v>873795.92000000016</v>
      </c>
      <c r="G163" s="154" t="s">
        <v>193</v>
      </c>
      <c r="H163" s="177">
        <f t="shared" ref="H163:H170" si="55">F163-G163</f>
        <v>-35046.079999999842</v>
      </c>
      <c r="I163" s="153">
        <v>53773.450000000026</v>
      </c>
      <c r="J163" s="154">
        <v>6567.57</v>
      </c>
      <c r="K163" s="177">
        <f t="shared" si="42"/>
        <v>47205.880000000026</v>
      </c>
      <c r="L163" s="154">
        <v>6567.57</v>
      </c>
      <c r="M163" s="154">
        <v>53773.4</v>
      </c>
      <c r="N163" s="180">
        <f t="shared" si="43"/>
        <v>-47205.83</v>
      </c>
      <c r="O163" s="153">
        <v>0</v>
      </c>
      <c r="P163" s="154" t="s">
        <v>55</v>
      </c>
      <c r="Q163" s="177">
        <f t="shared" si="54"/>
        <v>0</v>
      </c>
      <c r="R163" s="154">
        <v>38268498.630000204</v>
      </c>
      <c r="S163" s="20">
        <v>38268500</v>
      </c>
      <c r="T163" s="96">
        <f>R163-S164</f>
        <v>38268498.630000204</v>
      </c>
      <c r="U163" s="197">
        <f t="shared" si="46"/>
        <v>1</v>
      </c>
      <c r="W163" s="133" t="s">
        <v>43</v>
      </c>
      <c r="X163" s="114">
        <f t="shared" si="47"/>
        <v>0</v>
      </c>
      <c r="Y163" s="115">
        <f t="shared" si="48"/>
        <v>1</v>
      </c>
      <c r="Z163" s="115">
        <f t="shared" si="49"/>
        <v>1</v>
      </c>
      <c r="AA163" s="115">
        <f t="shared" si="50"/>
        <v>1</v>
      </c>
      <c r="AB163" s="115">
        <f t="shared" si="51"/>
        <v>0</v>
      </c>
      <c r="AC163" s="121">
        <f t="shared" si="52"/>
        <v>1</v>
      </c>
    </row>
    <row r="164" spans="1:29" ht="15" customHeight="1">
      <c r="A164" s="239"/>
      <c r="B164" s="104" t="s">
        <v>44</v>
      </c>
      <c r="C164" s="155"/>
      <c r="D164" s="3"/>
      <c r="E164" s="159">
        <f t="shared" si="40"/>
        <v>0</v>
      </c>
      <c r="F164" s="155"/>
      <c r="G164" s="154"/>
      <c r="H164" s="159">
        <f t="shared" si="55"/>
        <v>0</v>
      </c>
      <c r="I164" s="155"/>
      <c r="J164" s="3"/>
      <c r="K164" s="159">
        <f t="shared" si="42"/>
        <v>0</v>
      </c>
      <c r="L164" s="3"/>
      <c r="M164" s="3"/>
      <c r="N164" s="156">
        <f t="shared" si="43"/>
        <v>0</v>
      </c>
      <c r="O164" s="155"/>
      <c r="P164" s="154"/>
      <c r="Q164" s="159">
        <f t="shared" si="54"/>
        <v>0</v>
      </c>
      <c r="R164" s="3"/>
      <c r="S164" s="20"/>
      <c r="T164" s="96">
        <f>R165-S165</f>
        <v>49720640.13139803</v>
      </c>
      <c r="U164" s="197">
        <f t="shared" si="46"/>
        <v>0</v>
      </c>
      <c r="W164" s="104" t="s">
        <v>44</v>
      </c>
      <c r="X164" s="114">
        <f t="shared" si="47"/>
        <v>0</v>
      </c>
      <c r="Y164" s="115">
        <f t="shared" si="48"/>
        <v>0</v>
      </c>
      <c r="Z164" s="115">
        <f t="shared" si="49"/>
        <v>0</v>
      </c>
      <c r="AA164" s="115">
        <f t="shared" si="50"/>
        <v>0</v>
      </c>
      <c r="AB164" s="115">
        <f t="shared" si="51"/>
        <v>0</v>
      </c>
      <c r="AC164" s="121">
        <f t="shared" si="52"/>
        <v>0</v>
      </c>
    </row>
    <row r="165" spans="1:29" ht="15" customHeight="1">
      <c r="A165" s="239"/>
      <c r="B165" s="133" t="s">
        <v>45</v>
      </c>
      <c r="C165" s="153">
        <v>51856490.971398033</v>
      </c>
      <c r="D165" s="3"/>
      <c r="E165" s="177">
        <f t="shared" si="40"/>
        <v>51856490.971398033</v>
      </c>
      <c r="F165" s="153">
        <v>2234022.6200000006</v>
      </c>
      <c r="G165" s="3"/>
      <c r="H165" s="177">
        <f t="shared" si="55"/>
        <v>2234022.6200000006</v>
      </c>
      <c r="I165" s="153">
        <v>275796.73</v>
      </c>
      <c r="J165" s="3"/>
      <c r="K165" s="177">
        <f t="shared" si="42"/>
        <v>275796.73</v>
      </c>
      <c r="L165" s="154">
        <v>177624.95</v>
      </c>
      <c r="M165" s="3"/>
      <c r="N165" s="180">
        <f t="shared" si="43"/>
        <v>177624.95</v>
      </c>
      <c r="O165" s="153">
        <v>0</v>
      </c>
      <c r="P165" s="3"/>
      <c r="Q165" s="177">
        <f t="shared" si="54"/>
        <v>-376201</v>
      </c>
      <c r="R165" s="154">
        <v>49720640.13139803</v>
      </c>
      <c r="S165" s="20"/>
      <c r="T165" s="96">
        <f>R166-S166</f>
        <v>-77.290001377463341</v>
      </c>
      <c r="U165" s="197">
        <f t="shared" si="46"/>
        <v>0</v>
      </c>
      <c r="W165" s="133" t="s">
        <v>45</v>
      </c>
      <c r="X165" s="114">
        <f t="shared" si="47"/>
        <v>0</v>
      </c>
      <c r="Y165" s="115">
        <f t="shared" si="48"/>
        <v>0</v>
      </c>
      <c r="Z165" s="115">
        <f t="shared" si="49"/>
        <v>0</v>
      </c>
      <c r="AA165" s="115">
        <f t="shared" si="50"/>
        <v>0</v>
      </c>
      <c r="AB165" s="115">
        <f t="shared" si="51"/>
        <v>0</v>
      </c>
      <c r="AC165" s="121">
        <f t="shared" si="52"/>
        <v>0</v>
      </c>
    </row>
    <row r="166" spans="1:29" ht="15" customHeight="1">
      <c r="A166" s="239"/>
      <c r="B166" s="133" t="s">
        <v>46</v>
      </c>
      <c r="C166" s="153">
        <v>109703236.83999863</v>
      </c>
      <c r="D166" s="154">
        <v>109703196</v>
      </c>
      <c r="E166" s="177">
        <f t="shared" si="40"/>
        <v>40.839998632669449</v>
      </c>
      <c r="F166" s="153">
        <v>3482391.3400000012</v>
      </c>
      <c r="G166" s="154" t="s">
        <v>194</v>
      </c>
      <c r="H166" s="177">
        <f t="shared" si="55"/>
        <v>1.3400000012479722</v>
      </c>
      <c r="I166" s="153">
        <v>774747.49000000046</v>
      </c>
      <c r="J166" s="3">
        <v>774748</v>
      </c>
      <c r="K166" s="177">
        <f>I166-J166</f>
        <v>-0.50999999954365194</v>
      </c>
      <c r="L166" s="154">
        <v>73405.490000000005</v>
      </c>
      <c r="M166" s="3">
        <v>73405.5</v>
      </c>
      <c r="N166" s="180">
        <f t="shared" si="43"/>
        <v>-9.9999999947613105E-3</v>
      </c>
      <c r="O166" s="153">
        <v>3387595.7200000025</v>
      </c>
      <c r="P166" s="154" t="s">
        <v>195</v>
      </c>
      <c r="Q166" s="177">
        <f t="shared" si="54"/>
        <v>3387595.7200000025</v>
      </c>
      <c r="R166" s="154">
        <v>108869318.70999862</v>
      </c>
      <c r="S166" s="20">
        <v>108869396</v>
      </c>
      <c r="T166" s="96">
        <f>R167-S167</f>
        <v>42.020000334829092</v>
      </c>
      <c r="U166" s="197">
        <f t="shared" si="46"/>
        <v>1</v>
      </c>
      <c r="W166" s="133" t="s">
        <v>46</v>
      </c>
      <c r="X166" s="114">
        <f t="shared" si="47"/>
        <v>0</v>
      </c>
      <c r="Y166" s="115">
        <f t="shared" si="48"/>
        <v>0</v>
      </c>
      <c r="Z166" s="115">
        <f t="shared" si="49"/>
        <v>0</v>
      </c>
      <c r="AA166" s="115">
        <f t="shared" si="50"/>
        <v>0</v>
      </c>
      <c r="AB166" s="115">
        <f t="shared" si="51"/>
        <v>1</v>
      </c>
      <c r="AC166" s="121">
        <f t="shared" si="52"/>
        <v>0</v>
      </c>
    </row>
    <row r="167" spans="1:29" ht="15" customHeight="1">
      <c r="A167" s="239"/>
      <c r="B167" s="133" t="s">
        <v>47</v>
      </c>
      <c r="C167" s="153">
        <v>26343925.710000344</v>
      </c>
      <c r="D167" s="154">
        <v>26343940</v>
      </c>
      <c r="E167" s="177">
        <f t="shared" si="40"/>
        <v>-14.289999656379223</v>
      </c>
      <c r="F167" s="153">
        <v>831569.70000000019</v>
      </c>
      <c r="G167" s="154" t="s">
        <v>196</v>
      </c>
      <c r="H167" s="177">
        <f t="shared" si="55"/>
        <v>-0.29999999981373549</v>
      </c>
      <c r="I167" s="153">
        <v>119567.72</v>
      </c>
      <c r="J167" s="154">
        <v>119568</v>
      </c>
      <c r="K167" s="177">
        <f t="shared" si="42"/>
        <v>-0.27999999999883585</v>
      </c>
      <c r="L167" s="154">
        <v>85811.71</v>
      </c>
      <c r="M167" s="154">
        <v>85811.7</v>
      </c>
      <c r="N167" s="180">
        <f t="shared" si="43"/>
        <v>1.0000000009313226E-2</v>
      </c>
      <c r="O167" s="153">
        <v>0</v>
      </c>
      <c r="P167" s="154" t="s">
        <v>55</v>
      </c>
      <c r="Q167" s="177">
        <f t="shared" si="54"/>
        <v>0</v>
      </c>
      <c r="R167" s="154">
        <v>25546112.020000335</v>
      </c>
      <c r="S167" s="20">
        <v>25546070</v>
      </c>
      <c r="T167" s="96">
        <f>R168-S168</f>
        <v>95000663.609998956</v>
      </c>
      <c r="U167" s="197">
        <f t="shared" si="46"/>
        <v>1</v>
      </c>
      <c r="W167" s="133" t="s">
        <v>47</v>
      </c>
      <c r="X167" s="114">
        <f t="shared" si="47"/>
        <v>0</v>
      </c>
      <c r="Y167" s="115">
        <f t="shared" si="48"/>
        <v>0</v>
      </c>
      <c r="Z167" s="115">
        <f t="shared" si="49"/>
        <v>0</v>
      </c>
      <c r="AA167" s="115">
        <f t="shared" si="50"/>
        <v>0</v>
      </c>
      <c r="AB167" s="115">
        <f t="shared" si="51"/>
        <v>0</v>
      </c>
      <c r="AC167" s="121">
        <f t="shared" si="52"/>
        <v>1</v>
      </c>
    </row>
    <row r="168" spans="1:29" ht="15" customHeight="1">
      <c r="A168" s="239"/>
      <c r="B168" s="133" t="s">
        <v>48</v>
      </c>
      <c r="C168" s="153">
        <v>94129822.059998959</v>
      </c>
      <c r="D168" s="154"/>
      <c r="E168" s="177">
        <f t="shared" si="40"/>
        <v>94129822.059998959</v>
      </c>
      <c r="F168" s="153">
        <v>2322487.8800000008</v>
      </c>
      <c r="G168" s="154"/>
      <c r="H168" s="177">
        <f t="shared" si="55"/>
        <v>2322487.8800000008</v>
      </c>
      <c r="I168" s="153">
        <v>235855.14</v>
      </c>
      <c r="J168" s="154"/>
      <c r="K168" s="177">
        <f t="shared" si="42"/>
        <v>235855.14</v>
      </c>
      <c r="L168" s="154">
        <v>36038.980000000003</v>
      </c>
      <c r="M168" s="154"/>
      <c r="N168" s="180">
        <f t="shared" si="43"/>
        <v>36038.980000000003</v>
      </c>
      <c r="O168" s="153">
        <v>0</v>
      </c>
      <c r="P168" s="154"/>
      <c r="Q168" s="177">
        <f t="shared" si="44"/>
        <v>0</v>
      </c>
      <c r="R168" s="154">
        <v>95000663.609998956</v>
      </c>
      <c r="S168" s="20"/>
      <c r="T168" s="96">
        <f>R169-S169</f>
        <v>0</v>
      </c>
      <c r="U168" s="197">
        <f t="shared" si="46"/>
        <v>0</v>
      </c>
      <c r="W168" s="133" t="s">
        <v>48</v>
      </c>
      <c r="X168" s="114">
        <f t="shared" si="47"/>
        <v>0</v>
      </c>
      <c r="Y168" s="115">
        <f t="shared" si="48"/>
        <v>0</v>
      </c>
      <c r="Z168" s="115">
        <f t="shared" si="49"/>
        <v>0</v>
      </c>
      <c r="AA168" s="115">
        <f t="shared" si="50"/>
        <v>0</v>
      </c>
      <c r="AB168" s="115">
        <f t="shared" si="51"/>
        <v>0</v>
      </c>
      <c r="AC168" s="121">
        <f t="shared" si="52"/>
        <v>0</v>
      </c>
    </row>
    <row r="169" spans="1:29" ht="15" customHeight="1">
      <c r="A169" s="239"/>
      <c r="B169" s="133" t="s">
        <v>49</v>
      </c>
      <c r="C169" s="95"/>
      <c r="D169" s="20"/>
      <c r="E169" s="96">
        <f t="shared" si="40"/>
        <v>0</v>
      </c>
      <c r="F169" s="95"/>
      <c r="G169" s="20"/>
      <c r="H169" s="96">
        <f t="shared" si="55"/>
        <v>0</v>
      </c>
      <c r="I169" s="95"/>
      <c r="J169" s="20"/>
      <c r="K169" s="96">
        <f t="shared" si="42"/>
        <v>0</v>
      </c>
      <c r="L169" s="20"/>
      <c r="M169" s="20"/>
      <c r="N169" s="6">
        <f t="shared" si="43"/>
        <v>0</v>
      </c>
      <c r="O169" s="95"/>
      <c r="P169" s="20"/>
      <c r="Q169" s="96">
        <f t="shared" si="44"/>
        <v>0</v>
      </c>
      <c r="R169" s="20"/>
      <c r="S169" s="20"/>
      <c r="T169" s="96">
        <f>R169-S169</f>
        <v>0</v>
      </c>
      <c r="U169" s="197">
        <f t="shared" si="46"/>
        <v>0</v>
      </c>
      <c r="W169" s="133" t="s">
        <v>49</v>
      </c>
      <c r="X169" s="114">
        <f t="shared" si="47"/>
        <v>0</v>
      </c>
      <c r="Y169" s="115">
        <f t="shared" si="48"/>
        <v>0</v>
      </c>
      <c r="Z169" s="115">
        <f t="shared" si="49"/>
        <v>0</v>
      </c>
      <c r="AA169" s="115">
        <f t="shared" si="50"/>
        <v>0</v>
      </c>
      <c r="AB169" s="115">
        <f t="shared" si="51"/>
        <v>0</v>
      </c>
      <c r="AC169" s="121">
        <f t="shared" si="52"/>
        <v>0</v>
      </c>
    </row>
    <row r="170" spans="1:29" ht="15" customHeight="1">
      <c r="A170" s="240"/>
      <c r="B170" s="134" t="s">
        <v>50</v>
      </c>
      <c r="C170" s="157">
        <v>90964329.72999914</v>
      </c>
      <c r="D170" s="158"/>
      <c r="E170" s="178">
        <f t="shared" si="40"/>
        <v>90964329.72999914</v>
      </c>
      <c r="F170" s="157">
        <v>2083268.84</v>
      </c>
      <c r="G170" s="158"/>
      <c r="H170" s="178">
        <f t="shared" si="55"/>
        <v>2083268.84</v>
      </c>
      <c r="I170" s="157">
        <v>432105.92</v>
      </c>
      <c r="J170" s="158"/>
      <c r="K170" s="178">
        <f t="shared" si="42"/>
        <v>432105.92</v>
      </c>
      <c r="L170" s="158">
        <v>470404.92</v>
      </c>
      <c r="M170" s="158"/>
      <c r="N170" s="181">
        <f t="shared" si="43"/>
        <v>470404.92</v>
      </c>
      <c r="O170" s="157">
        <v>0</v>
      </c>
      <c r="P170" s="158"/>
      <c r="Q170" s="178">
        <f t="shared" si="44"/>
        <v>0</v>
      </c>
      <c r="R170" s="158">
        <v>88842761.889999136</v>
      </c>
      <c r="S170" s="98"/>
      <c r="T170" s="99">
        <f t="shared" ref="T170:T176" si="56">R170-S170</f>
        <v>88842761.889999136</v>
      </c>
      <c r="U170" s="198">
        <f t="shared" si="46"/>
        <v>0</v>
      </c>
      <c r="W170" s="134" t="s">
        <v>50</v>
      </c>
      <c r="X170" s="118">
        <f t="shared" si="47"/>
        <v>0</v>
      </c>
      <c r="Y170" s="119">
        <f t="shared" si="48"/>
        <v>0</v>
      </c>
      <c r="Z170" s="119">
        <f t="shared" si="49"/>
        <v>0</v>
      </c>
      <c r="AA170" s="119">
        <f t="shared" si="50"/>
        <v>0</v>
      </c>
      <c r="AB170" s="119">
        <f t="shared" si="51"/>
        <v>0</v>
      </c>
      <c r="AC170" s="124">
        <f t="shared" si="52"/>
        <v>0</v>
      </c>
    </row>
    <row r="171" spans="1:29" ht="15" customHeight="1">
      <c r="A171" s="238">
        <v>42422</v>
      </c>
      <c r="B171" s="132" t="s">
        <v>42</v>
      </c>
      <c r="C171" s="153">
        <v>49841896.969999544</v>
      </c>
      <c r="D171" s="154"/>
      <c r="E171" s="177">
        <f t="shared" si="40"/>
        <v>49841896.969999544</v>
      </c>
      <c r="F171" s="150">
        <v>771904.49000000011</v>
      </c>
      <c r="G171" s="150"/>
      <c r="H171" s="182">
        <f t="shared" si="41"/>
        <v>771904.49000000011</v>
      </c>
      <c r="I171" s="153">
        <v>37313.83</v>
      </c>
      <c r="J171" s="154"/>
      <c r="K171" s="177">
        <f t="shared" si="42"/>
        <v>37313.83</v>
      </c>
      <c r="L171" s="150">
        <v>254.5</v>
      </c>
      <c r="M171" s="150"/>
      <c r="N171" s="182">
        <f t="shared" si="43"/>
        <v>254.5</v>
      </c>
      <c r="O171" s="153">
        <v>914749.95999999985</v>
      </c>
      <c r="P171" s="154"/>
      <c r="Q171" s="177">
        <f t="shared" si="44"/>
        <v>914749.95999999985</v>
      </c>
      <c r="R171" s="150">
        <v>50416022.129999563</v>
      </c>
      <c r="S171" s="93"/>
      <c r="T171" s="94">
        <f t="shared" si="56"/>
        <v>50416022.129999563</v>
      </c>
      <c r="U171" s="196">
        <f t="shared" si="46"/>
        <v>0</v>
      </c>
      <c r="W171" s="132" t="s">
        <v>42</v>
      </c>
      <c r="X171" s="114">
        <f t="shared" si="47"/>
        <v>0</v>
      </c>
      <c r="Y171" s="115">
        <f t="shared" si="48"/>
        <v>0</v>
      </c>
      <c r="Z171" s="115">
        <f t="shared" si="49"/>
        <v>0</v>
      </c>
      <c r="AA171" s="115">
        <f t="shared" si="50"/>
        <v>0</v>
      </c>
      <c r="AB171" s="115">
        <f t="shared" si="51"/>
        <v>0</v>
      </c>
      <c r="AC171" s="121">
        <f t="shared" si="52"/>
        <v>0</v>
      </c>
    </row>
    <row r="172" spans="1:29" ht="15" customHeight="1">
      <c r="A172" s="239"/>
      <c r="B172" s="133" t="s">
        <v>43</v>
      </c>
      <c r="C172" s="153">
        <v>38268498.630000204</v>
      </c>
      <c r="D172" s="154">
        <v>38268500</v>
      </c>
      <c r="E172" s="177">
        <f t="shared" si="40"/>
        <v>-1.3699997961521149</v>
      </c>
      <c r="F172" s="150">
        <v>539807.03</v>
      </c>
      <c r="G172" s="150" t="s">
        <v>197</v>
      </c>
      <c r="H172" s="182">
        <f t="shared" si="41"/>
        <v>-11394.969999999972</v>
      </c>
      <c r="I172" s="153">
        <v>76891.199999999997</v>
      </c>
      <c r="J172" s="154">
        <v>76891.199999999997</v>
      </c>
      <c r="K172" s="177">
        <f t="shared" si="42"/>
        <v>0</v>
      </c>
      <c r="L172" s="150">
        <v>102016.79000000001</v>
      </c>
      <c r="M172" s="150">
        <v>102017</v>
      </c>
      <c r="N172" s="182">
        <f t="shared" si="43"/>
        <v>-0.20999999999185093</v>
      </c>
      <c r="O172" s="153">
        <v>612083.35</v>
      </c>
      <c r="P172" s="154" t="s">
        <v>198</v>
      </c>
      <c r="Q172" s="177">
        <f t="shared" si="44"/>
        <v>0.34999999997671694</v>
      </c>
      <c r="R172" s="150">
        <v>37091482.660000205</v>
      </c>
      <c r="S172" s="20">
        <v>37091530</v>
      </c>
      <c r="T172" s="96">
        <f t="shared" si="56"/>
        <v>-47.339999794960022</v>
      </c>
      <c r="U172" s="197">
        <f t="shared" si="46"/>
        <v>1</v>
      </c>
      <c r="W172" s="133" t="s">
        <v>43</v>
      </c>
      <c r="X172" s="114">
        <f t="shared" si="47"/>
        <v>0</v>
      </c>
      <c r="Y172" s="115">
        <f t="shared" si="48"/>
        <v>1</v>
      </c>
      <c r="Z172" s="115">
        <f t="shared" si="49"/>
        <v>0</v>
      </c>
      <c r="AA172" s="115">
        <f t="shared" si="50"/>
        <v>0</v>
      </c>
      <c r="AB172" s="115">
        <f t="shared" si="51"/>
        <v>0</v>
      </c>
      <c r="AC172" s="121">
        <f t="shared" si="52"/>
        <v>0</v>
      </c>
    </row>
    <row r="173" spans="1:29" ht="15" customHeight="1">
      <c r="A173" s="239"/>
      <c r="B173" s="104" t="s">
        <v>44</v>
      </c>
      <c r="C173" s="153">
        <v>88015823.699994355</v>
      </c>
      <c r="D173" s="154"/>
      <c r="E173" s="177">
        <f t="shared" si="40"/>
        <v>88015823.699994355</v>
      </c>
      <c r="F173" s="150">
        <v>5391735.4599999981</v>
      </c>
      <c r="G173" s="150"/>
      <c r="H173" s="182">
        <f t="shared" si="41"/>
        <v>5391735.4599999981</v>
      </c>
      <c r="I173" s="153">
        <v>1771042.5299999989</v>
      </c>
      <c r="K173" s="177">
        <f t="shared" si="42"/>
        <v>1771042.5299999989</v>
      </c>
      <c r="L173" s="150">
        <v>160514.32</v>
      </c>
      <c r="N173" s="182">
        <f t="shared" si="43"/>
        <v>160514.32</v>
      </c>
      <c r="O173" s="153">
        <v>1092612.5699999998</v>
      </c>
      <c r="P173" s="154"/>
      <c r="Q173" s="177">
        <f t="shared" si="44"/>
        <v>1092612.5699999998</v>
      </c>
      <c r="R173" s="150">
        <v>92449642.949994355</v>
      </c>
      <c r="S173" s="20"/>
      <c r="T173" s="96">
        <f t="shared" si="56"/>
        <v>92449642.949994355</v>
      </c>
      <c r="U173" s="197">
        <f t="shared" si="46"/>
        <v>0</v>
      </c>
      <c r="W173" s="104" t="s">
        <v>44</v>
      </c>
      <c r="X173" s="114">
        <f t="shared" si="47"/>
        <v>0</v>
      </c>
      <c r="Y173" s="115">
        <f t="shared" si="48"/>
        <v>0</v>
      </c>
      <c r="Z173" s="115">
        <f t="shared" si="49"/>
        <v>0</v>
      </c>
      <c r="AA173" s="115">
        <f t="shared" si="50"/>
        <v>0</v>
      </c>
      <c r="AB173" s="115">
        <f t="shared" si="51"/>
        <v>0</v>
      </c>
      <c r="AC173" s="121">
        <f t="shared" si="52"/>
        <v>0</v>
      </c>
    </row>
    <row r="174" spans="1:29" ht="15" customHeight="1">
      <c r="A174" s="239"/>
      <c r="B174" s="133" t="s">
        <v>45</v>
      </c>
      <c r="C174" s="153">
        <v>49720640.13139803</v>
      </c>
      <c r="D174" s="154"/>
      <c r="E174" s="177">
        <f t="shared" si="40"/>
        <v>49720640.13139803</v>
      </c>
      <c r="F174" s="150">
        <v>1279061.0200000009</v>
      </c>
      <c r="G174" s="150"/>
      <c r="H174" s="182">
        <f t="shared" si="41"/>
        <v>1279061.0200000009</v>
      </c>
      <c r="I174" s="153">
        <v>170664.33000000002</v>
      </c>
      <c r="K174" s="177">
        <f t="shared" si="42"/>
        <v>170664.33000000002</v>
      </c>
      <c r="L174" s="150">
        <v>10133.92</v>
      </c>
      <c r="N174" s="182">
        <f t="shared" si="43"/>
        <v>10133.92</v>
      </c>
      <c r="O174" s="153">
        <v>1053033.7</v>
      </c>
      <c r="P174" s="154"/>
      <c r="Q174" s="177">
        <f t="shared" si="44"/>
        <v>1053033.7</v>
      </c>
      <c r="R174" s="150">
        <v>47549075.821398027</v>
      </c>
      <c r="S174" s="20"/>
      <c r="T174" s="96">
        <f t="shared" si="56"/>
        <v>47549075.821398027</v>
      </c>
      <c r="U174" s="197">
        <f t="shared" si="46"/>
        <v>0</v>
      </c>
      <c r="W174" s="133" t="s">
        <v>45</v>
      </c>
      <c r="X174" s="114">
        <f t="shared" si="47"/>
        <v>0</v>
      </c>
      <c r="Y174" s="115">
        <f t="shared" si="48"/>
        <v>0</v>
      </c>
      <c r="Z174" s="115">
        <f t="shared" si="49"/>
        <v>0</v>
      </c>
      <c r="AA174" s="115">
        <f t="shared" si="50"/>
        <v>0</v>
      </c>
      <c r="AB174" s="115">
        <f t="shared" si="51"/>
        <v>0</v>
      </c>
      <c r="AC174" s="121">
        <f t="shared" si="52"/>
        <v>0</v>
      </c>
    </row>
    <row r="175" spans="1:29" ht="15" customHeight="1">
      <c r="A175" s="239"/>
      <c r="B175" s="133" t="s">
        <v>46</v>
      </c>
      <c r="C175" s="153">
        <v>108869318.70999862</v>
      </c>
      <c r="D175" s="154">
        <v>108869396</v>
      </c>
      <c r="E175" s="177">
        <f t="shared" si="40"/>
        <v>-77.290001377463341</v>
      </c>
      <c r="F175" s="150">
        <v>2440594.3900000011</v>
      </c>
      <c r="G175" s="150" t="s">
        <v>199</v>
      </c>
      <c r="H175" s="182">
        <f t="shared" si="41"/>
        <v>4.3900000010617077</v>
      </c>
      <c r="I175" s="153">
        <v>202644.74</v>
      </c>
      <c r="J175" s="154">
        <v>202645</v>
      </c>
      <c r="K175" s="177">
        <f t="shared" si="42"/>
        <v>-0.26000000000931323</v>
      </c>
      <c r="L175" s="150">
        <v>7194.1900000000005</v>
      </c>
      <c r="M175" s="150">
        <v>7194.19</v>
      </c>
      <c r="N175" s="182">
        <f t="shared" si="43"/>
        <v>0</v>
      </c>
      <c r="O175" s="153">
        <v>1119310.6599999999</v>
      </c>
      <c r="P175" s="154" t="s">
        <v>200</v>
      </c>
      <c r="Q175" s="177">
        <f t="shared" si="44"/>
        <v>1068667.26</v>
      </c>
      <c r="R175" s="150">
        <v>105504864.20999865</v>
      </c>
      <c r="S175" s="20">
        <v>105504900</v>
      </c>
      <c r="T175" s="96">
        <f t="shared" si="56"/>
        <v>-35.790001347661018</v>
      </c>
      <c r="U175" s="197">
        <f t="shared" si="46"/>
        <v>1</v>
      </c>
      <c r="W175" s="133" t="s">
        <v>46</v>
      </c>
      <c r="X175" s="114">
        <f t="shared" si="47"/>
        <v>0</v>
      </c>
      <c r="Y175" s="115">
        <f t="shared" si="48"/>
        <v>0</v>
      </c>
      <c r="Z175" s="115">
        <f t="shared" si="49"/>
        <v>0</v>
      </c>
      <c r="AA175" s="115">
        <f t="shared" si="50"/>
        <v>0</v>
      </c>
      <c r="AB175" s="115">
        <f t="shared" si="51"/>
        <v>1</v>
      </c>
      <c r="AC175" s="121">
        <f t="shared" si="52"/>
        <v>0</v>
      </c>
    </row>
    <row r="176" spans="1:29" ht="15" customHeight="1">
      <c r="A176" s="239"/>
      <c r="B176" s="133" t="s">
        <v>47</v>
      </c>
      <c r="C176" s="153">
        <v>25546112.020000335</v>
      </c>
      <c r="D176" s="154">
        <v>25546070</v>
      </c>
      <c r="E176" s="177">
        <f t="shared" si="40"/>
        <v>42.020000334829092</v>
      </c>
      <c r="F176" s="150">
        <v>501376.13</v>
      </c>
      <c r="G176" s="150" t="s">
        <v>201</v>
      </c>
      <c r="H176" s="182">
        <f t="shared" si="41"/>
        <v>0.13000000000465661</v>
      </c>
      <c r="I176" s="153">
        <v>40758.71</v>
      </c>
      <c r="J176" s="154">
        <v>407584</v>
      </c>
      <c r="K176" s="177">
        <f t="shared" si="42"/>
        <v>-366825.29</v>
      </c>
      <c r="L176" s="150">
        <v>18412.38</v>
      </c>
      <c r="M176" s="150">
        <v>18412.400000000001</v>
      </c>
      <c r="N176" s="182">
        <f t="shared" si="43"/>
        <v>-2.0000000000436557E-2</v>
      </c>
      <c r="O176" s="153">
        <v>717091.68999999983</v>
      </c>
      <c r="P176" s="154" t="s">
        <v>202</v>
      </c>
      <c r="Q176" s="177">
        <f t="shared" si="44"/>
        <v>-0.31000000017229468</v>
      </c>
      <c r="R176" s="150">
        <v>24349990.530000333</v>
      </c>
      <c r="S176" s="20">
        <v>24350010</v>
      </c>
      <c r="T176" s="96">
        <f t="shared" si="56"/>
        <v>-19.469999667257071</v>
      </c>
      <c r="U176" s="197">
        <f t="shared" si="46"/>
        <v>1</v>
      </c>
      <c r="W176" s="133" t="s">
        <v>47</v>
      </c>
      <c r="X176" s="114">
        <f t="shared" si="47"/>
        <v>0</v>
      </c>
      <c r="Y176" s="115">
        <f t="shared" si="48"/>
        <v>0</v>
      </c>
      <c r="Z176" s="115">
        <f t="shared" si="49"/>
        <v>1</v>
      </c>
      <c r="AA176" s="115">
        <f t="shared" si="50"/>
        <v>0</v>
      </c>
      <c r="AB176" s="115">
        <f t="shared" si="51"/>
        <v>0</v>
      </c>
      <c r="AC176" s="121">
        <f t="shared" si="52"/>
        <v>0</v>
      </c>
    </row>
    <row r="177" spans="1:29" ht="15" customHeight="1">
      <c r="A177" s="239"/>
      <c r="B177" s="133" t="s">
        <v>48</v>
      </c>
      <c r="C177" s="153">
        <v>95000663.609998956</v>
      </c>
      <c r="D177" s="154"/>
      <c r="E177" s="177">
        <f t="shared" si="40"/>
        <v>95000663.609998956</v>
      </c>
      <c r="F177" s="150">
        <v>1553169.1600000013</v>
      </c>
      <c r="G177" s="150"/>
      <c r="H177" s="182">
        <f t="shared" si="41"/>
        <v>1553169.1600000013</v>
      </c>
      <c r="I177" s="153">
        <v>145093.49</v>
      </c>
      <c r="J177" s="154"/>
      <c r="K177" s="177">
        <f t="shared" si="42"/>
        <v>145093.49</v>
      </c>
      <c r="L177" s="150">
        <v>60149.07</v>
      </c>
      <c r="M177" s="150"/>
      <c r="N177" s="182">
        <f t="shared" si="43"/>
        <v>60149.07</v>
      </c>
      <c r="O177" s="153">
        <v>1186630.92</v>
      </c>
      <c r="P177" s="154"/>
      <c r="Q177" s="177">
        <f t="shared" si="44"/>
        <v>1186630.92</v>
      </c>
      <c r="R177" s="150">
        <v>92345807.94999896</v>
      </c>
      <c r="S177" s="20"/>
      <c r="T177" s="96">
        <f>R177-S177</f>
        <v>92345807.94999896</v>
      </c>
      <c r="U177" s="197">
        <f t="shared" si="46"/>
        <v>0</v>
      </c>
      <c r="W177" s="133" t="s">
        <v>48</v>
      </c>
      <c r="X177" s="114">
        <f t="shared" si="47"/>
        <v>0</v>
      </c>
      <c r="Y177" s="115">
        <f t="shared" si="48"/>
        <v>0</v>
      </c>
      <c r="Z177" s="115">
        <f t="shared" si="49"/>
        <v>0</v>
      </c>
      <c r="AA177" s="115">
        <f t="shared" si="50"/>
        <v>0</v>
      </c>
      <c r="AB177" s="115">
        <f t="shared" si="51"/>
        <v>0</v>
      </c>
      <c r="AC177" s="121">
        <f t="shared" si="52"/>
        <v>0</v>
      </c>
    </row>
    <row r="178" spans="1:29" ht="15" customHeight="1">
      <c r="A178" s="239"/>
      <c r="B178" s="133" t="s">
        <v>49</v>
      </c>
      <c r="C178" s="155"/>
      <c r="D178" s="3"/>
      <c r="E178" s="159">
        <f t="shared" si="40"/>
        <v>0</v>
      </c>
      <c r="H178" s="136">
        <f t="shared" si="41"/>
        <v>0</v>
      </c>
      <c r="I178" s="155"/>
      <c r="J178" s="3"/>
      <c r="K178" s="159">
        <f t="shared" si="42"/>
        <v>0</v>
      </c>
      <c r="N178" s="136">
        <f t="shared" si="43"/>
        <v>0</v>
      </c>
      <c r="O178" s="155"/>
      <c r="P178" s="3"/>
      <c r="Q178" s="159">
        <f t="shared" si="44"/>
        <v>0</v>
      </c>
      <c r="S178" s="20"/>
      <c r="T178" s="96">
        <f>R179-S178</f>
        <v>86256751.299999148</v>
      </c>
      <c r="U178" s="197">
        <f t="shared" si="46"/>
        <v>0</v>
      </c>
      <c r="W178" s="133" t="s">
        <v>49</v>
      </c>
      <c r="X178" s="114">
        <f t="shared" si="47"/>
        <v>0</v>
      </c>
      <c r="Y178" s="115">
        <f t="shared" si="48"/>
        <v>0</v>
      </c>
      <c r="Z178" s="115">
        <f t="shared" si="49"/>
        <v>0</v>
      </c>
      <c r="AA178" s="115">
        <f t="shared" si="50"/>
        <v>0</v>
      </c>
      <c r="AB178" s="115">
        <f t="shared" si="51"/>
        <v>0</v>
      </c>
      <c r="AC178" s="121">
        <f t="shared" si="52"/>
        <v>0</v>
      </c>
    </row>
    <row r="179" spans="1:29" ht="15" customHeight="1">
      <c r="A179" s="240"/>
      <c r="B179" s="134" t="s">
        <v>50</v>
      </c>
      <c r="C179" s="153">
        <v>88842761.889999136</v>
      </c>
      <c r="D179" s="154"/>
      <c r="E179" s="177">
        <f t="shared" si="40"/>
        <v>88842761.889999136</v>
      </c>
      <c r="F179" s="150">
        <v>1696659.3299999994</v>
      </c>
      <c r="G179" s="150"/>
      <c r="H179" s="182">
        <f t="shared" si="41"/>
        <v>1696659.3299999994</v>
      </c>
      <c r="I179" s="153">
        <v>260326.38</v>
      </c>
      <c r="J179" s="154"/>
      <c r="K179" s="177">
        <f t="shared" si="42"/>
        <v>260326.38</v>
      </c>
      <c r="L179" s="150">
        <v>195642.51000000027</v>
      </c>
      <c r="M179" s="150"/>
      <c r="N179" s="182">
        <f t="shared" si="43"/>
        <v>195642.51000000027</v>
      </c>
      <c r="O179" s="153">
        <v>958864.08000000007</v>
      </c>
      <c r="P179" s="154"/>
      <c r="Q179" s="177">
        <f t="shared" si="44"/>
        <v>958864.08000000007</v>
      </c>
      <c r="R179" s="150">
        <v>86256751.299999148</v>
      </c>
      <c r="S179" s="20"/>
      <c r="T179" s="96">
        <f>R180-S179</f>
        <v>0</v>
      </c>
      <c r="U179" s="198">
        <f t="shared" si="46"/>
        <v>0</v>
      </c>
      <c r="W179" s="134" t="s">
        <v>50</v>
      </c>
      <c r="X179" s="114">
        <f t="shared" si="47"/>
        <v>0</v>
      </c>
      <c r="Y179" s="115">
        <f t="shared" si="48"/>
        <v>0</v>
      </c>
      <c r="Z179" s="115">
        <f t="shared" si="49"/>
        <v>0</v>
      </c>
      <c r="AA179" s="115">
        <f t="shared" si="50"/>
        <v>0</v>
      </c>
      <c r="AB179" s="115">
        <f t="shared" si="51"/>
        <v>0</v>
      </c>
      <c r="AC179" s="121">
        <f t="shared" si="52"/>
        <v>0</v>
      </c>
    </row>
    <row r="180" spans="1:29" ht="15" customHeight="1">
      <c r="A180" s="238">
        <v>42423</v>
      </c>
      <c r="B180" s="132" t="s">
        <v>42</v>
      </c>
      <c r="C180" s="92"/>
      <c r="D180" s="93"/>
      <c r="E180" s="94">
        <f t="shared" si="40"/>
        <v>0</v>
      </c>
      <c r="F180" s="93"/>
      <c r="G180" s="93"/>
      <c r="H180" s="101">
        <f t="shared" si="41"/>
        <v>0</v>
      </c>
      <c r="I180" s="92"/>
      <c r="J180" s="93"/>
      <c r="K180" s="94">
        <f t="shared" si="42"/>
        <v>0</v>
      </c>
      <c r="L180" s="93"/>
      <c r="M180" s="93"/>
      <c r="N180" s="101">
        <f t="shared" si="43"/>
        <v>0</v>
      </c>
      <c r="O180" s="92"/>
      <c r="P180" s="93"/>
      <c r="Q180" s="94">
        <f t="shared" si="44"/>
        <v>0</v>
      </c>
      <c r="R180" s="93"/>
      <c r="S180" s="93"/>
      <c r="T180" s="94">
        <f t="shared" ref="T180:T185" si="57">R180-S180</f>
        <v>0</v>
      </c>
      <c r="U180" s="196">
        <f t="shared" si="46"/>
        <v>0</v>
      </c>
      <c r="W180" s="132" t="s">
        <v>42</v>
      </c>
      <c r="X180" s="110">
        <f t="shared" si="47"/>
        <v>0</v>
      </c>
      <c r="Y180" s="111">
        <f t="shared" si="48"/>
        <v>0</v>
      </c>
      <c r="Z180" s="111">
        <f t="shared" si="49"/>
        <v>0</v>
      </c>
      <c r="AA180" s="111">
        <f t="shared" si="50"/>
        <v>0</v>
      </c>
      <c r="AB180" s="111">
        <f t="shared" si="51"/>
        <v>0</v>
      </c>
      <c r="AC180" s="123">
        <f t="shared" si="52"/>
        <v>0</v>
      </c>
    </row>
    <row r="181" spans="1:29" ht="15" customHeight="1">
      <c r="A181" s="239"/>
      <c r="B181" s="133" t="s">
        <v>43</v>
      </c>
      <c r="C181" s="153">
        <v>37091482.660000205</v>
      </c>
      <c r="D181" s="154">
        <v>37434010</v>
      </c>
      <c r="E181" s="177">
        <f t="shared" si="40"/>
        <v>-342527.33999979496</v>
      </c>
      <c r="F181" s="154">
        <v>617163.78999999992</v>
      </c>
      <c r="G181" s="154" t="s">
        <v>203</v>
      </c>
      <c r="H181" s="180">
        <f t="shared" si="41"/>
        <v>-11148.210000000079</v>
      </c>
      <c r="I181" s="153">
        <v>80252.040000000008</v>
      </c>
      <c r="J181" s="154">
        <v>80252</v>
      </c>
      <c r="K181" s="177">
        <f t="shared" si="42"/>
        <v>4.0000000008149073E-2</v>
      </c>
      <c r="L181" s="154">
        <v>10254.18</v>
      </c>
      <c r="M181" s="154">
        <v>10254.200000000001</v>
      </c>
      <c r="N181" s="180">
        <f t="shared" si="43"/>
        <v>-2.0000000000436557E-2</v>
      </c>
      <c r="O181" s="153">
        <v>216144.75</v>
      </c>
      <c r="P181" s="154" t="s">
        <v>204</v>
      </c>
      <c r="Q181" s="177">
        <f t="shared" si="44"/>
        <v>-0.25</v>
      </c>
      <c r="R181" s="154">
        <v>37433994.470000207</v>
      </c>
      <c r="S181" s="20">
        <v>37434010</v>
      </c>
      <c r="T181" s="96">
        <f t="shared" si="57"/>
        <v>-15.529999792575836</v>
      </c>
      <c r="U181" s="197">
        <f t="shared" si="46"/>
        <v>1</v>
      </c>
      <c r="W181" s="133" t="s">
        <v>43</v>
      </c>
      <c r="X181" s="114">
        <f t="shared" si="47"/>
        <v>1</v>
      </c>
      <c r="Y181" s="115">
        <f t="shared" si="48"/>
        <v>1</v>
      </c>
      <c r="Z181" s="115">
        <f t="shared" si="49"/>
        <v>0</v>
      </c>
      <c r="AA181" s="115">
        <f t="shared" si="50"/>
        <v>0</v>
      </c>
      <c r="AB181" s="115">
        <f t="shared" si="51"/>
        <v>0</v>
      </c>
      <c r="AC181" s="121">
        <f t="shared" si="52"/>
        <v>0</v>
      </c>
    </row>
    <row r="182" spans="1:29" ht="15" customHeight="1">
      <c r="A182" s="239"/>
      <c r="B182" s="104" t="s">
        <v>44</v>
      </c>
      <c r="C182" s="153">
        <v>92449642.949994355</v>
      </c>
      <c r="D182" s="154"/>
      <c r="E182" s="177">
        <f t="shared" si="40"/>
        <v>92449642.949994355</v>
      </c>
      <c r="F182" s="154">
        <v>2303062.4899999988</v>
      </c>
      <c r="G182" s="154"/>
      <c r="H182" s="180">
        <f t="shared" si="41"/>
        <v>2303062.4899999988</v>
      </c>
      <c r="I182" s="153">
        <v>130115.91</v>
      </c>
      <c r="K182" s="177">
        <f t="shared" si="42"/>
        <v>130115.91</v>
      </c>
      <c r="L182" s="154">
        <v>41719.009999999995</v>
      </c>
      <c r="N182" s="180">
        <f t="shared" si="43"/>
        <v>41719.009999999995</v>
      </c>
      <c r="O182" s="153">
        <v>476039.24</v>
      </c>
      <c r="P182" s="154"/>
      <c r="Q182" s="177">
        <f t="shared" si="44"/>
        <v>476039.24</v>
      </c>
      <c r="R182" s="154">
        <v>89758938.119994357</v>
      </c>
      <c r="S182" s="20"/>
      <c r="T182" s="96">
        <f t="shared" si="57"/>
        <v>89758938.119994357</v>
      </c>
      <c r="U182" s="197">
        <f t="shared" si="46"/>
        <v>0</v>
      </c>
      <c r="W182" s="104" t="s">
        <v>44</v>
      </c>
      <c r="X182" s="114">
        <f t="shared" si="47"/>
        <v>0</v>
      </c>
      <c r="Y182" s="115">
        <f t="shared" si="48"/>
        <v>0</v>
      </c>
      <c r="Z182" s="115">
        <f t="shared" si="49"/>
        <v>0</v>
      </c>
      <c r="AA182" s="115">
        <f t="shared" si="50"/>
        <v>0</v>
      </c>
      <c r="AB182" s="115">
        <f t="shared" si="51"/>
        <v>0</v>
      </c>
      <c r="AC182" s="121">
        <f t="shared" si="52"/>
        <v>0</v>
      </c>
    </row>
    <row r="183" spans="1:29" ht="15" customHeight="1">
      <c r="A183" s="239"/>
      <c r="B183" s="133" t="s">
        <v>45</v>
      </c>
      <c r="C183" s="153">
        <v>47549075.821398027</v>
      </c>
      <c r="D183" s="154"/>
      <c r="E183" s="177">
        <f t="shared" si="40"/>
        <v>47549075.821398027</v>
      </c>
      <c r="F183" s="154">
        <v>1465486.3000000003</v>
      </c>
      <c r="G183" s="154"/>
      <c r="H183" s="180">
        <f t="shared" si="41"/>
        <v>1465486.3000000003</v>
      </c>
      <c r="I183" s="153">
        <v>155012.96</v>
      </c>
      <c r="J183" s="154"/>
      <c r="K183" s="177">
        <f t="shared" si="42"/>
        <v>155012.96</v>
      </c>
      <c r="L183" s="154">
        <v>17328.12</v>
      </c>
      <c r="M183" s="154"/>
      <c r="N183" s="180">
        <f t="shared" si="43"/>
        <v>17328.12</v>
      </c>
      <c r="O183" s="153">
        <v>121778.51000000001</v>
      </c>
      <c r="P183" s="154"/>
      <c r="Q183" s="177">
        <f t="shared" si="44"/>
        <v>121778.51000000001</v>
      </c>
      <c r="R183" s="154">
        <v>46099495.851398028</v>
      </c>
      <c r="S183" s="20"/>
      <c r="T183" s="96">
        <f t="shared" si="57"/>
        <v>46099495.851398028</v>
      </c>
      <c r="U183" s="197">
        <f t="shared" si="46"/>
        <v>0</v>
      </c>
      <c r="W183" s="133" t="s">
        <v>45</v>
      </c>
      <c r="X183" s="114">
        <f t="shared" si="47"/>
        <v>0</v>
      </c>
      <c r="Y183" s="115">
        <f t="shared" si="48"/>
        <v>0</v>
      </c>
      <c r="Z183" s="115">
        <f t="shared" si="49"/>
        <v>0</v>
      </c>
      <c r="AA183" s="115">
        <f t="shared" si="50"/>
        <v>0</v>
      </c>
      <c r="AB183" s="115">
        <f t="shared" si="51"/>
        <v>0</v>
      </c>
      <c r="AC183" s="121">
        <f t="shared" si="52"/>
        <v>0</v>
      </c>
    </row>
    <row r="184" spans="1:29" ht="15" customHeight="1">
      <c r="A184" s="239"/>
      <c r="B184" s="133" t="s">
        <v>46</v>
      </c>
      <c r="C184" s="153">
        <v>105504864.20999865</v>
      </c>
      <c r="D184" s="154"/>
      <c r="E184" s="177">
        <f t="shared" si="40"/>
        <v>105504864.20999865</v>
      </c>
      <c r="F184" s="154">
        <v>2602947.2200000011</v>
      </c>
      <c r="G184" s="154"/>
      <c r="H184" s="180">
        <f t="shared" si="41"/>
        <v>2602947.2200000011</v>
      </c>
      <c r="I184" s="153">
        <v>218100.61000000002</v>
      </c>
      <c r="J184" s="154"/>
      <c r="K184" s="177">
        <f t="shared" si="42"/>
        <v>218100.61000000002</v>
      </c>
      <c r="L184" s="154">
        <v>9546.9399999999987</v>
      </c>
      <c r="M184" s="154"/>
      <c r="N184" s="180">
        <f t="shared" si="43"/>
        <v>9546.9399999999987</v>
      </c>
      <c r="O184" s="153">
        <v>277775.71000000002</v>
      </c>
      <c r="P184" s="154"/>
      <c r="Q184" s="177">
        <f t="shared" si="44"/>
        <v>277775.71000000002</v>
      </c>
      <c r="R184" s="154">
        <v>107188871.82999863</v>
      </c>
      <c r="S184" s="20"/>
      <c r="T184" s="96">
        <f t="shared" si="57"/>
        <v>107188871.82999863</v>
      </c>
      <c r="U184" s="197">
        <f t="shared" si="46"/>
        <v>0</v>
      </c>
      <c r="W184" s="133" t="s">
        <v>46</v>
      </c>
      <c r="X184" s="114">
        <f t="shared" si="47"/>
        <v>0</v>
      </c>
      <c r="Y184" s="115">
        <f t="shared" si="48"/>
        <v>0</v>
      </c>
      <c r="Z184" s="115">
        <f t="shared" si="49"/>
        <v>0</v>
      </c>
      <c r="AA184" s="115">
        <f t="shared" si="50"/>
        <v>0</v>
      </c>
      <c r="AB184" s="115">
        <f t="shared" si="51"/>
        <v>0</v>
      </c>
      <c r="AC184" s="121">
        <f t="shared" si="52"/>
        <v>0</v>
      </c>
    </row>
    <row r="185" spans="1:29" ht="15" customHeight="1">
      <c r="A185" s="239"/>
      <c r="B185" s="133" t="s">
        <v>47</v>
      </c>
      <c r="C185" s="153">
        <v>24349990.530000333</v>
      </c>
      <c r="D185" s="154">
        <v>24350010</v>
      </c>
      <c r="E185" s="177">
        <f t="shared" si="40"/>
        <v>-19.469999667257071</v>
      </c>
      <c r="F185" s="154">
        <v>446666.53</v>
      </c>
      <c r="G185" s="154" t="s">
        <v>205</v>
      </c>
      <c r="H185" s="180">
        <f t="shared" si="41"/>
        <v>-0.46999999997206032</v>
      </c>
      <c r="I185" s="153">
        <v>87555.540000000008</v>
      </c>
      <c r="J185" s="154">
        <v>87555.5</v>
      </c>
      <c r="K185" s="177">
        <f t="shared" si="42"/>
        <v>4.0000000008149073E-2</v>
      </c>
      <c r="L185" s="154">
        <v>12772.73</v>
      </c>
      <c r="M185" s="154">
        <v>12772.7</v>
      </c>
      <c r="N185" s="180">
        <f t="shared" si="43"/>
        <v>2.9999999998835847E-2</v>
      </c>
      <c r="O185" s="153">
        <v>175614.79</v>
      </c>
      <c r="P185" s="154" t="s">
        <v>206</v>
      </c>
      <c r="Q185" s="177">
        <f t="shared" si="44"/>
        <v>-0.20999999999185093</v>
      </c>
      <c r="R185" s="154">
        <v>23802492.020000335</v>
      </c>
      <c r="S185" s="20">
        <v>23802500</v>
      </c>
      <c r="T185" s="96">
        <f t="shared" si="57"/>
        <v>-7.979999665170908</v>
      </c>
      <c r="U185" s="197">
        <f t="shared" si="46"/>
        <v>1</v>
      </c>
      <c r="W185" s="133" t="s">
        <v>47</v>
      </c>
      <c r="X185" s="114">
        <f t="shared" si="47"/>
        <v>0</v>
      </c>
      <c r="Y185" s="115">
        <f t="shared" si="48"/>
        <v>0</v>
      </c>
      <c r="Z185" s="115">
        <f t="shared" si="49"/>
        <v>0</v>
      </c>
      <c r="AA185" s="115">
        <f t="shared" si="50"/>
        <v>0</v>
      </c>
      <c r="AB185" s="115">
        <f t="shared" si="51"/>
        <v>0</v>
      </c>
      <c r="AC185" s="121">
        <f t="shared" si="52"/>
        <v>0</v>
      </c>
    </row>
    <row r="186" spans="1:29" ht="15" customHeight="1">
      <c r="A186" s="239"/>
      <c r="B186" s="133" t="s">
        <v>48</v>
      </c>
      <c r="C186" s="153">
        <v>92345807.94999896</v>
      </c>
      <c r="D186" s="154"/>
      <c r="E186" s="177">
        <f t="shared" si="40"/>
        <v>92345807.94999896</v>
      </c>
      <c r="F186" s="154">
        <v>1362020.9400000004</v>
      </c>
      <c r="G186" s="154"/>
      <c r="H186" s="180">
        <f t="shared" si="41"/>
        <v>1362020.9400000004</v>
      </c>
      <c r="I186" s="153">
        <v>219691.08000000002</v>
      </c>
      <c r="J186" s="154"/>
      <c r="K186" s="177">
        <f t="shared" si="42"/>
        <v>219691.08000000002</v>
      </c>
      <c r="L186" s="154">
        <v>31494.43</v>
      </c>
      <c r="M186" s="154"/>
      <c r="N186" s="180">
        <f t="shared" si="43"/>
        <v>31494.43</v>
      </c>
      <c r="O186" s="153">
        <v>305907.14</v>
      </c>
      <c r="P186" s="154"/>
      <c r="Q186" s="177">
        <f t="shared" si="44"/>
        <v>305907.14</v>
      </c>
      <c r="R186" s="154">
        <v>90866076.519998953</v>
      </c>
      <c r="S186" s="20"/>
      <c r="T186" s="96">
        <f t="shared" ref="T186:T192" si="58">R186-S186</f>
        <v>90866076.519998953</v>
      </c>
      <c r="U186" s="197">
        <f t="shared" si="46"/>
        <v>0</v>
      </c>
      <c r="W186" s="133" t="s">
        <v>48</v>
      </c>
      <c r="X186" s="114">
        <f t="shared" si="47"/>
        <v>0</v>
      </c>
      <c r="Y186" s="115">
        <f t="shared" si="48"/>
        <v>0</v>
      </c>
      <c r="Z186" s="115">
        <f t="shared" si="49"/>
        <v>0</v>
      </c>
      <c r="AA186" s="115">
        <f t="shared" si="50"/>
        <v>0</v>
      </c>
      <c r="AB186" s="115">
        <f t="shared" si="51"/>
        <v>0</v>
      </c>
      <c r="AC186" s="121">
        <f t="shared" si="52"/>
        <v>0</v>
      </c>
    </row>
    <row r="187" spans="1:29" ht="15" customHeight="1">
      <c r="A187" s="239"/>
      <c r="B187" s="133" t="s">
        <v>49</v>
      </c>
      <c r="C187" s="153">
        <v>72577216.459999532</v>
      </c>
      <c r="D187" s="154"/>
      <c r="E187" s="177">
        <f t="shared" si="40"/>
        <v>72577216.459999532</v>
      </c>
      <c r="F187" s="154">
        <v>5760995.2700000005</v>
      </c>
      <c r="G187" s="154"/>
      <c r="H187" s="180">
        <f t="shared" si="41"/>
        <v>5760995.2700000005</v>
      </c>
      <c r="I187" s="153">
        <v>779173.77000000048</v>
      </c>
      <c r="J187" s="154"/>
      <c r="K187" s="177">
        <f t="shared" si="42"/>
        <v>779173.77000000048</v>
      </c>
      <c r="L187" s="154">
        <v>654760.71</v>
      </c>
      <c r="M187" s="154"/>
      <c r="N187" s="180">
        <f t="shared" si="43"/>
        <v>654760.71</v>
      </c>
      <c r="O187" s="153">
        <v>1618252.6600000001</v>
      </c>
      <c r="P187" s="154"/>
      <c r="Q187" s="177">
        <f t="shared" si="44"/>
        <v>1618252.6600000001</v>
      </c>
      <c r="R187" s="154">
        <v>70039995.999999538</v>
      </c>
      <c r="S187" s="20"/>
      <c r="T187" s="96">
        <f t="shared" si="58"/>
        <v>70039995.999999538</v>
      </c>
      <c r="U187" s="197">
        <f t="shared" si="46"/>
        <v>0</v>
      </c>
      <c r="W187" s="133" t="s">
        <v>49</v>
      </c>
      <c r="X187" s="114">
        <f t="shared" si="47"/>
        <v>0</v>
      </c>
      <c r="Y187" s="115">
        <f t="shared" si="48"/>
        <v>0</v>
      </c>
      <c r="Z187" s="115">
        <f t="shared" si="49"/>
        <v>0</v>
      </c>
      <c r="AA187" s="115">
        <f t="shared" si="50"/>
        <v>0</v>
      </c>
      <c r="AB187" s="115">
        <f t="shared" si="51"/>
        <v>0</v>
      </c>
      <c r="AC187" s="121">
        <f t="shared" si="52"/>
        <v>0</v>
      </c>
    </row>
    <row r="188" spans="1:29" ht="15" customHeight="1">
      <c r="A188" s="240"/>
      <c r="B188" s="134" t="s">
        <v>50</v>
      </c>
      <c r="C188" s="97"/>
      <c r="D188" s="98"/>
      <c r="E188" s="99">
        <f t="shared" si="40"/>
        <v>0</v>
      </c>
      <c r="F188" s="98"/>
      <c r="G188" s="98"/>
      <c r="H188" s="103">
        <f t="shared" si="41"/>
        <v>0</v>
      </c>
      <c r="I188" s="97"/>
      <c r="J188" s="98"/>
      <c r="K188" s="99">
        <f t="shared" si="42"/>
        <v>0</v>
      </c>
      <c r="L188" s="98"/>
      <c r="M188" s="98"/>
      <c r="N188" s="103">
        <f t="shared" si="43"/>
        <v>0</v>
      </c>
      <c r="O188" s="97"/>
      <c r="P188" s="98"/>
      <c r="Q188" s="99">
        <f t="shared" si="44"/>
        <v>0</v>
      </c>
      <c r="R188" s="98"/>
      <c r="S188" s="98"/>
      <c r="T188" s="99">
        <f t="shared" si="58"/>
        <v>0</v>
      </c>
      <c r="U188" s="198">
        <f t="shared" si="46"/>
        <v>0</v>
      </c>
      <c r="W188" s="134" t="s">
        <v>50</v>
      </c>
      <c r="X188" s="118">
        <f t="shared" si="47"/>
        <v>0</v>
      </c>
      <c r="Y188" s="119">
        <f t="shared" si="48"/>
        <v>0</v>
      </c>
      <c r="Z188" s="119">
        <f t="shared" si="49"/>
        <v>0</v>
      </c>
      <c r="AA188" s="119">
        <f t="shared" si="50"/>
        <v>0</v>
      </c>
      <c r="AB188" s="119">
        <f t="shared" si="51"/>
        <v>0</v>
      </c>
      <c r="AC188" s="124">
        <f t="shared" si="52"/>
        <v>0</v>
      </c>
    </row>
    <row r="189" spans="1:29" ht="15" customHeight="1">
      <c r="A189" s="238">
        <v>42424</v>
      </c>
      <c r="B189" s="132" t="s">
        <v>42</v>
      </c>
      <c r="C189" s="153">
        <v>50416022.129999563</v>
      </c>
      <c r="D189" s="154"/>
      <c r="E189" s="177">
        <f t="shared" si="40"/>
        <v>50416022.129999563</v>
      </c>
      <c r="F189" s="150">
        <v>1569207.5700000015</v>
      </c>
      <c r="G189" s="150"/>
      <c r="H189" s="182">
        <f t="shared" si="41"/>
        <v>1569207.5700000015</v>
      </c>
      <c r="I189" s="153">
        <v>219763.46</v>
      </c>
      <c r="J189" s="154"/>
      <c r="K189" s="177">
        <f t="shared" si="42"/>
        <v>219763.46</v>
      </c>
      <c r="L189" s="150">
        <v>136858.62999999998</v>
      </c>
      <c r="M189" s="150"/>
      <c r="N189" s="182">
        <f t="shared" si="43"/>
        <v>136858.62999999998</v>
      </c>
      <c r="O189" s="153">
        <v>692761.73</v>
      </c>
      <c r="P189" s="154"/>
      <c r="Q189" s="177">
        <f t="shared" si="44"/>
        <v>692761.73</v>
      </c>
      <c r="R189" s="150">
        <v>49950105.209999561</v>
      </c>
      <c r="S189" s="93"/>
      <c r="T189" s="94">
        <f t="shared" si="58"/>
        <v>49950105.209999561</v>
      </c>
      <c r="U189" s="196">
        <f t="shared" si="46"/>
        <v>0</v>
      </c>
      <c r="W189" s="132" t="s">
        <v>42</v>
      </c>
      <c r="X189" s="114">
        <f t="shared" si="47"/>
        <v>0</v>
      </c>
      <c r="Y189" s="115">
        <f t="shared" si="48"/>
        <v>0</v>
      </c>
      <c r="Z189" s="115">
        <f t="shared" si="49"/>
        <v>0</v>
      </c>
      <c r="AA189" s="115">
        <f t="shared" si="50"/>
        <v>0</v>
      </c>
      <c r="AB189" s="115">
        <f t="shared" si="51"/>
        <v>0</v>
      </c>
      <c r="AC189" s="121">
        <f t="shared" si="52"/>
        <v>0</v>
      </c>
    </row>
    <row r="190" spans="1:29" ht="15" customHeight="1">
      <c r="A190" s="239"/>
      <c r="B190" s="133" t="s">
        <v>43</v>
      </c>
      <c r="C190" s="153">
        <v>37433994.470000207</v>
      </c>
      <c r="D190" s="154">
        <v>37434010</v>
      </c>
      <c r="E190" s="177">
        <f t="shared" si="40"/>
        <v>-15.529999792575836</v>
      </c>
      <c r="F190" s="150">
        <v>561076.74000000022</v>
      </c>
      <c r="G190" s="150" t="s">
        <v>207</v>
      </c>
      <c r="H190" s="182">
        <f t="shared" si="41"/>
        <v>-10555.259999999776</v>
      </c>
      <c r="I190" s="153">
        <v>142789.86000000007</v>
      </c>
      <c r="J190" s="154">
        <v>142790</v>
      </c>
      <c r="K190" s="177">
        <f t="shared" si="42"/>
        <v>-0.13999999992665835</v>
      </c>
      <c r="L190" s="150">
        <v>96979.150000000009</v>
      </c>
      <c r="M190" s="150">
        <v>96979.1</v>
      </c>
      <c r="N190" s="182">
        <f t="shared" si="43"/>
        <v>5.0000000002910383E-2</v>
      </c>
      <c r="O190" s="153">
        <v>374957.84</v>
      </c>
      <c r="P190" s="154" t="s">
        <v>208</v>
      </c>
      <c r="Q190" s="177">
        <f t="shared" si="44"/>
        <v>-0.15999999997438863</v>
      </c>
      <c r="R190" s="150">
        <v>38220632.260000214</v>
      </c>
      <c r="S190" s="20">
        <v>40569680</v>
      </c>
      <c r="T190" s="96">
        <f t="shared" si="58"/>
        <v>-2349047.739999786</v>
      </c>
      <c r="U190" s="197">
        <f t="shared" si="46"/>
        <v>1</v>
      </c>
      <c r="W190" s="133" t="s">
        <v>43</v>
      </c>
      <c r="X190" s="114">
        <f t="shared" si="47"/>
        <v>0</v>
      </c>
      <c r="Y190" s="115">
        <f t="shared" si="48"/>
        <v>1</v>
      </c>
      <c r="Z190" s="115">
        <f t="shared" si="49"/>
        <v>0</v>
      </c>
      <c r="AA190" s="115">
        <f t="shared" si="50"/>
        <v>0</v>
      </c>
      <c r="AB190" s="115">
        <f t="shared" si="51"/>
        <v>0</v>
      </c>
      <c r="AC190" s="121">
        <f t="shared" si="52"/>
        <v>1</v>
      </c>
    </row>
    <row r="191" spans="1:29" ht="15" customHeight="1">
      <c r="A191" s="239"/>
      <c r="B191" s="104" t="s">
        <v>44</v>
      </c>
      <c r="C191" s="153">
        <v>89758938.119994357</v>
      </c>
      <c r="D191" s="154"/>
      <c r="E191" s="177">
        <f t="shared" si="40"/>
        <v>89758938.119994357</v>
      </c>
      <c r="F191" s="150">
        <v>1540745.75</v>
      </c>
      <c r="G191" s="150"/>
      <c r="H191" s="182">
        <f t="shared" si="41"/>
        <v>1540745.75</v>
      </c>
      <c r="I191" s="153">
        <v>86000.09</v>
      </c>
      <c r="K191" s="177">
        <f t="shared" si="42"/>
        <v>86000.09</v>
      </c>
      <c r="L191" s="150">
        <v>32205.14</v>
      </c>
      <c r="N191" s="182">
        <f t="shared" si="43"/>
        <v>32205.14</v>
      </c>
      <c r="O191" s="153">
        <v>314618.38</v>
      </c>
      <c r="P191" s="154"/>
      <c r="Q191" s="177">
        <f t="shared" si="44"/>
        <v>314618.38</v>
      </c>
      <c r="R191" s="150">
        <v>87957368.93999435</v>
      </c>
      <c r="S191" s="20"/>
      <c r="T191" s="96">
        <f t="shared" si="58"/>
        <v>87957368.93999435</v>
      </c>
      <c r="U191" s="197">
        <f t="shared" si="46"/>
        <v>0</v>
      </c>
      <c r="W191" s="104" t="s">
        <v>44</v>
      </c>
      <c r="X191" s="114">
        <f t="shared" si="47"/>
        <v>0</v>
      </c>
      <c r="Y191" s="115">
        <f t="shared" si="48"/>
        <v>0</v>
      </c>
      <c r="Z191" s="115">
        <f t="shared" si="49"/>
        <v>0</v>
      </c>
      <c r="AA191" s="115">
        <f t="shared" si="50"/>
        <v>0</v>
      </c>
      <c r="AB191" s="115">
        <f t="shared" si="51"/>
        <v>0</v>
      </c>
      <c r="AC191" s="121">
        <f t="shared" si="52"/>
        <v>0</v>
      </c>
    </row>
    <row r="192" spans="1:29" ht="15" customHeight="1">
      <c r="A192" s="239"/>
      <c r="B192" s="133" t="s">
        <v>45</v>
      </c>
      <c r="C192" s="153">
        <v>46099495.851398028</v>
      </c>
      <c r="D192" s="154"/>
      <c r="E192" s="177">
        <f t="shared" si="40"/>
        <v>46099495.851398028</v>
      </c>
      <c r="F192" s="150">
        <v>1126281.3900000004</v>
      </c>
      <c r="G192" s="150"/>
      <c r="H192" s="182">
        <f t="shared" si="41"/>
        <v>1126281.3900000004</v>
      </c>
      <c r="I192" s="153">
        <v>53519.73</v>
      </c>
      <c r="J192" s="154"/>
      <c r="K192" s="177">
        <f t="shared" si="42"/>
        <v>53519.73</v>
      </c>
      <c r="L192" s="150">
        <v>867.57</v>
      </c>
      <c r="M192" s="150"/>
      <c r="N192" s="182">
        <f t="shared" si="43"/>
        <v>867.57</v>
      </c>
      <c r="O192" s="153">
        <v>327326.28999999998</v>
      </c>
      <c r="P192" s="154"/>
      <c r="Q192" s="177">
        <f t="shared" si="44"/>
        <v>327326.28999999998</v>
      </c>
      <c r="R192" s="150">
        <v>49931111.911398023</v>
      </c>
      <c r="S192" s="20"/>
      <c r="T192" s="96">
        <f t="shared" si="58"/>
        <v>49931111.911398023</v>
      </c>
      <c r="U192" s="197">
        <f t="shared" si="46"/>
        <v>0</v>
      </c>
      <c r="W192" s="133" t="s">
        <v>45</v>
      </c>
      <c r="X192" s="114">
        <f t="shared" si="47"/>
        <v>0</v>
      </c>
      <c r="Y192" s="115">
        <f t="shared" si="48"/>
        <v>0</v>
      </c>
      <c r="Z192" s="115">
        <f t="shared" si="49"/>
        <v>0</v>
      </c>
      <c r="AA192" s="115">
        <f t="shared" si="50"/>
        <v>0</v>
      </c>
      <c r="AB192" s="115">
        <f t="shared" si="51"/>
        <v>0</v>
      </c>
      <c r="AC192" s="121">
        <f t="shared" si="52"/>
        <v>0</v>
      </c>
    </row>
    <row r="193" spans="1:29" ht="15" customHeight="1">
      <c r="A193" s="239"/>
      <c r="B193" s="133" t="s">
        <v>46</v>
      </c>
      <c r="C193" s="153">
        <v>107188871.82999863</v>
      </c>
      <c r="D193" s="154"/>
      <c r="E193" s="177">
        <f t="shared" si="40"/>
        <v>107188871.82999863</v>
      </c>
      <c r="F193" s="150">
        <v>2014317.5400000007</v>
      </c>
      <c r="G193" s="150"/>
      <c r="H193" s="182">
        <f t="shared" si="41"/>
        <v>2014317.5400000007</v>
      </c>
      <c r="I193" s="153">
        <v>188247.2</v>
      </c>
      <c r="J193" s="154"/>
      <c r="K193" s="177">
        <f t="shared" si="42"/>
        <v>188247.2</v>
      </c>
      <c r="L193" s="150">
        <v>71943.58</v>
      </c>
      <c r="M193" s="150"/>
      <c r="N193" s="182">
        <f t="shared" si="43"/>
        <v>71943.58</v>
      </c>
      <c r="O193" s="153">
        <v>544878.31000000006</v>
      </c>
      <c r="P193" s="154"/>
      <c r="Q193" s="177">
        <f t="shared" si="44"/>
        <v>544878.31000000006</v>
      </c>
      <c r="R193" s="150">
        <v>104745979.59999867</v>
      </c>
      <c r="S193" s="20"/>
      <c r="T193" s="96">
        <f>R193-S193</f>
        <v>104745979.59999867</v>
      </c>
      <c r="U193" s="197">
        <f t="shared" si="46"/>
        <v>0</v>
      </c>
      <c r="W193" s="133" t="s">
        <v>46</v>
      </c>
      <c r="X193" s="114">
        <f t="shared" si="47"/>
        <v>0</v>
      </c>
      <c r="Y193" s="115">
        <f t="shared" si="48"/>
        <v>0</v>
      </c>
      <c r="Z193" s="115">
        <f t="shared" si="49"/>
        <v>0</v>
      </c>
      <c r="AA193" s="115">
        <f t="shared" si="50"/>
        <v>0</v>
      </c>
      <c r="AB193" s="115">
        <f t="shared" si="51"/>
        <v>0</v>
      </c>
      <c r="AC193" s="121">
        <f t="shared" si="52"/>
        <v>0</v>
      </c>
    </row>
    <row r="194" spans="1:29" ht="15" customHeight="1">
      <c r="A194" s="239"/>
      <c r="B194" s="133" t="s">
        <v>47</v>
      </c>
      <c r="C194" s="153">
        <v>23802492.020000335</v>
      </c>
      <c r="D194" s="154">
        <v>23802500</v>
      </c>
      <c r="E194" s="177">
        <f t="shared" si="40"/>
        <v>-7.979999665170908</v>
      </c>
      <c r="F194" s="150">
        <v>348416.03</v>
      </c>
      <c r="G194" s="150" t="s">
        <v>209</v>
      </c>
      <c r="H194" s="182">
        <f t="shared" si="41"/>
        <v>3.0000000027939677E-2</v>
      </c>
      <c r="I194" s="153">
        <v>16833.349999999999</v>
      </c>
      <c r="J194" s="154">
        <v>16833.3</v>
      </c>
      <c r="K194" s="177">
        <f t="shared" si="42"/>
        <v>4.9999999999272404E-2</v>
      </c>
      <c r="L194" s="150">
        <v>0</v>
      </c>
      <c r="M194" s="150" t="s">
        <v>55</v>
      </c>
      <c r="N194" s="182">
        <f t="shared" si="43"/>
        <v>0</v>
      </c>
      <c r="O194" s="153">
        <v>246912.85</v>
      </c>
      <c r="P194" s="154" t="s">
        <v>55</v>
      </c>
      <c r="Q194" s="177">
        <f t="shared" si="44"/>
        <v>246912.85</v>
      </c>
      <c r="R194" s="150">
        <v>25006741.700000335</v>
      </c>
      <c r="S194" s="20">
        <v>25006740</v>
      </c>
      <c r="T194" s="96">
        <f t="shared" ref="T194:T200" si="59">R194-S194</f>
        <v>1.7000003345310688</v>
      </c>
      <c r="U194" s="197">
        <f t="shared" si="46"/>
        <v>1</v>
      </c>
      <c r="W194" s="133" t="s">
        <v>47</v>
      </c>
      <c r="X194" s="114">
        <f t="shared" si="47"/>
        <v>0</v>
      </c>
      <c r="Y194" s="115">
        <f t="shared" si="48"/>
        <v>0</v>
      </c>
      <c r="Z194" s="115">
        <f t="shared" si="49"/>
        <v>0</v>
      </c>
      <c r="AA194" s="115">
        <f t="shared" si="50"/>
        <v>0</v>
      </c>
      <c r="AB194" s="115">
        <f t="shared" si="51"/>
        <v>1</v>
      </c>
      <c r="AC194" s="121">
        <f t="shared" si="52"/>
        <v>0</v>
      </c>
    </row>
    <row r="195" spans="1:29" ht="15" customHeight="1">
      <c r="A195" s="239"/>
      <c r="B195" s="133" t="s">
        <v>48</v>
      </c>
      <c r="C195" s="153">
        <v>90866076.519998953</v>
      </c>
      <c r="D195" s="154"/>
      <c r="E195" s="177">
        <f t="shared" si="40"/>
        <v>90866076.519998953</v>
      </c>
      <c r="F195" s="150">
        <v>1202133.48</v>
      </c>
      <c r="G195" s="150"/>
      <c r="H195" s="182">
        <f t="shared" si="41"/>
        <v>1202133.48</v>
      </c>
      <c r="I195" s="153">
        <v>360856.46999999991</v>
      </c>
      <c r="J195" s="154"/>
      <c r="K195" s="177">
        <f t="shared" si="42"/>
        <v>360856.46999999991</v>
      </c>
      <c r="L195" s="150">
        <v>573401.51</v>
      </c>
      <c r="M195" s="150"/>
      <c r="N195" s="182">
        <f t="shared" si="43"/>
        <v>573401.51</v>
      </c>
      <c r="O195" s="153">
        <v>704403.49999999988</v>
      </c>
      <c r="P195" s="154"/>
      <c r="Q195" s="177">
        <f t="shared" si="44"/>
        <v>704403.49999999988</v>
      </c>
      <c r="R195" s="150">
        <v>97208119.539998934</v>
      </c>
      <c r="S195" s="20"/>
      <c r="T195" s="96">
        <f t="shared" si="59"/>
        <v>97208119.539998934</v>
      </c>
      <c r="U195" s="197">
        <f t="shared" si="46"/>
        <v>0</v>
      </c>
      <c r="W195" s="133" t="s">
        <v>48</v>
      </c>
      <c r="X195" s="114">
        <f t="shared" si="47"/>
        <v>0</v>
      </c>
      <c r="Y195" s="115">
        <f t="shared" si="48"/>
        <v>0</v>
      </c>
      <c r="Z195" s="115">
        <f t="shared" si="49"/>
        <v>0</v>
      </c>
      <c r="AA195" s="115">
        <f t="shared" si="50"/>
        <v>0</v>
      </c>
      <c r="AB195" s="115">
        <f t="shared" si="51"/>
        <v>0</v>
      </c>
      <c r="AC195" s="121">
        <f t="shared" si="52"/>
        <v>0</v>
      </c>
    </row>
    <row r="196" spans="1:29" ht="15" customHeight="1">
      <c r="A196" s="239"/>
      <c r="B196" s="133" t="s">
        <v>49</v>
      </c>
      <c r="C196" s="153">
        <v>70039995.999999538</v>
      </c>
      <c r="D196" s="154"/>
      <c r="E196" s="177">
        <f t="shared" si="40"/>
        <v>70039995.999999538</v>
      </c>
      <c r="F196" s="150">
        <v>1655878.8600000003</v>
      </c>
      <c r="G196" s="150"/>
      <c r="H196" s="182">
        <f t="shared" si="41"/>
        <v>1655878.8600000003</v>
      </c>
      <c r="I196" s="153">
        <v>250639.82</v>
      </c>
      <c r="J196" s="154"/>
      <c r="K196" s="177">
        <f t="shared" si="42"/>
        <v>250639.82</v>
      </c>
      <c r="L196" s="150">
        <v>127344.99</v>
      </c>
      <c r="M196" s="150"/>
      <c r="N196" s="182">
        <f t="shared" si="43"/>
        <v>127344.99</v>
      </c>
      <c r="O196" s="153">
        <v>462844.76000000024</v>
      </c>
      <c r="P196" s="154"/>
      <c r="Q196" s="177">
        <f t="shared" si="44"/>
        <v>462844.76000000024</v>
      </c>
      <c r="R196" s="150">
        <v>68044567.209999532</v>
      </c>
      <c r="S196" s="20"/>
      <c r="T196" s="96">
        <f t="shared" si="59"/>
        <v>68044567.209999532</v>
      </c>
      <c r="U196" s="197">
        <f t="shared" si="46"/>
        <v>0</v>
      </c>
      <c r="W196" s="133" t="s">
        <v>49</v>
      </c>
      <c r="X196" s="114">
        <f t="shared" si="47"/>
        <v>0</v>
      </c>
      <c r="Y196" s="115">
        <f t="shared" si="48"/>
        <v>0</v>
      </c>
      <c r="Z196" s="115">
        <f t="shared" si="49"/>
        <v>0</v>
      </c>
      <c r="AA196" s="115">
        <f t="shared" si="50"/>
        <v>0</v>
      </c>
      <c r="AB196" s="115">
        <f t="shared" si="51"/>
        <v>0</v>
      </c>
      <c r="AC196" s="121">
        <f t="shared" si="52"/>
        <v>0</v>
      </c>
    </row>
    <row r="197" spans="1:29" ht="15" customHeight="1">
      <c r="A197" s="240"/>
      <c r="B197" s="134" t="s">
        <v>50</v>
      </c>
      <c r="C197" s="153">
        <v>86256751.299999148</v>
      </c>
      <c r="D197" s="154"/>
      <c r="E197" s="177">
        <f t="shared" si="40"/>
        <v>86256751.299999148</v>
      </c>
      <c r="F197" s="150">
        <v>3570998.38</v>
      </c>
      <c r="G197" s="150"/>
      <c r="H197" s="182">
        <f t="shared" si="41"/>
        <v>3570998.38</v>
      </c>
      <c r="I197" s="153">
        <v>400409.25999999995</v>
      </c>
      <c r="J197" s="154"/>
      <c r="K197" s="177">
        <f t="shared" si="42"/>
        <v>400409.25999999995</v>
      </c>
      <c r="L197" s="150">
        <v>100144.18000000004</v>
      </c>
      <c r="M197" s="150"/>
      <c r="N197" s="182">
        <f t="shared" si="43"/>
        <v>100144.18000000004</v>
      </c>
      <c r="O197" s="153">
        <v>774817.7999999997</v>
      </c>
      <c r="P197" s="154"/>
      <c r="Q197" s="177">
        <f t="shared" si="44"/>
        <v>774817.7999999997</v>
      </c>
      <c r="R197" s="150">
        <v>82211200.199999139</v>
      </c>
      <c r="S197" s="20"/>
      <c r="T197" s="96">
        <f t="shared" si="59"/>
        <v>82211200.199999139</v>
      </c>
      <c r="U197" s="198">
        <f t="shared" si="46"/>
        <v>0</v>
      </c>
      <c r="W197" s="134" t="s">
        <v>50</v>
      </c>
      <c r="X197" s="114">
        <f t="shared" si="47"/>
        <v>0</v>
      </c>
      <c r="Y197" s="115">
        <f t="shared" si="48"/>
        <v>0</v>
      </c>
      <c r="Z197" s="115">
        <f t="shared" si="49"/>
        <v>0</v>
      </c>
      <c r="AA197" s="115">
        <f t="shared" si="50"/>
        <v>0</v>
      </c>
      <c r="AB197" s="115">
        <f t="shared" si="51"/>
        <v>0</v>
      </c>
      <c r="AC197" s="121">
        <f t="shared" si="52"/>
        <v>0</v>
      </c>
    </row>
    <row r="198" spans="1:29" ht="15" customHeight="1">
      <c r="A198" s="238">
        <v>42425</v>
      </c>
      <c r="B198" s="132" t="s">
        <v>42</v>
      </c>
      <c r="C198" s="151">
        <v>49950105.209999561</v>
      </c>
      <c r="D198" s="152"/>
      <c r="E198" s="176">
        <f t="shared" si="40"/>
        <v>49950105.209999561</v>
      </c>
      <c r="F198" s="152">
        <v>708991.81999999983</v>
      </c>
      <c r="G198" s="152"/>
      <c r="H198" s="179">
        <f t="shared" si="41"/>
        <v>708991.81999999983</v>
      </c>
      <c r="I198" s="151">
        <v>150637.79999999999</v>
      </c>
      <c r="J198" s="152"/>
      <c r="K198" s="176">
        <f t="shared" si="42"/>
        <v>150637.79999999999</v>
      </c>
      <c r="L198" s="152">
        <v>14204.11</v>
      </c>
      <c r="M198" s="152"/>
      <c r="N198" s="179">
        <f t="shared" si="43"/>
        <v>14204.11</v>
      </c>
      <c r="O198" s="151">
        <v>0</v>
      </c>
      <c r="P198" s="152"/>
      <c r="Q198" s="176">
        <f t="shared" si="44"/>
        <v>0</v>
      </c>
      <c r="R198" s="152">
        <v>49377547.079999559</v>
      </c>
      <c r="S198" s="93"/>
      <c r="T198" s="94">
        <f t="shared" si="59"/>
        <v>49377547.079999559</v>
      </c>
      <c r="U198" s="196">
        <f t="shared" si="46"/>
        <v>0</v>
      </c>
      <c r="W198" s="132" t="s">
        <v>42</v>
      </c>
      <c r="X198" s="110">
        <f t="shared" si="47"/>
        <v>0</v>
      </c>
      <c r="Y198" s="111">
        <f t="shared" si="48"/>
        <v>0</v>
      </c>
      <c r="Z198" s="111">
        <f t="shared" si="49"/>
        <v>0</v>
      </c>
      <c r="AA198" s="111">
        <f t="shared" si="50"/>
        <v>0</v>
      </c>
      <c r="AB198" s="111">
        <f t="shared" si="51"/>
        <v>0</v>
      </c>
      <c r="AC198" s="123">
        <f t="shared" si="52"/>
        <v>0</v>
      </c>
    </row>
    <row r="199" spans="1:29" ht="15" customHeight="1">
      <c r="A199" s="239"/>
      <c r="B199" s="133" t="s">
        <v>43</v>
      </c>
      <c r="C199" s="153">
        <v>38220632.260000214</v>
      </c>
      <c r="D199" s="154">
        <v>38220680</v>
      </c>
      <c r="E199" s="177">
        <f t="shared" si="40"/>
        <v>-47.739999786019325</v>
      </c>
      <c r="F199" s="154">
        <v>432515.08999999991</v>
      </c>
      <c r="G199" s="154" t="s">
        <v>210</v>
      </c>
      <c r="H199" s="180">
        <f t="shared" si="41"/>
        <v>-41194.910000000091</v>
      </c>
      <c r="I199" s="153">
        <v>37046.32999999998</v>
      </c>
      <c r="J199" s="154">
        <v>37046.300000000003</v>
      </c>
      <c r="K199" s="177">
        <f t="shared" si="42"/>
        <v>2.9999999977007974E-2</v>
      </c>
      <c r="L199" s="154">
        <v>782.23</v>
      </c>
      <c r="M199" s="154">
        <v>782.23</v>
      </c>
      <c r="N199" s="180">
        <f t="shared" si="43"/>
        <v>0</v>
      </c>
      <c r="O199" s="153">
        <v>258702.49999999997</v>
      </c>
      <c r="P199" s="154" t="s">
        <v>211</v>
      </c>
      <c r="Q199" s="177">
        <f t="shared" si="44"/>
        <v>-0.50000000002910383</v>
      </c>
      <c r="R199" s="154">
        <v>37565678.770000212</v>
      </c>
      <c r="S199" s="20">
        <v>37565680</v>
      </c>
      <c r="T199" s="96">
        <f t="shared" si="59"/>
        <v>-1.2299997881054878</v>
      </c>
      <c r="U199" s="197">
        <f t="shared" si="46"/>
        <v>1</v>
      </c>
      <c r="W199" s="133" t="s">
        <v>43</v>
      </c>
      <c r="X199" s="114">
        <f t="shared" si="47"/>
        <v>0</v>
      </c>
      <c r="Y199" s="115">
        <f t="shared" si="48"/>
        <v>1</v>
      </c>
      <c r="Z199" s="115">
        <f t="shared" si="49"/>
        <v>0</v>
      </c>
      <c r="AA199" s="115">
        <f t="shared" si="50"/>
        <v>0</v>
      </c>
      <c r="AB199" s="115">
        <f t="shared" si="51"/>
        <v>0</v>
      </c>
      <c r="AC199" s="121">
        <f t="shared" si="52"/>
        <v>0</v>
      </c>
    </row>
    <row r="200" spans="1:29" ht="15" customHeight="1">
      <c r="A200" s="239"/>
      <c r="B200" s="104" t="s">
        <v>44</v>
      </c>
      <c r="C200" s="153">
        <v>87957368.93999435</v>
      </c>
      <c r="D200" s="154"/>
      <c r="E200" s="177">
        <f t="shared" si="40"/>
        <v>87957368.93999435</v>
      </c>
      <c r="F200" s="154">
        <v>1636086.1799999995</v>
      </c>
      <c r="G200" s="154"/>
      <c r="H200" s="180">
        <f t="shared" si="41"/>
        <v>1636086.1799999995</v>
      </c>
      <c r="I200" s="153">
        <v>641048.95000000019</v>
      </c>
      <c r="K200" s="177">
        <f t="shared" si="42"/>
        <v>641048.95000000019</v>
      </c>
      <c r="L200" s="154">
        <v>304030.45</v>
      </c>
      <c r="N200" s="180">
        <f t="shared" si="43"/>
        <v>304030.45</v>
      </c>
      <c r="O200" s="153">
        <v>0</v>
      </c>
      <c r="P200" s="154"/>
      <c r="Q200" s="177">
        <f t="shared" si="44"/>
        <v>0</v>
      </c>
      <c r="R200" s="154">
        <v>95834104.709994316</v>
      </c>
      <c r="S200" s="20"/>
      <c r="T200" s="96">
        <f t="shared" si="59"/>
        <v>95834104.709994316</v>
      </c>
      <c r="U200" s="197">
        <f t="shared" si="46"/>
        <v>0</v>
      </c>
      <c r="W200" s="104" t="s">
        <v>44</v>
      </c>
      <c r="X200" s="114">
        <f t="shared" si="47"/>
        <v>0</v>
      </c>
      <c r="Y200" s="115">
        <f t="shared" si="48"/>
        <v>0</v>
      </c>
      <c r="Z200" s="115">
        <f t="shared" si="49"/>
        <v>0</v>
      </c>
      <c r="AA200" s="115">
        <f t="shared" si="50"/>
        <v>0</v>
      </c>
      <c r="AB200" s="115">
        <f t="shared" si="51"/>
        <v>0</v>
      </c>
      <c r="AC200" s="121">
        <f t="shared" si="52"/>
        <v>0</v>
      </c>
    </row>
    <row r="201" spans="1:29" ht="15" customHeight="1">
      <c r="A201" s="239"/>
      <c r="B201" s="133" t="s">
        <v>45</v>
      </c>
      <c r="C201" s="153">
        <v>49931111.911398023</v>
      </c>
      <c r="D201" s="154"/>
      <c r="E201" s="177">
        <f t="shared" ref="E201:E233" si="60">C201-D201</f>
        <v>49931111.911398023</v>
      </c>
      <c r="F201" s="154">
        <v>1314167.3900000001</v>
      </c>
      <c r="G201" s="154"/>
      <c r="H201" s="180">
        <f t="shared" ref="H201:H233" si="61">F201-G201</f>
        <v>1314167.3900000001</v>
      </c>
      <c r="I201" s="153">
        <v>154428.76999999999</v>
      </c>
      <c r="K201" s="177">
        <f t="shared" ref="K201:K233" si="62">I201-J201</f>
        <v>154428.76999999999</v>
      </c>
      <c r="L201" s="154">
        <v>47607.19</v>
      </c>
      <c r="N201" s="180">
        <f t="shared" ref="N201:N233" si="63">L201-M201</f>
        <v>47607.19</v>
      </c>
      <c r="O201" s="153">
        <v>429318.45</v>
      </c>
      <c r="P201" s="154"/>
      <c r="Q201" s="177">
        <f t="shared" ref="Q201:Q233" si="64">O201-P201</f>
        <v>429318.45</v>
      </c>
      <c r="R201" s="154">
        <v>50929911.151398033</v>
      </c>
      <c r="S201" s="20"/>
      <c r="T201" s="96">
        <f>R201-S201</f>
        <v>50929911.151398033</v>
      </c>
      <c r="U201" s="197">
        <f t="shared" si="46"/>
        <v>0</v>
      </c>
      <c r="W201" s="133" t="s">
        <v>45</v>
      </c>
      <c r="X201" s="114">
        <f t="shared" si="47"/>
        <v>0</v>
      </c>
      <c r="Y201" s="115">
        <f t="shared" si="48"/>
        <v>0</v>
      </c>
      <c r="Z201" s="115">
        <f t="shared" si="49"/>
        <v>0</v>
      </c>
      <c r="AA201" s="115">
        <f t="shared" si="50"/>
        <v>0</v>
      </c>
      <c r="AB201" s="115">
        <f t="shared" si="51"/>
        <v>0</v>
      </c>
      <c r="AC201" s="121">
        <f t="shared" si="52"/>
        <v>0</v>
      </c>
    </row>
    <row r="202" spans="1:29" ht="15" customHeight="1">
      <c r="A202" s="239"/>
      <c r="B202" s="133" t="s">
        <v>46</v>
      </c>
      <c r="C202" s="153">
        <v>104745979.59999867</v>
      </c>
      <c r="D202" s="154">
        <v>104745900</v>
      </c>
      <c r="E202" s="177">
        <f t="shared" si="60"/>
        <v>79.599998667836189</v>
      </c>
      <c r="F202" s="154">
        <v>2301763.600000001</v>
      </c>
      <c r="G202" s="154" t="s">
        <v>212</v>
      </c>
      <c r="H202" s="180">
        <f t="shared" si="61"/>
        <v>3.6000000010244548</v>
      </c>
      <c r="I202" s="153">
        <v>100935.39</v>
      </c>
      <c r="J202" s="154">
        <v>100935</v>
      </c>
      <c r="K202" s="177">
        <f t="shared" si="62"/>
        <v>0.38999999999941792</v>
      </c>
      <c r="L202" s="154">
        <v>89752.75</v>
      </c>
      <c r="M202" s="154">
        <v>89752.8</v>
      </c>
      <c r="N202" s="180">
        <f t="shared" si="63"/>
        <v>-5.0000000002910383E-2</v>
      </c>
      <c r="O202" s="153">
        <v>0</v>
      </c>
      <c r="P202" s="154" t="s">
        <v>213</v>
      </c>
      <c r="Q202" s="177">
        <f t="shared" si="64"/>
        <v>-21257.1</v>
      </c>
      <c r="R202" s="154">
        <v>107120377.09999862</v>
      </c>
      <c r="S202" s="20">
        <v>107120404</v>
      </c>
      <c r="T202" s="96">
        <f t="shared" ref="T202:T209" si="65">R202-S202</f>
        <v>-26.900001376867294</v>
      </c>
      <c r="U202" s="197">
        <f t="shared" ref="U202:U233" si="66">IF(D202=0,0,1)</f>
        <v>1</v>
      </c>
      <c r="W202" s="133" t="s">
        <v>46</v>
      </c>
      <c r="X202" s="114">
        <f t="shared" ref="X202:X233" si="67">+IF(AND(C202&lt;&gt;0,D202&lt;&gt;0,OR(E202&gt;100,E202&lt;-100)),1,0)</f>
        <v>0</v>
      </c>
      <c r="Y202" s="115">
        <f t="shared" ref="Y202:Y233" si="68">+IF(AND(F202&lt;&gt;0,G202&lt;&gt;0,OR(H202&gt;100,H202&lt;-100)),1,0)</f>
        <v>0</v>
      </c>
      <c r="Z202" s="115">
        <f t="shared" ref="Z202:Z233" si="69">+IF(AND(I202&lt;&gt;0,J202&lt;&gt;0,OR(K202&gt;100,K202&lt;-100)),1,0)</f>
        <v>0</v>
      </c>
      <c r="AA202" s="115">
        <f t="shared" ref="AA202:AA233" si="70">+IF(AND(L202&lt;&gt;0,M202&lt;&gt;0,OR(N202&gt;100,N202&lt;-100)),1,0)</f>
        <v>0</v>
      </c>
      <c r="AB202" s="115">
        <f t="shared" ref="AB202:AB233" si="71">+IF(AND(O202&lt;&gt;0,P202&lt;&gt;0,OR(Q202&gt;100,Q202&lt;-100)),1,0)</f>
        <v>0</v>
      </c>
      <c r="AC202" s="121">
        <f t="shared" ref="AC202:AC233" si="72">+IF(AND(R202&lt;&gt;0,S202&lt;&gt;0,OR(T202&gt;100,T202&lt;-100)),1,0)</f>
        <v>0</v>
      </c>
    </row>
    <row r="203" spans="1:29" ht="15" customHeight="1">
      <c r="A203" s="239"/>
      <c r="B203" s="133" t="s">
        <v>47</v>
      </c>
      <c r="C203" s="153">
        <v>25006741.700000335</v>
      </c>
      <c r="D203" s="154">
        <v>25006740</v>
      </c>
      <c r="E203" s="177">
        <f t="shared" si="60"/>
        <v>1.7000003345310688</v>
      </c>
      <c r="F203" s="154">
        <v>592329.5199999999</v>
      </c>
      <c r="G203" s="154" t="s">
        <v>214</v>
      </c>
      <c r="H203" s="180">
        <f t="shared" si="61"/>
        <v>-0.48000000009778887</v>
      </c>
      <c r="I203" s="153">
        <v>184943.00999999998</v>
      </c>
      <c r="J203" s="154">
        <v>184943</v>
      </c>
      <c r="K203" s="177">
        <f t="shared" si="62"/>
        <v>9.9999999802093953E-3</v>
      </c>
      <c r="L203" s="154">
        <v>34914.61</v>
      </c>
      <c r="M203" s="154">
        <v>34914.6</v>
      </c>
      <c r="N203" s="180">
        <f t="shared" si="63"/>
        <v>1.0000000002037268E-2</v>
      </c>
      <c r="O203" s="153">
        <v>184133.98</v>
      </c>
      <c r="P203" s="154" t="s">
        <v>215</v>
      </c>
      <c r="Q203" s="177">
        <f t="shared" si="64"/>
        <v>-1.9999999989522621E-2</v>
      </c>
      <c r="R203" s="154">
        <v>25569566.610000335</v>
      </c>
      <c r="S203" s="20">
        <v>25569600</v>
      </c>
      <c r="T203" s="96">
        <f t="shared" si="65"/>
        <v>-33.38999966531992</v>
      </c>
      <c r="U203" s="197">
        <f t="shared" si="66"/>
        <v>1</v>
      </c>
      <c r="W203" s="133" t="s">
        <v>47</v>
      </c>
      <c r="X203" s="114">
        <f t="shared" si="67"/>
        <v>0</v>
      </c>
      <c r="Y203" s="115">
        <f t="shared" si="68"/>
        <v>0</v>
      </c>
      <c r="Z203" s="115">
        <f t="shared" si="69"/>
        <v>0</v>
      </c>
      <c r="AA203" s="115">
        <f t="shared" si="70"/>
        <v>0</v>
      </c>
      <c r="AB203" s="115">
        <f t="shared" si="71"/>
        <v>0</v>
      </c>
      <c r="AC203" s="121">
        <f t="shared" si="72"/>
        <v>0</v>
      </c>
    </row>
    <row r="204" spans="1:29" ht="15" customHeight="1">
      <c r="A204" s="239"/>
      <c r="B204" s="133" t="s">
        <v>48</v>
      </c>
      <c r="C204" s="153">
        <v>97208119.539998934</v>
      </c>
      <c r="D204" s="154"/>
      <c r="E204" s="177">
        <f t="shared" si="60"/>
        <v>97208119.539998934</v>
      </c>
      <c r="F204" s="154">
        <v>883181.27</v>
      </c>
      <c r="G204" s="154"/>
      <c r="H204" s="180">
        <f t="shared" si="61"/>
        <v>883181.27</v>
      </c>
      <c r="I204" s="153">
        <v>115411.6</v>
      </c>
      <c r="J204" s="154"/>
      <c r="K204" s="177">
        <f t="shared" si="62"/>
        <v>115411.6</v>
      </c>
      <c r="L204" s="154">
        <v>83148.210000000006</v>
      </c>
      <c r="M204" s="154"/>
      <c r="N204" s="180">
        <f t="shared" si="63"/>
        <v>83148.210000000006</v>
      </c>
      <c r="O204" s="153">
        <v>860117.49999999977</v>
      </c>
      <c r="P204" s="154"/>
      <c r="Q204" s="177">
        <f t="shared" si="64"/>
        <v>860117.49999999977</v>
      </c>
      <c r="R204" s="154">
        <v>95497084.159998938</v>
      </c>
      <c r="S204" s="20"/>
      <c r="T204" s="96">
        <f t="shared" si="65"/>
        <v>95497084.159998938</v>
      </c>
      <c r="U204" s="197">
        <f t="shared" si="66"/>
        <v>0</v>
      </c>
      <c r="W204" s="133" t="s">
        <v>48</v>
      </c>
      <c r="X204" s="114">
        <f t="shared" si="67"/>
        <v>0</v>
      </c>
      <c r="Y204" s="115">
        <f t="shared" si="68"/>
        <v>0</v>
      </c>
      <c r="Z204" s="115">
        <f t="shared" si="69"/>
        <v>0</v>
      </c>
      <c r="AA204" s="115">
        <f t="shared" si="70"/>
        <v>0</v>
      </c>
      <c r="AB204" s="115">
        <f t="shared" si="71"/>
        <v>0</v>
      </c>
      <c r="AC204" s="121">
        <f t="shared" si="72"/>
        <v>0</v>
      </c>
    </row>
    <row r="205" spans="1:29" ht="15" customHeight="1">
      <c r="A205" s="239"/>
      <c r="B205" s="133" t="s">
        <v>49</v>
      </c>
      <c r="C205" s="153">
        <v>68044567.209999532</v>
      </c>
      <c r="D205" s="154"/>
      <c r="E205" s="177">
        <f t="shared" si="60"/>
        <v>68044567.209999532</v>
      </c>
      <c r="F205" s="154">
        <v>1472145.8200000003</v>
      </c>
      <c r="G205" s="154"/>
      <c r="H205" s="180">
        <f t="shared" si="61"/>
        <v>1472145.8200000003</v>
      </c>
      <c r="I205" s="153">
        <v>104237.99</v>
      </c>
      <c r="J205" s="154"/>
      <c r="K205" s="177">
        <f t="shared" si="62"/>
        <v>104237.99</v>
      </c>
      <c r="L205" s="154">
        <v>1644.89</v>
      </c>
      <c r="M205" s="154"/>
      <c r="N205" s="180">
        <f t="shared" si="63"/>
        <v>1644.89</v>
      </c>
      <c r="O205" s="153">
        <v>483578.08</v>
      </c>
      <c r="P205" s="154"/>
      <c r="Q205" s="177">
        <f t="shared" si="64"/>
        <v>483578.08</v>
      </c>
      <c r="R205" s="154">
        <v>66191436.409999534</v>
      </c>
      <c r="S205" s="20"/>
      <c r="T205" s="96">
        <f t="shared" si="65"/>
        <v>66191436.409999534</v>
      </c>
      <c r="U205" s="197">
        <f t="shared" si="66"/>
        <v>0</v>
      </c>
      <c r="W205" s="133" t="s">
        <v>49</v>
      </c>
      <c r="X205" s="114">
        <f t="shared" si="67"/>
        <v>0</v>
      </c>
      <c r="Y205" s="115">
        <f t="shared" si="68"/>
        <v>0</v>
      </c>
      <c r="Z205" s="115">
        <f t="shared" si="69"/>
        <v>0</v>
      </c>
      <c r="AA205" s="115">
        <f t="shared" si="70"/>
        <v>0</v>
      </c>
      <c r="AB205" s="115">
        <f t="shared" si="71"/>
        <v>0</v>
      </c>
      <c r="AC205" s="121">
        <f t="shared" si="72"/>
        <v>0</v>
      </c>
    </row>
    <row r="206" spans="1:29" ht="15" customHeight="1">
      <c r="A206" s="240"/>
      <c r="B206" s="134" t="s">
        <v>50</v>
      </c>
      <c r="C206" s="97"/>
      <c r="D206" s="98"/>
      <c r="E206" s="99">
        <f t="shared" si="60"/>
        <v>0</v>
      </c>
      <c r="F206" s="98"/>
      <c r="G206" s="98"/>
      <c r="H206" s="103">
        <f t="shared" si="61"/>
        <v>0</v>
      </c>
      <c r="I206" s="97"/>
      <c r="J206" s="98"/>
      <c r="K206" s="99">
        <f t="shared" si="62"/>
        <v>0</v>
      </c>
      <c r="L206" s="98"/>
      <c r="M206" s="98"/>
      <c r="N206" s="103">
        <f t="shared" si="63"/>
        <v>0</v>
      </c>
      <c r="O206" s="97"/>
      <c r="P206" s="98"/>
      <c r="Q206" s="99">
        <f t="shared" si="64"/>
        <v>0</v>
      </c>
      <c r="R206" s="98"/>
      <c r="S206" s="98"/>
      <c r="T206" s="99">
        <f t="shared" si="65"/>
        <v>0</v>
      </c>
      <c r="U206" s="198">
        <f t="shared" si="66"/>
        <v>0</v>
      </c>
      <c r="W206" s="134" t="s">
        <v>50</v>
      </c>
      <c r="X206" s="118">
        <f t="shared" si="67"/>
        <v>0</v>
      </c>
      <c r="Y206" s="119">
        <f t="shared" si="68"/>
        <v>0</v>
      </c>
      <c r="Z206" s="119">
        <f t="shared" si="69"/>
        <v>0</v>
      </c>
      <c r="AA206" s="119">
        <f t="shared" si="70"/>
        <v>0</v>
      </c>
      <c r="AB206" s="119">
        <f t="shared" si="71"/>
        <v>0</v>
      </c>
      <c r="AC206" s="124">
        <f t="shared" si="72"/>
        <v>0</v>
      </c>
    </row>
    <row r="207" spans="1:29" ht="15.75">
      <c r="A207" s="238">
        <v>42427</v>
      </c>
      <c r="B207" s="132" t="s">
        <v>42</v>
      </c>
      <c r="C207" s="95"/>
      <c r="D207" s="20"/>
      <c r="E207" s="96">
        <f t="shared" si="60"/>
        <v>0</v>
      </c>
      <c r="F207" s="20"/>
      <c r="G207" s="20"/>
      <c r="H207" s="6">
        <f t="shared" si="61"/>
        <v>0</v>
      </c>
      <c r="I207" s="95"/>
      <c r="J207" s="20"/>
      <c r="K207" s="96">
        <f t="shared" si="62"/>
        <v>0</v>
      </c>
      <c r="L207" s="20"/>
      <c r="M207" s="20"/>
      <c r="N207" s="6">
        <f t="shared" si="63"/>
        <v>0</v>
      </c>
      <c r="O207" s="95"/>
      <c r="P207" s="20"/>
      <c r="Q207" s="96">
        <f t="shared" si="64"/>
        <v>0</v>
      </c>
      <c r="R207" s="20"/>
      <c r="S207" s="20"/>
      <c r="T207" s="96">
        <f t="shared" si="65"/>
        <v>0</v>
      </c>
      <c r="U207" s="196">
        <f t="shared" si="66"/>
        <v>0</v>
      </c>
      <c r="W207" s="132" t="s">
        <v>42</v>
      </c>
      <c r="X207" s="110">
        <f t="shared" si="67"/>
        <v>0</v>
      </c>
      <c r="Y207" s="111">
        <f t="shared" si="68"/>
        <v>0</v>
      </c>
      <c r="Z207" s="111">
        <f t="shared" si="69"/>
        <v>0</v>
      </c>
      <c r="AA207" s="111">
        <f t="shared" si="70"/>
        <v>0</v>
      </c>
      <c r="AB207" s="111">
        <f t="shared" si="71"/>
        <v>0</v>
      </c>
      <c r="AC207" s="123">
        <f t="shared" si="72"/>
        <v>0</v>
      </c>
    </row>
    <row r="208" spans="1:29" ht="15.75">
      <c r="A208" s="239"/>
      <c r="B208" s="133" t="s">
        <v>43</v>
      </c>
      <c r="C208" s="95"/>
      <c r="D208" s="20"/>
      <c r="E208" s="96">
        <f t="shared" si="60"/>
        <v>0</v>
      </c>
      <c r="F208" s="20"/>
      <c r="G208" s="20"/>
      <c r="H208" s="6">
        <f t="shared" si="61"/>
        <v>0</v>
      </c>
      <c r="I208" s="95"/>
      <c r="J208" s="20"/>
      <c r="K208" s="96">
        <f t="shared" si="62"/>
        <v>0</v>
      </c>
      <c r="L208" s="20"/>
      <c r="M208" s="20"/>
      <c r="N208" s="6">
        <f t="shared" si="63"/>
        <v>0</v>
      </c>
      <c r="O208" s="95"/>
      <c r="P208" s="20"/>
      <c r="Q208" s="96">
        <f t="shared" si="64"/>
        <v>0</v>
      </c>
      <c r="R208" s="20"/>
      <c r="S208" s="20"/>
      <c r="T208" s="96">
        <f t="shared" si="65"/>
        <v>0</v>
      </c>
      <c r="U208" s="197">
        <f t="shared" si="66"/>
        <v>0</v>
      </c>
      <c r="W208" s="133" t="s">
        <v>43</v>
      </c>
      <c r="X208" s="114">
        <f t="shared" si="67"/>
        <v>0</v>
      </c>
      <c r="Y208" s="115">
        <f t="shared" si="68"/>
        <v>0</v>
      </c>
      <c r="Z208" s="115">
        <f t="shared" si="69"/>
        <v>0</v>
      </c>
      <c r="AA208" s="115">
        <f t="shared" si="70"/>
        <v>0</v>
      </c>
      <c r="AB208" s="115">
        <f t="shared" si="71"/>
        <v>0</v>
      </c>
      <c r="AC208" s="121">
        <f t="shared" si="72"/>
        <v>0</v>
      </c>
    </row>
    <row r="209" spans="1:29" ht="15.75">
      <c r="A209" s="239"/>
      <c r="B209" s="104" t="s">
        <v>44</v>
      </c>
      <c r="C209" s="95"/>
      <c r="D209" s="20"/>
      <c r="E209" s="96">
        <f t="shared" si="60"/>
        <v>0</v>
      </c>
      <c r="F209" s="20"/>
      <c r="G209" s="20"/>
      <c r="H209" s="6">
        <f t="shared" si="61"/>
        <v>0</v>
      </c>
      <c r="I209" s="95"/>
      <c r="J209" s="20"/>
      <c r="K209" s="96">
        <f t="shared" si="62"/>
        <v>0</v>
      </c>
      <c r="L209" s="20"/>
      <c r="M209" s="20"/>
      <c r="N209" s="6">
        <f t="shared" si="63"/>
        <v>0</v>
      </c>
      <c r="O209" s="95"/>
      <c r="P209" s="20"/>
      <c r="Q209" s="96">
        <f t="shared" si="64"/>
        <v>0</v>
      </c>
      <c r="R209" s="20"/>
      <c r="S209" s="20"/>
      <c r="T209" s="96">
        <f t="shared" si="65"/>
        <v>0</v>
      </c>
      <c r="U209" s="197">
        <f t="shared" si="66"/>
        <v>0</v>
      </c>
      <c r="W209" s="104" t="s">
        <v>44</v>
      </c>
      <c r="X209" s="114">
        <f t="shared" si="67"/>
        <v>0</v>
      </c>
      <c r="Y209" s="115">
        <f t="shared" si="68"/>
        <v>0</v>
      </c>
      <c r="Z209" s="115">
        <f t="shared" si="69"/>
        <v>0</v>
      </c>
      <c r="AA209" s="115">
        <f t="shared" si="70"/>
        <v>0</v>
      </c>
      <c r="AB209" s="115">
        <f t="shared" si="71"/>
        <v>0</v>
      </c>
      <c r="AC209" s="121">
        <f t="shared" si="72"/>
        <v>0</v>
      </c>
    </row>
    <row r="210" spans="1:29" ht="15.75">
      <c r="A210" s="239"/>
      <c r="B210" s="133" t="s">
        <v>45</v>
      </c>
      <c r="C210" s="153">
        <v>50929911.151398033</v>
      </c>
      <c r="D210" s="154"/>
      <c r="E210" s="177">
        <f t="shared" si="60"/>
        <v>50929911.151398033</v>
      </c>
      <c r="F210" s="154">
        <v>663305.46</v>
      </c>
      <c r="G210" s="154"/>
      <c r="H210" s="180">
        <f t="shared" si="61"/>
        <v>663305.46</v>
      </c>
      <c r="I210" s="153">
        <v>3178.9199999999996</v>
      </c>
      <c r="J210" s="154"/>
      <c r="K210" s="177">
        <f t="shared" si="62"/>
        <v>3178.9199999999996</v>
      </c>
      <c r="L210" s="154">
        <v>0</v>
      </c>
      <c r="M210" s="154"/>
      <c r="N210" s="180">
        <f t="shared" si="63"/>
        <v>0</v>
      </c>
      <c r="O210" s="153">
        <v>0</v>
      </c>
      <c r="P210" s="154"/>
      <c r="Q210" s="177">
        <f t="shared" si="64"/>
        <v>0</v>
      </c>
      <c r="R210" s="154">
        <v>50269784.611398034</v>
      </c>
      <c r="S210" s="20"/>
      <c r="T210" s="96">
        <f>R210-S210</f>
        <v>50269784.611398034</v>
      </c>
      <c r="U210" s="197">
        <f t="shared" si="66"/>
        <v>0</v>
      </c>
      <c r="W210" s="133" t="s">
        <v>45</v>
      </c>
      <c r="X210" s="114">
        <f t="shared" si="67"/>
        <v>0</v>
      </c>
      <c r="Y210" s="115">
        <f t="shared" si="68"/>
        <v>0</v>
      </c>
      <c r="Z210" s="115">
        <f t="shared" si="69"/>
        <v>0</v>
      </c>
      <c r="AA210" s="115">
        <f t="shared" si="70"/>
        <v>0</v>
      </c>
      <c r="AB210" s="115">
        <f t="shared" si="71"/>
        <v>0</v>
      </c>
      <c r="AC210" s="121">
        <f t="shared" si="72"/>
        <v>0</v>
      </c>
    </row>
    <row r="211" spans="1:29" ht="15.75">
      <c r="A211" s="239"/>
      <c r="B211" s="133" t="s">
        <v>46</v>
      </c>
      <c r="C211" s="95"/>
      <c r="D211" s="20"/>
      <c r="E211" s="96">
        <f t="shared" si="60"/>
        <v>0</v>
      </c>
      <c r="F211" s="20"/>
      <c r="G211" s="20"/>
      <c r="H211" s="6">
        <f t="shared" si="61"/>
        <v>0</v>
      </c>
      <c r="I211" s="95"/>
      <c r="J211" s="20"/>
      <c r="K211" s="96">
        <f t="shared" si="62"/>
        <v>0</v>
      </c>
      <c r="L211" s="20"/>
      <c r="M211" s="20"/>
      <c r="N211" s="6">
        <f t="shared" si="63"/>
        <v>0</v>
      </c>
      <c r="O211" s="95"/>
      <c r="P211" s="20"/>
      <c r="Q211" s="96">
        <f t="shared" si="64"/>
        <v>0</v>
      </c>
      <c r="R211" s="20"/>
      <c r="S211" s="20"/>
      <c r="T211" s="96">
        <f t="shared" ref="T211:T218" si="73">R211-S211</f>
        <v>0</v>
      </c>
      <c r="U211" s="197">
        <f t="shared" si="66"/>
        <v>0</v>
      </c>
      <c r="W211" s="133" t="s">
        <v>46</v>
      </c>
      <c r="X211" s="114">
        <f t="shared" si="67"/>
        <v>0</v>
      </c>
      <c r="Y211" s="115">
        <f t="shared" si="68"/>
        <v>0</v>
      </c>
      <c r="Z211" s="115">
        <f t="shared" si="69"/>
        <v>0</v>
      </c>
      <c r="AA211" s="115">
        <f t="shared" si="70"/>
        <v>0</v>
      </c>
      <c r="AB211" s="115">
        <f t="shared" si="71"/>
        <v>0</v>
      </c>
      <c r="AC211" s="121">
        <f t="shared" si="72"/>
        <v>0</v>
      </c>
    </row>
    <row r="212" spans="1:29" ht="15.75">
      <c r="A212" s="239"/>
      <c r="B212" s="133" t="s">
        <v>47</v>
      </c>
      <c r="C212" s="95"/>
      <c r="D212" s="20"/>
      <c r="E212" s="96">
        <f t="shared" si="60"/>
        <v>0</v>
      </c>
      <c r="F212" s="20"/>
      <c r="G212" s="20"/>
      <c r="H212" s="6">
        <f t="shared" si="61"/>
        <v>0</v>
      </c>
      <c r="I212" s="95"/>
      <c r="J212" s="20"/>
      <c r="K212" s="96">
        <f t="shared" si="62"/>
        <v>0</v>
      </c>
      <c r="L212" s="20"/>
      <c r="M212" s="20"/>
      <c r="N212" s="6">
        <f t="shared" si="63"/>
        <v>0</v>
      </c>
      <c r="O212" s="95"/>
      <c r="P212" s="20"/>
      <c r="Q212" s="96">
        <f t="shared" si="64"/>
        <v>0</v>
      </c>
      <c r="R212" s="20"/>
      <c r="S212" s="20"/>
      <c r="T212" s="96">
        <f t="shared" si="73"/>
        <v>0</v>
      </c>
      <c r="U212" s="197">
        <f t="shared" si="66"/>
        <v>0</v>
      </c>
      <c r="W212" s="133" t="s">
        <v>47</v>
      </c>
      <c r="X212" s="114">
        <f t="shared" si="67"/>
        <v>0</v>
      </c>
      <c r="Y212" s="115">
        <f t="shared" si="68"/>
        <v>0</v>
      </c>
      <c r="Z212" s="115">
        <f t="shared" si="69"/>
        <v>0</v>
      </c>
      <c r="AA212" s="115">
        <f t="shared" si="70"/>
        <v>0</v>
      </c>
      <c r="AB212" s="115">
        <f t="shared" si="71"/>
        <v>0</v>
      </c>
      <c r="AC212" s="121">
        <f t="shared" si="72"/>
        <v>0</v>
      </c>
    </row>
    <row r="213" spans="1:29" ht="15.75">
      <c r="A213" s="239"/>
      <c r="B213" s="133" t="s">
        <v>48</v>
      </c>
      <c r="C213" s="95"/>
      <c r="D213" s="20"/>
      <c r="E213" s="96">
        <f t="shared" si="60"/>
        <v>0</v>
      </c>
      <c r="F213" s="20"/>
      <c r="G213" s="20"/>
      <c r="H213" s="6">
        <f t="shared" si="61"/>
        <v>0</v>
      </c>
      <c r="I213" s="95"/>
      <c r="J213" s="20"/>
      <c r="K213" s="96">
        <f t="shared" si="62"/>
        <v>0</v>
      </c>
      <c r="L213" s="20"/>
      <c r="M213" s="20"/>
      <c r="N213" s="6">
        <f t="shared" si="63"/>
        <v>0</v>
      </c>
      <c r="O213" s="95"/>
      <c r="P213" s="20"/>
      <c r="Q213" s="96">
        <f t="shared" si="64"/>
        <v>0</v>
      </c>
      <c r="R213" s="20"/>
      <c r="S213" s="20"/>
      <c r="T213" s="96">
        <f t="shared" si="73"/>
        <v>0</v>
      </c>
      <c r="U213" s="197">
        <f t="shared" si="66"/>
        <v>0</v>
      </c>
      <c r="W213" s="133" t="s">
        <v>48</v>
      </c>
      <c r="X213" s="114">
        <f t="shared" si="67"/>
        <v>0</v>
      </c>
      <c r="Y213" s="115">
        <f t="shared" si="68"/>
        <v>0</v>
      </c>
      <c r="Z213" s="115">
        <f t="shared" si="69"/>
        <v>0</v>
      </c>
      <c r="AA213" s="115">
        <f t="shared" si="70"/>
        <v>0</v>
      </c>
      <c r="AB213" s="115">
        <f t="shared" si="71"/>
        <v>0</v>
      </c>
      <c r="AC213" s="121">
        <f t="shared" si="72"/>
        <v>0</v>
      </c>
    </row>
    <row r="214" spans="1:29" ht="15.75">
      <c r="A214" s="239"/>
      <c r="B214" s="133" t="s">
        <v>49</v>
      </c>
      <c r="C214" s="153">
        <v>66191436.409999534</v>
      </c>
      <c r="D214" s="154"/>
      <c r="E214" s="177">
        <f t="shared" si="60"/>
        <v>66191436.409999534</v>
      </c>
      <c r="F214" s="154">
        <v>803832.79999999981</v>
      </c>
      <c r="G214" s="154"/>
      <c r="H214" s="180">
        <f t="shared" si="61"/>
        <v>803832.79999999981</v>
      </c>
      <c r="I214" s="153">
        <v>10834.23</v>
      </c>
      <c r="J214" s="154"/>
      <c r="K214" s="177">
        <f t="shared" si="62"/>
        <v>10834.23</v>
      </c>
      <c r="L214" s="154">
        <v>254.48000000000002</v>
      </c>
      <c r="M214" s="154"/>
      <c r="N214" s="180">
        <f t="shared" si="63"/>
        <v>254.48000000000002</v>
      </c>
      <c r="O214" s="153">
        <v>0</v>
      </c>
      <c r="P214" s="154"/>
      <c r="Q214" s="177">
        <f t="shared" si="64"/>
        <v>0</v>
      </c>
      <c r="R214" s="154">
        <v>65398183.359999523</v>
      </c>
      <c r="S214" s="20"/>
      <c r="T214" s="96">
        <f t="shared" si="73"/>
        <v>65398183.359999523</v>
      </c>
      <c r="U214" s="197">
        <f t="shared" si="66"/>
        <v>0</v>
      </c>
      <c r="W214" s="133" t="s">
        <v>49</v>
      </c>
      <c r="X214" s="114">
        <f t="shared" si="67"/>
        <v>0</v>
      </c>
      <c r="Y214" s="115">
        <f t="shared" si="68"/>
        <v>0</v>
      </c>
      <c r="Z214" s="115">
        <f t="shared" si="69"/>
        <v>0</v>
      </c>
      <c r="AA214" s="115">
        <f t="shared" si="70"/>
        <v>0</v>
      </c>
      <c r="AB214" s="115">
        <f t="shared" si="71"/>
        <v>0</v>
      </c>
      <c r="AC214" s="121">
        <f t="shared" si="72"/>
        <v>0</v>
      </c>
    </row>
    <row r="215" spans="1:29" ht="15.75">
      <c r="A215" s="240"/>
      <c r="B215" s="134" t="s">
        <v>50</v>
      </c>
      <c r="C215" s="153">
        <v>82211200.199999139</v>
      </c>
      <c r="D215" s="154"/>
      <c r="E215" s="177">
        <f t="shared" si="60"/>
        <v>82211200.199999139</v>
      </c>
      <c r="F215" s="154">
        <v>2200340.6400000011</v>
      </c>
      <c r="G215" s="154"/>
      <c r="H215" s="180">
        <f t="shared" si="61"/>
        <v>2200340.6400000011</v>
      </c>
      <c r="I215" s="153">
        <v>639660.34</v>
      </c>
      <c r="J215" s="154"/>
      <c r="K215" s="177">
        <f t="shared" si="62"/>
        <v>639660.34</v>
      </c>
      <c r="L215" s="154">
        <v>158235.27000000005</v>
      </c>
      <c r="M215" s="154"/>
      <c r="N215" s="180">
        <f t="shared" si="63"/>
        <v>158235.27000000005</v>
      </c>
      <c r="O215" s="153">
        <v>589152.29</v>
      </c>
      <c r="P215" s="154"/>
      <c r="Q215" s="177">
        <f t="shared" si="64"/>
        <v>589152.29</v>
      </c>
      <c r="R215" s="154">
        <v>84661971.999999166</v>
      </c>
      <c r="S215" s="20"/>
      <c r="T215" s="96">
        <f t="shared" si="73"/>
        <v>84661971.999999166</v>
      </c>
      <c r="U215" s="198">
        <f t="shared" si="66"/>
        <v>0</v>
      </c>
      <c r="W215" s="134" t="s">
        <v>50</v>
      </c>
      <c r="X215" s="118">
        <f t="shared" si="67"/>
        <v>0</v>
      </c>
      <c r="Y215" s="119">
        <f t="shared" si="68"/>
        <v>0</v>
      </c>
      <c r="Z215" s="119">
        <f t="shared" si="69"/>
        <v>0</v>
      </c>
      <c r="AA215" s="119">
        <f t="shared" si="70"/>
        <v>0</v>
      </c>
      <c r="AB215" s="119">
        <f t="shared" si="71"/>
        <v>0</v>
      </c>
      <c r="AC215" s="124">
        <f t="shared" si="72"/>
        <v>0</v>
      </c>
    </row>
    <row r="216" spans="1:29" ht="15.75">
      <c r="A216" s="238">
        <v>42428</v>
      </c>
      <c r="B216" s="132" t="s">
        <v>42</v>
      </c>
      <c r="C216" s="151">
        <v>49377547.079999559</v>
      </c>
      <c r="D216" s="152"/>
      <c r="E216" s="176">
        <f t="shared" si="60"/>
        <v>49377547.079999559</v>
      </c>
      <c r="F216" s="152">
        <v>1212955.8700000006</v>
      </c>
      <c r="G216" s="152"/>
      <c r="H216" s="179">
        <f t="shared" si="61"/>
        <v>1212955.8700000006</v>
      </c>
      <c r="I216" s="151">
        <v>193185.98</v>
      </c>
      <c r="J216" s="152"/>
      <c r="K216" s="176">
        <f t="shared" si="62"/>
        <v>193185.98</v>
      </c>
      <c r="L216" s="152">
        <v>139509.87999999998</v>
      </c>
      <c r="M216" s="152"/>
      <c r="N216" s="179">
        <f t="shared" si="63"/>
        <v>139509.87999999998</v>
      </c>
      <c r="O216" s="151">
        <v>820202.16000000015</v>
      </c>
      <c r="P216" s="152"/>
      <c r="Q216" s="176">
        <f t="shared" si="64"/>
        <v>820202.16000000015</v>
      </c>
      <c r="R216" s="152">
        <v>49165790.979999565</v>
      </c>
      <c r="S216" s="93"/>
      <c r="T216" s="94">
        <f t="shared" si="73"/>
        <v>49165790.979999565</v>
      </c>
      <c r="U216" s="196">
        <f t="shared" si="66"/>
        <v>0</v>
      </c>
      <c r="W216" s="132" t="s">
        <v>42</v>
      </c>
      <c r="X216" s="110">
        <f t="shared" si="67"/>
        <v>0</v>
      </c>
      <c r="Y216" s="111">
        <f t="shared" si="68"/>
        <v>0</v>
      </c>
      <c r="Z216" s="111">
        <f t="shared" si="69"/>
        <v>0</v>
      </c>
      <c r="AA216" s="111">
        <f t="shared" si="70"/>
        <v>0</v>
      </c>
      <c r="AB216" s="111">
        <f t="shared" si="71"/>
        <v>0</v>
      </c>
      <c r="AC216" s="123">
        <f t="shared" si="72"/>
        <v>0</v>
      </c>
    </row>
    <row r="217" spans="1:29" ht="15.75">
      <c r="A217" s="239"/>
      <c r="B217" s="133" t="s">
        <v>43</v>
      </c>
      <c r="C217" s="153">
        <v>37565678.770000212</v>
      </c>
      <c r="D217" s="154">
        <v>37565680</v>
      </c>
      <c r="E217" s="177">
        <f t="shared" si="60"/>
        <v>-1.2299997881054878</v>
      </c>
      <c r="F217" s="154">
        <v>669609.39</v>
      </c>
      <c r="G217" s="154" t="s">
        <v>216</v>
      </c>
      <c r="H217" s="180">
        <f t="shared" si="61"/>
        <v>-12647.609999999986</v>
      </c>
      <c r="I217" s="153">
        <v>30315.88</v>
      </c>
      <c r="J217" s="154"/>
      <c r="K217" s="177">
        <f t="shared" si="62"/>
        <v>30315.88</v>
      </c>
      <c r="L217" s="154">
        <v>2699.82</v>
      </c>
      <c r="M217" s="154"/>
      <c r="N217" s="180">
        <f t="shared" si="63"/>
        <v>2699.82</v>
      </c>
      <c r="O217" s="153">
        <v>323863.86</v>
      </c>
      <c r="P217" s="154" t="s">
        <v>217</v>
      </c>
      <c r="Q217" s="177">
        <f t="shared" si="64"/>
        <v>-0.14000000001396984</v>
      </c>
      <c r="R217" s="154">
        <v>38755961.540000223</v>
      </c>
      <c r="S217" s="20">
        <v>38755940</v>
      </c>
      <c r="T217" s="96">
        <f t="shared" si="73"/>
        <v>21.540000222623348</v>
      </c>
      <c r="U217" s="197">
        <f t="shared" si="66"/>
        <v>1</v>
      </c>
      <c r="W217" s="133" t="s">
        <v>43</v>
      </c>
      <c r="X217" s="114">
        <f t="shared" si="67"/>
        <v>0</v>
      </c>
      <c r="Y217" s="115">
        <f t="shared" si="68"/>
        <v>1</v>
      </c>
      <c r="Z217" s="115">
        <f t="shared" si="69"/>
        <v>0</v>
      </c>
      <c r="AA217" s="115">
        <f t="shared" si="70"/>
        <v>0</v>
      </c>
      <c r="AB217" s="115">
        <f t="shared" si="71"/>
        <v>0</v>
      </c>
      <c r="AC217" s="121">
        <f t="shared" si="72"/>
        <v>0</v>
      </c>
    </row>
    <row r="218" spans="1:29" ht="15.75">
      <c r="A218" s="239"/>
      <c r="B218" s="104" t="s">
        <v>44</v>
      </c>
      <c r="C218" s="153">
        <v>95834104.709994316</v>
      </c>
      <c r="D218" s="154"/>
      <c r="E218" s="177">
        <f t="shared" si="60"/>
        <v>95834104.709994316</v>
      </c>
      <c r="F218" s="154">
        <v>2919903.5200000014</v>
      </c>
      <c r="G218" s="154"/>
      <c r="H218" s="180">
        <f t="shared" si="61"/>
        <v>2919903.5200000014</v>
      </c>
      <c r="I218" s="153">
        <v>778842.43</v>
      </c>
      <c r="J218" s="154"/>
      <c r="K218" s="177">
        <f t="shared" si="62"/>
        <v>778842.43</v>
      </c>
      <c r="L218" s="154">
        <v>234475.45</v>
      </c>
      <c r="M218" s="154"/>
      <c r="N218" s="180">
        <f t="shared" si="63"/>
        <v>234475.45</v>
      </c>
      <c r="O218" s="153">
        <v>576742.7100000002</v>
      </c>
      <c r="P218" s="154"/>
      <c r="Q218" s="177">
        <f t="shared" si="64"/>
        <v>576742.7100000002</v>
      </c>
      <c r="R218" s="154">
        <v>92881825.459994316</v>
      </c>
      <c r="S218" s="20"/>
      <c r="T218" s="96">
        <f t="shared" si="73"/>
        <v>92881825.459994316</v>
      </c>
      <c r="U218" s="197">
        <f t="shared" si="66"/>
        <v>0</v>
      </c>
      <c r="W218" s="104" t="s">
        <v>44</v>
      </c>
      <c r="X218" s="114">
        <f t="shared" si="67"/>
        <v>0</v>
      </c>
      <c r="Y218" s="115">
        <f t="shared" si="68"/>
        <v>0</v>
      </c>
      <c r="Z218" s="115">
        <f t="shared" si="69"/>
        <v>0</v>
      </c>
      <c r="AA218" s="115">
        <f t="shared" si="70"/>
        <v>0</v>
      </c>
      <c r="AB218" s="115">
        <f t="shared" si="71"/>
        <v>0</v>
      </c>
      <c r="AC218" s="121">
        <f t="shared" si="72"/>
        <v>0</v>
      </c>
    </row>
    <row r="219" spans="1:29" ht="15.75">
      <c r="A219" s="239"/>
      <c r="B219" s="133" t="s">
        <v>45</v>
      </c>
      <c r="C219" s="153">
        <v>50269784.611398034</v>
      </c>
      <c r="D219" s="154"/>
      <c r="E219" s="177">
        <f t="shared" si="60"/>
        <v>50269784.611398034</v>
      </c>
      <c r="F219" s="154">
        <v>1873540.76</v>
      </c>
      <c r="G219" s="154"/>
      <c r="H219" s="180">
        <f t="shared" si="61"/>
        <v>1873540.76</v>
      </c>
      <c r="I219" s="153">
        <v>270811.87</v>
      </c>
      <c r="J219" s="154"/>
      <c r="K219" s="177">
        <f t="shared" si="62"/>
        <v>270811.87</v>
      </c>
      <c r="L219" s="154">
        <v>115774.02</v>
      </c>
      <c r="M219" s="154"/>
      <c r="N219" s="180">
        <f t="shared" si="63"/>
        <v>115774.02</v>
      </c>
      <c r="O219" s="153">
        <v>664012.03000000026</v>
      </c>
      <c r="P219" s="154"/>
      <c r="Q219" s="177">
        <f t="shared" si="64"/>
        <v>664012.03000000026</v>
      </c>
      <c r="R219" s="154">
        <v>49168124.77139803</v>
      </c>
      <c r="S219" s="20"/>
      <c r="T219" s="96">
        <f>R219-S219</f>
        <v>49168124.77139803</v>
      </c>
      <c r="U219" s="197">
        <f t="shared" si="66"/>
        <v>0</v>
      </c>
      <c r="W219" s="133" t="s">
        <v>45</v>
      </c>
      <c r="X219" s="114">
        <f t="shared" si="67"/>
        <v>0</v>
      </c>
      <c r="Y219" s="115">
        <f t="shared" si="68"/>
        <v>0</v>
      </c>
      <c r="Z219" s="115">
        <f t="shared" si="69"/>
        <v>0</v>
      </c>
      <c r="AA219" s="115">
        <f t="shared" si="70"/>
        <v>0</v>
      </c>
      <c r="AB219" s="115">
        <f t="shared" si="71"/>
        <v>0</v>
      </c>
      <c r="AC219" s="121">
        <f t="shared" si="72"/>
        <v>0</v>
      </c>
    </row>
    <row r="220" spans="1:29" ht="15.75">
      <c r="A220" s="239"/>
      <c r="B220" s="133" t="s">
        <v>46</v>
      </c>
      <c r="C220" s="153">
        <v>107120377.09999862</v>
      </c>
      <c r="D220" s="154">
        <v>107120404</v>
      </c>
      <c r="E220" s="177">
        <f t="shared" si="60"/>
        <v>-26.900001376867294</v>
      </c>
      <c r="F220" s="154">
        <v>4007143.2499999991</v>
      </c>
      <c r="G220" s="154" t="s">
        <v>218</v>
      </c>
      <c r="H220" s="180">
        <f t="shared" si="61"/>
        <v>3.2499999990686774</v>
      </c>
      <c r="I220" s="153">
        <v>140895.35999999999</v>
      </c>
      <c r="J220" s="154"/>
      <c r="K220" s="177">
        <f t="shared" si="62"/>
        <v>140895.35999999999</v>
      </c>
      <c r="L220" s="154">
        <v>49065.54</v>
      </c>
      <c r="M220" s="154"/>
      <c r="N220" s="180">
        <f t="shared" si="63"/>
        <v>49065.54</v>
      </c>
      <c r="O220" s="153">
        <v>1105672.2200000002</v>
      </c>
      <c r="P220" s="154" t="s">
        <v>219</v>
      </c>
      <c r="Q220" s="177">
        <f t="shared" si="64"/>
        <v>925027.2200000002</v>
      </c>
      <c r="R220" s="154">
        <v>102114536.02999863</v>
      </c>
      <c r="S220" s="20">
        <v>102114500</v>
      </c>
      <c r="T220" s="96">
        <f t="shared" ref="T220:T227" si="74">R220-S220</f>
        <v>36.029998630285263</v>
      </c>
      <c r="U220" s="197">
        <f t="shared" si="66"/>
        <v>1</v>
      </c>
      <c r="W220" s="133" t="s">
        <v>46</v>
      </c>
      <c r="X220" s="114">
        <f t="shared" si="67"/>
        <v>0</v>
      </c>
      <c r="Y220" s="115">
        <f t="shared" si="68"/>
        <v>0</v>
      </c>
      <c r="Z220" s="115">
        <f t="shared" si="69"/>
        <v>0</v>
      </c>
      <c r="AA220" s="115">
        <f t="shared" si="70"/>
        <v>0</v>
      </c>
      <c r="AB220" s="115">
        <f t="shared" si="71"/>
        <v>1</v>
      </c>
      <c r="AC220" s="121">
        <f t="shared" si="72"/>
        <v>0</v>
      </c>
    </row>
    <row r="221" spans="1:29" ht="15.75">
      <c r="A221" s="239"/>
      <c r="B221" s="133" t="s">
        <v>47</v>
      </c>
      <c r="C221" s="153">
        <v>25569566.610000335</v>
      </c>
      <c r="D221" s="154">
        <v>25569600</v>
      </c>
      <c r="E221" s="177">
        <f t="shared" si="60"/>
        <v>-33.38999966531992</v>
      </c>
      <c r="F221" s="154">
        <v>836159.75</v>
      </c>
      <c r="G221" s="154" t="s">
        <v>220</v>
      </c>
      <c r="H221" s="180">
        <f t="shared" si="61"/>
        <v>-0.25</v>
      </c>
      <c r="I221" s="153">
        <v>30473.59</v>
      </c>
      <c r="J221" s="154"/>
      <c r="K221" s="177">
        <f t="shared" si="62"/>
        <v>30473.59</v>
      </c>
      <c r="L221" s="154">
        <v>6102.39</v>
      </c>
      <c r="M221" s="154"/>
      <c r="N221" s="180">
        <f t="shared" si="63"/>
        <v>6102.39</v>
      </c>
      <c r="O221" s="153">
        <v>315975.47000000009</v>
      </c>
      <c r="P221" s="154" t="s">
        <v>221</v>
      </c>
      <c r="Q221" s="177">
        <f t="shared" si="64"/>
        <v>0.47000000008847564</v>
      </c>
      <c r="R221" s="154">
        <v>25716518.380000334</v>
      </c>
      <c r="S221" s="20">
        <v>25716480</v>
      </c>
      <c r="T221" s="96">
        <f t="shared" si="74"/>
        <v>38.380000334233046</v>
      </c>
      <c r="U221" s="197">
        <f t="shared" si="66"/>
        <v>1</v>
      </c>
      <c r="W221" s="133" t="s">
        <v>47</v>
      </c>
      <c r="X221" s="114">
        <f t="shared" si="67"/>
        <v>0</v>
      </c>
      <c r="Y221" s="115">
        <f t="shared" si="68"/>
        <v>0</v>
      </c>
      <c r="Z221" s="115">
        <f t="shared" si="69"/>
        <v>0</v>
      </c>
      <c r="AA221" s="115">
        <f t="shared" si="70"/>
        <v>0</v>
      </c>
      <c r="AB221" s="115">
        <f t="shared" si="71"/>
        <v>0</v>
      </c>
      <c r="AC221" s="121">
        <f t="shared" si="72"/>
        <v>0</v>
      </c>
    </row>
    <row r="222" spans="1:29" ht="15.75">
      <c r="A222" s="239"/>
      <c r="B222" s="133" t="s">
        <v>48</v>
      </c>
      <c r="C222" s="153">
        <v>95497084.159998938</v>
      </c>
      <c r="D222" s="154"/>
      <c r="E222" s="177">
        <f t="shared" si="60"/>
        <v>95497084.159998938</v>
      </c>
      <c r="F222" s="154">
        <v>1903600.7700000009</v>
      </c>
      <c r="G222" s="154"/>
      <c r="H222" s="180">
        <f t="shared" si="61"/>
        <v>1903600.7700000009</v>
      </c>
      <c r="I222" s="153">
        <v>478421.75</v>
      </c>
      <c r="J222" s="154"/>
      <c r="K222" s="177">
        <f t="shared" si="62"/>
        <v>478421.75</v>
      </c>
      <c r="L222" s="154">
        <v>427870.7</v>
      </c>
      <c r="M222" s="154"/>
      <c r="N222" s="180">
        <f t="shared" si="63"/>
        <v>427870.7</v>
      </c>
      <c r="O222" s="153">
        <v>1259324.08</v>
      </c>
      <c r="P222" s="154"/>
      <c r="Q222" s="177">
        <f t="shared" si="64"/>
        <v>1259324.08</v>
      </c>
      <c r="R222" s="154">
        <v>97992605.769998893</v>
      </c>
      <c r="S222" s="20"/>
      <c r="T222" s="96">
        <f t="shared" si="74"/>
        <v>97992605.769998893</v>
      </c>
      <c r="U222" s="197">
        <f t="shared" si="66"/>
        <v>0</v>
      </c>
      <c r="W222" s="133" t="s">
        <v>48</v>
      </c>
      <c r="X222" s="114">
        <f t="shared" si="67"/>
        <v>0</v>
      </c>
      <c r="Y222" s="115">
        <f t="shared" si="68"/>
        <v>0</v>
      </c>
      <c r="Z222" s="115">
        <f t="shared" si="69"/>
        <v>0</v>
      </c>
      <c r="AA222" s="115">
        <f t="shared" si="70"/>
        <v>0</v>
      </c>
      <c r="AB222" s="115">
        <f t="shared" si="71"/>
        <v>0</v>
      </c>
      <c r="AC222" s="121">
        <f t="shared" si="72"/>
        <v>0</v>
      </c>
    </row>
    <row r="223" spans="1:29" ht="15.75">
      <c r="A223" s="239"/>
      <c r="B223" s="133" t="s">
        <v>49</v>
      </c>
      <c r="C223" s="153">
        <v>65398183.359999523</v>
      </c>
      <c r="D223" s="154"/>
      <c r="E223" s="177">
        <f t="shared" si="60"/>
        <v>65398183.359999523</v>
      </c>
      <c r="F223" s="154">
        <v>2139817.2100000004</v>
      </c>
      <c r="G223" s="154"/>
      <c r="H223" s="180">
        <f t="shared" si="61"/>
        <v>2139817.2100000004</v>
      </c>
      <c r="I223" s="153">
        <v>219153.53</v>
      </c>
      <c r="J223" s="154"/>
      <c r="K223" s="177">
        <f t="shared" si="62"/>
        <v>219153.53</v>
      </c>
      <c r="L223" s="154">
        <v>116588.19</v>
      </c>
      <c r="M223" s="154"/>
      <c r="N223" s="180">
        <f t="shared" si="63"/>
        <v>116588.19</v>
      </c>
      <c r="O223" s="153">
        <v>780964.74999999988</v>
      </c>
      <c r="P223" s="154"/>
      <c r="Q223" s="177">
        <f t="shared" si="64"/>
        <v>780964.74999999988</v>
      </c>
      <c r="R223" s="154">
        <v>62579966.739999525</v>
      </c>
      <c r="S223" s="20"/>
      <c r="T223" s="96">
        <f t="shared" si="74"/>
        <v>62579966.739999525</v>
      </c>
      <c r="U223" s="197">
        <f t="shared" si="66"/>
        <v>0</v>
      </c>
      <c r="W223" s="133" t="s">
        <v>49</v>
      </c>
      <c r="X223" s="114">
        <f t="shared" si="67"/>
        <v>0</v>
      </c>
      <c r="Y223" s="115">
        <f t="shared" si="68"/>
        <v>0</v>
      </c>
      <c r="Z223" s="115">
        <f t="shared" si="69"/>
        <v>0</v>
      </c>
      <c r="AA223" s="115">
        <f t="shared" si="70"/>
        <v>0</v>
      </c>
      <c r="AB223" s="115">
        <f t="shared" si="71"/>
        <v>0</v>
      </c>
      <c r="AC223" s="121">
        <f t="shared" si="72"/>
        <v>0</v>
      </c>
    </row>
    <row r="224" spans="1:29" ht="15.75">
      <c r="A224" s="240"/>
      <c r="B224" s="134" t="s">
        <v>50</v>
      </c>
      <c r="C224" s="157">
        <v>84661971.999999166</v>
      </c>
      <c r="D224" s="158"/>
      <c r="E224" s="178">
        <f t="shared" si="60"/>
        <v>84661971.999999166</v>
      </c>
      <c r="F224" s="158">
        <v>1764476.1500000013</v>
      </c>
      <c r="G224" s="158"/>
      <c r="H224" s="181">
        <f t="shared" si="61"/>
        <v>1764476.1500000013</v>
      </c>
      <c r="I224" s="157">
        <v>123195.01000000001</v>
      </c>
      <c r="J224" s="158"/>
      <c r="K224" s="178">
        <f t="shared" si="62"/>
        <v>123195.01000000001</v>
      </c>
      <c r="L224" s="158">
        <v>57517.179999999993</v>
      </c>
      <c r="M224" s="158"/>
      <c r="N224" s="181">
        <f t="shared" si="63"/>
        <v>57517.179999999993</v>
      </c>
      <c r="O224" s="157">
        <v>697975.75999999966</v>
      </c>
      <c r="P224" s="158"/>
      <c r="Q224" s="178">
        <f t="shared" si="64"/>
        <v>697975.75999999966</v>
      </c>
      <c r="R224" s="158">
        <v>90671385.35999912</v>
      </c>
      <c r="S224" s="98"/>
      <c r="T224" s="99">
        <f t="shared" si="74"/>
        <v>90671385.35999912</v>
      </c>
      <c r="U224" s="198">
        <f t="shared" si="66"/>
        <v>0</v>
      </c>
      <c r="W224" s="134" t="s">
        <v>50</v>
      </c>
      <c r="X224" s="118">
        <f t="shared" si="67"/>
        <v>0</v>
      </c>
      <c r="Y224" s="119">
        <f t="shared" si="68"/>
        <v>0</v>
      </c>
      <c r="Z224" s="119">
        <f t="shared" si="69"/>
        <v>0</v>
      </c>
      <c r="AA224" s="119">
        <f t="shared" si="70"/>
        <v>0</v>
      </c>
      <c r="AB224" s="119">
        <f t="shared" si="71"/>
        <v>0</v>
      </c>
      <c r="AC224" s="124">
        <f t="shared" si="72"/>
        <v>0</v>
      </c>
    </row>
    <row r="225" spans="1:29" ht="15.75">
      <c r="A225" s="238">
        <v>42429</v>
      </c>
      <c r="B225" s="132" t="s">
        <v>42</v>
      </c>
      <c r="C225" s="153">
        <v>49165790.979999565</v>
      </c>
      <c r="D225" s="154"/>
      <c r="E225" s="177">
        <f t="shared" si="60"/>
        <v>49165790.979999565</v>
      </c>
      <c r="F225" s="154">
        <v>840092.41000000015</v>
      </c>
      <c r="G225" s="154"/>
      <c r="H225" s="180">
        <f t="shared" si="61"/>
        <v>840092.41000000015</v>
      </c>
      <c r="I225" s="153">
        <v>55445.950000000004</v>
      </c>
      <c r="J225" s="154"/>
      <c r="K225" s="177">
        <f t="shared" si="62"/>
        <v>55445.950000000004</v>
      </c>
      <c r="L225" s="154">
        <v>0</v>
      </c>
      <c r="M225" s="154"/>
      <c r="N225" s="180">
        <f t="shared" si="63"/>
        <v>0</v>
      </c>
      <c r="O225" s="153">
        <v>321361.46000000002</v>
      </c>
      <c r="P225" s="154"/>
      <c r="Q225" s="177">
        <f t="shared" si="64"/>
        <v>321361.46000000002</v>
      </c>
      <c r="R225" s="154">
        <v>48059783.059999555</v>
      </c>
      <c r="S225" s="20"/>
      <c r="T225" s="96">
        <f t="shared" si="74"/>
        <v>48059783.059999555</v>
      </c>
      <c r="U225" s="196">
        <f t="shared" si="66"/>
        <v>0</v>
      </c>
      <c r="W225" s="132" t="s">
        <v>42</v>
      </c>
      <c r="X225" s="110">
        <f t="shared" si="67"/>
        <v>0</v>
      </c>
      <c r="Y225" s="111">
        <f t="shared" si="68"/>
        <v>0</v>
      </c>
      <c r="Z225" s="111">
        <f t="shared" si="69"/>
        <v>0</v>
      </c>
      <c r="AA225" s="111">
        <f t="shared" si="70"/>
        <v>0</v>
      </c>
      <c r="AB225" s="111">
        <f t="shared" si="71"/>
        <v>0</v>
      </c>
      <c r="AC225" s="123">
        <f t="shared" si="72"/>
        <v>0</v>
      </c>
    </row>
    <row r="226" spans="1:29" ht="15.75">
      <c r="A226" s="239"/>
      <c r="B226" s="133" t="s">
        <v>43</v>
      </c>
      <c r="C226" s="153">
        <v>38755961.540000223</v>
      </c>
      <c r="D226" s="154">
        <v>38755940</v>
      </c>
      <c r="E226" s="177">
        <f t="shared" si="60"/>
        <v>21.540000222623348</v>
      </c>
      <c r="F226" s="154">
        <v>331151.44999999995</v>
      </c>
      <c r="G226" s="154" t="s">
        <v>222</v>
      </c>
      <c r="H226" s="180">
        <f t="shared" si="61"/>
        <v>-7855.5500000000466</v>
      </c>
      <c r="I226" s="153">
        <v>20245.25</v>
      </c>
      <c r="J226" s="154">
        <v>20245.3</v>
      </c>
      <c r="K226" s="177">
        <f t="shared" si="62"/>
        <v>-4.9999999999272404E-2</v>
      </c>
      <c r="L226" s="154">
        <v>100213.26000000001</v>
      </c>
      <c r="M226" s="154">
        <v>100213</v>
      </c>
      <c r="N226" s="180">
        <f t="shared" si="63"/>
        <v>0.26000000000931323</v>
      </c>
      <c r="O226" s="153">
        <v>242898.79</v>
      </c>
      <c r="P226" s="154" t="s">
        <v>223</v>
      </c>
      <c r="Q226" s="177">
        <f t="shared" si="64"/>
        <v>-0.20999999999185093</v>
      </c>
      <c r="R226" s="154">
        <v>38108719.200000219</v>
      </c>
      <c r="S226" s="20">
        <v>38109050</v>
      </c>
      <c r="T226" s="96">
        <f t="shared" si="74"/>
        <v>-330.79999978095293</v>
      </c>
      <c r="U226" s="197">
        <f t="shared" si="66"/>
        <v>1</v>
      </c>
      <c r="W226" s="133" t="s">
        <v>43</v>
      </c>
      <c r="X226" s="114">
        <f t="shared" si="67"/>
        <v>0</v>
      </c>
      <c r="Y226" s="115">
        <f t="shared" si="68"/>
        <v>1</v>
      </c>
      <c r="Z226" s="115">
        <f t="shared" si="69"/>
        <v>0</v>
      </c>
      <c r="AA226" s="115">
        <f t="shared" si="70"/>
        <v>0</v>
      </c>
      <c r="AB226" s="115">
        <f t="shared" si="71"/>
        <v>0</v>
      </c>
      <c r="AC226" s="121">
        <f t="shared" si="72"/>
        <v>1</v>
      </c>
    </row>
    <row r="227" spans="1:29" ht="15.75">
      <c r="A227" s="239"/>
      <c r="B227" s="104" t="s">
        <v>44</v>
      </c>
      <c r="C227" s="153">
        <v>92881825.459994316</v>
      </c>
      <c r="D227" s="154"/>
      <c r="E227" s="177">
        <f t="shared" si="60"/>
        <v>92881825.459994316</v>
      </c>
      <c r="F227" s="154">
        <v>2348159.31</v>
      </c>
      <c r="G227" s="154"/>
      <c r="H227" s="180">
        <f t="shared" si="61"/>
        <v>2348159.31</v>
      </c>
      <c r="I227" s="153">
        <v>176762.78</v>
      </c>
      <c r="J227" s="154"/>
      <c r="K227" s="177">
        <f t="shared" si="62"/>
        <v>176762.78</v>
      </c>
      <c r="L227" s="154">
        <v>8568.33</v>
      </c>
      <c r="M227" s="154"/>
      <c r="N227" s="180">
        <f t="shared" si="63"/>
        <v>8568.33</v>
      </c>
      <c r="O227" s="153">
        <v>285058.66000000003</v>
      </c>
      <c r="P227" s="154"/>
      <c r="Q227" s="177">
        <f t="shared" si="64"/>
        <v>285058.66000000003</v>
      </c>
      <c r="R227" s="154">
        <v>90416801.93999432</v>
      </c>
      <c r="S227" s="20"/>
      <c r="T227" s="96">
        <f t="shared" si="74"/>
        <v>90416801.93999432</v>
      </c>
      <c r="U227" s="197">
        <f t="shared" si="66"/>
        <v>0</v>
      </c>
      <c r="W227" s="104" t="s">
        <v>44</v>
      </c>
      <c r="X227" s="114">
        <f t="shared" si="67"/>
        <v>0</v>
      </c>
      <c r="Y227" s="115">
        <f t="shared" si="68"/>
        <v>0</v>
      </c>
      <c r="Z227" s="115">
        <f t="shared" si="69"/>
        <v>0</v>
      </c>
      <c r="AA227" s="115">
        <f t="shared" si="70"/>
        <v>0</v>
      </c>
      <c r="AB227" s="115">
        <f t="shared" si="71"/>
        <v>0</v>
      </c>
      <c r="AC227" s="121">
        <f t="shared" si="72"/>
        <v>0</v>
      </c>
    </row>
    <row r="228" spans="1:29" ht="15.75">
      <c r="A228" s="239"/>
      <c r="B228" s="133" t="s">
        <v>45</v>
      </c>
      <c r="C228" s="153">
        <v>49168124.77139803</v>
      </c>
      <c r="D228" s="154"/>
      <c r="E228" s="177">
        <f t="shared" si="60"/>
        <v>49168124.77139803</v>
      </c>
      <c r="F228" s="154">
        <v>752365.04</v>
      </c>
      <c r="G228" s="154"/>
      <c r="H228" s="180">
        <f t="shared" si="61"/>
        <v>752365.04</v>
      </c>
      <c r="I228" s="153">
        <v>0</v>
      </c>
      <c r="J228" s="154"/>
      <c r="K228" s="177">
        <f t="shared" si="62"/>
        <v>0</v>
      </c>
      <c r="L228" s="154">
        <v>0</v>
      </c>
      <c r="M228" s="154"/>
      <c r="N228" s="180">
        <f t="shared" si="63"/>
        <v>0</v>
      </c>
      <c r="O228" s="153">
        <v>0</v>
      </c>
      <c r="P228" s="154"/>
      <c r="Q228" s="177">
        <f t="shared" si="64"/>
        <v>0</v>
      </c>
      <c r="R228" s="154">
        <v>48415759.731398031</v>
      </c>
      <c r="S228" s="20"/>
      <c r="T228" s="96">
        <f t="shared" ref="T228:T233" si="75">R228-S228</f>
        <v>48415759.731398031</v>
      </c>
      <c r="U228" s="197">
        <f t="shared" si="66"/>
        <v>0</v>
      </c>
      <c r="W228" s="133" t="s">
        <v>45</v>
      </c>
      <c r="X228" s="114">
        <f t="shared" si="67"/>
        <v>0</v>
      </c>
      <c r="Y228" s="115">
        <f t="shared" si="68"/>
        <v>0</v>
      </c>
      <c r="Z228" s="115">
        <f t="shared" si="69"/>
        <v>0</v>
      </c>
      <c r="AA228" s="115">
        <f t="shared" si="70"/>
        <v>0</v>
      </c>
      <c r="AB228" s="115">
        <f t="shared" si="71"/>
        <v>0</v>
      </c>
      <c r="AC228" s="121">
        <f t="shared" si="72"/>
        <v>0</v>
      </c>
    </row>
    <row r="229" spans="1:29" ht="15.75">
      <c r="A229" s="239"/>
      <c r="B229" s="133" t="s">
        <v>46</v>
      </c>
      <c r="C229" s="153">
        <v>102114536.02999863</v>
      </c>
      <c r="D229" s="154"/>
      <c r="E229" s="177">
        <f t="shared" si="60"/>
        <v>102114536.02999863</v>
      </c>
      <c r="F229" s="154">
        <v>1390751.780000001</v>
      </c>
      <c r="G229" s="154"/>
      <c r="H229" s="180">
        <f t="shared" si="61"/>
        <v>1390751.780000001</v>
      </c>
      <c r="I229" s="153">
        <v>259527.83000000002</v>
      </c>
      <c r="J229" s="154"/>
      <c r="K229" s="177">
        <f t="shared" si="62"/>
        <v>259527.83000000002</v>
      </c>
      <c r="L229" s="154">
        <v>10293.68</v>
      </c>
      <c r="M229" s="154"/>
      <c r="N229" s="180">
        <f t="shared" si="63"/>
        <v>10293.68</v>
      </c>
      <c r="O229" s="153">
        <v>427017.63000000006</v>
      </c>
      <c r="P229" s="154"/>
      <c r="Q229" s="177">
        <f t="shared" si="64"/>
        <v>427017.63000000006</v>
      </c>
      <c r="R229" s="154">
        <v>106034675.43999861</v>
      </c>
      <c r="S229" s="20"/>
      <c r="T229" s="96">
        <f t="shared" si="75"/>
        <v>106034675.43999861</v>
      </c>
      <c r="U229" s="197">
        <f t="shared" si="66"/>
        <v>0</v>
      </c>
      <c r="W229" s="133" t="s">
        <v>46</v>
      </c>
      <c r="X229" s="114">
        <f t="shared" si="67"/>
        <v>0</v>
      </c>
      <c r="Y229" s="115">
        <f t="shared" si="68"/>
        <v>0</v>
      </c>
      <c r="Z229" s="115">
        <f t="shared" si="69"/>
        <v>0</v>
      </c>
      <c r="AA229" s="115">
        <f t="shared" si="70"/>
        <v>0</v>
      </c>
      <c r="AB229" s="115">
        <f t="shared" si="71"/>
        <v>0</v>
      </c>
      <c r="AC229" s="121">
        <f t="shared" si="72"/>
        <v>0</v>
      </c>
    </row>
    <row r="230" spans="1:29" ht="15.75">
      <c r="A230" s="239"/>
      <c r="B230" s="133" t="s">
        <v>47</v>
      </c>
      <c r="C230" s="153">
        <v>25716518.380000334</v>
      </c>
      <c r="D230" s="154"/>
      <c r="E230" s="177">
        <f t="shared" si="60"/>
        <v>25716518.380000334</v>
      </c>
      <c r="F230" s="154">
        <v>381929.19999999995</v>
      </c>
      <c r="G230" s="154"/>
      <c r="H230" s="180">
        <f t="shared" si="61"/>
        <v>381929.19999999995</v>
      </c>
      <c r="I230" s="153">
        <v>32750.68</v>
      </c>
      <c r="J230" s="154"/>
      <c r="K230" s="177">
        <f t="shared" si="62"/>
        <v>32750.68</v>
      </c>
      <c r="L230" s="154">
        <v>26796.03</v>
      </c>
      <c r="M230" s="154"/>
      <c r="N230" s="180">
        <f t="shared" si="63"/>
        <v>26796.03</v>
      </c>
      <c r="O230" s="153">
        <v>177413.27</v>
      </c>
      <c r="P230" s="154"/>
      <c r="Q230" s="177">
        <f t="shared" si="64"/>
        <v>177413.27</v>
      </c>
      <c r="R230" s="154">
        <v>25163130.560000334</v>
      </c>
      <c r="S230" s="20"/>
      <c r="T230" s="96">
        <f t="shared" si="75"/>
        <v>25163130.560000334</v>
      </c>
      <c r="U230" s="197">
        <f t="shared" si="66"/>
        <v>0</v>
      </c>
      <c r="W230" s="133" t="s">
        <v>47</v>
      </c>
      <c r="X230" s="114">
        <f t="shared" si="67"/>
        <v>0</v>
      </c>
      <c r="Y230" s="115">
        <f t="shared" si="68"/>
        <v>0</v>
      </c>
      <c r="Z230" s="115">
        <f t="shared" si="69"/>
        <v>0</v>
      </c>
      <c r="AA230" s="115">
        <f t="shared" si="70"/>
        <v>0</v>
      </c>
      <c r="AB230" s="115">
        <f t="shared" si="71"/>
        <v>0</v>
      </c>
      <c r="AC230" s="121">
        <f t="shared" si="72"/>
        <v>0</v>
      </c>
    </row>
    <row r="231" spans="1:29" ht="15.75">
      <c r="A231" s="239"/>
      <c r="B231" s="133" t="s">
        <v>48</v>
      </c>
      <c r="C231" s="153">
        <v>97992605.769998893</v>
      </c>
      <c r="D231" s="154"/>
      <c r="E231" s="177">
        <f t="shared" si="60"/>
        <v>97992605.769998893</v>
      </c>
      <c r="F231" s="154">
        <v>1695759.32</v>
      </c>
      <c r="G231" s="154"/>
      <c r="H231" s="180">
        <f t="shared" si="61"/>
        <v>1695759.32</v>
      </c>
      <c r="I231" s="153">
        <v>427193.28999999992</v>
      </c>
      <c r="J231" s="154"/>
      <c r="K231" s="177">
        <f t="shared" si="62"/>
        <v>427193.28999999992</v>
      </c>
      <c r="L231" s="154">
        <v>106294.38</v>
      </c>
      <c r="M231" s="154"/>
      <c r="N231" s="180">
        <f t="shared" si="63"/>
        <v>106294.38</v>
      </c>
      <c r="O231" s="153">
        <v>553788.79000000015</v>
      </c>
      <c r="P231" s="154"/>
      <c r="Q231" s="177">
        <f t="shared" si="64"/>
        <v>553788.79000000015</v>
      </c>
      <c r="R231" s="154">
        <v>96063956.56999889</v>
      </c>
      <c r="S231" s="20"/>
      <c r="T231" s="96">
        <f t="shared" si="75"/>
        <v>96063956.56999889</v>
      </c>
      <c r="U231" s="197">
        <f t="shared" si="66"/>
        <v>0</v>
      </c>
      <c r="W231" s="133" t="s">
        <v>48</v>
      </c>
      <c r="X231" s="114">
        <f t="shared" si="67"/>
        <v>0</v>
      </c>
      <c r="Y231" s="115">
        <f t="shared" si="68"/>
        <v>0</v>
      </c>
      <c r="Z231" s="115">
        <f t="shared" si="69"/>
        <v>0</v>
      </c>
      <c r="AA231" s="115">
        <f t="shared" si="70"/>
        <v>0</v>
      </c>
      <c r="AB231" s="115">
        <f t="shared" si="71"/>
        <v>0</v>
      </c>
      <c r="AC231" s="121">
        <f t="shared" si="72"/>
        <v>0</v>
      </c>
    </row>
    <row r="232" spans="1:29" ht="15.75">
      <c r="A232" s="239"/>
      <c r="B232" s="133" t="s">
        <v>49</v>
      </c>
      <c r="C232" s="153">
        <v>62579966.739999525</v>
      </c>
      <c r="D232" s="154"/>
      <c r="E232" s="177">
        <f t="shared" si="60"/>
        <v>62579966.739999525</v>
      </c>
      <c r="F232" s="154">
        <v>1577023.83</v>
      </c>
      <c r="G232" s="154"/>
      <c r="H232" s="180">
        <f t="shared" si="61"/>
        <v>1577023.83</v>
      </c>
      <c r="I232" s="153">
        <v>180186.30000000002</v>
      </c>
      <c r="J232" s="154"/>
      <c r="K232" s="177">
        <f t="shared" si="62"/>
        <v>180186.30000000002</v>
      </c>
      <c r="L232" s="154">
        <v>15524.27</v>
      </c>
      <c r="M232" s="154"/>
      <c r="N232" s="180">
        <f t="shared" si="63"/>
        <v>15524.27</v>
      </c>
      <c r="O232" s="153">
        <v>447632.67</v>
      </c>
      <c r="P232" s="154"/>
      <c r="Q232" s="177">
        <f t="shared" si="64"/>
        <v>447632.67</v>
      </c>
      <c r="R232" s="154">
        <v>72761186.579999506</v>
      </c>
      <c r="S232" s="20"/>
      <c r="T232" s="96">
        <f t="shared" si="75"/>
        <v>72761186.579999506</v>
      </c>
      <c r="U232" s="197">
        <f t="shared" si="66"/>
        <v>0</v>
      </c>
      <c r="W232" s="133" t="s">
        <v>49</v>
      </c>
      <c r="X232" s="114">
        <f t="shared" si="67"/>
        <v>0</v>
      </c>
      <c r="Y232" s="115">
        <f t="shared" si="68"/>
        <v>0</v>
      </c>
      <c r="Z232" s="115">
        <f t="shared" si="69"/>
        <v>0</v>
      </c>
      <c r="AA232" s="115">
        <f t="shared" si="70"/>
        <v>0</v>
      </c>
      <c r="AB232" s="115">
        <f t="shared" si="71"/>
        <v>0</v>
      </c>
      <c r="AC232" s="121">
        <f t="shared" si="72"/>
        <v>0</v>
      </c>
    </row>
    <row r="233" spans="1:29" ht="15.75">
      <c r="A233" s="240"/>
      <c r="B233" s="134" t="s">
        <v>50</v>
      </c>
      <c r="C233" s="157">
        <v>90671385.35999912</v>
      </c>
      <c r="D233" s="158"/>
      <c r="E233" s="178">
        <f t="shared" si="60"/>
        <v>90671385.35999912</v>
      </c>
      <c r="F233" s="158">
        <v>1343651.02</v>
      </c>
      <c r="G233" s="158"/>
      <c r="H233" s="181">
        <f t="shared" si="61"/>
        <v>1343651.02</v>
      </c>
      <c r="I233" s="157">
        <v>129506.48</v>
      </c>
      <c r="J233" s="158"/>
      <c r="K233" s="178">
        <f t="shared" si="62"/>
        <v>129506.48</v>
      </c>
      <c r="L233" s="158">
        <v>135722.62000000014</v>
      </c>
      <c r="M233" s="158"/>
      <c r="N233" s="181">
        <f t="shared" si="63"/>
        <v>135722.62000000014</v>
      </c>
      <c r="O233" s="157">
        <v>515778.28</v>
      </c>
      <c r="P233" s="158"/>
      <c r="Q233" s="178">
        <f t="shared" si="64"/>
        <v>515778.28</v>
      </c>
      <c r="R233" s="158">
        <v>88806121.669999123</v>
      </c>
      <c r="S233" s="98"/>
      <c r="T233" s="99">
        <f t="shared" si="75"/>
        <v>88806121.669999123</v>
      </c>
      <c r="U233" s="198">
        <f t="shared" si="66"/>
        <v>0</v>
      </c>
      <c r="W233" s="134" t="s">
        <v>50</v>
      </c>
      <c r="X233" s="118">
        <f t="shared" si="67"/>
        <v>0</v>
      </c>
      <c r="Y233" s="119">
        <f t="shared" si="68"/>
        <v>0</v>
      </c>
      <c r="Z233" s="119">
        <f t="shared" si="69"/>
        <v>0</v>
      </c>
      <c r="AA233" s="119">
        <f t="shared" si="70"/>
        <v>0</v>
      </c>
      <c r="AB233" s="119">
        <f t="shared" si="71"/>
        <v>0</v>
      </c>
      <c r="AC233" s="124">
        <f t="shared" si="72"/>
        <v>0</v>
      </c>
    </row>
    <row r="235" spans="1:29" ht="20.25" customHeight="1">
      <c r="U235" s="200" t="s">
        <v>345</v>
      </c>
      <c r="X235" s="91" t="s">
        <v>13</v>
      </c>
      <c r="Y235" s="91" t="s">
        <v>14</v>
      </c>
      <c r="Z235" s="109" t="s">
        <v>15</v>
      </c>
      <c r="AA235" s="91" t="s">
        <v>16</v>
      </c>
      <c r="AB235" s="91" t="s">
        <v>17</v>
      </c>
      <c r="AC235" s="91" t="s">
        <v>18</v>
      </c>
    </row>
    <row r="236" spans="1:29" ht="15.75">
      <c r="U236" s="196">
        <f>U9+U18+U27+U36+U45+U54+U63+U72+U81+U90+U99+U108+U117+U126+U135+U144+U153+U162+U171+U180+U189+U198+U207+U216+U225</f>
        <v>0</v>
      </c>
      <c r="W236" s="132" t="s">
        <v>42</v>
      </c>
      <c r="X236" s="110">
        <f>X9+X18+X27+X36+X45+X54+X63+X72+X81+X90+X99+X108+X117+X126+X135+X144+X153+X162+X171+X180+X189+X198+X207+X216+X225</f>
        <v>0</v>
      </c>
      <c r="Y236" s="111">
        <f t="shared" ref="Y236:AC236" si="76">Y9+Y18+Y27+Y36+Y45+Y54+Y63+Y72+Y81+Y90+Y99+Y108+Y117+Y126+Y135+Y144+Y153+Y162+Y171+Y180+Y189+Y198+Y207+Y216+Y225</f>
        <v>0</v>
      </c>
      <c r="Z236" s="111">
        <f t="shared" si="76"/>
        <v>0</v>
      </c>
      <c r="AA236" s="111">
        <f t="shared" si="76"/>
        <v>0</v>
      </c>
      <c r="AB236" s="111">
        <f t="shared" si="76"/>
        <v>0</v>
      </c>
      <c r="AC236" s="123">
        <f t="shared" si="76"/>
        <v>0</v>
      </c>
    </row>
    <row r="237" spans="1:29" ht="15.75">
      <c r="U237" s="197">
        <f t="shared" ref="U237:U244" si="77">U10+U19+U28+U37+U46+U55+U64+U73+U82+U91+U100+U109+U118+U127+U136+U145+U154+U163+U172+U181+U190+U199+U208+U217+U226</f>
        <v>21</v>
      </c>
      <c r="W237" s="133" t="s">
        <v>43</v>
      </c>
      <c r="X237" s="114">
        <f t="shared" ref="X237:AC237" si="78">X10+X19+X28+X37+X46+X55+X64+X73+X82+X91+X100+X109+X118+X127+X136+X145+X154+X163+X172+X181+X190+X199+X208+X217+X226</f>
        <v>4</v>
      </c>
      <c r="Y237" s="115">
        <f t="shared" si="78"/>
        <v>21</v>
      </c>
      <c r="Z237" s="115">
        <f t="shared" si="78"/>
        <v>1</v>
      </c>
      <c r="AA237" s="115">
        <f t="shared" si="78"/>
        <v>1</v>
      </c>
      <c r="AB237" s="115">
        <f t="shared" si="78"/>
        <v>0</v>
      </c>
      <c r="AC237" s="121">
        <f t="shared" si="78"/>
        <v>3</v>
      </c>
    </row>
    <row r="238" spans="1:29" ht="15.75">
      <c r="U238" s="197">
        <f t="shared" si="77"/>
        <v>0</v>
      </c>
      <c r="W238" s="104" t="s">
        <v>44</v>
      </c>
      <c r="X238" s="114">
        <f t="shared" ref="X238:AC238" si="79">X11+X20+X29+X38+X47+X56+X65+X74+X83+X92+X101+X110+X119+X128+X137+X146+X155+X164+X173+X182+X191+X200+X209+X218+X227</f>
        <v>0</v>
      </c>
      <c r="Y238" s="115">
        <f t="shared" si="79"/>
        <v>0</v>
      </c>
      <c r="Z238" s="115">
        <f t="shared" si="79"/>
        <v>0</v>
      </c>
      <c r="AA238" s="115">
        <f t="shared" si="79"/>
        <v>0</v>
      </c>
      <c r="AB238" s="115">
        <f t="shared" si="79"/>
        <v>0</v>
      </c>
      <c r="AC238" s="121">
        <f t="shared" si="79"/>
        <v>0</v>
      </c>
    </row>
    <row r="239" spans="1:29" ht="15.75">
      <c r="U239" s="197">
        <f t="shared" si="77"/>
        <v>0</v>
      </c>
      <c r="W239" s="133" t="s">
        <v>45</v>
      </c>
      <c r="X239" s="114">
        <f t="shared" ref="X239:AC239" si="80">X12+X21+X30+X39+X48+X57+X66+X75+X84+X93+X102+X111+X120+X129+X138+X147+X156+X165+X174+X183+X192+X201+X210+X219+X228</f>
        <v>0</v>
      </c>
      <c r="Y239" s="115">
        <f t="shared" si="80"/>
        <v>0</v>
      </c>
      <c r="Z239" s="115">
        <f t="shared" si="80"/>
        <v>0</v>
      </c>
      <c r="AA239" s="115">
        <f t="shared" si="80"/>
        <v>0</v>
      </c>
      <c r="AB239" s="115">
        <f t="shared" si="80"/>
        <v>0</v>
      </c>
      <c r="AC239" s="121">
        <f t="shared" si="80"/>
        <v>0</v>
      </c>
    </row>
    <row r="240" spans="1:29" ht="15.75">
      <c r="U240" s="197">
        <f t="shared" si="77"/>
        <v>13</v>
      </c>
      <c r="W240" s="133" t="s">
        <v>46</v>
      </c>
      <c r="X240" s="114">
        <f t="shared" ref="X240:AC240" si="81">X13+X22+X31+X40+X49+X58+X67+X76+X85+X94+X103+X112+X121+X130+X139+X148+X157+X166+X175+X184+X193+X202+X211+X220+X229</f>
        <v>2</v>
      </c>
      <c r="Y240" s="115">
        <f t="shared" si="81"/>
        <v>0</v>
      </c>
      <c r="Z240" s="115">
        <f t="shared" si="81"/>
        <v>0</v>
      </c>
      <c r="AA240" s="115">
        <f t="shared" si="81"/>
        <v>0</v>
      </c>
      <c r="AB240" s="115">
        <f t="shared" si="81"/>
        <v>9</v>
      </c>
      <c r="AC240" s="121">
        <f t="shared" si="81"/>
        <v>0</v>
      </c>
    </row>
    <row r="241" spans="21:29" ht="15.75">
      <c r="U241" s="197">
        <f t="shared" si="77"/>
        <v>17</v>
      </c>
      <c r="W241" s="133" t="s">
        <v>47</v>
      </c>
      <c r="X241" s="114">
        <f t="shared" ref="X241:AC241" si="82">X14+X23+X32+X41+X50+X59+X68+X77+X86+X95+X104+X113+X122+X131+X140+X149+X158+X167+X176+X185+X194+X203+X212+X221+X230</f>
        <v>4</v>
      </c>
      <c r="Y241" s="115">
        <f t="shared" si="82"/>
        <v>3</v>
      </c>
      <c r="Z241" s="115">
        <f t="shared" si="82"/>
        <v>3</v>
      </c>
      <c r="AA241" s="115">
        <f t="shared" si="82"/>
        <v>4</v>
      </c>
      <c r="AB241" s="115">
        <f t="shared" si="82"/>
        <v>4</v>
      </c>
      <c r="AC241" s="121">
        <f t="shared" si="82"/>
        <v>3</v>
      </c>
    </row>
    <row r="242" spans="21:29" ht="15.75">
      <c r="U242" s="197">
        <f t="shared" si="77"/>
        <v>0</v>
      </c>
      <c r="W242" s="133" t="s">
        <v>48</v>
      </c>
      <c r="X242" s="114">
        <f t="shared" ref="X242:AC242" si="83">X15+X24+X33+X42+X51+X60+X69+X78+X87+X96+X105+X114+X123+X132+X141+X150+X159+X168+X177+X186+X195+X204+X213+X222+X231</f>
        <v>0</v>
      </c>
      <c r="Y242" s="115">
        <f t="shared" si="83"/>
        <v>0</v>
      </c>
      <c r="Z242" s="115">
        <f t="shared" si="83"/>
        <v>0</v>
      </c>
      <c r="AA242" s="115">
        <f t="shared" si="83"/>
        <v>0</v>
      </c>
      <c r="AB242" s="115">
        <f t="shared" si="83"/>
        <v>0</v>
      </c>
      <c r="AC242" s="121">
        <f t="shared" si="83"/>
        <v>0</v>
      </c>
    </row>
    <row r="243" spans="21:29" ht="15.75">
      <c r="U243" s="197">
        <f t="shared" si="77"/>
        <v>0</v>
      </c>
      <c r="W243" s="133" t="s">
        <v>49</v>
      </c>
      <c r="X243" s="114">
        <f t="shared" ref="X243:AC243" si="84">X16+X25+X34+X43+X52+X61+X70+X79+X88+X97+X106+X115+X124+X133+X142+X151+X160+X169+X178+X187+X196+X205+X214+X223+X232</f>
        <v>0</v>
      </c>
      <c r="Y243" s="115">
        <f t="shared" si="84"/>
        <v>0</v>
      </c>
      <c r="Z243" s="115">
        <f t="shared" si="84"/>
        <v>0</v>
      </c>
      <c r="AA243" s="115">
        <f t="shared" si="84"/>
        <v>0</v>
      </c>
      <c r="AB243" s="115">
        <f t="shared" si="84"/>
        <v>0</v>
      </c>
      <c r="AC243" s="121">
        <f t="shared" si="84"/>
        <v>0</v>
      </c>
    </row>
    <row r="244" spans="21:29" ht="15.75">
      <c r="U244" s="198">
        <f t="shared" si="77"/>
        <v>0</v>
      </c>
      <c r="W244" s="134" t="s">
        <v>50</v>
      </c>
      <c r="X244" s="118">
        <f t="shared" ref="X244:AC244" si="85">X17+X26+X35+X44+X53+X62+X71+X80+X89+X98+X107+X116+X125+X134+X143+X152+X161+X170+X179+X188+X197+X206+X215+X224+X233</f>
        <v>0</v>
      </c>
      <c r="Y244" s="119">
        <f t="shared" si="85"/>
        <v>0</v>
      </c>
      <c r="Z244" s="119">
        <f t="shared" si="85"/>
        <v>0</v>
      </c>
      <c r="AA244" s="119">
        <f t="shared" si="85"/>
        <v>0</v>
      </c>
      <c r="AB244" s="119">
        <f t="shared" si="85"/>
        <v>0</v>
      </c>
      <c r="AC244" s="124">
        <f t="shared" si="85"/>
        <v>0</v>
      </c>
    </row>
  </sheetData>
  <mergeCells count="33">
    <mergeCell ref="A171:A179"/>
    <mergeCell ref="A126:A134"/>
    <mergeCell ref="A135:A143"/>
    <mergeCell ref="A144:A152"/>
    <mergeCell ref="A153:A161"/>
    <mergeCell ref="A162:A170"/>
    <mergeCell ref="A81:A89"/>
    <mergeCell ref="A90:A98"/>
    <mergeCell ref="A99:A107"/>
    <mergeCell ref="A108:A116"/>
    <mergeCell ref="A117:A125"/>
    <mergeCell ref="A36:A44"/>
    <mergeCell ref="A45:A53"/>
    <mergeCell ref="A54:A62"/>
    <mergeCell ref="A63:A71"/>
    <mergeCell ref="A72:A80"/>
    <mergeCell ref="A18:A26"/>
    <mergeCell ref="A27:A35"/>
    <mergeCell ref="O7:Q7"/>
    <mergeCell ref="R7:T7"/>
    <mergeCell ref="U7:U8"/>
    <mergeCell ref="L7:N7"/>
    <mergeCell ref="B7:B8"/>
    <mergeCell ref="C7:E7"/>
    <mergeCell ref="F7:H7"/>
    <mergeCell ref="I7:K7"/>
    <mergeCell ref="A9:A17"/>
    <mergeCell ref="A225:A233"/>
    <mergeCell ref="A180:A188"/>
    <mergeCell ref="A189:A197"/>
    <mergeCell ref="A198:A206"/>
    <mergeCell ref="A207:A215"/>
    <mergeCell ref="A216:A2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2"/>
  <sheetViews>
    <sheetView zoomScale="70" zoomScaleNormal="70" workbookViewId="0">
      <selection activeCell="B243" sqref="B243:B251"/>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3.42578125" bestFit="1"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20" width="12" customWidth="1"/>
    <col min="21" max="22" width="13.42578125" customWidth="1"/>
    <col min="23" max="23" width="15.28515625" customWidth="1"/>
    <col min="24" max="24" width="12.42578125" style="87" bestFit="1" customWidth="1"/>
    <col min="25" max="25" width="12.85546875" style="87" bestFit="1" customWidth="1"/>
    <col min="26" max="29" width="11.42578125" style="87"/>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ht="15" customHeight="1">
      <c r="A9" s="238">
        <v>42430</v>
      </c>
      <c r="B9" s="132" t="s">
        <v>42</v>
      </c>
      <c r="C9" s="92">
        <v>48059783.049999997</v>
      </c>
      <c r="D9" s="93"/>
      <c r="E9" s="101">
        <f>C9-D9</f>
        <v>48059783.049999997</v>
      </c>
      <c r="F9" s="92">
        <v>838221.97</v>
      </c>
      <c r="G9" s="93"/>
      <c r="H9" s="94">
        <f t="shared" ref="H9:H35" si="0">F9-G9</f>
        <v>838221.97</v>
      </c>
      <c r="I9" s="93">
        <v>107931.56</v>
      </c>
      <c r="J9" s="93"/>
      <c r="K9" s="101">
        <f t="shared" ref="K9:K72" si="1">I9-J9</f>
        <v>107931.56</v>
      </c>
      <c r="L9" s="92">
        <v>0</v>
      </c>
      <c r="M9" s="93"/>
      <c r="N9" s="94">
        <f t="shared" ref="N9:N72" si="2">L9-M9</f>
        <v>0</v>
      </c>
      <c r="O9" s="93">
        <v>303384.65999999997</v>
      </c>
      <c r="P9" s="93"/>
      <c r="Q9" s="101">
        <f t="shared" ref="Q9:Q35" si="3">O9-P9</f>
        <v>303384.65999999997</v>
      </c>
      <c r="R9" s="92">
        <v>49023051.409999996</v>
      </c>
      <c r="S9" s="93"/>
      <c r="T9" s="94">
        <f t="shared" ref="T9:T35" si="4">R9-S9</f>
        <v>49023051.409999996</v>
      </c>
      <c r="U9" s="196">
        <f>IF(D9=0,0,1)</f>
        <v>0</v>
      </c>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ht="15" customHeight="1">
      <c r="A10" s="239"/>
      <c r="B10" s="133" t="s">
        <v>43</v>
      </c>
      <c r="C10" s="95">
        <v>38108719.189999998</v>
      </c>
      <c r="D10" s="20">
        <v>38108690</v>
      </c>
      <c r="E10" s="6">
        <f t="shared" ref="E10:E17" si="5">C10-D10</f>
        <v>29.189999997615814</v>
      </c>
      <c r="F10" s="95">
        <v>400719.79</v>
      </c>
      <c r="G10" s="20" t="s">
        <v>228</v>
      </c>
      <c r="H10" s="96">
        <f t="shared" si="0"/>
        <v>-9276.210000000021</v>
      </c>
      <c r="I10" s="20">
        <v>16492.009999999998</v>
      </c>
      <c r="J10" s="20">
        <v>16492</v>
      </c>
      <c r="K10" s="6">
        <f t="shared" si="1"/>
        <v>9.9999999983992893E-3</v>
      </c>
      <c r="L10" s="95">
        <v>926.52</v>
      </c>
      <c r="M10" s="20">
        <v>926.52</v>
      </c>
      <c r="N10" s="96">
        <f t="shared" si="2"/>
        <v>0</v>
      </c>
      <c r="O10" s="20">
        <v>105189.02</v>
      </c>
      <c r="P10" s="20" t="s">
        <v>229</v>
      </c>
      <c r="Q10" s="6">
        <f t="shared" si="3"/>
        <v>2.0000000004074536E-2</v>
      </c>
      <c r="R10" s="95">
        <v>37618375.859999999</v>
      </c>
      <c r="S10" s="20">
        <v>37618370</v>
      </c>
      <c r="T10" s="96">
        <f t="shared" si="4"/>
        <v>5.8599999994039536</v>
      </c>
      <c r="U10" s="197">
        <f t="shared" ref="U10:U73" si="6">IF(D10=0,0,1)</f>
        <v>1</v>
      </c>
      <c r="W10" s="133" t="s">
        <v>43</v>
      </c>
      <c r="X10" s="114">
        <f t="shared" ref="X10:X17" si="7">+IF(AND(C10&lt;&gt;0,D10&lt;&gt;0,OR(E10&gt;100,E10&lt;-100)),1,0)</f>
        <v>0</v>
      </c>
      <c r="Y10" s="115">
        <f t="shared" ref="Y10:Y17" si="8">+IF(AND(F10&lt;&gt;0,G10&lt;&gt;0,OR(H10&gt;100,H10&lt;-100)),1,0)</f>
        <v>1</v>
      </c>
      <c r="Z10" s="115">
        <f t="shared" ref="Z10:Z73" si="9">+IF(AND(I10&lt;&gt;0,J10&lt;&gt;0,OR(K10&gt;100,K10&lt;-100)),1,0)</f>
        <v>0</v>
      </c>
      <c r="AA10" s="116">
        <f t="shared" ref="AA10:AA73" si="10">+IF(AND(L10&lt;&gt;0,M10&lt;&gt;0,OR(N10&gt;100,N10&lt;-100)),1,0)</f>
        <v>0</v>
      </c>
      <c r="AB10" s="116">
        <f t="shared" ref="AB10:AB17" si="11">+IF(AND(O10&lt;&gt;0,P10&lt;&gt;0,OR(Q10&gt;100,Q10&lt;-100)),1,0)</f>
        <v>0</v>
      </c>
      <c r="AC10" s="117">
        <f t="shared" ref="AC10:AC17" si="12">+IF(AND(R10&lt;&gt;0,S10&lt;&gt;0,OR(T10&gt;100,T10&lt;-100)),1,0)</f>
        <v>0</v>
      </c>
    </row>
    <row r="11" spans="1:29" ht="15" customHeight="1">
      <c r="A11" s="239"/>
      <c r="B11" s="104" t="s">
        <v>44</v>
      </c>
      <c r="C11" s="95"/>
      <c r="D11" s="20"/>
      <c r="E11" s="6">
        <f t="shared" si="5"/>
        <v>0</v>
      </c>
      <c r="F11" s="95"/>
      <c r="G11" s="20"/>
      <c r="H11" s="96">
        <f t="shared" si="0"/>
        <v>0</v>
      </c>
      <c r="I11" s="20"/>
      <c r="K11" s="6">
        <f t="shared" si="1"/>
        <v>0</v>
      </c>
      <c r="L11" s="95"/>
      <c r="N11" s="96">
        <f t="shared" si="2"/>
        <v>0</v>
      </c>
      <c r="O11" s="20"/>
      <c r="P11" s="20"/>
      <c r="Q11" s="6">
        <f t="shared" si="3"/>
        <v>0</v>
      </c>
      <c r="R11" s="95"/>
      <c r="S11" s="20"/>
      <c r="T11" s="96">
        <f t="shared" si="4"/>
        <v>0</v>
      </c>
      <c r="U11" s="197">
        <f t="shared" si="6"/>
        <v>0</v>
      </c>
      <c r="W11" s="104" t="s">
        <v>44</v>
      </c>
      <c r="X11" s="114">
        <f t="shared" si="7"/>
        <v>0</v>
      </c>
      <c r="Y11" s="115">
        <f t="shared" si="8"/>
        <v>0</v>
      </c>
      <c r="Z11" s="115">
        <f t="shared" si="9"/>
        <v>0</v>
      </c>
      <c r="AA11" s="116">
        <f t="shared" si="10"/>
        <v>0</v>
      </c>
      <c r="AB11" s="116">
        <f t="shared" si="11"/>
        <v>0</v>
      </c>
      <c r="AC11" s="117">
        <f t="shared" si="12"/>
        <v>0</v>
      </c>
    </row>
    <row r="12" spans="1:29" ht="15" customHeight="1">
      <c r="A12" s="239"/>
      <c r="B12" s="133" t="s">
        <v>45</v>
      </c>
      <c r="C12" s="95">
        <v>48415759.719999999</v>
      </c>
      <c r="D12" s="20"/>
      <c r="E12" s="6">
        <f t="shared" si="5"/>
        <v>48415759.719999999</v>
      </c>
      <c r="F12" s="95">
        <v>1315297.9099999999</v>
      </c>
      <c r="G12" s="20"/>
      <c r="H12" s="96">
        <f t="shared" si="0"/>
        <v>1315297.9099999999</v>
      </c>
      <c r="I12" s="20">
        <v>109123.5</v>
      </c>
      <c r="J12" s="20"/>
      <c r="K12" s="6">
        <f t="shared" si="1"/>
        <v>109123.5</v>
      </c>
      <c r="L12" s="95">
        <v>45538.2</v>
      </c>
      <c r="M12" s="20"/>
      <c r="N12" s="96">
        <f t="shared" si="2"/>
        <v>45538.2</v>
      </c>
      <c r="O12" s="20">
        <v>703583.24</v>
      </c>
      <c r="P12" s="20"/>
      <c r="Q12" s="6">
        <f t="shared" si="3"/>
        <v>703583.24</v>
      </c>
      <c r="R12" s="95">
        <v>46460463.850000001</v>
      </c>
      <c r="S12" s="20"/>
      <c r="T12" s="96">
        <f t="shared" si="4"/>
        <v>46460463.850000001</v>
      </c>
      <c r="U12" s="197">
        <f t="shared" si="6"/>
        <v>0</v>
      </c>
      <c r="W12" s="133" t="s">
        <v>45</v>
      </c>
      <c r="X12" s="114">
        <f t="shared" si="7"/>
        <v>0</v>
      </c>
      <c r="Y12" s="115">
        <f t="shared" si="8"/>
        <v>0</v>
      </c>
      <c r="Z12" s="115">
        <f t="shared" si="9"/>
        <v>0</v>
      </c>
      <c r="AA12" s="116">
        <f t="shared" si="10"/>
        <v>0</v>
      </c>
      <c r="AB12" s="116">
        <f t="shared" si="11"/>
        <v>0</v>
      </c>
      <c r="AC12" s="117">
        <f t="shared" si="12"/>
        <v>0</v>
      </c>
    </row>
    <row r="13" spans="1:29" ht="15" customHeight="1">
      <c r="A13" s="239"/>
      <c r="B13" s="133" t="s">
        <v>46</v>
      </c>
      <c r="C13" s="95">
        <v>106034675.43000001</v>
      </c>
      <c r="D13" s="20">
        <v>106034696</v>
      </c>
      <c r="E13" s="6">
        <f t="shared" si="5"/>
        <v>-20.569999992847443</v>
      </c>
      <c r="F13" s="95">
        <v>2103325.5499999998</v>
      </c>
      <c r="G13" s="20" t="s">
        <v>230</v>
      </c>
      <c r="H13" s="96">
        <f t="shared" si="0"/>
        <v>-4.4500000001862645</v>
      </c>
      <c r="I13" s="20">
        <v>69879.289999999994</v>
      </c>
      <c r="J13" s="20">
        <v>69879.3</v>
      </c>
      <c r="K13" s="6">
        <f t="shared" si="1"/>
        <v>-1.0000000009313226E-2</v>
      </c>
      <c r="L13" s="95">
        <v>18125.919999999998</v>
      </c>
      <c r="M13" s="20">
        <v>18125</v>
      </c>
      <c r="N13" s="96">
        <f t="shared" si="2"/>
        <v>0.91999999999825377</v>
      </c>
      <c r="O13" s="20">
        <v>306046.03999999998</v>
      </c>
      <c r="P13" s="20" t="s">
        <v>231</v>
      </c>
      <c r="Q13" s="6">
        <f t="shared" si="3"/>
        <v>264536.53999999998</v>
      </c>
      <c r="R13" s="95">
        <v>103677057.19</v>
      </c>
      <c r="S13" s="20">
        <v>103676996</v>
      </c>
      <c r="T13" s="96">
        <f t="shared" si="4"/>
        <v>61.189999997615814</v>
      </c>
      <c r="U13" s="197">
        <f t="shared" si="6"/>
        <v>1</v>
      </c>
      <c r="W13" s="133" t="s">
        <v>46</v>
      </c>
      <c r="X13" s="114">
        <f t="shared" si="7"/>
        <v>0</v>
      </c>
      <c r="Y13" s="115">
        <f t="shared" si="8"/>
        <v>0</v>
      </c>
      <c r="Z13" s="115">
        <f t="shared" si="9"/>
        <v>0</v>
      </c>
      <c r="AA13" s="116">
        <f t="shared" si="10"/>
        <v>0</v>
      </c>
      <c r="AB13" s="116">
        <f t="shared" si="11"/>
        <v>1</v>
      </c>
      <c r="AC13" s="117">
        <f t="shared" si="12"/>
        <v>0</v>
      </c>
    </row>
    <row r="14" spans="1:29" ht="15" customHeight="1">
      <c r="A14" s="239"/>
      <c r="B14" s="133" t="s">
        <v>47</v>
      </c>
      <c r="C14" s="95">
        <v>25163130.550000001</v>
      </c>
      <c r="D14" s="20"/>
      <c r="E14" s="6">
        <f t="shared" si="5"/>
        <v>25163130.550000001</v>
      </c>
      <c r="F14" s="95">
        <v>499115.7</v>
      </c>
      <c r="G14" s="20"/>
      <c r="H14" s="96">
        <f t="shared" si="0"/>
        <v>499115.7</v>
      </c>
      <c r="I14" s="20">
        <v>13593.47</v>
      </c>
      <c r="J14" s="20"/>
      <c r="K14" s="4">
        <f t="shared" si="1"/>
        <v>13593.47</v>
      </c>
      <c r="L14" s="95">
        <v>10869.47</v>
      </c>
      <c r="M14" s="20"/>
      <c r="N14" s="96">
        <f t="shared" si="2"/>
        <v>10869.47</v>
      </c>
      <c r="O14" s="20">
        <v>0</v>
      </c>
      <c r="P14" s="20"/>
      <c r="Q14" s="6">
        <f t="shared" si="3"/>
        <v>0</v>
      </c>
      <c r="R14" s="95">
        <v>24666738.84</v>
      </c>
      <c r="S14" s="20"/>
      <c r="T14" s="96">
        <f t="shared" si="4"/>
        <v>24666738.84</v>
      </c>
      <c r="U14" s="197">
        <f t="shared" si="6"/>
        <v>0</v>
      </c>
      <c r="W14" s="133" t="s">
        <v>47</v>
      </c>
      <c r="X14" s="114">
        <f t="shared" si="7"/>
        <v>0</v>
      </c>
      <c r="Y14" s="115">
        <f t="shared" si="8"/>
        <v>0</v>
      </c>
      <c r="Z14" s="115">
        <f t="shared" si="9"/>
        <v>0</v>
      </c>
      <c r="AA14" s="116">
        <f t="shared" si="10"/>
        <v>0</v>
      </c>
      <c r="AB14" s="116">
        <f t="shared" si="11"/>
        <v>0</v>
      </c>
      <c r="AC14" s="117">
        <f t="shared" si="12"/>
        <v>0</v>
      </c>
    </row>
    <row r="15" spans="1:29" ht="15" customHeight="1">
      <c r="A15" s="239"/>
      <c r="B15" s="133" t="s">
        <v>48</v>
      </c>
      <c r="C15" s="95">
        <v>96063956.560000002</v>
      </c>
      <c r="D15" s="20"/>
      <c r="E15" s="6">
        <f t="shared" si="5"/>
        <v>96063956.560000002</v>
      </c>
      <c r="F15" s="95">
        <v>1554779.26</v>
      </c>
      <c r="G15" s="20"/>
      <c r="H15" s="96">
        <f t="shared" si="0"/>
        <v>1554779.26</v>
      </c>
      <c r="I15" s="20">
        <v>66016.37</v>
      </c>
      <c r="J15" s="20"/>
      <c r="K15" s="6">
        <f t="shared" si="1"/>
        <v>66016.37</v>
      </c>
      <c r="L15" s="95">
        <v>19058.77</v>
      </c>
      <c r="M15" s="20"/>
      <c r="N15" s="96">
        <f t="shared" si="2"/>
        <v>19058.77</v>
      </c>
      <c r="O15" s="20">
        <v>408181.96</v>
      </c>
      <c r="P15" s="20"/>
      <c r="Q15" s="6">
        <f t="shared" si="3"/>
        <v>408181.96</v>
      </c>
      <c r="R15" s="95">
        <v>98430392.549999997</v>
      </c>
      <c r="S15" s="20"/>
      <c r="T15" s="96">
        <f t="shared" si="4"/>
        <v>98430392.549999997</v>
      </c>
      <c r="U15" s="197">
        <f t="shared" si="6"/>
        <v>0</v>
      </c>
      <c r="W15" s="133" t="s">
        <v>48</v>
      </c>
      <c r="X15" s="114">
        <f t="shared" si="7"/>
        <v>0</v>
      </c>
      <c r="Y15" s="115">
        <f t="shared" si="8"/>
        <v>0</v>
      </c>
      <c r="Z15" s="115">
        <f t="shared" si="9"/>
        <v>0</v>
      </c>
      <c r="AA15" s="116">
        <f t="shared" si="10"/>
        <v>0</v>
      </c>
      <c r="AB15" s="116">
        <f t="shared" si="11"/>
        <v>0</v>
      </c>
      <c r="AC15" s="117">
        <f t="shared" si="12"/>
        <v>0</v>
      </c>
    </row>
    <row r="16" spans="1:29" ht="15" customHeight="1">
      <c r="A16" s="239"/>
      <c r="B16" s="133" t="s">
        <v>49</v>
      </c>
      <c r="C16" s="95">
        <v>72761186.569999993</v>
      </c>
      <c r="D16" s="20"/>
      <c r="E16" s="6">
        <f t="shared" si="5"/>
        <v>72761186.569999993</v>
      </c>
      <c r="F16" s="95">
        <v>1266938.6399999999</v>
      </c>
      <c r="G16" s="20"/>
      <c r="H16" s="96">
        <f t="shared" si="0"/>
        <v>1266938.6399999999</v>
      </c>
      <c r="I16" s="20">
        <v>188247.71</v>
      </c>
      <c r="J16" s="20"/>
      <c r="K16" s="6">
        <f t="shared" si="1"/>
        <v>188247.71</v>
      </c>
      <c r="L16" s="95">
        <v>27524.82</v>
      </c>
      <c r="M16" s="20"/>
      <c r="N16" s="96">
        <f t="shared" si="2"/>
        <v>27524.82</v>
      </c>
      <c r="O16" s="20">
        <v>268209.64</v>
      </c>
      <c r="P16" s="20"/>
      <c r="Q16" s="6">
        <f t="shared" si="3"/>
        <v>268209.64</v>
      </c>
      <c r="R16" s="95">
        <v>71386761.159999996</v>
      </c>
      <c r="S16" s="20"/>
      <c r="T16" s="96">
        <f t="shared" si="4"/>
        <v>71386761.159999996</v>
      </c>
      <c r="U16" s="197">
        <f t="shared" si="6"/>
        <v>0</v>
      </c>
      <c r="W16" s="133" t="s">
        <v>49</v>
      </c>
      <c r="X16" s="114">
        <f t="shared" si="7"/>
        <v>0</v>
      </c>
      <c r="Y16" s="115">
        <f t="shared" si="8"/>
        <v>0</v>
      </c>
      <c r="Z16" s="115">
        <f t="shared" si="9"/>
        <v>0</v>
      </c>
      <c r="AA16" s="116">
        <f t="shared" si="10"/>
        <v>0</v>
      </c>
      <c r="AB16" s="116">
        <f t="shared" si="11"/>
        <v>0</v>
      </c>
      <c r="AC16" s="117">
        <f t="shared" si="12"/>
        <v>0</v>
      </c>
    </row>
    <row r="17" spans="1:29" ht="15" customHeight="1">
      <c r="A17" s="240"/>
      <c r="B17" s="134" t="s">
        <v>50</v>
      </c>
      <c r="C17" s="95">
        <v>88806121.659999996</v>
      </c>
      <c r="D17" s="20"/>
      <c r="E17" s="142">
        <f t="shared" si="5"/>
        <v>88806121.659999996</v>
      </c>
      <c r="F17" s="95">
        <v>1488436.47</v>
      </c>
      <c r="G17" s="20"/>
      <c r="H17" s="143">
        <f t="shared" si="0"/>
        <v>1488436.47</v>
      </c>
      <c r="I17" s="20">
        <v>599050.36</v>
      </c>
      <c r="J17" s="20"/>
      <c r="K17" s="142">
        <f t="shared" si="1"/>
        <v>599050.36</v>
      </c>
      <c r="L17" s="95">
        <v>577284.30000000005</v>
      </c>
      <c r="M17" s="20"/>
      <c r="N17" s="143">
        <f t="shared" si="2"/>
        <v>577284.30000000005</v>
      </c>
      <c r="O17" s="20">
        <v>358857.55</v>
      </c>
      <c r="P17" s="20"/>
      <c r="Q17" s="142">
        <f t="shared" si="3"/>
        <v>358857.55</v>
      </c>
      <c r="R17" s="95">
        <v>86980593.680000007</v>
      </c>
      <c r="S17" s="20"/>
      <c r="T17" s="143">
        <f t="shared" si="4"/>
        <v>86980593.680000007</v>
      </c>
      <c r="U17" s="198">
        <f t="shared" si="6"/>
        <v>0</v>
      </c>
      <c r="W17" s="134" t="s">
        <v>50</v>
      </c>
      <c r="X17" s="118">
        <f t="shared" si="7"/>
        <v>0</v>
      </c>
      <c r="Y17" s="119">
        <f t="shared" si="8"/>
        <v>0</v>
      </c>
      <c r="Z17" s="119">
        <f t="shared" si="9"/>
        <v>0</v>
      </c>
      <c r="AA17" s="119">
        <f t="shared" si="10"/>
        <v>0</v>
      </c>
      <c r="AB17" s="120">
        <f t="shared" si="11"/>
        <v>0</v>
      </c>
      <c r="AC17" s="124">
        <f t="shared" si="12"/>
        <v>0</v>
      </c>
    </row>
    <row r="18" spans="1:29" ht="15" customHeight="1">
      <c r="A18" s="238">
        <v>42431</v>
      </c>
      <c r="B18" s="132" t="s">
        <v>42</v>
      </c>
      <c r="C18" s="92">
        <v>48059783.049999997</v>
      </c>
      <c r="D18" s="93"/>
      <c r="E18" s="101">
        <f>C18-D18</f>
        <v>48059783.049999997</v>
      </c>
      <c r="F18" s="92">
        <v>768815.92</v>
      </c>
      <c r="G18" s="93"/>
      <c r="H18" s="94">
        <f t="shared" si="0"/>
        <v>768815.92</v>
      </c>
      <c r="I18" s="93">
        <v>5195.21</v>
      </c>
      <c r="J18" s="93"/>
      <c r="K18" s="101">
        <f t="shared" si="1"/>
        <v>5195.21</v>
      </c>
      <c r="L18" s="92">
        <v>-1</v>
      </c>
      <c r="M18" s="93"/>
      <c r="N18" s="94">
        <f t="shared" si="2"/>
        <v>-1</v>
      </c>
      <c r="O18" s="93">
        <v>317776.88</v>
      </c>
      <c r="P18" s="93"/>
      <c r="Q18" s="101">
        <f t="shared" si="3"/>
        <v>317776.88</v>
      </c>
      <c r="R18" s="92">
        <v>47941653.810000002</v>
      </c>
      <c r="S18" s="93"/>
      <c r="T18" s="94">
        <f t="shared" si="4"/>
        <v>47941653.810000002</v>
      </c>
      <c r="U18" s="196">
        <f t="shared" si="6"/>
        <v>0</v>
      </c>
      <c r="W18" s="132" t="s">
        <v>42</v>
      </c>
      <c r="X18" s="110">
        <f t="shared" ref="X18:X81" si="13">+IF(AND(C18&lt;&gt;0,D18&lt;&gt;0,OR(E18&gt;100,E18&lt;-100)),1,0)</f>
        <v>0</v>
      </c>
      <c r="Y18" s="111">
        <f t="shared" ref="Y18:Y81" si="14">+IF(AND(F18&lt;&gt;0,G18&lt;&gt;0,OR(H18&gt;100,H18&lt;-100)),1,0)</f>
        <v>0</v>
      </c>
      <c r="Z18" s="111">
        <f t="shared" si="9"/>
        <v>0</v>
      </c>
      <c r="AA18" s="111">
        <f t="shared" si="10"/>
        <v>0</v>
      </c>
      <c r="AB18" s="112">
        <f t="shared" ref="AB18:AB81" si="15">+IF(AND(O18&lt;&gt;0,P18&lt;&gt;0,OR(Q18&gt;100,Q18&lt;-100)),1,0)</f>
        <v>0</v>
      </c>
      <c r="AC18" s="123">
        <f t="shared" ref="AC18:AC81" si="16">+IF(AND(R18&lt;&gt;0,S18&lt;&gt;0,OR(T18&gt;100,T18&lt;-100)),1,0)</f>
        <v>0</v>
      </c>
    </row>
    <row r="19" spans="1:29" ht="15" customHeight="1">
      <c r="A19" s="239"/>
      <c r="B19" s="133" t="s">
        <v>43</v>
      </c>
      <c r="C19" s="95">
        <v>37618375.859999999</v>
      </c>
      <c r="D19" s="20">
        <v>37618370</v>
      </c>
      <c r="E19" s="6">
        <f t="shared" ref="E19:E26" si="17">C19-D19</f>
        <v>5.8599999994039536</v>
      </c>
      <c r="F19" s="95">
        <v>455687.98</v>
      </c>
      <c r="G19" s="20" t="s">
        <v>232</v>
      </c>
      <c r="H19" s="96">
        <f t="shared" si="0"/>
        <v>-9499.0200000000186</v>
      </c>
      <c r="I19" s="20">
        <v>63613.91</v>
      </c>
      <c r="J19" s="20">
        <v>63613.9</v>
      </c>
      <c r="K19" s="6">
        <f t="shared" si="1"/>
        <v>1.0000000002037268E-2</v>
      </c>
      <c r="L19" s="95">
        <v>58833.72</v>
      </c>
      <c r="M19" s="20">
        <v>58833.7</v>
      </c>
      <c r="N19" s="96">
        <f t="shared" si="2"/>
        <v>2.0000000004074536E-2</v>
      </c>
      <c r="O19" s="20">
        <v>170992.71</v>
      </c>
      <c r="P19" s="20" t="s">
        <v>233</v>
      </c>
      <c r="Q19" s="6">
        <f t="shared" si="3"/>
        <v>-0.29000000000814907</v>
      </c>
      <c r="R19" s="95">
        <v>36996475.340000004</v>
      </c>
      <c r="S19" s="20">
        <v>36996450</v>
      </c>
      <c r="T19" s="96">
        <f t="shared" si="4"/>
        <v>25.340000003576279</v>
      </c>
      <c r="U19" s="197">
        <f t="shared" si="6"/>
        <v>1</v>
      </c>
      <c r="W19" s="133" t="s">
        <v>43</v>
      </c>
      <c r="X19" s="114">
        <f t="shared" si="13"/>
        <v>0</v>
      </c>
      <c r="Y19" s="115">
        <f t="shared" si="14"/>
        <v>1</v>
      </c>
      <c r="Z19" s="115">
        <f t="shared" si="9"/>
        <v>0</v>
      </c>
      <c r="AA19" s="115">
        <f t="shared" si="10"/>
        <v>0</v>
      </c>
      <c r="AB19" s="116">
        <f t="shared" si="15"/>
        <v>0</v>
      </c>
      <c r="AC19" s="121">
        <f t="shared" si="16"/>
        <v>0</v>
      </c>
    </row>
    <row r="20" spans="1:29" ht="15" customHeight="1">
      <c r="A20" s="239"/>
      <c r="B20" s="104" t="s">
        <v>44</v>
      </c>
      <c r="C20" s="95">
        <v>90416801.930000007</v>
      </c>
      <c r="D20" s="20"/>
      <c r="E20" s="6">
        <f t="shared" si="17"/>
        <v>90416801.930000007</v>
      </c>
      <c r="F20" s="95">
        <v>3444083.48</v>
      </c>
      <c r="G20" s="20"/>
      <c r="H20" s="96">
        <f t="shared" si="0"/>
        <v>3444083.48</v>
      </c>
      <c r="I20" s="20">
        <v>222481.68</v>
      </c>
      <c r="K20" s="6">
        <f t="shared" si="1"/>
        <v>222481.68</v>
      </c>
      <c r="L20" s="95">
        <v>37280.51</v>
      </c>
      <c r="N20" s="96">
        <f t="shared" si="2"/>
        <v>37280.51</v>
      </c>
      <c r="O20" s="20">
        <v>410251.25</v>
      </c>
      <c r="P20" s="20"/>
      <c r="Q20" s="6">
        <f t="shared" si="3"/>
        <v>410251.25</v>
      </c>
      <c r="R20" s="95">
        <v>92792604.189999998</v>
      </c>
      <c r="S20" s="20"/>
      <c r="T20" s="96">
        <f t="shared" si="4"/>
        <v>92792604.189999998</v>
      </c>
      <c r="U20" s="197">
        <f t="shared" si="6"/>
        <v>0</v>
      </c>
      <c r="W20" s="104" t="s">
        <v>44</v>
      </c>
      <c r="X20" s="114">
        <f t="shared" si="13"/>
        <v>0</v>
      </c>
      <c r="Y20" s="4">
        <f t="shared" si="14"/>
        <v>0</v>
      </c>
      <c r="Z20" s="122">
        <f t="shared" si="9"/>
        <v>0</v>
      </c>
      <c r="AA20" s="4">
        <f t="shared" si="10"/>
        <v>0</v>
      </c>
      <c r="AB20" s="116">
        <f t="shared" si="15"/>
        <v>0</v>
      </c>
      <c r="AC20" s="121">
        <f t="shared" si="16"/>
        <v>0</v>
      </c>
    </row>
    <row r="21" spans="1:29" ht="15" customHeight="1">
      <c r="A21" s="239"/>
      <c r="B21" s="133" t="s">
        <v>45</v>
      </c>
      <c r="C21" s="95">
        <v>46460463.850000001</v>
      </c>
      <c r="D21" s="20"/>
      <c r="E21" s="6">
        <f t="shared" si="17"/>
        <v>46460463.850000001</v>
      </c>
      <c r="F21" s="95">
        <v>1166488.51</v>
      </c>
      <c r="G21" s="20"/>
      <c r="H21" s="96">
        <f t="shared" si="0"/>
        <v>1166488.51</v>
      </c>
      <c r="I21" s="20">
        <v>69186.28</v>
      </c>
      <c r="K21" s="6">
        <f t="shared" si="1"/>
        <v>69186.28</v>
      </c>
      <c r="L21" s="95">
        <v>11749.92</v>
      </c>
      <c r="N21" s="96">
        <f t="shared" si="2"/>
        <v>11749.92</v>
      </c>
      <c r="O21" s="20">
        <v>353287.01</v>
      </c>
      <c r="P21" s="20"/>
      <c r="Q21" s="6">
        <f t="shared" si="3"/>
        <v>353287.01</v>
      </c>
      <c r="R21" s="95">
        <v>46789719.710000001</v>
      </c>
      <c r="S21" s="20"/>
      <c r="T21" s="96">
        <f t="shared" si="4"/>
        <v>46789719.710000001</v>
      </c>
      <c r="U21" s="197">
        <f t="shared" si="6"/>
        <v>0</v>
      </c>
      <c r="W21" s="133" t="s">
        <v>45</v>
      </c>
      <c r="X21" s="114">
        <f t="shared" si="13"/>
        <v>0</v>
      </c>
      <c r="Y21" s="4">
        <f t="shared" si="14"/>
        <v>0</v>
      </c>
      <c r="Z21" s="122">
        <f t="shared" si="9"/>
        <v>0</v>
      </c>
      <c r="AA21" s="4">
        <f t="shared" si="10"/>
        <v>0</v>
      </c>
      <c r="AB21" s="4">
        <f t="shared" si="15"/>
        <v>0</v>
      </c>
      <c r="AC21" s="121">
        <f t="shared" si="16"/>
        <v>0</v>
      </c>
    </row>
    <row r="22" spans="1:29" ht="15" customHeight="1">
      <c r="A22" s="239"/>
      <c r="B22" s="133" t="s">
        <v>46</v>
      </c>
      <c r="C22" s="95">
        <v>103677057.19</v>
      </c>
      <c r="D22" s="20">
        <v>103676996</v>
      </c>
      <c r="E22" s="6">
        <f t="shared" si="17"/>
        <v>61.189999997615814</v>
      </c>
      <c r="F22" s="95">
        <v>1631089.04</v>
      </c>
      <c r="G22" s="20" t="s">
        <v>234</v>
      </c>
      <c r="H22" s="96">
        <f t="shared" si="0"/>
        <v>-0.9599999999627471</v>
      </c>
      <c r="I22" s="20">
        <v>252594.85</v>
      </c>
      <c r="J22" s="20">
        <v>252595</v>
      </c>
      <c r="K22" s="6">
        <f t="shared" si="1"/>
        <v>-0.14999999999417923</v>
      </c>
      <c r="L22" s="95">
        <v>356758.35</v>
      </c>
      <c r="M22" s="20">
        <v>356358</v>
      </c>
      <c r="N22" s="96">
        <f t="shared" si="2"/>
        <v>400.34999999997672</v>
      </c>
      <c r="O22" s="20">
        <v>424456.22</v>
      </c>
      <c r="P22" s="20" t="s">
        <v>235</v>
      </c>
      <c r="Q22" s="6">
        <f t="shared" si="3"/>
        <v>369643.12</v>
      </c>
      <c r="R22" s="95">
        <v>106789261.01000001</v>
      </c>
      <c r="S22" s="20">
        <v>106789300</v>
      </c>
      <c r="T22" s="96">
        <f t="shared" si="4"/>
        <v>-38.989999994635582</v>
      </c>
      <c r="U22" s="197">
        <f t="shared" si="6"/>
        <v>1</v>
      </c>
      <c r="W22" s="133" t="s">
        <v>46</v>
      </c>
      <c r="X22" s="114">
        <f t="shared" si="13"/>
        <v>0</v>
      </c>
      <c r="Y22" s="4">
        <f t="shared" si="14"/>
        <v>0</v>
      </c>
      <c r="Z22" s="122">
        <f t="shared" si="9"/>
        <v>0</v>
      </c>
      <c r="AA22" s="4">
        <f t="shared" si="10"/>
        <v>1</v>
      </c>
      <c r="AB22" s="4">
        <f t="shared" si="15"/>
        <v>1</v>
      </c>
      <c r="AC22" s="121">
        <f t="shared" si="16"/>
        <v>0</v>
      </c>
    </row>
    <row r="23" spans="1:29" ht="15" customHeight="1">
      <c r="A23" s="239"/>
      <c r="B23" s="133" t="s">
        <v>47</v>
      </c>
      <c r="C23" s="95">
        <v>24666738.84</v>
      </c>
      <c r="D23" s="20">
        <v>24666770</v>
      </c>
      <c r="E23" s="6">
        <f t="shared" si="17"/>
        <v>-31.160000000149012</v>
      </c>
      <c r="F23" s="95">
        <v>412880.71</v>
      </c>
      <c r="G23" s="20" t="s">
        <v>236</v>
      </c>
      <c r="H23" s="96">
        <f t="shared" si="0"/>
        <v>-0.28999999997904524</v>
      </c>
      <c r="I23" s="20">
        <v>18647.46</v>
      </c>
      <c r="J23" s="20">
        <v>18647.5</v>
      </c>
      <c r="K23" s="4">
        <f t="shared" si="1"/>
        <v>-4.0000000000873115E-2</v>
      </c>
      <c r="L23" s="95">
        <v>13444.21</v>
      </c>
      <c r="M23" s="20">
        <v>13444.2</v>
      </c>
      <c r="N23" s="96">
        <f t="shared" si="2"/>
        <v>9.9999999983992893E-3</v>
      </c>
      <c r="O23" s="20">
        <v>323063.90000000002</v>
      </c>
      <c r="P23" s="20" t="s">
        <v>237</v>
      </c>
      <c r="Q23" s="6">
        <f t="shared" si="3"/>
        <v>0.90000000002328306</v>
      </c>
      <c r="R23" s="95">
        <v>25202033.289999999</v>
      </c>
      <c r="S23" s="20">
        <v>25202020</v>
      </c>
      <c r="T23" s="96">
        <f t="shared" si="4"/>
        <v>13.28999999910593</v>
      </c>
      <c r="U23" s="197">
        <f t="shared" si="6"/>
        <v>1</v>
      </c>
      <c r="W23" s="133" t="s">
        <v>47</v>
      </c>
      <c r="X23" s="114">
        <f t="shared" si="13"/>
        <v>0</v>
      </c>
      <c r="Y23" s="4">
        <f t="shared" si="14"/>
        <v>0</v>
      </c>
      <c r="Z23" s="122">
        <f t="shared" si="9"/>
        <v>0</v>
      </c>
      <c r="AA23" s="4">
        <f t="shared" si="10"/>
        <v>0</v>
      </c>
      <c r="AB23" s="4">
        <f t="shared" si="15"/>
        <v>0</v>
      </c>
      <c r="AC23" s="121">
        <f t="shared" si="16"/>
        <v>0</v>
      </c>
    </row>
    <row r="24" spans="1:29" ht="15" customHeight="1">
      <c r="A24" s="239"/>
      <c r="B24" s="133" t="s">
        <v>48</v>
      </c>
      <c r="C24" s="95">
        <v>98430392.549999997</v>
      </c>
      <c r="D24" s="20"/>
      <c r="E24" s="6">
        <f t="shared" si="17"/>
        <v>98430392.549999997</v>
      </c>
      <c r="F24" s="95">
        <v>1060002.17</v>
      </c>
      <c r="G24" s="20"/>
      <c r="H24" s="96">
        <f t="shared" si="0"/>
        <v>1060002.17</v>
      </c>
      <c r="I24" s="20">
        <v>67121.23</v>
      </c>
      <c r="J24" s="20"/>
      <c r="K24" s="6">
        <f t="shared" si="1"/>
        <v>67121.23</v>
      </c>
      <c r="L24" s="95">
        <v>23814.89</v>
      </c>
      <c r="M24" s="20"/>
      <c r="N24" s="96">
        <f t="shared" si="2"/>
        <v>23814.89</v>
      </c>
      <c r="O24" s="20">
        <v>718018.86</v>
      </c>
      <c r="P24" s="20"/>
      <c r="Q24" s="6">
        <f t="shared" si="3"/>
        <v>718018.86</v>
      </c>
      <c r="R24" s="95">
        <v>96695677.840000004</v>
      </c>
      <c r="S24" s="20"/>
      <c r="T24" s="96">
        <f t="shared" si="4"/>
        <v>96695677.840000004</v>
      </c>
      <c r="U24" s="197">
        <f t="shared" si="6"/>
        <v>0</v>
      </c>
      <c r="W24" s="133" t="s">
        <v>48</v>
      </c>
      <c r="X24" s="114">
        <f t="shared" si="13"/>
        <v>0</v>
      </c>
      <c r="Y24" s="4">
        <f t="shared" si="14"/>
        <v>0</v>
      </c>
      <c r="Z24" s="122">
        <f t="shared" si="9"/>
        <v>0</v>
      </c>
      <c r="AA24" s="4">
        <f t="shared" si="10"/>
        <v>0</v>
      </c>
      <c r="AB24" s="4">
        <f t="shared" si="15"/>
        <v>0</v>
      </c>
      <c r="AC24" s="121">
        <f t="shared" si="16"/>
        <v>0</v>
      </c>
    </row>
    <row r="25" spans="1:29" ht="15" customHeight="1">
      <c r="A25" s="239"/>
      <c r="B25" s="133" t="s">
        <v>49</v>
      </c>
      <c r="C25" s="95">
        <v>71386761.159999996</v>
      </c>
      <c r="D25" s="20"/>
      <c r="E25" s="6">
        <f t="shared" si="17"/>
        <v>71386761.159999996</v>
      </c>
      <c r="F25" s="95">
        <v>986615.81</v>
      </c>
      <c r="G25" s="20"/>
      <c r="H25" s="96">
        <f t="shared" si="0"/>
        <v>986615.81</v>
      </c>
      <c r="I25" s="20">
        <v>107098.93</v>
      </c>
      <c r="J25" s="20"/>
      <c r="K25" s="6">
        <f t="shared" si="1"/>
        <v>107098.93</v>
      </c>
      <c r="L25" s="95">
        <v>14822.9</v>
      </c>
      <c r="M25" s="20"/>
      <c r="N25" s="96">
        <f t="shared" si="2"/>
        <v>14822.9</v>
      </c>
      <c r="O25" s="20">
        <v>329003.65000000002</v>
      </c>
      <c r="P25" s="20"/>
      <c r="Q25" s="6">
        <f t="shared" si="3"/>
        <v>329003.65000000002</v>
      </c>
      <c r="R25" s="95">
        <v>70163417.709999993</v>
      </c>
      <c r="S25" s="20"/>
      <c r="T25" s="96">
        <f t="shared" si="4"/>
        <v>70163417.709999993</v>
      </c>
      <c r="U25" s="197">
        <f t="shared" si="6"/>
        <v>0</v>
      </c>
      <c r="W25" s="133" t="s">
        <v>49</v>
      </c>
      <c r="X25" s="114">
        <f t="shared" si="13"/>
        <v>0</v>
      </c>
      <c r="Y25" s="115">
        <f t="shared" si="14"/>
        <v>0</v>
      </c>
      <c r="Z25" s="115">
        <f t="shared" si="9"/>
        <v>0</v>
      </c>
      <c r="AA25" s="115">
        <f t="shared" si="10"/>
        <v>0</v>
      </c>
      <c r="AB25" s="115">
        <f t="shared" si="15"/>
        <v>0</v>
      </c>
      <c r="AC25" s="121">
        <f t="shared" si="16"/>
        <v>0</v>
      </c>
    </row>
    <row r="26" spans="1:29" ht="15" customHeight="1">
      <c r="A26" s="240"/>
      <c r="B26" s="134" t="s">
        <v>50</v>
      </c>
      <c r="C26" s="97">
        <v>86980593.680000007</v>
      </c>
      <c r="D26" s="98"/>
      <c r="E26" s="146">
        <f t="shared" si="17"/>
        <v>86980593.680000007</v>
      </c>
      <c r="F26" s="97">
        <v>1579299.1</v>
      </c>
      <c r="G26" s="98"/>
      <c r="H26" s="144">
        <f t="shared" si="0"/>
        <v>1579299.1</v>
      </c>
      <c r="I26" s="98">
        <v>148417.47</v>
      </c>
      <c r="J26" s="98"/>
      <c r="K26" s="146">
        <f t="shared" si="1"/>
        <v>148417.47</v>
      </c>
      <c r="L26" s="97">
        <v>172489.22</v>
      </c>
      <c r="M26" s="98"/>
      <c r="N26" s="144">
        <f t="shared" si="2"/>
        <v>172489.22</v>
      </c>
      <c r="O26" s="98">
        <v>230970.61</v>
      </c>
      <c r="P26" s="98"/>
      <c r="Q26" s="146">
        <f t="shared" si="3"/>
        <v>230970.61</v>
      </c>
      <c r="R26" s="97">
        <v>85146252.200000003</v>
      </c>
      <c r="S26" s="98"/>
      <c r="T26" s="144">
        <f t="shared" si="4"/>
        <v>85146252.200000003</v>
      </c>
      <c r="U26" s="198">
        <f t="shared" si="6"/>
        <v>0</v>
      </c>
      <c r="W26" s="134" t="s">
        <v>50</v>
      </c>
      <c r="X26" s="114">
        <f t="shared" si="13"/>
        <v>0</v>
      </c>
      <c r="Y26" s="115">
        <f t="shared" si="14"/>
        <v>0</v>
      </c>
      <c r="Z26" s="115">
        <f t="shared" si="9"/>
        <v>0</v>
      </c>
      <c r="AA26" s="115">
        <f t="shared" si="10"/>
        <v>0</v>
      </c>
      <c r="AB26" s="115">
        <f t="shared" si="15"/>
        <v>0</v>
      </c>
      <c r="AC26" s="121">
        <f t="shared" si="16"/>
        <v>0</v>
      </c>
    </row>
    <row r="27" spans="1:29" ht="15" customHeight="1">
      <c r="A27" s="238">
        <v>42432</v>
      </c>
      <c r="B27" s="132" t="s">
        <v>42</v>
      </c>
      <c r="C27" s="95">
        <v>48059783.049999997</v>
      </c>
      <c r="D27" s="20"/>
      <c r="E27" s="6">
        <f>C27-D27</f>
        <v>48059783.049999997</v>
      </c>
      <c r="F27" s="95">
        <v>604947.37</v>
      </c>
      <c r="G27" s="20"/>
      <c r="H27" s="96">
        <f t="shared" si="0"/>
        <v>604947.37</v>
      </c>
      <c r="I27" s="20">
        <v>14000.01</v>
      </c>
      <c r="J27" s="20"/>
      <c r="K27" s="6">
        <f t="shared" si="1"/>
        <v>14000.01</v>
      </c>
      <c r="L27" s="95">
        <v>-1</v>
      </c>
      <c r="M27" s="20"/>
      <c r="N27" s="96">
        <f t="shared" si="2"/>
        <v>-1</v>
      </c>
      <c r="O27" s="20">
        <v>270838.95</v>
      </c>
      <c r="P27" s="20"/>
      <c r="Q27" s="6">
        <f t="shared" si="3"/>
        <v>270838.95</v>
      </c>
      <c r="R27" s="95">
        <v>47079867.469999999</v>
      </c>
      <c r="S27" s="20"/>
      <c r="T27" s="96">
        <f t="shared" si="4"/>
        <v>47079867.469999999</v>
      </c>
      <c r="U27" s="196">
        <f t="shared" si="6"/>
        <v>0</v>
      </c>
      <c r="W27" s="132" t="s">
        <v>42</v>
      </c>
      <c r="X27" s="110">
        <f t="shared" si="13"/>
        <v>0</v>
      </c>
      <c r="Y27" s="111">
        <f t="shared" si="14"/>
        <v>0</v>
      </c>
      <c r="Z27" s="111">
        <f t="shared" si="9"/>
        <v>0</v>
      </c>
      <c r="AA27" s="111">
        <f t="shared" si="10"/>
        <v>0</v>
      </c>
      <c r="AB27" s="111">
        <f t="shared" si="15"/>
        <v>0</v>
      </c>
      <c r="AC27" s="123">
        <f t="shared" si="16"/>
        <v>0</v>
      </c>
    </row>
    <row r="28" spans="1:29" ht="15" customHeight="1">
      <c r="A28" s="239"/>
      <c r="B28" s="133" t="s">
        <v>43</v>
      </c>
      <c r="C28" s="95">
        <v>36996475.340000004</v>
      </c>
      <c r="D28" s="20">
        <v>36996450</v>
      </c>
      <c r="E28" s="6">
        <f t="shared" ref="E28:E35" si="18">C28-D28</f>
        <v>25.340000003576279</v>
      </c>
      <c r="F28" s="95">
        <v>412856.17</v>
      </c>
      <c r="G28" s="20" t="s">
        <v>238</v>
      </c>
      <c r="H28" s="96">
        <f t="shared" si="0"/>
        <v>-9113.8300000000163</v>
      </c>
      <c r="I28" s="20">
        <v>58597.87</v>
      </c>
      <c r="J28" s="20">
        <v>58597.9</v>
      </c>
      <c r="K28" s="6">
        <f t="shared" si="1"/>
        <v>-2.9999999998835847E-2</v>
      </c>
      <c r="L28" s="95">
        <v>2152.23</v>
      </c>
      <c r="M28" s="20">
        <v>2152.2399999999998</v>
      </c>
      <c r="N28" s="96">
        <f t="shared" si="2"/>
        <v>-9.9999999997635314E-3</v>
      </c>
      <c r="O28" s="20">
        <v>115687.36</v>
      </c>
      <c r="P28" s="20" t="s">
        <v>239</v>
      </c>
      <c r="Q28" s="6">
        <f t="shared" si="3"/>
        <v>0.36000000000058208</v>
      </c>
      <c r="R28" s="95">
        <v>36524377.43</v>
      </c>
      <c r="S28" s="20">
        <v>36524390</v>
      </c>
      <c r="T28" s="96">
        <f t="shared" si="4"/>
        <v>-12.570000000298023</v>
      </c>
      <c r="U28" s="197">
        <f t="shared" si="6"/>
        <v>1</v>
      </c>
      <c r="W28" s="133" t="s">
        <v>43</v>
      </c>
      <c r="X28" s="114">
        <f t="shared" si="13"/>
        <v>0</v>
      </c>
      <c r="Y28" s="115">
        <f t="shared" si="14"/>
        <v>1</v>
      </c>
      <c r="Z28" s="115">
        <f t="shared" si="9"/>
        <v>0</v>
      </c>
      <c r="AA28" s="115">
        <f t="shared" si="10"/>
        <v>0</v>
      </c>
      <c r="AB28" s="115">
        <f t="shared" si="15"/>
        <v>0</v>
      </c>
      <c r="AC28" s="121">
        <f t="shared" si="16"/>
        <v>0</v>
      </c>
    </row>
    <row r="29" spans="1:29" ht="15" customHeight="1">
      <c r="A29" s="239"/>
      <c r="B29" s="104" t="s">
        <v>44</v>
      </c>
      <c r="C29" s="95">
        <v>92792604.189999998</v>
      </c>
      <c r="D29" s="20"/>
      <c r="E29" s="6">
        <f t="shared" si="18"/>
        <v>92792604.189999998</v>
      </c>
      <c r="F29" s="95">
        <v>1703973.77</v>
      </c>
      <c r="G29" s="20"/>
      <c r="H29" s="96">
        <f t="shared" si="0"/>
        <v>1703973.77</v>
      </c>
      <c r="I29" s="20">
        <v>45543.13</v>
      </c>
      <c r="K29" s="6">
        <f t="shared" si="1"/>
        <v>45543.13</v>
      </c>
      <c r="L29" s="95">
        <v>214.27</v>
      </c>
      <c r="N29" s="96">
        <f t="shared" si="2"/>
        <v>214.27</v>
      </c>
      <c r="O29" s="20">
        <v>-1</v>
      </c>
      <c r="P29" s="20"/>
      <c r="Q29" s="6">
        <f t="shared" si="3"/>
        <v>-1</v>
      </c>
      <c r="R29" s="95">
        <v>96784416.890000001</v>
      </c>
      <c r="S29" s="20"/>
      <c r="T29" s="96">
        <f t="shared" si="4"/>
        <v>96784416.890000001</v>
      </c>
      <c r="U29" s="197">
        <f t="shared" si="6"/>
        <v>0</v>
      </c>
      <c r="W29" s="104" t="s">
        <v>44</v>
      </c>
      <c r="X29" s="114">
        <f t="shared" si="13"/>
        <v>0</v>
      </c>
      <c r="Y29" s="115">
        <f t="shared" si="14"/>
        <v>0</v>
      </c>
      <c r="Z29" s="115">
        <f t="shared" si="9"/>
        <v>0</v>
      </c>
      <c r="AA29" s="115">
        <f t="shared" si="10"/>
        <v>0</v>
      </c>
      <c r="AB29" s="115">
        <f t="shared" si="15"/>
        <v>0</v>
      </c>
      <c r="AC29" s="121">
        <f t="shared" si="16"/>
        <v>0</v>
      </c>
    </row>
    <row r="30" spans="1:29" ht="15" customHeight="1">
      <c r="A30" s="239"/>
      <c r="B30" s="133" t="s">
        <v>45</v>
      </c>
      <c r="C30" s="95">
        <v>46789719.710000001</v>
      </c>
      <c r="D30" s="20"/>
      <c r="E30" s="6">
        <f t="shared" si="18"/>
        <v>46789719.710000001</v>
      </c>
      <c r="F30" s="95">
        <v>924012.53</v>
      </c>
      <c r="G30" s="20"/>
      <c r="H30" s="96">
        <f t="shared" si="0"/>
        <v>924012.53</v>
      </c>
      <c r="I30" s="20">
        <v>109537.06</v>
      </c>
      <c r="K30" s="6">
        <f t="shared" si="1"/>
        <v>109537.06</v>
      </c>
      <c r="L30" s="95">
        <v>1259.8699999999999</v>
      </c>
      <c r="N30" s="96">
        <f t="shared" si="2"/>
        <v>1259.8699999999999</v>
      </c>
      <c r="O30" s="20">
        <v>306982.55</v>
      </c>
      <c r="P30" s="20"/>
      <c r="Q30" s="6">
        <f t="shared" si="3"/>
        <v>306982.55</v>
      </c>
      <c r="R30" s="95">
        <v>45670106.899999999</v>
      </c>
      <c r="S30" s="20"/>
      <c r="T30" s="96">
        <f t="shared" si="4"/>
        <v>45670106.899999999</v>
      </c>
      <c r="U30" s="197">
        <f t="shared" si="6"/>
        <v>0</v>
      </c>
      <c r="W30" s="133" t="s">
        <v>45</v>
      </c>
      <c r="X30" s="114">
        <f t="shared" si="13"/>
        <v>0</v>
      </c>
      <c r="Y30" s="115">
        <f t="shared" si="14"/>
        <v>0</v>
      </c>
      <c r="Z30" s="115">
        <f t="shared" si="9"/>
        <v>0</v>
      </c>
      <c r="AA30" s="115">
        <f t="shared" si="10"/>
        <v>0</v>
      </c>
      <c r="AB30" s="115">
        <f t="shared" si="15"/>
        <v>0</v>
      </c>
      <c r="AC30" s="121">
        <f t="shared" si="16"/>
        <v>0</v>
      </c>
    </row>
    <row r="31" spans="1:29" ht="15" customHeight="1">
      <c r="A31" s="239"/>
      <c r="B31" s="133" t="s">
        <v>46</v>
      </c>
      <c r="C31" s="95">
        <v>106789261.01000001</v>
      </c>
      <c r="D31" s="20">
        <v>106789300</v>
      </c>
      <c r="E31" s="6">
        <f t="shared" si="18"/>
        <v>-38.989999994635582</v>
      </c>
      <c r="F31" s="95">
        <v>1582374.55</v>
      </c>
      <c r="G31" s="20" t="s">
        <v>240</v>
      </c>
      <c r="H31" s="96">
        <f t="shared" si="0"/>
        <v>4.5500000000465661</v>
      </c>
      <c r="I31" s="20">
        <v>73400.570000000007</v>
      </c>
      <c r="J31" s="20">
        <v>73400.600000000006</v>
      </c>
      <c r="K31" s="6">
        <f t="shared" si="1"/>
        <v>-2.9999999998835847E-2</v>
      </c>
      <c r="L31" s="95">
        <v>60268.17</v>
      </c>
      <c r="M31" s="20">
        <v>60268</v>
      </c>
      <c r="N31" s="96">
        <f t="shared" si="2"/>
        <v>0.16999999999825377</v>
      </c>
      <c r="O31" s="20">
        <v>-1</v>
      </c>
      <c r="P31" s="20" t="s">
        <v>241</v>
      </c>
      <c r="Q31" s="6">
        <f t="shared" si="3"/>
        <v>-143059</v>
      </c>
      <c r="R31" s="95">
        <v>105220018.83</v>
      </c>
      <c r="S31" s="20">
        <v>105220000</v>
      </c>
      <c r="T31" s="96">
        <f t="shared" si="4"/>
        <v>18.829999998211861</v>
      </c>
      <c r="U31" s="197">
        <f t="shared" si="6"/>
        <v>1</v>
      </c>
      <c r="W31" s="133" t="s">
        <v>46</v>
      </c>
      <c r="X31" s="114">
        <f t="shared" si="13"/>
        <v>0</v>
      </c>
      <c r="Y31" s="115">
        <f t="shared" si="14"/>
        <v>0</v>
      </c>
      <c r="Z31" s="115">
        <f t="shared" si="9"/>
        <v>0</v>
      </c>
      <c r="AA31" s="115">
        <f t="shared" si="10"/>
        <v>0</v>
      </c>
      <c r="AB31" s="115">
        <f t="shared" si="15"/>
        <v>1</v>
      </c>
      <c r="AC31" s="121">
        <f t="shared" si="16"/>
        <v>0</v>
      </c>
    </row>
    <row r="32" spans="1:29" ht="15" customHeight="1">
      <c r="A32" s="239"/>
      <c r="B32" s="133" t="s">
        <v>47</v>
      </c>
      <c r="C32" s="95">
        <v>25202033.289999999</v>
      </c>
      <c r="D32" s="20">
        <v>25202020</v>
      </c>
      <c r="E32" s="6">
        <f t="shared" si="18"/>
        <v>13.28999999910593</v>
      </c>
      <c r="F32" s="95">
        <v>402918.83</v>
      </c>
      <c r="G32" s="20" t="s">
        <v>242</v>
      </c>
      <c r="H32" s="96">
        <f t="shared" si="0"/>
        <v>-0.16999999998370185</v>
      </c>
      <c r="I32" s="20">
        <v>24109.47</v>
      </c>
      <c r="J32" s="20">
        <v>24109.5</v>
      </c>
      <c r="K32" s="4">
        <f t="shared" si="1"/>
        <v>-2.9999999998835847E-2</v>
      </c>
      <c r="L32" s="95">
        <v>12146.12</v>
      </c>
      <c r="M32" s="20">
        <v>12146.1</v>
      </c>
      <c r="N32" s="145">
        <f t="shared" si="2"/>
        <v>2.0000000000436557E-2</v>
      </c>
      <c r="O32" s="20">
        <v>285488.96999999997</v>
      </c>
      <c r="P32" s="20" t="s">
        <v>243</v>
      </c>
      <c r="Q32" s="6">
        <f t="shared" si="3"/>
        <v>-3.0000000027939677E-2</v>
      </c>
      <c r="R32" s="95">
        <v>24525588.82</v>
      </c>
      <c r="S32" s="20">
        <v>24525560</v>
      </c>
      <c r="T32" s="96">
        <f t="shared" si="4"/>
        <v>28.820000000298023</v>
      </c>
      <c r="U32" s="197">
        <f t="shared" si="6"/>
        <v>1</v>
      </c>
      <c r="W32" s="133" t="s">
        <v>47</v>
      </c>
      <c r="X32" s="114">
        <f t="shared" si="13"/>
        <v>0</v>
      </c>
      <c r="Y32" s="115">
        <f t="shared" si="14"/>
        <v>0</v>
      </c>
      <c r="Z32" s="115">
        <f t="shared" si="9"/>
        <v>0</v>
      </c>
      <c r="AA32" s="115">
        <f t="shared" si="10"/>
        <v>0</v>
      </c>
      <c r="AB32" s="115">
        <f t="shared" si="15"/>
        <v>0</v>
      </c>
      <c r="AC32" s="121">
        <f t="shared" si="16"/>
        <v>0</v>
      </c>
    </row>
    <row r="33" spans="1:29" ht="15" customHeight="1">
      <c r="A33" s="239"/>
      <c r="B33" s="133" t="s">
        <v>48</v>
      </c>
      <c r="C33" s="95">
        <v>96695677.840000004</v>
      </c>
      <c r="D33" s="20"/>
      <c r="E33" s="6">
        <f t="shared" si="18"/>
        <v>96695677.840000004</v>
      </c>
      <c r="F33" s="95">
        <v>902636.3</v>
      </c>
      <c r="G33" s="20"/>
      <c r="H33" s="96">
        <f t="shared" si="0"/>
        <v>902636.3</v>
      </c>
      <c r="I33" s="20">
        <v>89433.94</v>
      </c>
      <c r="J33" s="20"/>
      <c r="K33" s="6">
        <f t="shared" si="1"/>
        <v>89433.94</v>
      </c>
      <c r="L33" s="95">
        <v>22113.13</v>
      </c>
      <c r="M33" s="20"/>
      <c r="N33" s="96">
        <f t="shared" si="2"/>
        <v>22113.13</v>
      </c>
      <c r="O33" s="20">
        <v>659818.25</v>
      </c>
      <c r="P33" s="20"/>
      <c r="Q33" s="6">
        <f t="shared" si="3"/>
        <v>659818.25</v>
      </c>
      <c r="R33" s="95">
        <v>97397009.709999993</v>
      </c>
      <c r="S33" s="20"/>
      <c r="T33" s="96">
        <f t="shared" si="4"/>
        <v>97397009.709999993</v>
      </c>
      <c r="U33" s="197">
        <f t="shared" si="6"/>
        <v>0</v>
      </c>
      <c r="W33" s="133" t="s">
        <v>48</v>
      </c>
      <c r="X33" s="114">
        <f t="shared" si="13"/>
        <v>0</v>
      </c>
      <c r="Y33" s="115">
        <f t="shared" si="14"/>
        <v>0</v>
      </c>
      <c r="Z33" s="115">
        <f t="shared" si="9"/>
        <v>0</v>
      </c>
      <c r="AA33" s="115">
        <f t="shared" si="10"/>
        <v>0</v>
      </c>
      <c r="AB33" s="115">
        <f t="shared" si="15"/>
        <v>0</v>
      </c>
      <c r="AC33" s="121">
        <f t="shared" si="16"/>
        <v>0</v>
      </c>
    </row>
    <row r="34" spans="1:29" ht="15" customHeight="1">
      <c r="A34" s="239"/>
      <c r="B34" s="133" t="s">
        <v>49</v>
      </c>
      <c r="C34" s="95">
        <v>70163417.709999993</v>
      </c>
      <c r="D34" s="20"/>
      <c r="E34" s="6">
        <f t="shared" si="18"/>
        <v>70163417.709999993</v>
      </c>
      <c r="F34" s="95">
        <v>1220789.8400000001</v>
      </c>
      <c r="G34" s="20"/>
      <c r="H34" s="96">
        <f t="shared" si="0"/>
        <v>1220789.8400000001</v>
      </c>
      <c r="I34" s="20">
        <v>105547.88</v>
      </c>
      <c r="J34" s="20"/>
      <c r="K34" s="6">
        <f t="shared" si="1"/>
        <v>105547.88</v>
      </c>
      <c r="L34" s="95">
        <v>74778.600000000006</v>
      </c>
      <c r="M34" s="20"/>
      <c r="N34" s="96">
        <f t="shared" si="2"/>
        <v>74778.600000000006</v>
      </c>
      <c r="O34" s="20">
        <v>229109.29</v>
      </c>
      <c r="P34" s="20"/>
      <c r="Q34" s="6">
        <f t="shared" si="3"/>
        <v>229109.29</v>
      </c>
      <c r="R34" s="95">
        <v>68744287.840000004</v>
      </c>
      <c r="S34" s="20"/>
      <c r="T34" s="96">
        <f t="shared" si="4"/>
        <v>68744287.840000004</v>
      </c>
      <c r="U34" s="197">
        <f t="shared" si="6"/>
        <v>0</v>
      </c>
      <c r="W34" s="133" t="s">
        <v>49</v>
      </c>
      <c r="X34" s="114">
        <f t="shared" si="13"/>
        <v>0</v>
      </c>
      <c r="Y34" s="115">
        <f t="shared" si="14"/>
        <v>0</v>
      </c>
      <c r="Z34" s="115">
        <f t="shared" si="9"/>
        <v>0</v>
      </c>
      <c r="AA34" s="115">
        <f t="shared" si="10"/>
        <v>0</v>
      </c>
      <c r="AB34" s="115">
        <f t="shared" si="15"/>
        <v>0</v>
      </c>
      <c r="AC34" s="121">
        <f t="shared" si="16"/>
        <v>0</v>
      </c>
    </row>
    <row r="35" spans="1:29" ht="15" customHeight="1">
      <c r="A35" s="240"/>
      <c r="B35" s="134" t="s">
        <v>50</v>
      </c>
      <c r="C35" s="95">
        <v>85146252.200000003</v>
      </c>
      <c r="D35" s="20"/>
      <c r="E35" s="6">
        <f t="shared" si="18"/>
        <v>85146252.200000003</v>
      </c>
      <c r="F35" s="95">
        <v>1310125.58</v>
      </c>
      <c r="G35" s="20"/>
      <c r="H35" s="96">
        <f t="shared" si="0"/>
        <v>1310125.58</v>
      </c>
      <c r="I35" s="20">
        <v>21227.65</v>
      </c>
      <c r="J35" s="20"/>
      <c r="K35" s="6">
        <f t="shared" si="1"/>
        <v>21227.65</v>
      </c>
      <c r="L35" s="95">
        <v>17600.580000000002</v>
      </c>
      <c r="M35" s="20"/>
      <c r="N35" s="96">
        <f t="shared" si="2"/>
        <v>17600.580000000002</v>
      </c>
      <c r="O35" s="20">
        <v>408973.37</v>
      </c>
      <c r="P35" s="20"/>
      <c r="Q35" s="142">
        <f t="shared" si="3"/>
        <v>408973.37</v>
      </c>
      <c r="R35" s="95">
        <v>92002731.540000007</v>
      </c>
      <c r="S35" s="20"/>
      <c r="T35" s="143">
        <f t="shared" si="4"/>
        <v>92002731.540000007</v>
      </c>
      <c r="U35" s="198">
        <f t="shared" si="6"/>
        <v>0</v>
      </c>
      <c r="W35" s="134" t="s">
        <v>50</v>
      </c>
      <c r="X35" s="118">
        <f t="shared" si="13"/>
        <v>0</v>
      </c>
      <c r="Y35" s="119">
        <f t="shared" si="14"/>
        <v>0</v>
      </c>
      <c r="Z35" s="119">
        <f t="shared" si="9"/>
        <v>0</v>
      </c>
      <c r="AA35" s="119">
        <f t="shared" si="10"/>
        <v>0</v>
      </c>
      <c r="AB35" s="119">
        <f t="shared" si="15"/>
        <v>0</v>
      </c>
      <c r="AC35" s="124">
        <f t="shared" si="16"/>
        <v>0</v>
      </c>
    </row>
    <row r="36" spans="1:29" ht="15" customHeight="1">
      <c r="A36" s="238">
        <v>42434</v>
      </c>
      <c r="B36" s="132" t="s">
        <v>42</v>
      </c>
      <c r="C36" s="147">
        <v>48059783.049999997</v>
      </c>
      <c r="D36" s="148"/>
      <c r="E36" s="101">
        <f>C36-D36</f>
        <v>48059783.049999997</v>
      </c>
      <c r="F36" s="147"/>
      <c r="G36" s="148"/>
      <c r="H36" s="94">
        <f>F36-G36</f>
        <v>0</v>
      </c>
      <c r="I36" s="148"/>
      <c r="J36" s="148"/>
      <c r="K36" s="101">
        <f t="shared" si="1"/>
        <v>0</v>
      </c>
      <c r="L36" s="147"/>
      <c r="M36" s="148"/>
      <c r="N36" s="94">
        <f t="shared" si="2"/>
        <v>0</v>
      </c>
      <c r="O36" s="148"/>
      <c r="P36" s="148"/>
      <c r="Q36" s="101">
        <f>O36-P36</f>
        <v>0</v>
      </c>
      <c r="R36" s="147"/>
      <c r="S36" s="148"/>
      <c r="T36" s="94">
        <f>R36-S36</f>
        <v>0</v>
      </c>
      <c r="U36" s="196">
        <f t="shared" si="6"/>
        <v>0</v>
      </c>
      <c r="W36" s="132" t="s">
        <v>42</v>
      </c>
      <c r="X36" s="114">
        <f t="shared" si="13"/>
        <v>0</v>
      </c>
      <c r="Y36" s="115">
        <f t="shared" si="14"/>
        <v>0</v>
      </c>
      <c r="Z36" s="115">
        <f t="shared" si="9"/>
        <v>0</v>
      </c>
      <c r="AA36" s="115">
        <f t="shared" si="10"/>
        <v>0</v>
      </c>
      <c r="AB36" s="115">
        <f t="shared" si="15"/>
        <v>0</v>
      </c>
      <c r="AC36" s="121">
        <f t="shared" si="16"/>
        <v>0</v>
      </c>
    </row>
    <row r="37" spans="1:29" ht="15" customHeight="1">
      <c r="A37" s="239"/>
      <c r="B37" s="133" t="s">
        <v>43</v>
      </c>
      <c r="C37" s="135"/>
      <c r="D37" s="131"/>
      <c r="E37" s="6">
        <f>C37-D37</f>
        <v>0</v>
      </c>
      <c r="F37" s="135"/>
      <c r="G37" s="131"/>
      <c r="H37" s="96">
        <f t="shared" ref="H37:H44" si="19">F37-G37</f>
        <v>0</v>
      </c>
      <c r="I37" s="131"/>
      <c r="J37" s="131"/>
      <c r="K37" s="6">
        <f t="shared" si="1"/>
        <v>0</v>
      </c>
      <c r="L37" s="135"/>
      <c r="M37" s="131"/>
      <c r="N37" s="96">
        <f t="shared" si="2"/>
        <v>0</v>
      </c>
      <c r="O37" s="131"/>
      <c r="P37" s="131"/>
      <c r="Q37" s="6">
        <f t="shared" ref="Q37:Q44" si="20">O37-P37</f>
        <v>0</v>
      </c>
      <c r="R37" s="135"/>
      <c r="S37" s="131"/>
      <c r="T37" s="96">
        <f t="shared" ref="T37:T44" si="21">R37-S37</f>
        <v>0</v>
      </c>
      <c r="U37" s="197">
        <f t="shared" si="6"/>
        <v>0</v>
      </c>
      <c r="W37" s="133" t="s">
        <v>43</v>
      </c>
      <c r="X37" s="114">
        <f t="shared" si="13"/>
        <v>0</v>
      </c>
      <c r="Y37" s="115">
        <f t="shared" si="14"/>
        <v>0</v>
      </c>
      <c r="Z37" s="115">
        <f t="shared" si="9"/>
        <v>0</v>
      </c>
      <c r="AA37" s="115">
        <f t="shared" si="10"/>
        <v>0</v>
      </c>
      <c r="AB37" s="115">
        <f t="shared" si="15"/>
        <v>0</v>
      </c>
      <c r="AC37" s="121">
        <f t="shared" si="16"/>
        <v>0</v>
      </c>
    </row>
    <row r="38" spans="1:29" ht="15" customHeight="1">
      <c r="A38" s="239"/>
      <c r="B38" s="104" t="s">
        <v>44</v>
      </c>
      <c r="C38" s="95">
        <v>96784416.890000001</v>
      </c>
      <c r="D38" s="20"/>
      <c r="E38" s="6">
        <f t="shared" ref="E38:E44" si="22">C38-D38</f>
        <v>96784416.890000001</v>
      </c>
      <c r="F38" s="95">
        <v>818171.58</v>
      </c>
      <c r="G38" s="20"/>
      <c r="H38" s="96">
        <f>F38-G38</f>
        <v>818171.58</v>
      </c>
      <c r="I38" s="20">
        <v>41307.64</v>
      </c>
      <c r="J38" s="20"/>
      <c r="K38" s="6">
        <f t="shared" si="1"/>
        <v>41307.64</v>
      </c>
      <c r="L38" s="95">
        <v>1451.8</v>
      </c>
      <c r="M38" s="20"/>
      <c r="N38" s="96">
        <f t="shared" si="2"/>
        <v>1451.8</v>
      </c>
      <c r="O38" s="20">
        <v>199170.18</v>
      </c>
      <c r="P38" s="20"/>
      <c r="Q38" s="6">
        <f t="shared" si="20"/>
        <v>199170.18</v>
      </c>
      <c r="R38" s="95">
        <v>95806930.950000003</v>
      </c>
      <c r="S38" s="20"/>
      <c r="T38" s="96">
        <f t="shared" si="21"/>
        <v>95806930.950000003</v>
      </c>
      <c r="U38" s="197">
        <f t="shared" si="6"/>
        <v>0</v>
      </c>
      <c r="W38" s="104" t="s">
        <v>44</v>
      </c>
      <c r="X38" s="114">
        <f t="shared" si="13"/>
        <v>0</v>
      </c>
      <c r="Y38" s="115">
        <f t="shared" si="14"/>
        <v>0</v>
      </c>
      <c r="Z38" s="115">
        <f t="shared" si="9"/>
        <v>0</v>
      </c>
      <c r="AA38" s="115">
        <f t="shared" si="10"/>
        <v>0</v>
      </c>
      <c r="AB38" s="115">
        <f t="shared" si="15"/>
        <v>0</v>
      </c>
      <c r="AC38" s="121">
        <f t="shared" si="16"/>
        <v>0</v>
      </c>
    </row>
    <row r="39" spans="1:29" ht="15" customHeight="1">
      <c r="A39" s="239"/>
      <c r="B39" s="133" t="s">
        <v>45</v>
      </c>
      <c r="C39" s="95">
        <v>45670106.899999999</v>
      </c>
      <c r="D39" s="20"/>
      <c r="E39" s="6">
        <f t="shared" si="22"/>
        <v>45670106.899999999</v>
      </c>
      <c r="F39" s="95">
        <v>496018</v>
      </c>
      <c r="G39" s="20"/>
      <c r="H39" s="96">
        <f t="shared" si="19"/>
        <v>496018</v>
      </c>
      <c r="I39" s="20">
        <v>14295.85</v>
      </c>
      <c r="J39" s="20"/>
      <c r="K39" s="6">
        <f t="shared" si="1"/>
        <v>14295.85</v>
      </c>
      <c r="L39" s="95">
        <v>290.27</v>
      </c>
      <c r="M39" s="20"/>
      <c r="N39" s="96">
        <f t="shared" si="2"/>
        <v>290.27</v>
      </c>
      <c r="O39" s="20">
        <v>0</v>
      </c>
      <c r="P39" s="20"/>
      <c r="Q39" s="6">
        <f t="shared" si="20"/>
        <v>0</v>
      </c>
      <c r="R39" s="95">
        <v>45188093.670000002</v>
      </c>
      <c r="S39" s="20"/>
      <c r="T39" s="96">
        <f t="shared" si="21"/>
        <v>45188093.670000002</v>
      </c>
      <c r="U39" s="197">
        <f t="shared" si="6"/>
        <v>0</v>
      </c>
      <c r="W39" s="133" t="s">
        <v>45</v>
      </c>
      <c r="X39" s="114">
        <f t="shared" si="13"/>
        <v>0</v>
      </c>
      <c r="Y39" s="115">
        <f t="shared" si="14"/>
        <v>0</v>
      </c>
      <c r="Z39" s="115">
        <f t="shared" si="9"/>
        <v>0</v>
      </c>
      <c r="AA39" s="115">
        <f t="shared" si="10"/>
        <v>0</v>
      </c>
      <c r="AB39" s="115">
        <f t="shared" si="15"/>
        <v>0</v>
      </c>
      <c r="AC39" s="121">
        <f t="shared" si="16"/>
        <v>0</v>
      </c>
    </row>
    <row r="40" spans="1:29" ht="15" customHeight="1">
      <c r="A40" s="239"/>
      <c r="B40" s="133" t="s">
        <v>46</v>
      </c>
      <c r="C40" s="95"/>
      <c r="D40" s="20"/>
      <c r="E40" s="6">
        <f t="shared" si="22"/>
        <v>0</v>
      </c>
      <c r="F40" s="95"/>
      <c r="G40" s="20"/>
      <c r="H40" s="96">
        <f t="shared" si="19"/>
        <v>0</v>
      </c>
      <c r="I40" s="20"/>
      <c r="J40" s="20"/>
      <c r="K40" s="6">
        <f t="shared" si="1"/>
        <v>0</v>
      </c>
      <c r="L40" s="95"/>
      <c r="M40" s="20"/>
      <c r="N40" s="96">
        <f t="shared" si="2"/>
        <v>0</v>
      </c>
      <c r="O40" s="20"/>
      <c r="P40" s="20"/>
      <c r="Q40" s="6">
        <f t="shared" si="20"/>
        <v>0</v>
      </c>
      <c r="R40" s="95"/>
      <c r="S40" s="20"/>
      <c r="T40" s="96">
        <f t="shared" si="21"/>
        <v>0</v>
      </c>
      <c r="U40" s="197">
        <f t="shared" si="6"/>
        <v>0</v>
      </c>
      <c r="W40" s="133" t="s">
        <v>46</v>
      </c>
      <c r="X40" s="114">
        <f t="shared" si="13"/>
        <v>0</v>
      </c>
      <c r="Y40" s="115">
        <f t="shared" si="14"/>
        <v>0</v>
      </c>
      <c r="Z40" s="115">
        <f t="shared" si="9"/>
        <v>0</v>
      </c>
      <c r="AA40" s="115">
        <f t="shared" si="10"/>
        <v>0</v>
      </c>
      <c r="AB40" s="115">
        <f t="shared" si="15"/>
        <v>0</v>
      </c>
      <c r="AC40" s="121">
        <f t="shared" si="16"/>
        <v>0</v>
      </c>
    </row>
    <row r="41" spans="1:29" ht="15" customHeight="1">
      <c r="A41" s="239"/>
      <c r="B41" s="133" t="s">
        <v>47</v>
      </c>
      <c r="C41" s="95"/>
      <c r="D41" s="20"/>
      <c r="E41" s="6">
        <f t="shared" si="22"/>
        <v>0</v>
      </c>
      <c r="F41" s="95"/>
      <c r="G41" s="20"/>
      <c r="H41" s="96">
        <f t="shared" si="19"/>
        <v>0</v>
      </c>
      <c r="I41" s="20"/>
      <c r="J41" s="20"/>
      <c r="K41" s="4">
        <f t="shared" si="1"/>
        <v>0</v>
      </c>
      <c r="L41" s="95"/>
      <c r="M41" s="20"/>
      <c r="N41" s="145">
        <f t="shared" si="2"/>
        <v>0</v>
      </c>
      <c r="O41" s="20"/>
      <c r="P41" s="20"/>
      <c r="Q41" s="6">
        <f t="shared" si="20"/>
        <v>0</v>
      </c>
      <c r="R41" s="95"/>
      <c r="S41" s="20"/>
      <c r="T41" s="96">
        <f t="shared" si="21"/>
        <v>0</v>
      </c>
      <c r="U41" s="197">
        <f t="shared" si="6"/>
        <v>0</v>
      </c>
      <c r="W41" s="133" t="s">
        <v>47</v>
      </c>
      <c r="X41" s="114">
        <f t="shared" si="13"/>
        <v>0</v>
      </c>
      <c r="Y41" s="115">
        <f t="shared" si="14"/>
        <v>0</v>
      </c>
      <c r="Z41" s="115">
        <f t="shared" si="9"/>
        <v>0</v>
      </c>
      <c r="AA41" s="115">
        <f t="shared" si="10"/>
        <v>0</v>
      </c>
      <c r="AB41" s="115">
        <f t="shared" si="15"/>
        <v>0</v>
      </c>
      <c r="AC41" s="121">
        <f t="shared" si="16"/>
        <v>0</v>
      </c>
    </row>
    <row r="42" spans="1:29" ht="15" customHeight="1">
      <c r="A42" s="239"/>
      <c r="B42" s="133" t="s">
        <v>48</v>
      </c>
      <c r="C42" s="95"/>
      <c r="D42" s="20"/>
      <c r="E42" s="6">
        <f t="shared" si="22"/>
        <v>0</v>
      </c>
      <c r="F42" s="95"/>
      <c r="G42" s="20"/>
      <c r="H42" s="96">
        <f t="shared" si="19"/>
        <v>0</v>
      </c>
      <c r="I42" s="20"/>
      <c r="J42" s="20"/>
      <c r="K42" s="6">
        <f t="shared" si="1"/>
        <v>0</v>
      </c>
      <c r="L42" s="95"/>
      <c r="M42" s="20"/>
      <c r="N42" s="96">
        <f t="shared" si="2"/>
        <v>0</v>
      </c>
      <c r="O42" s="20"/>
      <c r="P42" s="20"/>
      <c r="Q42" s="6">
        <f t="shared" si="20"/>
        <v>0</v>
      </c>
      <c r="R42" s="95"/>
      <c r="S42" s="20"/>
      <c r="T42" s="96">
        <f t="shared" si="21"/>
        <v>0</v>
      </c>
      <c r="U42" s="197">
        <f t="shared" si="6"/>
        <v>0</v>
      </c>
      <c r="W42" s="133" t="s">
        <v>48</v>
      </c>
      <c r="X42" s="114">
        <f t="shared" si="13"/>
        <v>0</v>
      </c>
      <c r="Y42" s="115">
        <f t="shared" si="14"/>
        <v>0</v>
      </c>
      <c r="Z42" s="115">
        <f t="shared" si="9"/>
        <v>0</v>
      </c>
      <c r="AA42" s="115">
        <f t="shared" si="10"/>
        <v>0</v>
      </c>
      <c r="AB42" s="115">
        <f t="shared" si="15"/>
        <v>0</v>
      </c>
      <c r="AC42" s="121">
        <f t="shared" si="16"/>
        <v>0</v>
      </c>
    </row>
    <row r="43" spans="1:29" ht="15" customHeight="1">
      <c r="A43" s="239"/>
      <c r="B43" s="133" t="s">
        <v>49</v>
      </c>
      <c r="C43" s="95">
        <v>68744287.840000004</v>
      </c>
      <c r="D43" s="20"/>
      <c r="E43" s="6">
        <f t="shared" si="22"/>
        <v>68744287.840000004</v>
      </c>
      <c r="F43" s="95">
        <v>631927.94999999995</v>
      </c>
      <c r="G43" s="20"/>
      <c r="H43" s="96">
        <f t="shared" si="19"/>
        <v>631927.94999999995</v>
      </c>
      <c r="I43" s="20">
        <v>40071.9</v>
      </c>
      <c r="J43" s="20"/>
      <c r="K43" s="6">
        <f t="shared" si="1"/>
        <v>40071.9</v>
      </c>
      <c r="L43" s="95">
        <v>0</v>
      </c>
      <c r="M43" s="20"/>
      <c r="N43" s="96">
        <f t="shared" si="2"/>
        <v>0</v>
      </c>
      <c r="O43" s="20">
        <v>0</v>
      </c>
      <c r="P43" s="20"/>
      <c r="Q43" s="6">
        <f t="shared" si="20"/>
        <v>0</v>
      </c>
      <c r="R43" s="95">
        <v>68152431.790000007</v>
      </c>
      <c r="S43" s="20"/>
      <c r="T43" s="96">
        <f t="shared" si="21"/>
        <v>68152431.790000007</v>
      </c>
      <c r="U43" s="197">
        <f t="shared" si="6"/>
        <v>0</v>
      </c>
      <c r="W43" s="133" t="s">
        <v>49</v>
      </c>
      <c r="X43" s="114">
        <f t="shared" si="13"/>
        <v>0</v>
      </c>
      <c r="Y43" s="115">
        <f t="shared" si="14"/>
        <v>0</v>
      </c>
      <c r="Z43" s="115">
        <f t="shared" si="9"/>
        <v>0</v>
      </c>
      <c r="AA43" s="115">
        <f t="shared" si="10"/>
        <v>0</v>
      </c>
      <c r="AB43" s="115">
        <f t="shared" si="15"/>
        <v>0</v>
      </c>
      <c r="AC43" s="121">
        <f t="shared" si="16"/>
        <v>0</v>
      </c>
    </row>
    <row r="44" spans="1:29" ht="15" customHeight="1">
      <c r="A44" s="240"/>
      <c r="B44" s="134" t="s">
        <v>50</v>
      </c>
      <c r="C44" s="97"/>
      <c r="D44" s="98"/>
      <c r="E44" s="103">
        <f t="shared" si="22"/>
        <v>0</v>
      </c>
      <c r="F44" s="97"/>
      <c r="G44" s="98"/>
      <c r="H44" s="99">
        <f t="shared" si="19"/>
        <v>0</v>
      </c>
      <c r="I44" s="98"/>
      <c r="J44" s="98"/>
      <c r="K44" s="103">
        <f t="shared" si="1"/>
        <v>0</v>
      </c>
      <c r="L44" s="97"/>
      <c r="M44" s="98"/>
      <c r="N44" s="99">
        <f t="shared" si="2"/>
        <v>0</v>
      </c>
      <c r="O44" s="98"/>
      <c r="P44" s="98"/>
      <c r="Q44" s="146">
        <f t="shared" si="20"/>
        <v>0</v>
      </c>
      <c r="R44" s="97"/>
      <c r="S44" s="98"/>
      <c r="T44" s="144">
        <f t="shared" si="21"/>
        <v>0</v>
      </c>
      <c r="U44" s="198">
        <f t="shared" si="6"/>
        <v>0</v>
      </c>
      <c r="W44" s="134" t="s">
        <v>50</v>
      </c>
      <c r="X44" s="114">
        <f t="shared" si="13"/>
        <v>0</v>
      </c>
      <c r="Y44" s="115">
        <f t="shared" si="14"/>
        <v>0</v>
      </c>
      <c r="Z44" s="115">
        <f t="shared" si="9"/>
        <v>0</v>
      </c>
      <c r="AA44" s="115">
        <f t="shared" si="10"/>
        <v>0</v>
      </c>
      <c r="AB44" s="115">
        <f t="shared" si="15"/>
        <v>0</v>
      </c>
      <c r="AC44" s="121">
        <f t="shared" si="16"/>
        <v>0</v>
      </c>
    </row>
    <row r="45" spans="1:29" ht="15" customHeight="1">
      <c r="A45" s="238">
        <v>42435</v>
      </c>
      <c r="B45" s="132" t="s">
        <v>42</v>
      </c>
      <c r="C45" s="95">
        <v>48059783.049999997</v>
      </c>
      <c r="D45" s="20"/>
      <c r="E45" s="6">
        <f>C45-D45</f>
        <v>48059783.049999997</v>
      </c>
      <c r="F45" s="95">
        <v>1116223.27</v>
      </c>
      <c r="G45" s="20"/>
      <c r="H45" s="96">
        <f>F45-G45</f>
        <v>1116223.27</v>
      </c>
      <c r="I45" s="20">
        <v>115450.42</v>
      </c>
      <c r="J45" s="20"/>
      <c r="K45" s="6">
        <f t="shared" si="1"/>
        <v>115450.42</v>
      </c>
      <c r="L45" s="95">
        <v>13764.4</v>
      </c>
      <c r="M45" s="20"/>
      <c r="N45" s="96">
        <f t="shared" si="2"/>
        <v>13764.4</v>
      </c>
      <c r="O45" s="20">
        <v>341799.07</v>
      </c>
      <c r="P45" s="20"/>
      <c r="Q45" s="6">
        <f>O45-P45</f>
        <v>341799.07</v>
      </c>
      <c r="R45" s="95">
        <v>45723531.130000003</v>
      </c>
      <c r="S45" s="20"/>
      <c r="T45" s="96">
        <f>R45-S45</f>
        <v>45723531.130000003</v>
      </c>
      <c r="U45" s="196">
        <f t="shared" si="6"/>
        <v>0</v>
      </c>
      <c r="W45" s="132" t="s">
        <v>42</v>
      </c>
      <c r="X45" s="110">
        <f t="shared" si="13"/>
        <v>0</v>
      </c>
      <c r="Y45" s="111">
        <f t="shared" si="14"/>
        <v>0</v>
      </c>
      <c r="Z45" s="111">
        <f t="shared" si="9"/>
        <v>0</v>
      </c>
      <c r="AA45" s="111">
        <f t="shared" si="10"/>
        <v>0</v>
      </c>
      <c r="AB45" s="111">
        <f t="shared" si="15"/>
        <v>0</v>
      </c>
      <c r="AC45" s="123">
        <f t="shared" si="16"/>
        <v>0</v>
      </c>
    </row>
    <row r="46" spans="1:29" ht="15" customHeight="1">
      <c r="A46" s="239"/>
      <c r="B46" s="133" t="s">
        <v>43</v>
      </c>
      <c r="C46" s="95">
        <v>36524377.43</v>
      </c>
      <c r="D46" s="20">
        <v>36524390</v>
      </c>
      <c r="E46" s="6">
        <f>C46-D46</f>
        <v>-12.570000000298023</v>
      </c>
      <c r="F46" s="95">
        <v>611125.47</v>
      </c>
      <c r="G46" s="20" t="s">
        <v>244</v>
      </c>
      <c r="H46" s="96">
        <f t="shared" ref="H46:H53" si="23">F46-G46</f>
        <v>-11599.530000000028</v>
      </c>
      <c r="I46" s="20">
        <v>11669.93</v>
      </c>
      <c r="J46" s="20">
        <v>11669.9</v>
      </c>
      <c r="K46" s="6">
        <f t="shared" si="1"/>
        <v>3.0000000000654836E-2</v>
      </c>
      <c r="L46" s="95">
        <v>586.86</v>
      </c>
      <c r="M46" s="20">
        <v>587.86</v>
      </c>
      <c r="N46" s="96">
        <f t="shared" si="2"/>
        <v>-1</v>
      </c>
      <c r="O46" s="20">
        <v>196775.39</v>
      </c>
      <c r="P46" s="20" t="s">
        <v>245</v>
      </c>
      <c r="Q46" s="6">
        <f t="shared" ref="Q46:Q53" si="24">O46-P46</f>
        <v>0.39000000001396984</v>
      </c>
      <c r="R46" s="95">
        <v>35727558.630000003</v>
      </c>
      <c r="S46" s="20">
        <v>35727600</v>
      </c>
      <c r="T46" s="96">
        <f t="shared" ref="T46:T53" si="25">R46-S46</f>
        <v>-41.369999997317791</v>
      </c>
      <c r="U46" s="197">
        <f t="shared" si="6"/>
        <v>1</v>
      </c>
      <c r="W46" s="133" t="s">
        <v>43</v>
      </c>
      <c r="X46" s="114">
        <f t="shared" si="13"/>
        <v>0</v>
      </c>
      <c r="Y46" s="115">
        <f t="shared" si="14"/>
        <v>1</v>
      </c>
      <c r="Z46" s="115">
        <f t="shared" si="9"/>
        <v>0</v>
      </c>
      <c r="AA46" s="115">
        <f t="shared" si="10"/>
        <v>0</v>
      </c>
      <c r="AB46" s="115">
        <f t="shared" si="15"/>
        <v>0</v>
      </c>
      <c r="AC46" s="121">
        <f t="shared" si="16"/>
        <v>0</v>
      </c>
    </row>
    <row r="47" spans="1:29" ht="15" customHeight="1">
      <c r="A47" s="239"/>
      <c r="B47" s="104" t="s">
        <v>44</v>
      </c>
      <c r="C47" s="95">
        <v>95806930.950000003</v>
      </c>
      <c r="D47" s="20"/>
      <c r="E47" s="6">
        <f t="shared" ref="E47:E53" si="26">C47-D47</f>
        <v>95806930.950000003</v>
      </c>
      <c r="F47" s="95">
        <v>1766378.71</v>
      </c>
      <c r="G47" s="20"/>
      <c r="H47" s="96">
        <f>F47-G47</f>
        <v>1766378.71</v>
      </c>
      <c r="I47" s="20">
        <v>230491.17</v>
      </c>
      <c r="K47" s="6">
        <f t="shared" si="1"/>
        <v>230491.17</v>
      </c>
      <c r="L47" s="95">
        <v>46095.76</v>
      </c>
      <c r="N47" s="96">
        <f t="shared" si="2"/>
        <v>46095.76</v>
      </c>
      <c r="O47" s="20">
        <v>-1</v>
      </c>
      <c r="P47" s="20"/>
      <c r="Q47" s="6">
        <f t="shared" si="24"/>
        <v>-1</v>
      </c>
      <c r="R47" s="95">
        <v>94228667.099999994</v>
      </c>
      <c r="S47" s="20"/>
      <c r="T47" s="96">
        <f t="shared" si="25"/>
        <v>94228667.099999994</v>
      </c>
      <c r="U47" s="197">
        <f t="shared" si="6"/>
        <v>0</v>
      </c>
      <c r="W47" s="104" t="s">
        <v>44</v>
      </c>
      <c r="X47" s="114">
        <f t="shared" si="13"/>
        <v>0</v>
      </c>
      <c r="Y47" s="115">
        <f t="shared" si="14"/>
        <v>0</v>
      </c>
      <c r="Z47" s="115">
        <f t="shared" si="9"/>
        <v>0</v>
      </c>
      <c r="AA47" s="115">
        <f t="shared" si="10"/>
        <v>0</v>
      </c>
      <c r="AB47" s="115">
        <f t="shared" si="15"/>
        <v>0</v>
      </c>
      <c r="AC47" s="121">
        <f t="shared" si="16"/>
        <v>0</v>
      </c>
    </row>
    <row r="48" spans="1:29" ht="15" customHeight="1">
      <c r="A48" s="239"/>
      <c r="B48" s="133" t="s">
        <v>45</v>
      </c>
      <c r="C48" s="95">
        <v>45188093.670000002</v>
      </c>
      <c r="D48" s="20"/>
      <c r="E48" s="6">
        <f t="shared" si="26"/>
        <v>45188093.670000002</v>
      </c>
      <c r="F48" s="95">
        <v>1181160.8999999999</v>
      </c>
      <c r="G48" s="20"/>
      <c r="H48" s="96">
        <f t="shared" si="23"/>
        <v>1181160.8999999999</v>
      </c>
      <c r="I48" s="20">
        <v>236063.75</v>
      </c>
      <c r="K48" s="6">
        <f t="shared" si="1"/>
        <v>236063.75</v>
      </c>
      <c r="L48" s="95">
        <v>129163.35</v>
      </c>
      <c r="N48" s="96">
        <f t="shared" si="2"/>
        <v>129163.35</v>
      </c>
      <c r="O48" s="20">
        <v>436363.92</v>
      </c>
      <c r="P48" s="20"/>
      <c r="Q48" s="6">
        <f t="shared" si="24"/>
        <v>436363.92</v>
      </c>
      <c r="R48" s="95">
        <v>43677469.229999997</v>
      </c>
      <c r="S48" s="20"/>
      <c r="T48" s="96">
        <f t="shared" si="25"/>
        <v>43677469.229999997</v>
      </c>
      <c r="U48" s="197">
        <f t="shared" si="6"/>
        <v>0</v>
      </c>
      <c r="W48" s="133" t="s">
        <v>45</v>
      </c>
      <c r="X48" s="114">
        <f t="shared" si="13"/>
        <v>0</v>
      </c>
      <c r="Y48" s="115">
        <f t="shared" si="14"/>
        <v>0</v>
      </c>
      <c r="Z48" s="115">
        <f t="shared" si="9"/>
        <v>0</v>
      </c>
      <c r="AA48" s="115">
        <f t="shared" si="10"/>
        <v>0</v>
      </c>
      <c r="AB48" s="115">
        <f t="shared" si="15"/>
        <v>0</v>
      </c>
      <c r="AC48" s="121">
        <f t="shared" si="16"/>
        <v>0</v>
      </c>
    </row>
    <row r="49" spans="1:29" ht="15" customHeight="1">
      <c r="A49" s="239"/>
      <c r="B49" s="133" t="s">
        <v>46</v>
      </c>
      <c r="C49" s="95">
        <v>105220018.83</v>
      </c>
      <c r="D49" s="20">
        <v>105220000</v>
      </c>
      <c r="E49" s="6">
        <f t="shared" si="26"/>
        <v>18.829999998211861</v>
      </c>
      <c r="F49" s="95">
        <v>3179824.38</v>
      </c>
      <c r="G49" s="20" t="s">
        <v>246</v>
      </c>
      <c r="H49" s="96">
        <f t="shared" si="23"/>
        <v>4.3799999998882413</v>
      </c>
      <c r="I49" s="20">
        <v>100781.58</v>
      </c>
      <c r="J49" s="20">
        <v>100782</v>
      </c>
      <c r="K49" s="6">
        <f t="shared" si="1"/>
        <v>-0.41999999999825377</v>
      </c>
      <c r="L49" s="95">
        <v>364104.63</v>
      </c>
      <c r="M49" s="20">
        <v>364104</v>
      </c>
      <c r="N49" s="96">
        <f t="shared" si="2"/>
        <v>0.63000000000465661</v>
      </c>
      <c r="O49" s="20">
        <v>990125.9</v>
      </c>
      <c r="P49" s="20" t="s">
        <v>247</v>
      </c>
      <c r="Q49" s="6">
        <f t="shared" si="24"/>
        <v>915299.8</v>
      </c>
      <c r="R49" s="95">
        <v>100819959.83</v>
      </c>
      <c r="S49" s="20">
        <v>100819900</v>
      </c>
      <c r="T49" s="96">
        <f t="shared" si="25"/>
        <v>59.829999998211861</v>
      </c>
      <c r="U49" s="197">
        <f t="shared" si="6"/>
        <v>1</v>
      </c>
      <c r="W49" s="133" t="s">
        <v>46</v>
      </c>
      <c r="X49" s="114">
        <f t="shared" si="13"/>
        <v>0</v>
      </c>
      <c r="Y49" s="115">
        <f t="shared" si="14"/>
        <v>0</v>
      </c>
      <c r="Z49" s="115">
        <f t="shared" si="9"/>
        <v>0</v>
      </c>
      <c r="AA49" s="115">
        <f t="shared" si="10"/>
        <v>0</v>
      </c>
      <c r="AB49" s="115">
        <f t="shared" si="15"/>
        <v>1</v>
      </c>
      <c r="AC49" s="121">
        <f t="shared" si="16"/>
        <v>0</v>
      </c>
    </row>
    <row r="50" spans="1:29" ht="15" customHeight="1">
      <c r="A50" s="239"/>
      <c r="B50" s="133" t="s">
        <v>47</v>
      </c>
      <c r="C50" s="95">
        <v>24525588.82</v>
      </c>
      <c r="D50" s="20"/>
      <c r="E50" s="6">
        <f t="shared" si="26"/>
        <v>24525588.82</v>
      </c>
      <c r="F50" s="95">
        <v>627582.22</v>
      </c>
      <c r="G50" s="20"/>
      <c r="H50" s="96">
        <f t="shared" si="23"/>
        <v>627582.22</v>
      </c>
      <c r="I50" s="20">
        <v>51763.06</v>
      </c>
      <c r="J50" s="20">
        <v>51763.1</v>
      </c>
      <c r="K50" s="4">
        <f t="shared" si="1"/>
        <v>-4.0000000000873115E-2</v>
      </c>
      <c r="L50" s="95">
        <v>83303.210000000006</v>
      </c>
      <c r="M50" s="20">
        <v>83303.199999999997</v>
      </c>
      <c r="N50" s="145">
        <f t="shared" si="2"/>
        <v>1.0000000009313226E-2</v>
      </c>
      <c r="O50" s="20">
        <v>212054.71</v>
      </c>
      <c r="P50" s="20"/>
      <c r="Q50" s="6">
        <f t="shared" si="24"/>
        <v>212054.71</v>
      </c>
      <c r="R50" s="95">
        <v>23654411.719999999</v>
      </c>
      <c r="S50" s="20"/>
      <c r="T50" s="96">
        <f t="shared" si="25"/>
        <v>23654411.719999999</v>
      </c>
      <c r="U50" s="197">
        <f t="shared" si="6"/>
        <v>0</v>
      </c>
      <c r="W50" s="133" t="s">
        <v>47</v>
      </c>
      <c r="X50" s="114">
        <f t="shared" si="13"/>
        <v>0</v>
      </c>
      <c r="Y50" s="115">
        <f t="shared" si="14"/>
        <v>0</v>
      </c>
      <c r="Z50" s="115">
        <f t="shared" si="9"/>
        <v>0</v>
      </c>
      <c r="AA50" s="115">
        <f t="shared" si="10"/>
        <v>0</v>
      </c>
      <c r="AB50" s="115">
        <f t="shared" si="15"/>
        <v>0</v>
      </c>
      <c r="AC50" s="121">
        <f t="shared" si="16"/>
        <v>0</v>
      </c>
    </row>
    <row r="51" spans="1:29" ht="15" customHeight="1">
      <c r="A51" s="239"/>
      <c r="B51" s="133" t="s">
        <v>48</v>
      </c>
      <c r="C51" s="95">
        <v>97397009.709999993</v>
      </c>
      <c r="D51" s="20"/>
      <c r="E51" s="6">
        <f t="shared" si="26"/>
        <v>97397009.709999993</v>
      </c>
      <c r="F51" s="95">
        <v>2008370.31</v>
      </c>
      <c r="G51" s="20"/>
      <c r="H51" s="96">
        <f t="shared" si="23"/>
        <v>2008370.31</v>
      </c>
      <c r="I51" s="20">
        <v>213897.33</v>
      </c>
      <c r="J51" s="20"/>
      <c r="K51" s="6">
        <f t="shared" si="1"/>
        <v>213897.33</v>
      </c>
      <c r="L51" s="95">
        <v>550461.39</v>
      </c>
      <c r="M51" s="20"/>
      <c r="N51" s="96">
        <f t="shared" si="2"/>
        <v>550461.39</v>
      </c>
      <c r="O51" s="20">
        <v>940393.65</v>
      </c>
      <c r="P51" s="20"/>
      <c r="Q51" s="6">
        <f t="shared" si="24"/>
        <v>940393.65</v>
      </c>
      <c r="R51" s="95">
        <v>94111681.670000002</v>
      </c>
      <c r="S51" s="20"/>
      <c r="T51" s="96">
        <f t="shared" si="25"/>
        <v>94111681.670000002</v>
      </c>
      <c r="U51" s="197">
        <f t="shared" si="6"/>
        <v>0</v>
      </c>
      <c r="W51" s="133" t="s">
        <v>48</v>
      </c>
      <c r="X51" s="114">
        <f t="shared" si="13"/>
        <v>0</v>
      </c>
      <c r="Y51" s="115">
        <f t="shared" si="14"/>
        <v>0</v>
      </c>
      <c r="Z51" s="115">
        <f t="shared" si="9"/>
        <v>0</v>
      </c>
      <c r="AA51" s="115">
        <f t="shared" si="10"/>
        <v>0</v>
      </c>
      <c r="AB51" s="115">
        <f t="shared" si="15"/>
        <v>0</v>
      </c>
      <c r="AC51" s="121">
        <f t="shared" si="16"/>
        <v>0</v>
      </c>
    </row>
    <row r="52" spans="1:29" ht="15" customHeight="1">
      <c r="A52" s="239"/>
      <c r="B52" s="133" t="s">
        <v>49</v>
      </c>
      <c r="C52" s="95">
        <v>68152431.790000007</v>
      </c>
      <c r="D52" s="20"/>
      <c r="E52" s="6">
        <f t="shared" si="26"/>
        <v>68152431.790000007</v>
      </c>
      <c r="F52" s="95">
        <v>1025078.89</v>
      </c>
      <c r="G52" s="20"/>
      <c r="H52" s="96">
        <f t="shared" si="23"/>
        <v>1025078.89</v>
      </c>
      <c r="I52" s="20">
        <v>108107.25</v>
      </c>
      <c r="J52" s="20"/>
      <c r="K52" s="6">
        <f t="shared" si="1"/>
        <v>108107.25</v>
      </c>
      <c r="L52" s="95">
        <v>59220.480000000003</v>
      </c>
      <c r="M52" s="20"/>
      <c r="N52" s="96">
        <f t="shared" si="2"/>
        <v>59220.480000000003</v>
      </c>
      <c r="O52" s="20">
        <v>519309.46</v>
      </c>
      <c r="P52" s="20"/>
      <c r="Q52" s="6">
        <f t="shared" si="24"/>
        <v>519309.46</v>
      </c>
      <c r="R52" s="95">
        <v>69904854.159999996</v>
      </c>
      <c r="S52" s="20"/>
      <c r="T52" s="96">
        <f t="shared" si="25"/>
        <v>69904854.159999996</v>
      </c>
      <c r="U52" s="197">
        <f t="shared" si="6"/>
        <v>0</v>
      </c>
      <c r="W52" s="133" t="s">
        <v>49</v>
      </c>
      <c r="X52" s="114">
        <f t="shared" si="13"/>
        <v>0</v>
      </c>
      <c r="Y52" s="115">
        <f t="shared" si="14"/>
        <v>0</v>
      </c>
      <c r="Z52" s="115">
        <f t="shared" si="9"/>
        <v>0</v>
      </c>
      <c r="AA52" s="115">
        <f t="shared" si="10"/>
        <v>0</v>
      </c>
      <c r="AB52" s="115">
        <f t="shared" si="15"/>
        <v>0</v>
      </c>
      <c r="AC52" s="121">
        <f t="shared" si="16"/>
        <v>0</v>
      </c>
    </row>
    <row r="53" spans="1:29" ht="15" customHeight="1">
      <c r="A53" s="240"/>
      <c r="B53" s="134" t="s">
        <v>50</v>
      </c>
      <c r="C53" s="95">
        <v>92002731.540000007</v>
      </c>
      <c r="D53" s="20"/>
      <c r="E53" s="6">
        <f t="shared" si="26"/>
        <v>92002731.540000007</v>
      </c>
      <c r="F53" s="95">
        <v>2213755.11</v>
      </c>
      <c r="G53" s="20"/>
      <c r="H53" s="96">
        <f t="shared" si="23"/>
        <v>2213755.11</v>
      </c>
      <c r="I53" s="20">
        <v>328859.59999999998</v>
      </c>
      <c r="J53" s="20"/>
      <c r="K53" s="6">
        <f t="shared" si="1"/>
        <v>328859.59999999998</v>
      </c>
      <c r="L53" s="95">
        <v>153103.29999999999</v>
      </c>
      <c r="M53" s="20"/>
      <c r="N53" s="96">
        <f t="shared" si="2"/>
        <v>153103.29999999999</v>
      </c>
      <c r="O53" s="20">
        <v>685453.14</v>
      </c>
      <c r="P53" s="20"/>
      <c r="Q53" s="142">
        <f t="shared" si="24"/>
        <v>685453.14</v>
      </c>
      <c r="R53" s="95">
        <v>89279279.569999993</v>
      </c>
      <c r="S53" s="20"/>
      <c r="T53" s="143">
        <f t="shared" si="25"/>
        <v>89279279.569999993</v>
      </c>
      <c r="U53" s="198">
        <f t="shared" si="6"/>
        <v>0</v>
      </c>
      <c r="W53" s="134" t="s">
        <v>50</v>
      </c>
      <c r="X53" s="118">
        <f t="shared" si="13"/>
        <v>0</v>
      </c>
      <c r="Y53" s="119">
        <f t="shared" si="14"/>
        <v>0</v>
      </c>
      <c r="Z53" s="119">
        <f t="shared" si="9"/>
        <v>0</v>
      </c>
      <c r="AA53" s="119">
        <f t="shared" si="10"/>
        <v>0</v>
      </c>
      <c r="AB53" s="119">
        <f t="shared" si="15"/>
        <v>0</v>
      </c>
      <c r="AC53" s="124">
        <f t="shared" si="16"/>
        <v>0</v>
      </c>
    </row>
    <row r="54" spans="1:29" ht="15" customHeight="1">
      <c r="A54" s="238">
        <v>42436</v>
      </c>
      <c r="B54" s="132" t="s">
        <v>42</v>
      </c>
      <c r="C54" s="92">
        <v>48059783.049999997</v>
      </c>
      <c r="D54" s="93"/>
      <c r="E54" s="149">
        <f>C54-D54</f>
        <v>48059783.049999997</v>
      </c>
      <c r="F54" s="92">
        <v>626762.71</v>
      </c>
      <c r="G54" s="93"/>
      <c r="H54" s="94">
        <f>F54-G54</f>
        <v>626762.71</v>
      </c>
      <c r="I54" s="93">
        <v>172018.25</v>
      </c>
      <c r="J54" s="93"/>
      <c r="K54" s="101">
        <f t="shared" si="1"/>
        <v>172018.25</v>
      </c>
      <c r="L54" s="92">
        <v>-1</v>
      </c>
      <c r="M54" s="93"/>
      <c r="N54" s="94">
        <f t="shared" si="2"/>
        <v>-1</v>
      </c>
      <c r="O54" s="93">
        <v>124692.04</v>
      </c>
      <c r="P54" s="93"/>
      <c r="Q54" s="101">
        <f>O54-P54</f>
        <v>124692.04</v>
      </c>
      <c r="R54" s="92">
        <v>48083597.259999998</v>
      </c>
      <c r="S54" s="93"/>
      <c r="T54" s="94">
        <f>R54-S54</f>
        <v>48083597.259999998</v>
      </c>
      <c r="U54" s="196">
        <f t="shared" si="6"/>
        <v>0</v>
      </c>
      <c r="W54" s="132" t="s">
        <v>42</v>
      </c>
      <c r="X54" s="114">
        <f t="shared" si="13"/>
        <v>0</v>
      </c>
      <c r="Y54" s="115">
        <f t="shared" si="14"/>
        <v>0</v>
      </c>
      <c r="Z54" s="115">
        <f t="shared" si="9"/>
        <v>0</v>
      </c>
      <c r="AA54" s="115">
        <f t="shared" si="10"/>
        <v>0</v>
      </c>
      <c r="AB54" s="115">
        <f t="shared" si="15"/>
        <v>0</v>
      </c>
      <c r="AC54" s="121">
        <f t="shared" si="16"/>
        <v>0</v>
      </c>
    </row>
    <row r="55" spans="1:29" ht="15" customHeight="1">
      <c r="A55" s="239"/>
      <c r="B55" s="133" t="s">
        <v>43</v>
      </c>
      <c r="C55" s="95">
        <v>35727558.630000003</v>
      </c>
      <c r="D55" s="20">
        <v>35727600</v>
      </c>
      <c r="E55" s="6">
        <f>C55-D55</f>
        <v>-41.369999997317791</v>
      </c>
      <c r="F55" s="95">
        <v>229411.89</v>
      </c>
      <c r="G55" s="20" t="s">
        <v>248</v>
      </c>
      <c r="H55" s="96">
        <f t="shared" ref="H55:H62" si="27">F55-G55</f>
        <v>-7151.109999999986</v>
      </c>
      <c r="I55" s="20">
        <v>97199.039999999994</v>
      </c>
      <c r="J55" s="20">
        <v>97199</v>
      </c>
      <c r="K55" s="6">
        <f t="shared" si="1"/>
        <v>3.9999999993597157E-2</v>
      </c>
      <c r="L55" s="95">
        <v>46249.88</v>
      </c>
      <c r="M55" s="20">
        <v>46249.9</v>
      </c>
      <c r="N55" s="96">
        <f t="shared" si="2"/>
        <v>-2.0000000004074536E-2</v>
      </c>
      <c r="O55" s="20">
        <v>125471.91</v>
      </c>
      <c r="P55" s="20" t="s">
        <v>249</v>
      </c>
      <c r="Q55" s="6">
        <f t="shared" ref="Q55:Q62" si="28">O55-P55</f>
        <v>-8.999999999650754E-2</v>
      </c>
      <c r="R55" s="95">
        <v>35423623.969999999</v>
      </c>
      <c r="S55" s="20">
        <v>35423630</v>
      </c>
      <c r="T55" s="96">
        <f t="shared" ref="T55:T62" si="29">R55-S55</f>
        <v>-6.0300000011920929</v>
      </c>
      <c r="U55" s="197">
        <f t="shared" si="6"/>
        <v>1</v>
      </c>
      <c r="W55" s="133" t="s">
        <v>43</v>
      </c>
      <c r="X55" s="114">
        <f t="shared" si="13"/>
        <v>0</v>
      </c>
      <c r="Y55" s="115">
        <f t="shared" si="14"/>
        <v>1</v>
      </c>
      <c r="Z55" s="115">
        <f t="shared" si="9"/>
        <v>0</v>
      </c>
      <c r="AA55" s="115">
        <f t="shared" si="10"/>
        <v>0</v>
      </c>
      <c r="AB55" s="115">
        <f t="shared" si="15"/>
        <v>0</v>
      </c>
      <c r="AC55" s="121">
        <f t="shared" si="16"/>
        <v>0</v>
      </c>
    </row>
    <row r="56" spans="1:29" ht="15" customHeight="1">
      <c r="A56" s="239"/>
      <c r="B56" s="104" t="s">
        <v>44</v>
      </c>
      <c r="C56" s="95"/>
      <c r="D56" s="20"/>
      <c r="E56" s="6">
        <f t="shared" ref="E56:E62" si="30">C56-D56</f>
        <v>0</v>
      </c>
      <c r="F56" s="95"/>
      <c r="G56" s="20"/>
      <c r="H56" s="96">
        <f>F56-G56</f>
        <v>0</v>
      </c>
      <c r="I56" s="20"/>
      <c r="K56" s="6">
        <f t="shared" si="1"/>
        <v>0</v>
      </c>
      <c r="L56" s="95"/>
      <c r="N56" s="96">
        <f t="shared" si="2"/>
        <v>0</v>
      </c>
      <c r="O56" s="20"/>
      <c r="P56" s="20"/>
      <c r="Q56" s="6">
        <f t="shared" si="28"/>
        <v>0</v>
      </c>
      <c r="R56" s="95"/>
      <c r="S56" s="20"/>
      <c r="T56" s="96">
        <f t="shared" si="29"/>
        <v>0</v>
      </c>
      <c r="U56" s="197">
        <f t="shared" si="6"/>
        <v>0</v>
      </c>
      <c r="W56" s="104" t="s">
        <v>44</v>
      </c>
      <c r="X56" s="114">
        <f t="shared" si="13"/>
        <v>0</v>
      </c>
      <c r="Y56" s="115">
        <f t="shared" si="14"/>
        <v>0</v>
      </c>
      <c r="Z56" s="115">
        <f t="shared" si="9"/>
        <v>0</v>
      </c>
      <c r="AA56" s="115">
        <f t="shared" si="10"/>
        <v>0</v>
      </c>
      <c r="AB56" s="115">
        <f t="shared" si="15"/>
        <v>0</v>
      </c>
      <c r="AC56" s="121">
        <f t="shared" si="16"/>
        <v>0</v>
      </c>
    </row>
    <row r="57" spans="1:29" ht="15" customHeight="1">
      <c r="A57" s="239"/>
      <c r="B57" s="133" t="s">
        <v>45</v>
      </c>
      <c r="C57" s="95">
        <v>43677469.229999997</v>
      </c>
      <c r="D57" s="20"/>
      <c r="E57" s="6">
        <f t="shared" si="30"/>
        <v>43677469.229999997</v>
      </c>
      <c r="F57" s="95">
        <v>923428.63</v>
      </c>
      <c r="G57" s="20"/>
      <c r="H57" s="96">
        <f t="shared" si="27"/>
        <v>923428.63</v>
      </c>
      <c r="I57" s="20">
        <v>98180.42</v>
      </c>
      <c r="K57" s="6">
        <f t="shared" si="1"/>
        <v>98180.42</v>
      </c>
      <c r="L57" s="95">
        <v>2046.9</v>
      </c>
      <c r="N57" s="96">
        <f t="shared" si="2"/>
        <v>2046.9</v>
      </c>
      <c r="O57" s="20">
        <v>-1</v>
      </c>
      <c r="P57" s="20"/>
      <c r="Q57" s="6">
        <f t="shared" si="28"/>
        <v>-1</v>
      </c>
      <c r="R57" s="95">
        <v>42850174.109999999</v>
      </c>
      <c r="S57" s="20"/>
      <c r="T57" s="96">
        <f t="shared" si="29"/>
        <v>42850174.109999999</v>
      </c>
      <c r="U57" s="197">
        <f t="shared" si="6"/>
        <v>0</v>
      </c>
      <c r="W57" s="133" t="s">
        <v>45</v>
      </c>
      <c r="X57" s="114">
        <f t="shared" si="13"/>
        <v>0</v>
      </c>
      <c r="Y57" s="115">
        <f t="shared" si="14"/>
        <v>0</v>
      </c>
      <c r="Z57" s="115">
        <f t="shared" si="9"/>
        <v>0</v>
      </c>
      <c r="AA57" s="115">
        <f t="shared" si="10"/>
        <v>0</v>
      </c>
      <c r="AB57" s="115">
        <f t="shared" si="15"/>
        <v>0</v>
      </c>
      <c r="AC57" s="121">
        <f t="shared" si="16"/>
        <v>0</v>
      </c>
    </row>
    <row r="58" spans="1:29" ht="15" customHeight="1">
      <c r="A58" s="239"/>
      <c r="B58" s="133" t="s">
        <v>46</v>
      </c>
      <c r="C58" s="95">
        <v>100819959.83</v>
      </c>
      <c r="D58" s="20">
        <v>100819900</v>
      </c>
      <c r="E58" s="6">
        <f t="shared" si="30"/>
        <v>59.829999998211861</v>
      </c>
      <c r="F58" s="95">
        <v>2318114.36</v>
      </c>
      <c r="G58" s="20" t="s">
        <v>250</v>
      </c>
      <c r="H58" s="96">
        <f t="shared" si="27"/>
        <v>4.3599999998696148</v>
      </c>
      <c r="I58" s="20">
        <v>233497.67</v>
      </c>
      <c r="J58" s="20">
        <v>233498</v>
      </c>
      <c r="K58" s="6">
        <f t="shared" si="1"/>
        <v>-0.32999999998719431</v>
      </c>
      <c r="L58" s="95">
        <v>13583.68</v>
      </c>
      <c r="M58" s="20">
        <v>13313.7</v>
      </c>
      <c r="N58" s="96">
        <f t="shared" si="2"/>
        <v>269.97999999999956</v>
      </c>
      <c r="O58" s="20">
        <v>353418.88</v>
      </c>
      <c r="P58" s="20" t="s">
        <v>251</v>
      </c>
      <c r="Q58" s="6">
        <f t="shared" si="28"/>
        <v>348990.45</v>
      </c>
      <c r="R58" s="95">
        <v>106419293.14</v>
      </c>
      <c r="S58" s="20">
        <v>106419304</v>
      </c>
      <c r="T58" s="96">
        <f t="shared" si="29"/>
        <v>-10.859999999403954</v>
      </c>
      <c r="U58" s="197">
        <f t="shared" si="6"/>
        <v>1</v>
      </c>
      <c r="W58" s="133" t="s">
        <v>46</v>
      </c>
      <c r="X58" s="114">
        <f t="shared" si="13"/>
        <v>0</v>
      </c>
      <c r="Y58" s="115">
        <f t="shared" si="14"/>
        <v>0</v>
      </c>
      <c r="Z58" s="115">
        <f t="shared" si="9"/>
        <v>0</v>
      </c>
      <c r="AA58" s="115">
        <f t="shared" si="10"/>
        <v>1</v>
      </c>
      <c r="AB58" s="115">
        <f t="shared" si="15"/>
        <v>1</v>
      </c>
      <c r="AC58" s="121">
        <f t="shared" si="16"/>
        <v>0</v>
      </c>
    </row>
    <row r="59" spans="1:29" ht="15" customHeight="1">
      <c r="A59" s="239"/>
      <c r="B59" s="133" t="s">
        <v>47</v>
      </c>
      <c r="C59" s="95">
        <v>23654411.719999999</v>
      </c>
      <c r="D59" s="20">
        <v>23654380</v>
      </c>
      <c r="E59" s="6">
        <f t="shared" si="30"/>
        <v>31.719999998807907</v>
      </c>
      <c r="F59" s="95">
        <v>343804.89</v>
      </c>
      <c r="G59" s="20" t="s">
        <v>252</v>
      </c>
      <c r="H59" s="96">
        <f t="shared" si="27"/>
        <v>-0.10999999998603016</v>
      </c>
      <c r="I59" s="20">
        <v>17927.68</v>
      </c>
      <c r="J59" s="20">
        <v>17927.7</v>
      </c>
      <c r="K59" s="4">
        <f t="shared" si="1"/>
        <v>-2.0000000000436557E-2</v>
      </c>
      <c r="L59" s="95">
        <v>347.02</v>
      </c>
      <c r="M59" s="20" t="s">
        <v>337</v>
      </c>
      <c r="N59" s="145">
        <f t="shared" si="2"/>
        <v>-1</v>
      </c>
      <c r="O59" s="20">
        <v>151330.63</v>
      </c>
      <c r="P59" s="20" t="s">
        <v>253</v>
      </c>
      <c r="Q59" s="6">
        <f t="shared" si="28"/>
        <v>-0.36999999999534339</v>
      </c>
      <c r="R59" s="95">
        <v>23176855.850000001</v>
      </c>
      <c r="S59" s="20">
        <v>23176881</v>
      </c>
      <c r="T59" s="96">
        <f t="shared" si="29"/>
        <v>-25.149999998509884</v>
      </c>
      <c r="U59" s="197">
        <f t="shared" si="6"/>
        <v>1</v>
      </c>
      <c r="W59" s="133" t="s">
        <v>47</v>
      </c>
      <c r="X59" s="114">
        <f t="shared" si="13"/>
        <v>0</v>
      </c>
      <c r="Y59" s="115">
        <f t="shared" si="14"/>
        <v>0</v>
      </c>
      <c r="Z59" s="115">
        <f t="shared" si="9"/>
        <v>0</v>
      </c>
      <c r="AA59" s="115">
        <f t="shared" si="10"/>
        <v>0</v>
      </c>
      <c r="AB59" s="115">
        <f t="shared" si="15"/>
        <v>0</v>
      </c>
      <c r="AC59" s="121">
        <f t="shared" si="16"/>
        <v>0</v>
      </c>
    </row>
    <row r="60" spans="1:29" ht="15" customHeight="1">
      <c r="A60" s="239"/>
      <c r="B60" s="133" t="s">
        <v>48</v>
      </c>
      <c r="C60" s="95">
        <v>94111681.670000002</v>
      </c>
      <c r="D60" s="20"/>
      <c r="E60" s="6">
        <f t="shared" si="30"/>
        <v>94111681.670000002</v>
      </c>
      <c r="F60" s="95">
        <v>1530676.19</v>
      </c>
      <c r="G60" s="20"/>
      <c r="H60" s="96">
        <f t="shared" si="27"/>
        <v>1530676.19</v>
      </c>
      <c r="I60" s="20">
        <v>120838.11</v>
      </c>
      <c r="J60" s="20"/>
      <c r="K60" s="6">
        <f t="shared" si="1"/>
        <v>120838.11</v>
      </c>
      <c r="L60" s="95">
        <v>97184.24</v>
      </c>
      <c r="M60" s="20"/>
      <c r="N60" s="96">
        <f t="shared" si="2"/>
        <v>97184.24</v>
      </c>
      <c r="O60" s="20">
        <v>606215.76</v>
      </c>
      <c r="P60" s="20"/>
      <c r="Q60" s="6">
        <f t="shared" si="28"/>
        <v>606215.76</v>
      </c>
      <c r="R60" s="95">
        <v>91998443.569999993</v>
      </c>
      <c r="S60" s="20"/>
      <c r="T60" s="96">
        <f t="shared" si="29"/>
        <v>91998443.569999993</v>
      </c>
      <c r="U60" s="197">
        <f t="shared" si="6"/>
        <v>0</v>
      </c>
      <c r="W60" s="133" t="s">
        <v>48</v>
      </c>
      <c r="X60" s="114">
        <f t="shared" si="13"/>
        <v>0</v>
      </c>
      <c r="Y60" s="115">
        <f t="shared" si="14"/>
        <v>0</v>
      </c>
      <c r="Z60" s="115">
        <f t="shared" si="9"/>
        <v>0</v>
      </c>
      <c r="AA60" s="115">
        <f t="shared" si="10"/>
        <v>0</v>
      </c>
      <c r="AB60" s="115">
        <f t="shared" si="15"/>
        <v>0</v>
      </c>
      <c r="AC60" s="121">
        <f t="shared" si="16"/>
        <v>0</v>
      </c>
    </row>
    <row r="61" spans="1:29" ht="15" customHeight="1">
      <c r="A61" s="239"/>
      <c r="B61" s="133" t="s">
        <v>49</v>
      </c>
      <c r="C61" s="95">
        <v>69904854.159999996</v>
      </c>
      <c r="D61" s="20"/>
      <c r="E61" s="6">
        <f t="shared" si="30"/>
        <v>69904854.159999996</v>
      </c>
      <c r="F61" s="95">
        <v>928528.15</v>
      </c>
      <c r="G61" s="20"/>
      <c r="H61" s="96">
        <f t="shared" si="27"/>
        <v>928528.15</v>
      </c>
      <c r="I61" s="20">
        <v>108255.48</v>
      </c>
      <c r="J61" s="20"/>
      <c r="K61" s="6">
        <f t="shared" si="1"/>
        <v>108255.48</v>
      </c>
      <c r="L61" s="95">
        <v>380.74</v>
      </c>
      <c r="M61" s="20"/>
      <c r="N61" s="96">
        <f t="shared" si="2"/>
        <v>380.74</v>
      </c>
      <c r="O61" s="20">
        <v>300481.13</v>
      </c>
      <c r="P61" s="20"/>
      <c r="Q61" s="6">
        <f t="shared" si="28"/>
        <v>300481.13</v>
      </c>
      <c r="R61" s="95">
        <v>68783718.609999999</v>
      </c>
      <c r="S61" s="20"/>
      <c r="T61" s="96">
        <f t="shared" si="29"/>
        <v>68783718.609999999</v>
      </c>
      <c r="U61" s="197">
        <f t="shared" si="6"/>
        <v>0</v>
      </c>
      <c r="W61" s="133" t="s">
        <v>49</v>
      </c>
      <c r="X61" s="114">
        <f t="shared" si="13"/>
        <v>0</v>
      </c>
      <c r="Y61" s="115">
        <f t="shared" si="14"/>
        <v>0</v>
      </c>
      <c r="Z61" s="115">
        <f t="shared" si="9"/>
        <v>0</v>
      </c>
      <c r="AA61" s="115">
        <f t="shared" si="10"/>
        <v>0</v>
      </c>
      <c r="AB61" s="115">
        <f t="shared" si="15"/>
        <v>0</v>
      </c>
      <c r="AC61" s="121">
        <f t="shared" si="16"/>
        <v>0</v>
      </c>
    </row>
    <row r="62" spans="1:29" ht="15" customHeight="1">
      <c r="A62" s="240"/>
      <c r="B62" s="134" t="s">
        <v>50</v>
      </c>
      <c r="C62" s="97">
        <v>89279279.569999993</v>
      </c>
      <c r="D62" s="98"/>
      <c r="E62" s="140">
        <f t="shared" si="30"/>
        <v>89279279.569999993</v>
      </c>
      <c r="F62" s="97">
        <v>1260885.69</v>
      </c>
      <c r="G62" s="98"/>
      <c r="H62" s="141">
        <f t="shared" si="27"/>
        <v>1260885.69</v>
      </c>
      <c r="I62" s="98">
        <v>506805.21</v>
      </c>
      <c r="J62" s="98"/>
      <c r="K62" s="140">
        <f t="shared" si="1"/>
        <v>506805.21</v>
      </c>
      <c r="L62" s="97">
        <v>5211.8999999999996</v>
      </c>
      <c r="M62" s="98"/>
      <c r="N62" s="141">
        <f t="shared" si="2"/>
        <v>5211.8999999999996</v>
      </c>
      <c r="O62" s="98">
        <v>538739</v>
      </c>
      <c r="P62" s="98"/>
      <c r="Q62" s="140">
        <f t="shared" si="28"/>
        <v>538739</v>
      </c>
      <c r="R62" s="97">
        <v>87981248.170000002</v>
      </c>
      <c r="S62" s="98"/>
      <c r="T62" s="141">
        <f t="shared" si="29"/>
        <v>87981248.170000002</v>
      </c>
      <c r="U62" s="198">
        <f t="shared" si="6"/>
        <v>0</v>
      </c>
      <c r="W62" s="134" t="s">
        <v>50</v>
      </c>
      <c r="X62" s="114">
        <f t="shared" si="13"/>
        <v>0</v>
      </c>
      <c r="Y62" s="115">
        <f t="shared" si="14"/>
        <v>0</v>
      </c>
      <c r="Z62" s="115">
        <f t="shared" si="9"/>
        <v>0</v>
      </c>
      <c r="AA62" s="115">
        <f t="shared" si="10"/>
        <v>0</v>
      </c>
      <c r="AB62" s="115">
        <f t="shared" si="15"/>
        <v>0</v>
      </c>
      <c r="AC62" s="121">
        <f t="shared" si="16"/>
        <v>0</v>
      </c>
    </row>
    <row r="63" spans="1:29" ht="15" customHeight="1">
      <c r="A63" s="238">
        <v>42437</v>
      </c>
      <c r="B63" s="132" t="s">
        <v>42</v>
      </c>
      <c r="C63" s="95">
        <v>48059783.049999997</v>
      </c>
      <c r="D63" s="20"/>
      <c r="E63" s="6">
        <f>C63-D63</f>
        <v>48059783.049999997</v>
      </c>
      <c r="F63" s="95">
        <v>721213.72</v>
      </c>
      <c r="G63" s="20"/>
      <c r="H63" s="96">
        <f>F63-G63</f>
        <v>721213.72</v>
      </c>
      <c r="I63" s="20">
        <v>21888.35</v>
      </c>
      <c r="J63" s="20"/>
      <c r="K63" s="6">
        <f t="shared" si="1"/>
        <v>21888.35</v>
      </c>
      <c r="L63" s="95">
        <v>-1</v>
      </c>
      <c r="M63" s="20"/>
      <c r="N63" s="96">
        <f t="shared" si="2"/>
        <v>-1</v>
      </c>
      <c r="O63" s="20">
        <v>223968.44</v>
      </c>
      <c r="P63" s="20"/>
      <c r="Q63" s="6">
        <f>O63-P63</f>
        <v>223968.44</v>
      </c>
      <c r="R63" s="95">
        <v>47160303.439999998</v>
      </c>
      <c r="S63" s="20"/>
      <c r="T63" s="96">
        <f>R63-S63</f>
        <v>47160303.439999998</v>
      </c>
      <c r="U63" s="196">
        <f t="shared" si="6"/>
        <v>0</v>
      </c>
      <c r="W63" s="132" t="s">
        <v>42</v>
      </c>
      <c r="X63" s="110">
        <f t="shared" si="13"/>
        <v>0</v>
      </c>
      <c r="Y63" s="111">
        <f t="shared" si="14"/>
        <v>0</v>
      </c>
      <c r="Z63" s="111">
        <f t="shared" si="9"/>
        <v>0</v>
      </c>
      <c r="AA63" s="111">
        <f t="shared" si="10"/>
        <v>0</v>
      </c>
      <c r="AB63" s="111">
        <f t="shared" si="15"/>
        <v>0</v>
      </c>
      <c r="AC63" s="123">
        <f t="shared" si="16"/>
        <v>0</v>
      </c>
    </row>
    <row r="64" spans="1:29" ht="15" customHeight="1">
      <c r="A64" s="239"/>
      <c r="B64" s="133" t="s">
        <v>43</v>
      </c>
      <c r="C64" s="95">
        <v>35423623.969999999</v>
      </c>
      <c r="D64" s="20">
        <v>35423630</v>
      </c>
      <c r="E64" s="6">
        <f>C64-D64</f>
        <v>-6.0300000011920929</v>
      </c>
      <c r="F64" s="95">
        <v>348600.9</v>
      </c>
      <c r="G64" s="20" t="s">
        <v>254</v>
      </c>
      <c r="H64" s="96">
        <f t="shared" ref="H64:H71" si="31">F64-G64</f>
        <v>-9.9999999976716936E-2</v>
      </c>
      <c r="I64" s="20">
        <v>43736.97</v>
      </c>
      <c r="J64" s="20">
        <v>1891.07</v>
      </c>
      <c r="K64" s="6">
        <f t="shared" si="1"/>
        <v>41845.9</v>
      </c>
      <c r="L64" s="95">
        <v>1891.06</v>
      </c>
      <c r="M64" s="20">
        <v>43737</v>
      </c>
      <c r="N64" s="96">
        <f t="shared" si="2"/>
        <v>-41845.94</v>
      </c>
      <c r="O64" s="20">
        <v>-1</v>
      </c>
      <c r="P64" s="20" t="s">
        <v>55</v>
      </c>
      <c r="Q64" s="6">
        <f t="shared" ref="Q64:Q80" si="32">O64-P64</f>
        <v>-1</v>
      </c>
      <c r="R64" s="95">
        <v>35116868.969999999</v>
      </c>
      <c r="S64" s="20">
        <v>35116835</v>
      </c>
      <c r="T64" s="96">
        <f t="shared" ref="T64:T71" si="33">R64-S64</f>
        <v>33.969999998807907</v>
      </c>
      <c r="U64" s="197">
        <f t="shared" si="6"/>
        <v>1</v>
      </c>
      <c r="W64" s="133" t="s">
        <v>43</v>
      </c>
      <c r="X64" s="114">
        <f t="shared" si="13"/>
        <v>0</v>
      </c>
      <c r="Y64" s="115">
        <f t="shared" si="14"/>
        <v>0</v>
      </c>
      <c r="Z64" s="115">
        <f t="shared" si="9"/>
        <v>1</v>
      </c>
      <c r="AA64" s="115">
        <f t="shared" si="10"/>
        <v>1</v>
      </c>
      <c r="AB64" s="115">
        <f t="shared" si="15"/>
        <v>0</v>
      </c>
      <c r="AC64" s="121">
        <f t="shared" si="16"/>
        <v>0</v>
      </c>
    </row>
    <row r="65" spans="1:29" ht="15" customHeight="1">
      <c r="A65" s="239"/>
      <c r="B65" s="104" t="s">
        <v>44</v>
      </c>
      <c r="C65" s="95">
        <v>94228667.099999994</v>
      </c>
      <c r="D65" s="20"/>
      <c r="E65" s="6">
        <f t="shared" ref="E65:E71" si="34">C65-D65</f>
        <v>94228667.099999994</v>
      </c>
      <c r="F65" s="95">
        <v>2937883.78</v>
      </c>
      <c r="G65" s="20"/>
      <c r="H65" s="96">
        <f>F65-G65</f>
        <v>2937883.78</v>
      </c>
      <c r="I65" s="20">
        <v>298996.87</v>
      </c>
      <c r="K65" s="6">
        <f t="shared" si="1"/>
        <v>298996.87</v>
      </c>
      <c r="L65" s="95">
        <v>116684.63</v>
      </c>
      <c r="N65" s="96">
        <f t="shared" si="2"/>
        <v>116684.63</v>
      </c>
      <c r="O65" s="20">
        <v>1048841.8799999999</v>
      </c>
      <c r="P65" s="20"/>
      <c r="Q65" s="6">
        <f t="shared" si="32"/>
        <v>1048841.8799999999</v>
      </c>
      <c r="R65" s="95">
        <v>90424253.659999996</v>
      </c>
      <c r="S65" s="20"/>
      <c r="T65" s="96">
        <f t="shared" si="33"/>
        <v>90424253.659999996</v>
      </c>
      <c r="U65" s="197">
        <f t="shared" si="6"/>
        <v>0</v>
      </c>
      <c r="W65" s="104" t="s">
        <v>44</v>
      </c>
      <c r="X65" s="114">
        <f t="shared" si="13"/>
        <v>0</v>
      </c>
      <c r="Y65" s="115">
        <f t="shared" si="14"/>
        <v>0</v>
      </c>
      <c r="Z65" s="115">
        <f t="shared" si="9"/>
        <v>0</v>
      </c>
      <c r="AA65" s="115">
        <f t="shared" si="10"/>
        <v>0</v>
      </c>
      <c r="AB65" s="115">
        <f t="shared" si="15"/>
        <v>0</v>
      </c>
      <c r="AC65" s="121">
        <f t="shared" si="16"/>
        <v>0</v>
      </c>
    </row>
    <row r="66" spans="1:29" ht="15" customHeight="1">
      <c r="A66" s="239"/>
      <c r="B66" s="133" t="s">
        <v>45</v>
      </c>
      <c r="C66" s="95">
        <v>42850174.109999999</v>
      </c>
      <c r="D66" s="20"/>
      <c r="E66" s="6">
        <f t="shared" si="34"/>
        <v>42850174.109999999</v>
      </c>
      <c r="F66" s="95">
        <v>776835.9</v>
      </c>
      <c r="G66" s="20"/>
      <c r="H66" s="96">
        <f t="shared" si="31"/>
        <v>776835.9</v>
      </c>
      <c r="I66" s="20">
        <v>19313.71</v>
      </c>
      <c r="K66" s="6">
        <f t="shared" si="1"/>
        <v>19313.71</v>
      </c>
      <c r="L66" s="95">
        <v>192.51</v>
      </c>
      <c r="N66" s="96">
        <f t="shared" si="2"/>
        <v>192.51</v>
      </c>
      <c r="O66" s="20">
        <v>540469.13</v>
      </c>
      <c r="P66" s="20"/>
      <c r="Q66" s="6">
        <f t="shared" si="32"/>
        <v>540469.13</v>
      </c>
      <c r="R66" s="95">
        <v>47056663.359999999</v>
      </c>
      <c r="S66" s="20"/>
      <c r="T66" s="96">
        <f t="shared" si="33"/>
        <v>47056663.359999999</v>
      </c>
      <c r="U66" s="197">
        <f t="shared" si="6"/>
        <v>0</v>
      </c>
      <c r="W66" s="133" t="s">
        <v>45</v>
      </c>
      <c r="X66" s="114">
        <f t="shared" si="13"/>
        <v>0</v>
      </c>
      <c r="Y66" s="115">
        <f t="shared" si="14"/>
        <v>0</v>
      </c>
      <c r="Z66" s="115">
        <f t="shared" si="9"/>
        <v>0</v>
      </c>
      <c r="AA66" s="115">
        <f t="shared" si="10"/>
        <v>0</v>
      </c>
      <c r="AB66" s="115">
        <f t="shared" si="15"/>
        <v>0</v>
      </c>
      <c r="AC66" s="121">
        <f t="shared" si="16"/>
        <v>0</v>
      </c>
    </row>
    <row r="67" spans="1:29" ht="15" customHeight="1">
      <c r="A67" s="239"/>
      <c r="B67" s="133" t="s">
        <v>46</v>
      </c>
      <c r="C67" s="95">
        <v>106419293.14</v>
      </c>
      <c r="D67" s="20">
        <v>106419304</v>
      </c>
      <c r="E67" s="6">
        <f t="shared" si="34"/>
        <v>-10.859999999403954</v>
      </c>
      <c r="F67" s="95">
        <v>1442279.9</v>
      </c>
      <c r="G67" s="20" t="s">
        <v>255</v>
      </c>
      <c r="H67" s="96">
        <f t="shared" si="31"/>
        <v>-0.10000000009313226</v>
      </c>
      <c r="I67" s="20">
        <v>121274.4</v>
      </c>
      <c r="J67" s="20">
        <v>121274</v>
      </c>
      <c r="K67" s="6">
        <f t="shared" si="1"/>
        <v>0.39999999999417923</v>
      </c>
      <c r="L67" s="95">
        <v>79839.600000000006</v>
      </c>
      <c r="M67" s="20">
        <v>79839.600000000006</v>
      </c>
      <c r="N67" s="96">
        <f t="shared" si="2"/>
        <v>0</v>
      </c>
      <c r="O67" s="20">
        <v>367704.94</v>
      </c>
      <c r="P67" s="20" t="s">
        <v>256</v>
      </c>
      <c r="Q67" s="6">
        <f t="shared" si="32"/>
        <v>4509.9400000000023</v>
      </c>
      <c r="R67" s="95">
        <v>104650743.08</v>
      </c>
      <c r="S67" s="20">
        <v>104650800</v>
      </c>
      <c r="T67" s="96">
        <f t="shared" si="33"/>
        <v>-56.920000001788139</v>
      </c>
      <c r="U67" s="197">
        <f t="shared" si="6"/>
        <v>1</v>
      </c>
      <c r="W67" s="133" t="s">
        <v>46</v>
      </c>
      <c r="X67" s="114">
        <f t="shared" si="13"/>
        <v>0</v>
      </c>
      <c r="Y67" s="115">
        <f t="shared" si="14"/>
        <v>0</v>
      </c>
      <c r="Z67" s="115">
        <f t="shared" si="9"/>
        <v>0</v>
      </c>
      <c r="AA67" s="115">
        <f t="shared" si="10"/>
        <v>0</v>
      </c>
      <c r="AB67" s="115">
        <f t="shared" si="15"/>
        <v>1</v>
      </c>
      <c r="AC67" s="121">
        <f t="shared" si="16"/>
        <v>0</v>
      </c>
    </row>
    <row r="68" spans="1:29" ht="15" customHeight="1">
      <c r="A68" s="239"/>
      <c r="B68" s="133" t="s">
        <v>47</v>
      </c>
      <c r="C68" s="95">
        <v>23176855.850000001</v>
      </c>
      <c r="D68" s="20">
        <v>23176881</v>
      </c>
      <c r="E68" s="6">
        <f t="shared" si="34"/>
        <v>-25.149999998509884</v>
      </c>
      <c r="F68" s="95">
        <v>348910.67</v>
      </c>
      <c r="G68" s="20" t="s">
        <v>257</v>
      </c>
      <c r="H68" s="96">
        <f t="shared" si="31"/>
        <v>-0.33000000001629815</v>
      </c>
      <c r="I68" s="20">
        <v>15978.16</v>
      </c>
      <c r="J68" s="20">
        <v>15978.2</v>
      </c>
      <c r="K68" s="4">
        <f t="shared" si="1"/>
        <v>-4.0000000000873115E-2</v>
      </c>
      <c r="L68" s="95">
        <v>55847.199999999997</v>
      </c>
      <c r="M68" s="20">
        <v>55847.199999999997</v>
      </c>
      <c r="N68" s="145">
        <f t="shared" si="2"/>
        <v>0</v>
      </c>
      <c r="O68" s="20">
        <v>0</v>
      </c>
      <c r="P68" s="20" t="s">
        <v>55</v>
      </c>
      <c r="Q68" s="6">
        <f t="shared" si="32"/>
        <v>0</v>
      </c>
      <c r="R68" s="95">
        <v>24553515</v>
      </c>
      <c r="S68" s="20">
        <v>24553550</v>
      </c>
      <c r="T68" s="96">
        <f t="shared" si="33"/>
        <v>-35</v>
      </c>
      <c r="U68" s="197">
        <f t="shared" si="6"/>
        <v>1</v>
      </c>
      <c r="W68" s="133" t="s">
        <v>47</v>
      </c>
      <c r="X68" s="114">
        <f t="shared" si="13"/>
        <v>0</v>
      </c>
      <c r="Y68" s="115">
        <f t="shared" si="14"/>
        <v>0</v>
      </c>
      <c r="Z68" s="115">
        <f t="shared" si="9"/>
        <v>0</v>
      </c>
      <c r="AA68" s="115">
        <f t="shared" si="10"/>
        <v>0</v>
      </c>
      <c r="AB68" s="115">
        <f t="shared" si="15"/>
        <v>0</v>
      </c>
      <c r="AC68" s="121">
        <f t="shared" si="16"/>
        <v>0</v>
      </c>
    </row>
    <row r="69" spans="1:29" ht="15" customHeight="1">
      <c r="A69" s="239"/>
      <c r="B69" s="133" t="s">
        <v>48</v>
      </c>
      <c r="C69" s="95">
        <v>91998443.569999993</v>
      </c>
      <c r="D69" s="20"/>
      <c r="E69" s="6">
        <f t="shared" si="34"/>
        <v>91998443.569999993</v>
      </c>
      <c r="F69" s="95">
        <v>1681184.02</v>
      </c>
      <c r="G69" s="20"/>
      <c r="H69" s="96">
        <f t="shared" si="31"/>
        <v>1681184.02</v>
      </c>
      <c r="I69" s="20">
        <v>95769.55</v>
      </c>
      <c r="J69" s="20"/>
      <c r="K69" s="6">
        <f t="shared" si="1"/>
        <v>95769.55</v>
      </c>
      <c r="L69" s="95">
        <v>88273.95</v>
      </c>
      <c r="M69" s="20"/>
      <c r="N69" s="96">
        <f t="shared" si="2"/>
        <v>88273.95</v>
      </c>
      <c r="O69" s="20">
        <v>515955.92</v>
      </c>
      <c r="P69" s="20"/>
      <c r="Q69" s="6">
        <f t="shared" si="32"/>
        <v>515955.92</v>
      </c>
      <c r="R69" s="95">
        <v>97634839</v>
      </c>
      <c r="S69" s="20"/>
      <c r="T69" s="96">
        <f t="shared" si="33"/>
        <v>97634839</v>
      </c>
      <c r="U69" s="197">
        <f t="shared" si="6"/>
        <v>0</v>
      </c>
      <c r="W69" s="133" t="s">
        <v>48</v>
      </c>
      <c r="X69" s="114">
        <f t="shared" si="13"/>
        <v>0</v>
      </c>
      <c r="Y69" s="115">
        <f t="shared" si="14"/>
        <v>0</v>
      </c>
      <c r="Z69" s="115">
        <f t="shared" si="9"/>
        <v>0</v>
      </c>
      <c r="AA69" s="115">
        <f t="shared" si="10"/>
        <v>0</v>
      </c>
      <c r="AB69" s="115">
        <f t="shared" si="15"/>
        <v>0</v>
      </c>
      <c r="AC69" s="121">
        <f t="shared" si="16"/>
        <v>0</v>
      </c>
    </row>
    <row r="70" spans="1:29" ht="15" customHeight="1">
      <c r="A70" s="239"/>
      <c r="B70" s="133" t="s">
        <v>49</v>
      </c>
      <c r="C70" s="95">
        <v>68783718.609999999</v>
      </c>
      <c r="D70" s="20"/>
      <c r="E70" s="6">
        <f t="shared" si="34"/>
        <v>68783718.609999999</v>
      </c>
      <c r="F70" s="95">
        <v>584527.06000000006</v>
      </c>
      <c r="G70" s="20"/>
      <c r="H70" s="96">
        <f t="shared" si="31"/>
        <v>584527.06000000006</v>
      </c>
      <c r="I70" s="20">
        <v>95513.81</v>
      </c>
      <c r="J70" s="20"/>
      <c r="K70" s="6">
        <f t="shared" si="1"/>
        <v>95513.81</v>
      </c>
      <c r="L70" s="95">
        <v>12709.32</v>
      </c>
      <c r="M70" s="20"/>
      <c r="N70" s="96">
        <f t="shared" si="2"/>
        <v>12709.32</v>
      </c>
      <c r="O70" s="20">
        <v>192169.67</v>
      </c>
      <c r="P70" s="20"/>
      <c r="Q70" s="6">
        <f t="shared" si="32"/>
        <v>192169.67</v>
      </c>
      <c r="R70" s="95">
        <v>68089826.349999994</v>
      </c>
      <c r="S70" s="20"/>
      <c r="T70" s="96">
        <f t="shared" si="33"/>
        <v>68089826.349999994</v>
      </c>
      <c r="U70" s="197">
        <f t="shared" si="6"/>
        <v>0</v>
      </c>
      <c r="W70" s="133" t="s">
        <v>49</v>
      </c>
      <c r="X70" s="114">
        <f t="shared" si="13"/>
        <v>0</v>
      </c>
      <c r="Y70" s="115">
        <f t="shared" si="14"/>
        <v>0</v>
      </c>
      <c r="Z70" s="115">
        <f t="shared" si="9"/>
        <v>0</v>
      </c>
      <c r="AA70" s="115">
        <f t="shared" si="10"/>
        <v>0</v>
      </c>
      <c r="AB70" s="115">
        <f t="shared" si="15"/>
        <v>0</v>
      </c>
      <c r="AC70" s="121">
        <f t="shared" si="16"/>
        <v>0</v>
      </c>
    </row>
    <row r="71" spans="1:29" ht="15" customHeight="1">
      <c r="A71" s="240"/>
      <c r="B71" s="134" t="s">
        <v>50</v>
      </c>
      <c r="C71" s="95">
        <v>87981248.170000002</v>
      </c>
      <c r="D71" s="20"/>
      <c r="E71" s="6">
        <f t="shared" si="34"/>
        <v>87981248.170000002</v>
      </c>
      <c r="F71" s="95">
        <v>1221997.28</v>
      </c>
      <c r="G71" s="20"/>
      <c r="H71" s="96">
        <f t="shared" si="31"/>
        <v>1221997.28</v>
      </c>
      <c r="I71" s="20">
        <v>71255.28</v>
      </c>
      <c r="J71" s="20"/>
      <c r="K71" s="6">
        <f t="shared" si="1"/>
        <v>71255.28</v>
      </c>
      <c r="L71" s="95">
        <v>52802.45</v>
      </c>
      <c r="M71" s="20"/>
      <c r="N71" s="96">
        <f t="shared" si="2"/>
        <v>52802.45</v>
      </c>
      <c r="O71" s="20">
        <v>339962.82</v>
      </c>
      <c r="P71" s="20"/>
      <c r="Q71" s="142">
        <f t="shared" si="32"/>
        <v>339962.82</v>
      </c>
      <c r="R71" s="95">
        <v>91630273.010000005</v>
      </c>
      <c r="S71" s="20"/>
      <c r="T71" s="143">
        <f t="shared" si="33"/>
        <v>91630273.010000005</v>
      </c>
      <c r="U71" s="198">
        <f t="shared" si="6"/>
        <v>0</v>
      </c>
      <c r="W71" s="134" t="s">
        <v>50</v>
      </c>
      <c r="X71" s="118">
        <f t="shared" si="13"/>
        <v>0</v>
      </c>
      <c r="Y71" s="119">
        <f t="shared" si="14"/>
        <v>0</v>
      </c>
      <c r="Z71" s="119">
        <f t="shared" si="9"/>
        <v>0</v>
      </c>
      <c r="AA71" s="119">
        <f t="shared" si="10"/>
        <v>0</v>
      </c>
      <c r="AB71" s="119">
        <f t="shared" si="15"/>
        <v>0</v>
      </c>
      <c r="AC71" s="124">
        <f t="shared" si="16"/>
        <v>0</v>
      </c>
    </row>
    <row r="72" spans="1:29" ht="15" customHeight="1">
      <c r="A72" s="238">
        <v>42438</v>
      </c>
      <c r="B72" s="132" t="s">
        <v>42</v>
      </c>
      <c r="C72" s="92">
        <v>48059783.049999997</v>
      </c>
      <c r="D72" s="93"/>
      <c r="E72" s="101">
        <f>C72-D72</f>
        <v>48059783.049999997</v>
      </c>
      <c r="F72" s="92">
        <v>668434.51</v>
      </c>
      <c r="G72" s="93"/>
      <c r="H72" s="94">
        <f>F72-G72</f>
        <v>668434.51</v>
      </c>
      <c r="I72" s="93">
        <v>24477.37</v>
      </c>
      <c r="J72" s="93"/>
      <c r="K72" s="101">
        <f t="shared" si="1"/>
        <v>24477.37</v>
      </c>
      <c r="L72" s="92">
        <v>0</v>
      </c>
      <c r="M72" s="93"/>
      <c r="N72" s="94">
        <f t="shared" si="2"/>
        <v>0</v>
      </c>
      <c r="O72" s="93">
        <v>147354.39000000001</v>
      </c>
      <c r="P72" s="93"/>
      <c r="Q72" s="101">
        <f t="shared" si="32"/>
        <v>147354.39000000001</v>
      </c>
      <c r="R72" s="92">
        <v>50794043.359999999</v>
      </c>
      <c r="S72" s="93"/>
      <c r="T72" s="94">
        <f>R72-S72</f>
        <v>50794043.359999999</v>
      </c>
      <c r="U72" s="196">
        <f t="shared" si="6"/>
        <v>0</v>
      </c>
      <c r="W72" s="132" t="s">
        <v>42</v>
      </c>
      <c r="X72" s="114">
        <f t="shared" si="13"/>
        <v>0</v>
      </c>
      <c r="Y72" s="115">
        <f t="shared" si="14"/>
        <v>0</v>
      </c>
      <c r="Z72" s="115">
        <f t="shared" si="9"/>
        <v>0</v>
      </c>
      <c r="AA72" s="115">
        <f t="shared" si="10"/>
        <v>0</v>
      </c>
      <c r="AB72" s="115">
        <f t="shared" si="15"/>
        <v>0</v>
      </c>
      <c r="AC72" s="121">
        <f t="shared" si="16"/>
        <v>0</v>
      </c>
    </row>
    <row r="73" spans="1:29" ht="15" customHeight="1">
      <c r="A73" s="239"/>
      <c r="B73" s="133" t="s">
        <v>43</v>
      </c>
      <c r="C73" s="95">
        <v>35116868.969999999</v>
      </c>
      <c r="D73" s="20">
        <v>35116835</v>
      </c>
      <c r="E73" s="6">
        <f>C73-D73</f>
        <v>33.969999998807907</v>
      </c>
      <c r="F73" s="95">
        <v>302817.46000000002</v>
      </c>
      <c r="G73" s="20" t="s">
        <v>258</v>
      </c>
      <c r="H73" s="96">
        <f t="shared" ref="H73:H80" si="35">F73-G73</f>
        <v>-6972.539999999979</v>
      </c>
      <c r="I73" s="20">
        <v>164.28</v>
      </c>
      <c r="J73" s="20">
        <v>165.28</v>
      </c>
      <c r="K73" s="6">
        <f t="shared" ref="K73:K136" si="36">I73-J73</f>
        <v>-1</v>
      </c>
      <c r="L73" s="95">
        <v>0</v>
      </c>
      <c r="M73" s="20">
        <v>0</v>
      </c>
      <c r="N73" s="96">
        <f t="shared" ref="N73:N136" si="37">L73-M73</f>
        <v>0</v>
      </c>
      <c r="O73" s="20">
        <v>142529.51</v>
      </c>
      <c r="P73" s="20" t="s">
        <v>259</v>
      </c>
      <c r="Q73" s="6">
        <f t="shared" si="32"/>
        <v>-0.48999999999068677</v>
      </c>
      <c r="R73" s="95">
        <v>36921862.789999999</v>
      </c>
      <c r="S73" s="20">
        <v>36921890</v>
      </c>
      <c r="T73" s="96">
        <f t="shared" ref="T73:T80" si="38">R73-S73</f>
        <v>-27.21000000089407</v>
      </c>
      <c r="U73" s="197">
        <f t="shared" si="6"/>
        <v>1</v>
      </c>
      <c r="W73" s="133" t="s">
        <v>43</v>
      </c>
      <c r="X73" s="114">
        <f t="shared" si="13"/>
        <v>0</v>
      </c>
      <c r="Y73" s="115">
        <f t="shared" si="14"/>
        <v>1</v>
      </c>
      <c r="Z73" s="115">
        <f t="shared" si="9"/>
        <v>0</v>
      </c>
      <c r="AA73" s="115">
        <f t="shared" si="10"/>
        <v>0</v>
      </c>
      <c r="AB73" s="115">
        <f t="shared" si="15"/>
        <v>0</v>
      </c>
      <c r="AC73" s="121">
        <f t="shared" si="16"/>
        <v>0</v>
      </c>
    </row>
    <row r="74" spans="1:29" ht="15" customHeight="1">
      <c r="A74" s="239"/>
      <c r="B74" s="104" t="s">
        <v>44</v>
      </c>
      <c r="C74" s="95">
        <v>90424253.659999996</v>
      </c>
      <c r="D74" s="20"/>
      <c r="E74" s="6">
        <f t="shared" ref="E74:E80" si="39">C74-D74</f>
        <v>90424253.659999996</v>
      </c>
      <c r="F74" s="95">
        <v>1800561.56</v>
      </c>
      <c r="G74" s="20"/>
      <c r="H74" s="96">
        <f>F74-G74</f>
        <v>1800561.56</v>
      </c>
      <c r="I74" s="20">
        <v>74769.16</v>
      </c>
      <c r="J74" s="20"/>
      <c r="K74" s="6">
        <f t="shared" si="36"/>
        <v>74769.16</v>
      </c>
      <c r="L74" s="95">
        <v>1234.7</v>
      </c>
      <c r="M74" s="20"/>
      <c r="N74" s="96">
        <f t="shared" si="37"/>
        <v>1234.7</v>
      </c>
      <c r="O74" s="20">
        <v>207086.45</v>
      </c>
      <c r="P74" s="20"/>
      <c r="Q74" s="6">
        <f t="shared" si="32"/>
        <v>207086.45</v>
      </c>
      <c r="R74" s="95">
        <v>88490140.900000006</v>
      </c>
      <c r="S74" s="20"/>
      <c r="T74" s="96">
        <f t="shared" si="38"/>
        <v>88490140.900000006</v>
      </c>
      <c r="U74" s="197">
        <f t="shared" ref="U74:U137" si="40">IF(D74=0,0,1)</f>
        <v>0</v>
      </c>
      <c r="W74" s="104" t="s">
        <v>44</v>
      </c>
      <c r="X74" s="114">
        <f t="shared" si="13"/>
        <v>0</v>
      </c>
      <c r="Y74" s="115">
        <f t="shared" si="14"/>
        <v>0</v>
      </c>
      <c r="Z74" s="115">
        <f t="shared" ref="Z74:Z137" si="41">+IF(AND(I74&lt;&gt;0,J74&lt;&gt;0,OR(K74&gt;100,K74&lt;-100)),1,0)</f>
        <v>0</v>
      </c>
      <c r="AA74" s="115">
        <f t="shared" ref="AA74:AA137" si="42">+IF(AND(L74&lt;&gt;0,M74&lt;&gt;0,OR(N74&gt;100,N74&lt;-100)),1,0)</f>
        <v>0</v>
      </c>
      <c r="AB74" s="115">
        <f t="shared" si="15"/>
        <v>0</v>
      </c>
      <c r="AC74" s="121">
        <f t="shared" si="16"/>
        <v>0</v>
      </c>
    </row>
    <row r="75" spans="1:29" ht="15" customHeight="1">
      <c r="A75" s="239"/>
      <c r="B75" s="133" t="s">
        <v>45</v>
      </c>
      <c r="C75" s="95">
        <v>47056663.359999999</v>
      </c>
      <c r="D75" s="20"/>
      <c r="E75" s="6">
        <f t="shared" si="39"/>
        <v>47056663.359999999</v>
      </c>
      <c r="F75" s="95">
        <v>943475.37</v>
      </c>
      <c r="G75" s="20"/>
      <c r="H75" s="96">
        <f t="shared" si="35"/>
        <v>943475.37</v>
      </c>
      <c r="I75" s="20">
        <v>31750.92</v>
      </c>
      <c r="J75" s="20"/>
      <c r="K75" s="6">
        <f t="shared" si="36"/>
        <v>31750.92</v>
      </c>
      <c r="L75" s="95">
        <v>6918.8</v>
      </c>
      <c r="M75" s="20"/>
      <c r="N75" s="96">
        <f t="shared" si="37"/>
        <v>6918.8</v>
      </c>
      <c r="O75" s="20">
        <v>153644.06</v>
      </c>
      <c r="P75" s="20"/>
      <c r="Q75" s="6">
        <f t="shared" si="32"/>
        <v>153644.06</v>
      </c>
      <c r="R75" s="95">
        <v>51159122.810000002</v>
      </c>
      <c r="S75" s="20"/>
      <c r="T75" s="96">
        <f t="shared" si="38"/>
        <v>51159122.810000002</v>
      </c>
      <c r="U75" s="197">
        <f t="shared" si="40"/>
        <v>0</v>
      </c>
      <c r="W75" s="133" t="s">
        <v>45</v>
      </c>
      <c r="X75" s="114">
        <f t="shared" si="13"/>
        <v>0</v>
      </c>
      <c r="Y75" s="115">
        <f t="shared" si="14"/>
        <v>0</v>
      </c>
      <c r="Z75" s="115">
        <f t="shared" si="41"/>
        <v>0</v>
      </c>
      <c r="AA75" s="115">
        <f t="shared" si="42"/>
        <v>0</v>
      </c>
      <c r="AB75" s="115">
        <f t="shared" si="15"/>
        <v>0</v>
      </c>
      <c r="AC75" s="121">
        <f t="shared" si="16"/>
        <v>0</v>
      </c>
    </row>
    <row r="76" spans="1:29" ht="15" customHeight="1">
      <c r="A76" s="239"/>
      <c r="B76" s="133" t="s">
        <v>46</v>
      </c>
      <c r="C76" s="95">
        <v>104650743.08</v>
      </c>
      <c r="D76" s="20"/>
      <c r="E76" s="6">
        <f t="shared" si="39"/>
        <v>104650743.08</v>
      </c>
      <c r="F76" s="95">
        <v>1921395.43</v>
      </c>
      <c r="G76" s="20"/>
      <c r="H76" s="96">
        <f t="shared" si="35"/>
        <v>1921395.43</v>
      </c>
      <c r="I76" s="20">
        <v>93322.87</v>
      </c>
      <c r="J76" s="20"/>
      <c r="K76" s="6">
        <f t="shared" si="36"/>
        <v>93322.87</v>
      </c>
      <c r="L76" s="95">
        <v>5274.01</v>
      </c>
      <c r="M76" s="20"/>
      <c r="N76" s="96">
        <f t="shared" si="37"/>
        <v>5274.01</v>
      </c>
      <c r="O76" s="20">
        <v>236552.95999999999</v>
      </c>
      <c r="P76" s="20"/>
      <c r="Q76" s="6">
        <f t="shared" si="32"/>
        <v>236552.95999999999</v>
      </c>
      <c r="R76" s="95">
        <v>102580843.55</v>
      </c>
      <c r="S76" s="20"/>
      <c r="T76" s="96">
        <f t="shared" si="38"/>
        <v>102580843.55</v>
      </c>
      <c r="U76" s="197">
        <f t="shared" si="40"/>
        <v>0</v>
      </c>
      <c r="W76" s="133" t="s">
        <v>46</v>
      </c>
      <c r="X76" s="114">
        <f t="shared" si="13"/>
        <v>0</v>
      </c>
      <c r="Y76" s="115">
        <f t="shared" si="14"/>
        <v>0</v>
      </c>
      <c r="Z76" s="115">
        <f t="shared" si="41"/>
        <v>0</v>
      </c>
      <c r="AA76" s="115">
        <f t="shared" si="42"/>
        <v>0</v>
      </c>
      <c r="AB76" s="115">
        <f t="shared" si="15"/>
        <v>0</v>
      </c>
      <c r="AC76" s="121">
        <f t="shared" si="16"/>
        <v>0</v>
      </c>
    </row>
    <row r="77" spans="1:29" ht="15" customHeight="1">
      <c r="A77" s="239"/>
      <c r="B77" s="133" t="s">
        <v>47</v>
      </c>
      <c r="C77" s="95">
        <v>24553515</v>
      </c>
      <c r="D77" s="20"/>
      <c r="E77" s="6">
        <f t="shared" si="39"/>
        <v>24553515</v>
      </c>
      <c r="F77" s="95">
        <v>377036.49</v>
      </c>
      <c r="G77" s="20"/>
      <c r="H77" s="96">
        <f t="shared" si="35"/>
        <v>377036.49</v>
      </c>
      <c r="I77" s="20">
        <v>6378.24</v>
      </c>
      <c r="J77" s="20"/>
      <c r="K77" s="4">
        <f t="shared" si="36"/>
        <v>6378.24</v>
      </c>
      <c r="L77" s="95">
        <v>574.26</v>
      </c>
      <c r="M77" s="20"/>
      <c r="N77" s="145">
        <f t="shared" si="37"/>
        <v>574.26</v>
      </c>
      <c r="O77" s="20">
        <v>130647.23</v>
      </c>
      <c r="P77" s="20"/>
      <c r="Q77" s="6">
        <f t="shared" si="32"/>
        <v>130647.23</v>
      </c>
      <c r="R77" s="95">
        <v>24051634.25</v>
      </c>
      <c r="S77" s="20"/>
      <c r="T77" s="96">
        <f t="shared" si="38"/>
        <v>24051634.25</v>
      </c>
      <c r="U77" s="197">
        <f t="shared" si="40"/>
        <v>0</v>
      </c>
      <c r="W77" s="133" t="s">
        <v>47</v>
      </c>
      <c r="X77" s="114">
        <f t="shared" si="13"/>
        <v>0</v>
      </c>
      <c r="Y77" s="115">
        <f t="shared" si="14"/>
        <v>0</v>
      </c>
      <c r="Z77" s="115">
        <f t="shared" si="41"/>
        <v>0</v>
      </c>
      <c r="AA77" s="115">
        <f t="shared" si="42"/>
        <v>0</v>
      </c>
      <c r="AB77" s="115">
        <f t="shared" si="15"/>
        <v>0</v>
      </c>
      <c r="AC77" s="121">
        <f t="shared" si="16"/>
        <v>0</v>
      </c>
    </row>
    <row r="78" spans="1:29" ht="15" customHeight="1">
      <c r="A78" s="239"/>
      <c r="B78" s="133" t="s">
        <v>48</v>
      </c>
      <c r="C78" s="95">
        <v>97634839</v>
      </c>
      <c r="D78" s="20"/>
      <c r="E78" s="6">
        <f t="shared" si="39"/>
        <v>97634839</v>
      </c>
      <c r="F78" s="95">
        <v>1479799.13</v>
      </c>
      <c r="G78" s="20"/>
      <c r="H78" s="96">
        <f t="shared" si="35"/>
        <v>1479799.13</v>
      </c>
      <c r="I78" s="20">
        <v>156104.01</v>
      </c>
      <c r="J78" s="20"/>
      <c r="K78" s="6">
        <f t="shared" si="36"/>
        <v>156104.01</v>
      </c>
      <c r="L78" s="95">
        <v>51533.17</v>
      </c>
      <c r="M78" s="20"/>
      <c r="N78" s="96">
        <f t="shared" si="37"/>
        <v>51533.17</v>
      </c>
      <c r="O78" s="20">
        <v>400063.26</v>
      </c>
      <c r="P78" s="20"/>
      <c r="Q78" s="6">
        <f t="shared" si="32"/>
        <v>400063.26</v>
      </c>
      <c r="R78" s="95">
        <v>97272869.180000007</v>
      </c>
      <c r="S78" s="20"/>
      <c r="T78" s="96">
        <f t="shared" si="38"/>
        <v>97272869.180000007</v>
      </c>
      <c r="U78" s="197">
        <f t="shared" si="40"/>
        <v>0</v>
      </c>
      <c r="W78" s="133" t="s">
        <v>48</v>
      </c>
      <c r="X78" s="114">
        <f t="shared" si="13"/>
        <v>0</v>
      </c>
      <c r="Y78" s="115">
        <f t="shared" si="14"/>
        <v>0</v>
      </c>
      <c r="Z78" s="115">
        <f t="shared" si="41"/>
        <v>0</v>
      </c>
      <c r="AA78" s="115">
        <f t="shared" si="42"/>
        <v>0</v>
      </c>
      <c r="AB78" s="115">
        <f t="shared" si="15"/>
        <v>0</v>
      </c>
      <c r="AC78" s="121">
        <f t="shared" si="16"/>
        <v>0</v>
      </c>
    </row>
    <row r="79" spans="1:29" ht="15" customHeight="1">
      <c r="A79" s="239"/>
      <c r="B79" s="133" t="s">
        <v>49</v>
      </c>
      <c r="C79" s="95">
        <v>68089826.349999994</v>
      </c>
      <c r="D79" s="20"/>
      <c r="E79" s="6">
        <f t="shared" si="39"/>
        <v>68089826.349999994</v>
      </c>
      <c r="F79" s="95">
        <v>1213925.02</v>
      </c>
      <c r="G79" s="20"/>
      <c r="H79" s="96">
        <f t="shared" si="35"/>
        <v>1213925.02</v>
      </c>
      <c r="I79" s="20">
        <v>170379.37</v>
      </c>
      <c r="J79" s="20"/>
      <c r="K79" s="6">
        <f t="shared" si="36"/>
        <v>170379.37</v>
      </c>
      <c r="L79" s="95">
        <v>39706.25</v>
      </c>
      <c r="M79" s="20"/>
      <c r="N79" s="96">
        <f t="shared" si="37"/>
        <v>39706.25</v>
      </c>
      <c r="O79" s="20">
        <v>228730.53</v>
      </c>
      <c r="P79" s="20"/>
      <c r="Q79" s="6">
        <f t="shared" si="32"/>
        <v>228730.53</v>
      </c>
      <c r="R79" s="95">
        <v>66777843.899999999</v>
      </c>
      <c r="S79" s="20"/>
      <c r="T79" s="96">
        <f t="shared" si="38"/>
        <v>66777843.899999999</v>
      </c>
      <c r="U79" s="197">
        <f t="shared" si="40"/>
        <v>0</v>
      </c>
      <c r="W79" s="133" t="s">
        <v>49</v>
      </c>
      <c r="X79" s="114">
        <f t="shared" si="13"/>
        <v>0</v>
      </c>
      <c r="Y79" s="115">
        <f t="shared" si="14"/>
        <v>0</v>
      </c>
      <c r="Z79" s="115">
        <f t="shared" si="41"/>
        <v>0</v>
      </c>
      <c r="AA79" s="115">
        <f t="shared" si="42"/>
        <v>0</v>
      </c>
      <c r="AB79" s="115">
        <f t="shared" si="15"/>
        <v>0</v>
      </c>
      <c r="AC79" s="121">
        <f t="shared" si="16"/>
        <v>0</v>
      </c>
    </row>
    <row r="80" spans="1:29" ht="15" customHeight="1">
      <c r="A80" s="240"/>
      <c r="B80" s="134" t="s">
        <v>50</v>
      </c>
      <c r="C80" s="97">
        <v>91630273.010000005</v>
      </c>
      <c r="D80" s="98"/>
      <c r="E80" s="140">
        <f t="shared" si="39"/>
        <v>91630273.010000005</v>
      </c>
      <c r="F80" s="97">
        <v>1436584.73</v>
      </c>
      <c r="G80" s="98"/>
      <c r="H80" s="141">
        <f t="shared" si="35"/>
        <v>1436584.73</v>
      </c>
      <c r="I80" s="98">
        <v>626095.75</v>
      </c>
      <c r="J80" s="98"/>
      <c r="K80" s="140">
        <f t="shared" si="36"/>
        <v>626095.75</v>
      </c>
      <c r="L80" s="97">
        <v>343970.43</v>
      </c>
      <c r="M80" s="98"/>
      <c r="N80" s="141">
        <f t="shared" si="37"/>
        <v>343970.43</v>
      </c>
      <c r="O80" s="98">
        <v>307963.28999999998</v>
      </c>
      <c r="P80" s="98"/>
      <c r="Q80" s="140">
        <f t="shared" si="32"/>
        <v>307963.28999999998</v>
      </c>
      <c r="R80" s="97">
        <v>90167850.290000007</v>
      </c>
      <c r="S80" s="98"/>
      <c r="T80" s="141">
        <f t="shared" si="38"/>
        <v>90167850.290000007</v>
      </c>
      <c r="U80" s="198">
        <f t="shared" si="40"/>
        <v>0</v>
      </c>
      <c r="W80" s="134" t="s">
        <v>50</v>
      </c>
      <c r="X80" s="114">
        <f t="shared" si="13"/>
        <v>0</v>
      </c>
      <c r="Y80" s="115">
        <f t="shared" si="14"/>
        <v>0</v>
      </c>
      <c r="Z80" s="115">
        <f t="shared" si="41"/>
        <v>0</v>
      </c>
      <c r="AA80" s="115">
        <f t="shared" si="42"/>
        <v>0</v>
      </c>
      <c r="AB80" s="115">
        <f t="shared" si="15"/>
        <v>0</v>
      </c>
      <c r="AC80" s="121">
        <f t="shared" si="16"/>
        <v>0</v>
      </c>
    </row>
    <row r="81" spans="1:29" ht="15" customHeight="1">
      <c r="A81" s="238">
        <v>42439</v>
      </c>
      <c r="B81" s="132" t="s">
        <v>42</v>
      </c>
      <c r="C81" s="135">
        <v>48059783.049999997</v>
      </c>
      <c r="D81" s="131"/>
      <c r="E81" s="6">
        <f>C81-D81</f>
        <v>48059783.049999997</v>
      </c>
      <c r="F81" s="135"/>
      <c r="G81" s="131"/>
      <c r="H81" s="96">
        <f>F81-G81</f>
        <v>0</v>
      </c>
      <c r="I81" s="131"/>
      <c r="J81" s="131"/>
      <c r="K81" s="6">
        <f t="shared" si="36"/>
        <v>0</v>
      </c>
      <c r="L81" s="135"/>
      <c r="M81" s="131"/>
      <c r="N81" s="96">
        <f t="shared" si="37"/>
        <v>0</v>
      </c>
      <c r="O81" s="131"/>
      <c r="P81" s="131"/>
      <c r="Q81" s="6">
        <f>O81-P81</f>
        <v>0</v>
      </c>
      <c r="R81" s="135"/>
      <c r="S81" s="131"/>
      <c r="T81" s="96">
        <f>R81-S81</f>
        <v>0</v>
      </c>
      <c r="U81" s="196">
        <f t="shared" si="40"/>
        <v>0</v>
      </c>
      <c r="W81" s="132" t="s">
        <v>42</v>
      </c>
      <c r="X81" s="110">
        <f t="shared" si="13"/>
        <v>0</v>
      </c>
      <c r="Y81" s="111">
        <f t="shared" si="14"/>
        <v>0</v>
      </c>
      <c r="Z81" s="111">
        <f t="shared" si="41"/>
        <v>0</v>
      </c>
      <c r="AA81" s="111">
        <f t="shared" si="42"/>
        <v>0</v>
      </c>
      <c r="AB81" s="111">
        <f t="shared" si="15"/>
        <v>0</v>
      </c>
      <c r="AC81" s="123">
        <f t="shared" si="16"/>
        <v>0</v>
      </c>
    </row>
    <row r="82" spans="1:29" ht="15" customHeight="1">
      <c r="A82" s="239"/>
      <c r="B82" s="133" t="s">
        <v>43</v>
      </c>
      <c r="C82" s="95">
        <v>36921862.789999999</v>
      </c>
      <c r="D82" s="20">
        <v>36921890</v>
      </c>
      <c r="E82" s="6">
        <f>C82-D82</f>
        <v>-27.21000000089407</v>
      </c>
      <c r="F82" s="95">
        <v>281762.84999999998</v>
      </c>
      <c r="G82" s="20" t="s">
        <v>260</v>
      </c>
      <c r="H82" s="96">
        <f t="shared" ref="H82:H89" si="43">F82-G82</f>
        <v>-7624.1500000000233</v>
      </c>
      <c r="I82" s="20">
        <v>5299.69</v>
      </c>
      <c r="J82" s="20">
        <v>5299.7</v>
      </c>
      <c r="K82" s="6">
        <f t="shared" si="36"/>
        <v>-1.0000000000218279E-2</v>
      </c>
      <c r="L82" s="95">
        <v>-1</v>
      </c>
      <c r="M82" s="20">
        <v>0</v>
      </c>
      <c r="N82" s="96">
        <f t="shared" si="37"/>
        <v>-1</v>
      </c>
      <c r="O82" s="20">
        <v>0</v>
      </c>
      <c r="P82" s="20" t="s">
        <v>55</v>
      </c>
      <c r="Q82" s="6">
        <f t="shared" ref="Q82:Q89" si="44">O82-P82</f>
        <v>0</v>
      </c>
      <c r="R82" s="95">
        <v>39796460.490000002</v>
      </c>
      <c r="S82" s="20">
        <v>39796480</v>
      </c>
      <c r="T82" s="96">
        <f t="shared" ref="T82:T89" si="45">R82-S82</f>
        <v>-19.509999997913837</v>
      </c>
      <c r="U82" s="197">
        <f t="shared" si="40"/>
        <v>1</v>
      </c>
      <c r="W82" s="133" t="s">
        <v>43</v>
      </c>
      <c r="X82" s="114">
        <f t="shared" ref="X82:X145" si="46">+IF(AND(C82&lt;&gt;0,D82&lt;&gt;0,OR(E82&gt;100,E82&lt;-100)),1,0)</f>
        <v>0</v>
      </c>
      <c r="Y82" s="115">
        <f t="shared" ref="Y82:Y145" si="47">+IF(AND(F82&lt;&gt;0,G82&lt;&gt;0,OR(H82&gt;100,H82&lt;-100)),1,0)</f>
        <v>1</v>
      </c>
      <c r="Z82" s="115">
        <f t="shared" si="41"/>
        <v>0</v>
      </c>
      <c r="AA82" s="115">
        <f t="shared" si="42"/>
        <v>0</v>
      </c>
      <c r="AB82" s="115">
        <f t="shared" ref="AB82:AB145" si="48">+IF(AND(O82&lt;&gt;0,P82&lt;&gt;0,OR(Q82&gt;100,Q82&lt;-100)),1,0)</f>
        <v>0</v>
      </c>
      <c r="AC82" s="121">
        <f t="shared" ref="AC82:AC145" si="49">+IF(AND(R82&lt;&gt;0,S82&lt;&gt;0,OR(T82&gt;100,T82&lt;-100)),1,0)</f>
        <v>0</v>
      </c>
    </row>
    <row r="83" spans="1:29" ht="15" customHeight="1">
      <c r="A83" s="239"/>
      <c r="B83" s="104" t="s">
        <v>44</v>
      </c>
      <c r="C83" s="95">
        <v>88490140.900000006</v>
      </c>
      <c r="D83" s="20"/>
      <c r="E83" s="6">
        <f t="shared" ref="E83:E89" si="50">C83-D83</f>
        <v>88490140.900000006</v>
      </c>
      <c r="F83" s="95">
        <v>1260277.8400000001</v>
      </c>
      <c r="G83" s="20"/>
      <c r="H83" s="96">
        <f>F83-G83</f>
        <v>1260277.8400000001</v>
      </c>
      <c r="I83" s="20">
        <v>97230.55</v>
      </c>
      <c r="K83" s="6">
        <f t="shared" si="36"/>
        <v>97230.55</v>
      </c>
      <c r="L83" s="95">
        <v>9035.48</v>
      </c>
      <c r="N83" s="96">
        <f t="shared" si="37"/>
        <v>9035.48</v>
      </c>
      <c r="O83" s="20">
        <v>0</v>
      </c>
      <c r="P83" s="20"/>
      <c r="Q83" s="6">
        <f t="shared" si="44"/>
        <v>0</v>
      </c>
      <c r="R83" s="95">
        <v>101222213.72</v>
      </c>
      <c r="S83" s="20"/>
      <c r="T83" s="96">
        <f t="shared" si="45"/>
        <v>101222213.72</v>
      </c>
      <c r="U83" s="197">
        <f t="shared" si="40"/>
        <v>0</v>
      </c>
      <c r="W83" s="104" t="s">
        <v>44</v>
      </c>
      <c r="X83" s="114">
        <f t="shared" si="46"/>
        <v>0</v>
      </c>
      <c r="Y83" s="115">
        <f t="shared" si="47"/>
        <v>0</v>
      </c>
      <c r="Z83" s="115">
        <f t="shared" si="41"/>
        <v>0</v>
      </c>
      <c r="AA83" s="115">
        <f t="shared" si="42"/>
        <v>0</v>
      </c>
      <c r="AB83" s="115">
        <f t="shared" si="48"/>
        <v>0</v>
      </c>
      <c r="AC83" s="121">
        <f t="shared" si="49"/>
        <v>0</v>
      </c>
    </row>
    <row r="84" spans="1:29" ht="15" customHeight="1">
      <c r="A84" s="239"/>
      <c r="B84" s="133" t="s">
        <v>45</v>
      </c>
      <c r="C84" s="95">
        <v>51159122.810000002</v>
      </c>
      <c r="D84" s="20"/>
      <c r="E84" s="6">
        <f t="shared" si="50"/>
        <v>51159122.810000002</v>
      </c>
      <c r="F84" s="95">
        <v>919763.14</v>
      </c>
      <c r="G84" s="20"/>
      <c r="H84" s="96">
        <f t="shared" si="43"/>
        <v>919763.14</v>
      </c>
      <c r="I84" s="20">
        <v>38452.44</v>
      </c>
      <c r="J84" s="20"/>
      <c r="K84" s="6">
        <f t="shared" si="36"/>
        <v>38452.44</v>
      </c>
      <c r="L84" s="95">
        <v>2140.65</v>
      </c>
      <c r="M84" s="20"/>
      <c r="N84" s="96">
        <f t="shared" si="37"/>
        <v>2140.65</v>
      </c>
      <c r="O84" s="20">
        <v>0</v>
      </c>
      <c r="P84" s="20"/>
      <c r="Q84" s="6">
        <f t="shared" si="44"/>
        <v>0</v>
      </c>
      <c r="R84" s="95">
        <v>53558475.390000001</v>
      </c>
      <c r="S84" s="20"/>
      <c r="T84" s="96">
        <f t="shared" si="45"/>
        <v>53558475.390000001</v>
      </c>
      <c r="U84" s="197">
        <f t="shared" si="40"/>
        <v>0</v>
      </c>
      <c r="W84" s="133" t="s">
        <v>45</v>
      </c>
      <c r="X84" s="114">
        <f t="shared" si="46"/>
        <v>0</v>
      </c>
      <c r="Y84" s="115">
        <f t="shared" si="47"/>
        <v>0</v>
      </c>
      <c r="Z84" s="115">
        <f t="shared" si="41"/>
        <v>0</v>
      </c>
      <c r="AA84" s="115">
        <f t="shared" si="42"/>
        <v>0</v>
      </c>
      <c r="AB84" s="115">
        <f t="shared" si="48"/>
        <v>0</v>
      </c>
      <c r="AC84" s="121">
        <f t="shared" si="49"/>
        <v>0</v>
      </c>
    </row>
    <row r="85" spans="1:29" ht="15" customHeight="1">
      <c r="A85" s="239"/>
      <c r="B85" s="133" t="s">
        <v>46</v>
      </c>
      <c r="C85" s="95">
        <v>102580843.55</v>
      </c>
      <c r="D85" s="20"/>
      <c r="E85" s="6">
        <f t="shared" si="50"/>
        <v>102580843.55</v>
      </c>
      <c r="F85" s="95">
        <v>1484217.56</v>
      </c>
      <c r="G85" s="20"/>
      <c r="H85" s="96">
        <f t="shared" si="43"/>
        <v>1484217.56</v>
      </c>
      <c r="I85" s="20">
        <v>129650</v>
      </c>
      <c r="J85" s="20" t="s">
        <v>338</v>
      </c>
      <c r="K85" s="6">
        <f t="shared" si="36"/>
        <v>129649.99</v>
      </c>
      <c r="L85" s="95">
        <v>9488.52</v>
      </c>
      <c r="M85" s="20" t="s">
        <v>338</v>
      </c>
      <c r="N85" s="96">
        <f t="shared" si="37"/>
        <v>9488.51</v>
      </c>
      <c r="O85" s="20">
        <v>0</v>
      </c>
      <c r="P85" s="20"/>
      <c r="Q85" s="6">
        <f t="shared" si="44"/>
        <v>0</v>
      </c>
      <c r="R85" s="95">
        <v>110568172.92</v>
      </c>
      <c r="S85" s="20"/>
      <c r="T85" s="96">
        <f t="shared" si="45"/>
        <v>110568172.92</v>
      </c>
      <c r="U85" s="197">
        <f t="shared" si="40"/>
        <v>0</v>
      </c>
      <c r="W85" s="133" t="s">
        <v>46</v>
      </c>
      <c r="X85" s="114">
        <f t="shared" si="46"/>
        <v>0</v>
      </c>
      <c r="Y85" s="115">
        <f t="shared" si="47"/>
        <v>0</v>
      </c>
      <c r="Z85" s="115">
        <f t="shared" si="41"/>
        <v>1</v>
      </c>
      <c r="AA85" s="115">
        <f>+IF(AND(L85&lt;&gt;0,M85&lt;&gt;0,OR(N85&gt;100,N85&lt;-100)),1,0)</f>
        <v>1</v>
      </c>
      <c r="AB85" s="115">
        <f t="shared" si="48"/>
        <v>0</v>
      </c>
      <c r="AC85" s="121">
        <f t="shared" si="49"/>
        <v>0</v>
      </c>
    </row>
    <row r="86" spans="1:29" ht="15" customHeight="1">
      <c r="A86" s="239"/>
      <c r="B86" s="133" t="s">
        <v>47</v>
      </c>
      <c r="C86" s="95"/>
      <c r="D86" s="20"/>
      <c r="E86" s="6">
        <f t="shared" si="50"/>
        <v>0</v>
      </c>
      <c r="F86" s="95"/>
      <c r="G86" s="20"/>
      <c r="H86" s="96">
        <f t="shared" si="43"/>
        <v>0</v>
      </c>
      <c r="I86" s="20"/>
      <c r="J86" s="20"/>
      <c r="K86" s="6">
        <f t="shared" si="36"/>
        <v>0</v>
      </c>
      <c r="L86" s="95"/>
      <c r="M86" s="20"/>
      <c r="N86" s="96">
        <f t="shared" si="37"/>
        <v>0</v>
      </c>
      <c r="O86" s="20"/>
      <c r="P86" s="20"/>
      <c r="Q86" s="6">
        <f t="shared" si="44"/>
        <v>0</v>
      </c>
      <c r="R86" s="95"/>
      <c r="S86" s="20"/>
      <c r="T86" s="96">
        <f t="shared" si="45"/>
        <v>0</v>
      </c>
      <c r="U86" s="197">
        <f t="shared" si="40"/>
        <v>0</v>
      </c>
      <c r="W86" s="133" t="s">
        <v>47</v>
      </c>
      <c r="X86" s="114">
        <f t="shared" si="46"/>
        <v>0</v>
      </c>
      <c r="Y86" s="115">
        <f t="shared" si="47"/>
        <v>0</v>
      </c>
      <c r="Z86" s="115">
        <f t="shared" si="41"/>
        <v>0</v>
      </c>
      <c r="AA86" s="115">
        <f t="shared" si="42"/>
        <v>0</v>
      </c>
      <c r="AB86" s="115">
        <f t="shared" si="48"/>
        <v>0</v>
      </c>
      <c r="AC86" s="121">
        <f t="shared" si="49"/>
        <v>0</v>
      </c>
    </row>
    <row r="87" spans="1:29" ht="15" customHeight="1">
      <c r="A87" s="239"/>
      <c r="B87" s="133" t="s">
        <v>48</v>
      </c>
      <c r="C87" s="95">
        <v>97272869.180000007</v>
      </c>
      <c r="D87" s="20"/>
      <c r="E87" s="6">
        <f t="shared" si="50"/>
        <v>97272869.180000007</v>
      </c>
      <c r="F87" s="95">
        <v>988478.18</v>
      </c>
      <c r="G87" s="20"/>
      <c r="H87" s="96">
        <f t="shared" si="43"/>
        <v>988478.18</v>
      </c>
      <c r="I87" s="20">
        <v>123113.74</v>
      </c>
      <c r="J87" s="20"/>
      <c r="K87" s="6">
        <f t="shared" si="36"/>
        <v>123113.74</v>
      </c>
      <c r="L87" s="95">
        <v>8362.1200000000008</v>
      </c>
      <c r="M87" s="20"/>
      <c r="N87" s="96">
        <f t="shared" si="37"/>
        <v>8362.1200000000008</v>
      </c>
      <c r="O87" s="20">
        <v>0</v>
      </c>
      <c r="P87" s="20"/>
      <c r="Q87" s="6">
        <f t="shared" si="44"/>
        <v>0</v>
      </c>
      <c r="R87" s="95">
        <v>96399142.609999999</v>
      </c>
      <c r="S87" s="20"/>
      <c r="T87" s="96">
        <f t="shared" si="45"/>
        <v>96399142.609999999</v>
      </c>
      <c r="U87" s="197">
        <f t="shared" si="40"/>
        <v>0</v>
      </c>
      <c r="W87" s="133" t="s">
        <v>48</v>
      </c>
      <c r="X87" s="114">
        <f t="shared" si="46"/>
        <v>0</v>
      </c>
      <c r="Y87" s="115">
        <f t="shared" si="47"/>
        <v>0</v>
      </c>
      <c r="Z87" s="115">
        <f t="shared" si="41"/>
        <v>0</v>
      </c>
      <c r="AA87" s="115">
        <f t="shared" si="42"/>
        <v>0</v>
      </c>
      <c r="AB87" s="115">
        <f t="shared" si="48"/>
        <v>0</v>
      </c>
      <c r="AC87" s="121">
        <f t="shared" si="49"/>
        <v>0</v>
      </c>
    </row>
    <row r="88" spans="1:29" ht="15" customHeight="1">
      <c r="A88" s="239"/>
      <c r="B88" s="133" t="s">
        <v>49</v>
      </c>
      <c r="C88" s="95">
        <v>66777843.899999999</v>
      </c>
      <c r="D88" s="20"/>
      <c r="E88" s="6">
        <f t="shared" si="50"/>
        <v>66777843.899999999</v>
      </c>
      <c r="F88" s="95">
        <v>1105715.8700000001</v>
      </c>
      <c r="G88" s="20"/>
      <c r="H88" s="96">
        <f t="shared" si="43"/>
        <v>1105715.8700000001</v>
      </c>
      <c r="I88" s="20">
        <v>91934.9</v>
      </c>
      <c r="J88" s="20"/>
      <c r="K88" s="6">
        <f t="shared" si="36"/>
        <v>91934.9</v>
      </c>
      <c r="L88" s="95">
        <v>15190.49</v>
      </c>
      <c r="M88" s="20"/>
      <c r="N88" s="96">
        <f t="shared" si="37"/>
        <v>15190.49</v>
      </c>
      <c r="O88" s="20">
        <v>0</v>
      </c>
      <c r="P88" s="20"/>
      <c r="Q88" s="6">
        <f t="shared" si="44"/>
        <v>0</v>
      </c>
      <c r="R88" s="95">
        <v>65748872.43</v>
      </c>
      <c r="S88" s="20"/>
      <c r="T88" s="96">
        <f t="shared" si="45"/>
        <v>65748872.43</v>
      </c>
      <c r="U88" s="197">
        <f t="shared" si="40"/>
        <v>0</v>
      </c>
      <c r="W88" s="133" t="s">
        <v>49</v>
      </c>
      <c r="X88" s="114">
        <f t="shared" si="46"/>
        <v>0</v>
      </c>
      <c r="Y88" s="115">
        <f t="shared" si="47"/>
        <v>0</v>
      </c>
      <c r="Z88" s="115">
        <f t="shared" si="41"/>
        <v>0</v>
      </c>
      <c r="AA88" s="115">
        <f t="shared" si="42"/>
        <v>0</v>
      </c>
      <c r="AB88" s="115">
        <f t="shared" si="48"/>
        <v>0</v>
      </c>
      <c r="AC88" s="121">
        <f t="shared" si="49"/>
        <v>0</v>
      </c>
    </row>
    <row r="89" spans="1:29" ht="15" customHeight="1">
      <c r="A89" s="240"/>
      <c r="B89" s="134" t="s">
        <v>50</v>
      </c>
      <c r="C89" s="95">
        <v>90167850.290000007</v>
      </c>
      <c r="D89" s="20"/>
      <c r="E89" s="142">
        <f t="shared" si="50"/>
        <v>90167850.290000007</v>
      </c>
      <c r="F89" s="95">
        <v>1848074.4</v>
      </c>
      <c r="G89" s="20"/>
      <c r="H89" s="143">
        <f t="shared" si="43"/>
        <v>1848074.4</v>
      </c>
      <c r="I89" s="20">
        <v>574789.35</v>
      </c>
      <c r="J89" s="20"/>
      <c r="K89" s="142">
        <f t="shared" si="36"/>
        <v>574789.35</v>
      </c>
      <c r="L89" s="95">
        <v>189540.37</v>
      </c>
      <c r="M89" s="20"/>
      <c r="N89" s="143">
        <f t="shared" si="37"/>
        <v>189540.37</v>
      </c>
      <c r="O89" s="20">
        <v>0</v>
      </c>
      <c r="P89" s="20"/>
      <c r="Q89" s="142">
        <f t="shared" si="44"/>
        <v>0</v>
      </c>
      <c r="R89" s="95">
        <v>100126921.90000001</v>
      </c>
      <c r="S89" s="20"/>
      <c r="T89" s="143">
        <f t="shared" si="45"/>
        <v>100126921.90000001</v>
      </c>
      <c r="U89" s="198">
        <f t="shared" si="40"/>
        <v>0</v>
      </c>
      <c r="W89" s="134" t="s">
        <v>50</v>
      </c>
      <c r="X89" s="118">
        <f t="shared" si="46"/>
        <v>0</v>
      </c>
      <c r="Y89" s="119">
        <f t="shared" si="47"/>
        <v>0</v>
      </c>
      <c r="Z89" s="119">
        <f t="shared" si="41"/>
        <v>0</v>
      </c>
      <c r="AA89" s="119">
        <f t="shared" si="42"/>
        <v>0</v>
      </c>
      <c r="AB89" s="119">
        <f t="shared" si="48"/>
        <v>0</v>
      </c>
      <c r="AC89" s="124">
        <f t="shared" si="49"/>
        <v>0</v>
      </c>
    </row>
    <row r="90" spans="1:29" ht="15" customHeight="1">
      <c r="A90" s="238">
        <v>42441</v>
      </c>
      <c r="B90" s="132" t="s">
        <v>42</v>
      </c>
      <c r="C90" s="147">
        <v>48059783.049999997</v>
      </c>
      <c r="D90" s="148"/>
      <c r="E90" s="101">
        <f>C90-D90</f>
        <v>48059783.049999997</v>
      </c>
      <c r="F90" s="147"/>
      <c r="G90" s="148"/>
      <c r="H90" s="94">
        <f>F90-G90</f>
        <v>0</v>
      </c>
      <c r="I90" s="148"/>
      <c r="J90" s="148"/>
      <c r="K90" s="101">
        <f t="shared" si="36"/>
        <v>0</v>
      </c>
      <c r="L90" s="147"/>
      <c r="M90" s="148"/>
      <c r="N90" s="94">
        <f t="shared" si="37"/>
        <v>0</v>
      </c>
      <c r="O90" s="148"/>
      <c r="P90" s="148"/>
      <c r="Q90" s="101">
        <f>O90-P90</f>
        <v>0</v>
      </c>
      <c r="R90" s="147"/>
      <c r="S90" s="148"/>
      <c r="T90" s="94">
        <f>R90-S90</f>
        <v>0</v>
      </c>
      <c r="U90" s="196">
        <f t="shared" si="40"/>
        <v>0</v>
      </c>
      <c r="W90" s="132" t="s">
        <v>42</v>
      </c>
      <c r="X90" s="114">
        <f t="shared" si="46"/>
        <v>0</v>
      </c>
      <c r="Y90" s="115">
        <f t="shared" si="47"/>
        <v>0</v>
      </c>
      <c r="Z90" s="115">
        <f t="shared" si="41"/>
        <v>0</v>
      </c>
      <c r="AA90" s="115">
        <f t="shared" si="42"/>
        <v>0</v>
      </c>
      <c r="AB90" s="115">
        <f t="shared" si="48"/>
        <v>0</v>
      </c>
      <c r="AC90" s="121">
        <f t="shared" si="49"/>
        <v>0</v>
      </c>
    </row>
    <row r="91" spans="1:29" ht="15" customHeight="1">
      <c r="A91" s="239"/>
      <c r="B91" s="133" t="s">
        <v>43</v>
      </c>
      <c r="C91" s="135"/>
      <c r="D91" s="131"/>
      <c r="E91" s="6">
        <f>C91-D91</f>
        <v>0</v>
      </c>
      <c r="F91" s="135"/>
      <c r="G91" s="131"/>
      <c r="H91" s="96">
        <f t="shared" ref="H91:H98" si="51">F91-G91</f>
        <v>0</v>
      </c>
      <c r="I91" s="131"/>
      <c r="J91" s="131"/>
      <c r="K91" s="6">
        <f t="shared" si="36"/>
        <v>0</v>
      </c>
      <c r="L91" s="135"/>
      <c r="M91" s="131"/>
      <c r="N91" s="96">
        <f t="shared" si="37"/>
        <v>0</v>
      </c>
      <c r="O91" s="131"/>
      <c r="P91" s="131"/>
      <c r="Q91" s="6">
        <f t="shared" ref="Q91:Q98" si="52">O91-P91</f>
        <v>0</v>
      </c>
      <c r="R91" s="135"/>
      <c r="S91" s="131"/>
      <c r="T91" s="96">
        <f t="shared" ref="T91:T98" si="53">R91-S91</f>
        <v>0</v>
      </c>
      <c r="U91" s="197">
        <f t="shared" si="40"/>
        <v>0</v>
      </c>
      <c r="W91" s="133" t="s">
        <v>43</v>
      </c>
      <c r="X91" s="114">
        <f t="shared" si="46"/>
        <v>0</v>
      </c>
      <c r="Y91" s="115">
        <f t="shared" si="47"/>
        <v>0</v>
      </c>
      <c r="Z91" s="115">
        <f t="shared" si="41"/>
        <v>0</v>
      </c>
      <c r="AA91" s="115">
        <f t="shared" si="42"/>
        <v>0</v>
      </c>
      <c r="AB91" s="115">
        <f t="shared" si="48"/>
        <v>0</v>
      </c>
      <c r="AC91" s="121">
        <f t="shared" si="49"/>
        <v>0</v>
      </c>
    </row>
    <row r="92" spans="1:29" ht="15" customHeight="1">
      <c r="A92" s="239"/>
      <c r="B92" s="104" t="s">
        <v>44</v>
      </c>
      <c r="C92" s="135"/>
      <c r="D92" s="131"/>
      <c r="E92" s="6">
        <f t="shared" ref="E92:E98" si="54">C92-D92</f>
        <v>0</v>
      </c>
      <c r="F92" s="135"/>
      <c r="G92" s="131"/>
      <c r="H92" s="96">
        <f>F92-G92</f>
        <v>0</v>
      </c>
      <c r="I92" s="131"/>
      <c r="J92" s="131"/>
      <c r="K92" s="6">
        <f t="shared" si="36"/>
        <v>0</v>
      </c>
      <c r="L92" s="135"/>
      <c r="M92" s="131"/>
      <c r="N92" s="96">
        <f t="shared" si="37"/>
        <v>0</v>
      </c>
      <c r="O92" s="131"/>
      <c r="P92" s="131"/>
      <c r="Q92" s="6">
        <f t="shared" si="52"/>
        <v>0</v>
      </c>
      <c r="R92" s="135"/>
      <c r="S92" s="131"/>
      <c r="T92" s="96">
        <f t="shared" si="53"/>
        <v>0</v>
      </c>
      <c r="U92" s="197">
        <f t="shared" si="40"/>
        <v>0</v>
      </c>
      <c r="W92" s="104" t="s">
        <v>44</v>
      </c>
      <c r="X92" s="114">
        <f t="shared" si="46"/>
        <v>0</v>
      </c>
      <c r="Y92" s="115">
        <f t="shared" si="47"/>
        <v>0</v>
      </c>
      <c r="Z92" s="115">
        <f t="shared" si="41"/>
        <v>0</v>
      </c>
      <c r="AA92" s="115">
        <f t="shared" si="42"/>
        <v>0</v>
      </c>
      <c r="AB92" s="115">
        <f t="shared" si="48"/>
        <v>0</v>
      </c>
      <c r="AC92" s="121">
        <f t="shared" si="49"/>
        <v>0</v>
      </c>
    </row>
    <row r="93" spans="1:29" ht="15" customHeight="1">
      <c r="A93" s="239"/>
      <c r="B93" s="133" t="s">
        <v>45</v>
      </c>
      <c r="C93" s="95">
        <v>53558475.390000001</v>
      </c>
      <c r="D93" s="20"/>
      <c r="E93" s="6">
        <f t="shared" si="54"/>
        <v>53558475.390000001</v>
      </c>
      <c r="F93" s="95">
        <v>758209.26</v>
      </c>
      <c r="G93" s="20"/>
      <c r="H93" s="96">
        <f t="shared" si="51"/>
        <v>758209.26</v>
      </c>
      <c r="I93" s="20">
        <v>15190.81</v>
      </c>
      <c r="J93" s="20"/>
      <c r="K93" s="6">
        <f t="shared" si="36"/>
        <v>15190.81</v>
      </c>
      <c r="L93" s="95">
        <v>1053.76</v>
      </c>
      <c r="M93" s="20"/>
      <c r="N93" s="96">
        <f t="shared" si="37"/>
        <v>1053.76</v>
      </c>
      <c r="O93" s="20">
        <v>0</v>
      </c>
      <c r="P93" s="20"/>
      <c r="Q93" s="6">
        <f t="shared" si="52"/>
        <v>0</v>
      </c>
      <c r="R93" s="95">
        <v>52814403.170000002</v>
      </c>
      <c r="S93" s="20"/>
      <c r="T93" s="96">
        <f t="shared" si="53"/>
        <v>52814403.170000002</v>
      </c>
      <c r="U93" s="197">
        <f t="shared" si="40"/>
        <v>0</v>
      </c>
      <c r="W93" s="133" t="s">
        <v>45</v>
      </c>
      <c r="X93" s="114">
        <f t="shared" si="46"/>
        <v>0</v>
      </c>
      <c r="Y93" s="115">
        <f t="shared" si="47"/>
        <v>0</v>
      </c>
      <c r="Z93" s="115">
        <f t="shared" si="41"/>
        <v>0</v>
      </c>
      <c r="AA93" s="115">
        <f t="shared" si="42"/>
        <v>0</v>
      </c>
      <c r="AB93" s="115">
        <f t="shared" si="48"/>
        <v>0</v>
      </c>
      <c r="AC93" s="121">
        <f t="shared" si="49"/>
        <v>0</v>
      </c>
    </row>
    <row r="94" spans="1:29" ht="15" customHeight="1">
      <c r="A94" s="239"/>
      <c r="B94" s="133" t="s">
        <v>46</v>
      </c>
      <c r="C94" s="95"/>
      <c r="D94" s="20"/>
      <c r="E94" s="6">
        <f t="shared" si="54"/>
        <v>0</v>
      </c>
      <c r="F94" s="95"/>
      <c r="G94" s="20"/>
      <c r="H94" s="96">
        <f t="shared" si="51"/>
        <v>0</v>
      </c>
      <c r="I94" s="20"/>
      <c r="J94" s="20"/>
      <c r="K94" s="6">
        <f t="shared" si="36"/>
        <v>0</v>
      </c>
      <c r="L94" s="95"/>
      <c r="M94" s="20"/>
      <c r="N94" s="96">
        <f t="shared" si="37"/>
        <v>0</v>
      </c>
      <c r="O94" s="20"/>
      <c r="P94" s="20"/>
      <c r="Q94" s="6">
        <f t="shared" si="52"/>
        <v>0</v>
      </c>
      <c r="R94" s="95"/>
      <c r="S94" s="20"/>
      <c r="T94" s="96">
        <f t="shared" si="53"/>
        <v>0</v>
      </c>
      <c r="U94" s="197">
        <f t="shared" si="40"/>
        <v>0</v>
      </c>
      <c r="W94" s="133" t="s">
        <v>46</v>
      </c>
      <c r="X94" s="114">
        <f t="shared" si="46"/>
        <v>0</v>
      </c>
      <c r="Y94" s="115">
        <f t="shared" si="47"/>
        <v>0</v>
      </c>
      <c r="Z94" s="115">
        <f t="shared" si="41"/>
        <v>0</v>
      </c>
      <c r="AA94" s="115">
        <f t="shared" si="42"/>
        <v>0</v>
      </c>
      <c r="AB94" s="115">
        <f t="shared" si="48"/>
        <v>0</v>
      </c>
      <c r="AC94" s="121">
        <f t="shared" si="49"/>
        <v>0</v>
      </c>
    </row>
    <row r="95" spans="1:29" ht="15" customHeight="1">
      <c r="A95" s="239"/>
      <c r="B95" s="133" t="s">
        <v>47</v>
      </c>
      <c r="C95" s="95"/>
      <c r="D95" s="20"/>
      <c r="E95" s="6">
        <f t="shared" si="54"/>
        <v>0</v>
      </c>
      <c r="F95" s="95"/>
      <c r="G95" s="20"/>
      <c r="H95" s="96">
        <f t="shared" si="51"/>
        <v>0</v>
      </c>
      <c r="I95" s="20"/>
      <c r="J95" s="20"/>
      <c r="K95" s="4">
        <f t="shared" si="36"/>
        <v>0</v>
      </c>
      <c r="L95" s="95"/>
      <c r="M95" s="20"/>
      <c r="N95" s="145">
        <f t="shared" si="37"/>
        <v>0</v>
      </c>
      <c r="O95" s="20"/>
      <c r="P95" s="20"/>
      <c r="Q95" s="6">
        <f t="shared" si="52"/>
        <v>0</v>
      </c>
      <c r="R95" s="95"/>
      <c r="S95" s="20"/>
      <c r="T95" s="96">
        <f t="shared" si="53"/>
        <v>0</v>
      </c>
      <c r="U95" s="197">
        <f t="shared" si="40"/>
        <v>0</v>
      </c>
      <c r="W95" s="133" t="s">
        <v>47</v>
      </c>
      <c r="X95" s="114">
        <f t="shared" si="46"/>
        <v>0</v>
      </c>
      <c r="Y95" s="115">
        <f t="shared" si="47"/>
        <v>0</v>
      </c>
      <c r="Z95" s="115">
        <f t="shared" si="41"/>
        <v>0</v>
      </c>
      <c r="AA95" s="115">
        <f t="shared" si="42"/>
        <v>0</v>
      </c>
      <c r="AB95" s="115">
        <f t="shared" si="48"/>
        <v>0</v>
      </c>
      <c r="AC95" s="121">
        <f t="shared" si="49"/>
        <v>0</v>
      </c>
    </row>
    <row r="96" spans="1:29" ht="15" customHeight="1">
      <c r="A96" s="239"/>
      <c r="B96" s="133" t="s">
        <v>48</v>
      </c>
      <c r="C96" s="95"/>
      <c r="D96" s="20"/>
      <c r="E96" s="6">
        <f t="shared" si="54"/>
        <v>0</v>
      </c>
      <c r="F96" s="95"/>
      <c r="G96" s="20"/>
      <c r="H96" s="96">
        <f t="shared" si="51"/>
        <v>0</v>
      </c>
      <c r="I96" s="20"/>
      <c r="J96" s="20"/>
      <c r="K96" s="6">
        <f t="shared" si="36"/>
        <v>0</v>
      </c>
      <c r="L96" s="95"/>
      <c r="M96" s="20"/>
      <c r="N96" s="96">
        <f t="shared" si="37"/>
        <v>0</v>
      </c>
      <c r="O96" s="20"/>
      <c r="P96" s="20"/>
      <c r="Q96" s="6">
        <f t="shared" si="52"/>
        <v>0</v>
      </c>
      <c r="R96" s="95"/>
      <c r="S96" s="20"/>
      <c r="T96" s="96">
        <f t="shared" si="53"/>
        <v>0</v>
      </c>
      <c r="U96" s="197">
        <f t="shared" si="40"/>
        <v>0</v>
      </c>
      <c r="W96" s="133" t="s">
        <v>48</v>
      </c>
      <c r="X96" s="114">
        <f t="shared" si="46"/>
        <v>0</v>
      </c>
      <c r="Y96" s="115">
        <f t="shared" si="47"/>
        <v>0</v>
      </c>
      <c r="Z96" s="115">
        <f t="shared" si="41"/>
        <v>0</v>
      </c>
      <c r="AA96" s="115">
        <f t="shared" si="42"/>
        <v>0</v>
      </c>
      <c r="AB96" s="115">
        <f t="shared" si="48"/>
        <v>0</v>
      </c>
      <c r="AC96" s="121">
        <f t="shared" si="49"/>
        <v>0</v>
      </c>
    </row>
    <row r="97" spans="1:29" ht="15" customHeight="1">
      <c r="A97" s="239"/>
      <c r="B97" s="133" t="s">
        <v>49</v>
      </c>
      <c r="C97" s="95">
        <v>65748872.43</v>
      </c>
      <c r="D97" s="20"/>
      <c r="E97" s="6">
        <f t="shared" si="54"/>
        <v>65748872.43</v>
      </c>
      <c r="F97" s="95">
        <v>814223.14</v>
      </c>
      <c r="G97" s="20"/>
      <c r="H97" s="96">
        <f t="shared" si="51"/>
        <v>814223.14</v>
      </c>
      <c r="I97" s="20">
        <v>9059.31</v>
      </c>
      <c r="J97" s="20"/>
      <c r="K97" s="6">
        <f t="shared" si="36"/>
        <v>9059.31</v>
      </c>
      <c r="L97" s="95">
        <v>-1</v>
      </c>
      <c r="M97" s="20"/>
      <c r="N97" s="96">
        <f t="shared" si="37"/>
        <v>-1</v>
      </c>
      <c r="O97" s="20">
        <v>0</v>
      </c>
      <c r="P97" s="20"/>
      <c r="Q97" s="6">
        <f t="shared" si="52"/>
        <v>0</v>
      </c>
      <c r="R97" s="95">
        <v>85080189.219999999</v>
      </c>
      <c r="S97" s="20"/>
      <c r="T97" s="96">
        <f t="shared" si="53"/>
        <v>85080189.219999999</v>
      </c>
      <c r="U97" s="197">
        <f t="shared" si="40"/>
        <v>0</v>
      </c>
      <c r="W97" s="133" t="s">
        <v>49</v>
      </c>
      <c r="X97" s="114">
        <f t="shared" si="46"/>
        <v>0</v>
      </c>
      <c r="Y97" s="115">
        <f t="shared" si="47"/>
        <v>0</v>
      </c>
      <c r="Z97" s="115">
        <f t="shared" si="41"/>
        <v>0</v>
      </c>
      <c r="AA97" s="115">
        <f t="shared" si="42"/>
        <v>0</v>
      </c>
      <c r="AB97" s="115">
        <f t="shared" si="48"/>
        <v>0</v>
      </c>
      <c r="AC97" s="121">
        <f t="shared" si="49"/>
        <v>0</v>
      </c>
    </row>
    <row r="98" spans="1:29" ht="15" customHeight="1">
      <c r="A98" s="240"/>
      <c r="B98" s="134" t="s">
        <v>50</v>
      </c>
      <c r="C98" s="97"/>
      <c r="D98" s="98"/>
      <c r="E98" s="146">
        <f t="shared" si="54"/>
        <v>0</v>
      </c>
      <c r="F98" s="97"/>
      <c r="G98" s="98"/>
      <c r="H98" s="144">
        <f t="shared" si="51"/>
        <v>0</v>
      </c>
      <c r="I98" s="98"/>
      <c r="J98" s="98"/>
      <c r="K98" s="146">
        <f t="shared" si="36"/>
        <v>0</v>
      </c>
      <c r="L98" s="97"/>
      <c r="M98" s="98"/>
      <c r="N98" s="144">
        <f t="shared" si="37"/>
        <v>0</v>
      </c>
      <c r="O98" s="98"/>
      <c r="P98" s="98"/>
      <c r="Q98" s="146">
        <f t="shared" si="52"/>
        <v>0</v>
      </c>
      <c r="R98" s="97"/>
      <c r="S98" s="98"/>
      <c r="T98" s="144">
        <f t="shared" si="53"/>
        <v>0</v>
      </c>
      <c r="U98" s="198">
        <f t="shared" si="40"/>
        <v>0</v>
      </c>
      <c r="W98" s="134" t="s">
        <v>50</v>
      </c>
      <c r="X98" s="114">
        <f t="shared" si="46"/>
        <v>0</v>
      </c>
      <c r="Y98" s="115">
        <f t="shared" si="47"/>
        <v>0</v>
      </c>
      <c r="Z98" s="115">
        <f t="shared" si="41"/>
        <v>0</v>
      </c>
      <c r="AA98" s="115">
        <f t="shared" si="42"/>
        <v>0</v>
      </c>
      <c r="AB98" s="115">
        <f t="shared" si="48"/>
        <v>0</v>
      </c>
      <c r="AC98" s="121">
        <f t="shared" si="49"/>
        <v>0</v>
      </c>
    </row>
    <row r="99" spans="1:29" ht="15" customHeight="1">
      <c r="A99" s="238">
        <v>42442</v>
      </c>
      <c r="B99" s="132" t="s">
        <v>42</v>
      </c>
      <c r="C99" s="95">
        <v>48059783.049999997</v>
      </c>
      <c r="D99" s="20"/>
      <c r="E99" s="6">
        <f>C99-D99</f>
        <v>48059783.049999997</v>
      </c>
      <c r="F99" s="95">
        <v>2141339.88</v>
      </c>
      <c r="G99" s="20"/>
      <c r="H99" s="96">
        <f>F99-G99</f>
        <v>2141339.88</v>
      </c>
      <c r="I99" s="20">
        <v>164444.5</v>
      </c>
      <c r="J99" s="20"/>
      <c r="K99" s="6">
        <f t="shared" si="36"/>
        <v>164444.5</v>
      </c>
      <c r="L99" s="95">
        <v>-1</v>
      </c>
      <c r="M99" s="20"/>
      <c r="N99" s="96">
        <f t="shared" si="37"/>
        <v>-1</v>
      </c>
      <c r="O99" s="20">
        <v>285623.13</v>
      </c>
      <c r="P99" s="20"/>
      <c r="Q99" s="6">
        <f>O99-P99</f>
        <v>285623.13</v>
      </c>
      <c r="R99" s="95">
        <v>50150285.049999997</v>
      </c>
      <c r="S99" s="20"/>
      <c r="T99" s="96">
        <f>R99-S99</f>
        <v>50150285.049999997</v>
      </c>
      <c r="U99" s="196">
        <f t="shared" si="40"/>
        <v>0</v>
      </c>
      <c r="W99" s="132" t="s">
        <v>42</v>
      </c>
      <c r="X99" s="110">
        <f t="shared" si="46"/>
        <v>0</v>
      </c>
      <c r="Y99" s="111">
        <f t="shared" si="47"/>
        <v>0</v>
      </c>
      <c r="Z99" s="111">
        <f t="shared" si="41"/>
        <v>0</v>
      </c>
      <c r="AA99" s="111">
        <f t="shared" si="42"/>
        <v>0</v>
      </c>
      <c r="AB99" s="111">
        <f t="shared" si="48"/>
        <v>0</v>
      </c>
      <c r="AC99" s="123">
        <f t="shared" si="49"/>
        <v>0</v>
      </c>
    </row>
    <row r="100" spans="1:29" ht="15" customHeight="1">
      <c r="A100" s="239"/>
      <c r="B100" s="133" t="s">
        <v>43</v>
      </c>
      <c r="C100" s="95">
        <v>39796460.490000002</v>
      </c>
      <c r="D100" s="20">
        <v>39796480</v>
      </c>
      <c r="E100" s="6">
        <f>C100-D100</f>
        <v>-19.509999997913837</v>
      </c>
      <c r="F100" s="95">
        <v>740718.95</v>
      </c>
      <c r="G100" s="20" t="s">
        <v>261</v>
      </c>
      <c r="H100" s="96">
        <f t="shared" ref="H100:H107" si="55">F100-G100</f>
        <v>-6779361.0499999998</v>
      </c>
      <c r="I100" s="20">
        <v>67836.100000000006</v>
      </c>
      <c r="J100" s="20">
        <v>67836.100000000006</v>
      </c>
      <c r="K100" s="6">
        <f t="shared" si="36"/>
        <v>0</v>
      </c>
      <c r="L100" s="95">
        <v>17174.900000000001</v>
      </c>
      <c r="M100" s="20">
        <v>17174.099999999999</v>
      </c>
      <c r="N100" s="96">
        <f t="shared" si="37"/>
        <v>0.80000000000291038</v>
      </c>
      <c r="O100" s="20">
        <v>146085.47</v>
      </c>
      <c r="P100" s="20" t="s">
        <v>262</v>
      </c>
      <c r="Q100" s="6">
        <f t="shared" ref="Q100:Q107" si="56">O100-P100</f>
        <v>0.47000000000116415</v>
      </c>
      <c r="R100" s="95">
        <v>40722910.700000003</v>
      </c>
      <c r="S100" s="20">
        <v>40722890</v>
      </c>
      <c r="T100" s="96">
        <f t="shared" ref="T100:T107" si="57">R100-S100</f>
        <v>20.700000002980232</v>
      </c>
      <c r="U100" s="197">
        <f t="shared" si="40"/>
        <v>1</v>
      </c>
      <c r="W100" s="133" t="s">
        <v>43</v>
      </c>
      <c r="X100" s="114">
        <f t="shared" si="46"/>
        <v>0</v>
      </c>
      <c r="Y100" s="115">
        <f t="shared" si="47"/>
        <v>1</v>
      </c>
      <c r="Z100" s="115">
        <f t="shared" si="41"/>
        <v>0</v>
      </c>
      <c r="AA100" s="115">
        <f t="shared" si="42"/>
        <v>0</v>
      </c>
      <c r="AB100" s="115">
        <f t="shared" si="48"/>
        <v>0</v>
      </c>
      <c r="AC100" s="121">
        <f t="shared" si="49"/>
        <v>0</v>
      </c>
    </row>
    <row r="101" spans="1:29" ht="15" customHeight="1">
      <c r="A101" s="239"/>
      <c r="B101" s="104" t="s">
        <v>44</v>
      </c>
      <c r="C101" s="95">
        <v>101222213.72</v>
      </c>
      <c r="D101" s="20"/>
      <c r="E101" s="6">
        <f t="shared" ref="E101:E107" si="58">C101-D101</f>
        <v>101222213.72</v>
      </c>
      <c r="F101" s="95">
        <v>4041751.5</v>
      </c>
      <c r="G101" s="20"/>
      <c r="H101" s="96">
        <f>F101-G101</f>
        <v>4041751.5</v>
      </c>
      <c r="I101" s="20">
        <v>265174.15999999997</v>
      </c>
      <c r="J101" s="20"/>
      <c r="K101" s="6">
        <f t="shared" si="36"/>
        <v>265174.15999999997</v>
      </c>
      <c r="L101" s="95">
        <v>143952.15</v>
      </c>
      <c r="M101" s="20"/>
      <c r="N101" s="96">
        <f t="shared" si="37"/>
        <v>143952.15</v>
      </c>
      <c r="O101" s="20">
        <v>251623.85</v>
      </c>
      <c r="P101" s="20"/>
      <c r="Q101" s="6">
        <f t="shared" si="56"/>
        <v>251623.85</v>
      </c>
      <c r="R101" s="95">
        <v>100234777.55</v>
      </c>
      <c r="S101" s="20"/>
      <c r="T101" s="96">
        <f t="shared" si="57"/>
        <v>100234777.55</v>
      </c>
      <c r="U101" s="197">
        <f t="shared" si="40"/>
        <v>0</v>
      </c>
      <c r="W101" s="104" t="s">
        <v>44</v>
      </c>
      <c r="X101" s="114">
        <f t="shared" si="46"/>
        <v>0</v>
      </c>
      <c r="Y101" s="115">
        <f t="shared" si="47"/>
        <v>0</v>
      </c>
      <c r="Z101" s="115">
        <f t="shared" si="41"/>
        <v>0</v>
      </c>
      <c r="AA101" s="115">
        <f t="shared" si="42"/>
        <v>0</v>
      </c>
      <c r="AB101" s="115">
        <f t="shared" si="48"/>
        <v>0</v>
      </c>
      <c r="AC101" s="121">
        <f t="shared" si="49"/>
        <v>0</v>
      </c>
    </row>
    <row r="102" spans="1:29" ht="15" customHeight="1">
      <c r="A102" s="239"/>
      <c r="B102" s="133" t="s">
        <v>45</v>
      </c>
      <c r="C102" s="95">
        <v>52814403.170000002</v>
      </c>
      <c r="D102" s="20"/>
      <c r="E102" s="6">
        <f t="shared" si="58"/>
        <v>52814403.170000002</v>
      </c>
      <c r="F102" s="95">
        <v>1468184.35</v>
      </c>
      <c r="G102" s="20"/>
      <c r="H102" s="96">
        <f t="shared" si="55"/>
        <v>1468184.35</v>
      </c>
      <c r="I102" s="20">
        <v>139638.07</v>
      </c>
      <c r="J102" s="20"/>
      <c r="K102" s="6">
        <f t="shared" si="36"/>
        <v>139638.07</v>
      </c>
      <c r="L102" s="95">
        <v>102668.17</v>
      </c>
      <c r="M102" s="20"/>
      <c r="N102" s="96">
        <f t="shared" si="37"/>
        <v>102668.17</v>
      </c>
      <c r="O102" s="20">
        <v>318916.24</v>
      </c>
      <c r="P102" s="20"/>
      <c r="Q102" s="6">
        <f t="shared" si="56"/>
        <v>318916.24</v>
      </c>
      <c r="R102" s="95">
        <v>51064272.460000001</v>
      </c>
      <c r="S102" s="20"/>
      <c r="T102" s="96">
        <f t="shared" si="57"/>
        <v>51064272.460000001</v>
      </c>
      <c r="U102" s="197">
        <f t="shared" si="40"/>
        <v>0</v>
      </c>
      <c r="W102" s="133" t="s">
        <v>45</v>
      </c>
      <c r="X102" s="114">
        <f t="shared" si="46"/>
        <v>0</v>
      </c>
      <c r="Y102" s="115">
        <f t="shared" si="47"/>
        <v>0</v>
      </c>
      <c r="Z102" s="115">
        <f t="shared" si="41"/>
        <v>0</v>
      </c>
      <c r="AA102" s="115">
        <f t="shared" si="42"/>
        <v>0</v>
      </c>
      <c r="AB102" s="115">
        <f t="shared" si="48"/>
        <v>0</v>
      </c>
      <c r="AC102" s="121">
        <f t="shared" si="49"/>
        <v>0</v>
      </c>
    </row>
    <row r="103" spans="1:29" ht="15" customHeight="1">
      <c r="A103" s="239"/>
      <c r="B103" s="133" t="s">
        <v>46</v>
      </c>
      <c r="C103" s="95">
        <v>110568172.92</v>
      </c>
      <c r="D103" s="20">
        <v>38062400</v>
      </c>
      <c r="E103" s="6">
        <f t="shared" si="58"/>
        <v>72505772.920000002</v>
      </c>
      <c r="F103" s="95">
        <v>3366101.53</v>
      </c>
      <c r="G103" s="20" t="s">
        <v>263</v>
      </c>
      <c r="H103" s="96">
        <f t="shared" si="55"/>
        <v>1.529999999795109</v>
      </c>
      <c r="I103" s="20">
        <v>214090.47</v>
      </c>
      <c r="J103" s="20"/>
      <c r="K103" s="6">
        <f t="shared" si="36"/>
        <v>214090.47</v>
      </c>
      <c r="L103" s="95">
        <v>91620.46</v>
      </c>
      <c r="M103" s="20"/>
      <c r="N103" s="96">
        <f t="shared" si="37"/>
        <v>91620.46</v>
      </c>
      <c r="O103" s="20">
        <v>387613.86</v>
      </c>
      <c r="P103" s="20" t="s">
        <v>264</v>
      </c>
      <c r="Q103" s="6">
        <f t="shared" si="56"/>
        <v>-0.14000000001396984</v>
      </c>
      <c r="R103" s="95">
        <v>106936927.52</v>
      </c>
      <c r="S103" s="20">
        <v>106936896</v>
      </c>
      <c r="T103" s="96">
        <f t="shared" si="57"/>
        <v>31.519999995827675</v>
      </c>
      <c r="U103" s="197">
        <f t="shared" si="40"/>
        <v>1</v>
      </c>
      <c r="W103" s="133" t="s">
        <v>46</v>
      </c>
      <c r="X103" s="114">
        <f t="shared" si="46"/>
        <v>1</v>
      </c>
      <c r="Y103" s="115">
        <f t="shared" si="47"/>
        <v>0</v>
      </c>
      <c r="Z103" s="115">
        <f t="shared" si="41"/>
        <v>0</v>
      </c>
      <c r="AA103" s="115">
        <f t="shared" si="42"/>
        <v>0</v>
      </c>
      <c r="AB103" s="115">
        <f t="shared" si="48"/>
        <v>0</v>
      </c>
      <c r="AC103" s="121">
        <f t="shared" si="49"/>
        <v>0</v>
      </c>
    </row>
    <row r="104" spans="1:29" ht="15" customHeight="1">
      <c r="A104" s="239"/>
      <c r="B104" s="133" t="s">
        <v>47</v>
      </c>
      <c r="C104" s="95">
        <v>24051634.25</v>
      </c>
      <c r="D104" s="20">
        <v>24051630</v>
      </c>
      <c r="E104" s="6">
        <f t="shared" si="58"/>
        <v>4.25</v>
      </c>
      <c r="F104" s="95">
        <v>1063013.67</v>
      </c>
      <c r="G104" s="20" t="s">
        <v>265</v>
      </c>
      <c r="H104" s="96">
        <f t="shared" si="55"/>
        <v>3.6699999999254942</v>
      </c>
      <c r="I104" s="20">
        <v>77231.45</v>
      </c>
      <c r="J104" s="20"/>
      <c r="K104" s="4">
        <f t="shared" si="36"/>
        <v>77231.45</v>
      </c>
      <c r="L104" s="95">
        <v>13276.88</v>
      </c>
      <c r="M104" s="20"/>
      <c r="N104" s="145">
        <f t="shared" si="37"/>
        <v>13276.88</v>
      </c>
      <c r="O104" s="20">
        <v>106054.39</v>
      </c>
      <c r="P104" s="20" t="s">
        <v>266</v>
      </c>
      <c r="Q104" s="6">
        <f t="shared" si="56"/>
        <v>0.38999999999941792</v>
      </c>
      <c r="R104" s="95">
        <v>25408365.870000001</v>
      </c>
      <c r="S104" s="20">
        <v>25408380</v>
      </c>
      <c r="T104" s="96">
        <f t="shared" si="57"/>
        <v>-14.129999998956919</v>
      </c>
      <c r="U104" s="197">
        <f t="shared" si="40"/>
        <v>1</v>
      </c>
      <c r="W104" s="133" t="s">
        <v>47</v>
      </c>
      <c r="X104" s="114">
        <f t="shared" si="46"/>
        <v>0</v>
      </c>
      <c r="Y104" s="115">
        <f t="shared" si="47"/>
        <v>0</v>
      </c>
      <c r="Z104" s="115">
        <f t="shared" si="41"/>
        <v>0</v>
      </c>
      <c r="AA104" s="115">
        <f t="shared" si="42"/>
        <v>0</v>
      </c>
      <c r="AB104" s="115">
        <f t="shared" si="48"/>
        <v>0</v>
      </c>
      <c r="AC104" s="121">
        <f t="shared" si="49"/>
        <v>0</v>
      </c>
    </row>
    <row r="105" spans="1:29" ht="15" customHeight="1">
      <c r="A105" s="239"/>
      <c r="B105" s="133" t="s">
        <v>48</v>
      </c>
      <c r="C105" s="95">
        <v>96399142.609999999</v>
      </c>
      <c r="D105" s="20"/>
      <c r="E105" s="6">
        <f t="shared" si="58"/>
        <v>96399142.609999999</v>
      </c>
      <c r="F105" s="95">
        <v>3129696.39</v>
      </c>
      <c r="G105" s="20"/>
      <c r="H105" s="96">
        <f t="shared" si="55"/>
        <v>3129696.39</v>
      </c>
      <c r="I105" s="20">
        <v>258937.72</v>
      </c>
      <c r="J105" s="20"/>
      <c r="K105" s="6">
        <f t="shared" si="36"/>
        <v>258937.72</v>
      </c>
      <c r="L105" s="95">
        <v>118854.52</v>
      </c>
      <c r="M105" s="20"/>
      <c r="N105" s="96">
        <f t="shared" si="37"/>
        <v>118854.52</v>
      </c>
      <c r="O105" s="20">
        <v>492123.17</v>
      </c>
      <c r="P105" s="20"/>
      <c r="Q105" s="6">
        <f t="shared" si="56"/>
        <v>492123.17</v>
      </c>
      <c r="R105" s="95">
        <v>97923378.269999996</v>
      </c>
      <c r="S105" s="20"/>
      <c r="T105" s="96">
        <f t="shared" si="57"/>
        <v>97923378.269999996</v>
      </c>
      <c r="U105" s="197">
        <f t="shared" si="40"/>
        <v>0</v>
      </c>
      <c r="W105" s="133" t="s">
        <v>48</v>
      </c>
      <c r="X105" s="114">
        <f t="shared" si="46"/>
        <v>0</v>
      </c>
      <c r="Y105" s="115">
        <f t="shared" si="47"/>
        <v>0</v>
      </c>
      <c r="Z105" s="115">
        <f t="shared" si="41"/>
        <v>0</v>
      </c>
      <c r="AA105" s="115">
        <f t="shared" si="42"/>
        <v>0</v>
      </c>
      <c r="AB105" s="115">
        <f t="shared" si="48"/>
        <v>0</v>
      </c>
      <c r="AC105" s="121">
        <f t="shared" si="49"/>
        <v>0</v>
      </c>
    </row>
    <row r="106" spans="1:29" ht="15" customHeight="1">
      <c r="A106" s="239"/>
      <c r="B106" s="133" t="s">
        <v>49</v>
      </c>
      <c r="C106" s="95">
        <v>85080189.219999999</v>
      </c>
      <c r="D106" s="20"/>
      <c r="E106" s="6">
        <f t="shared" si="58"/>
        <v>85080189.219999999</v>
      </c>
      <c r="F106" s="95">
        <v>1674154.96</v>
      </c>
      <c r="G106" s="20"/>
      <c r="H106" s="96">
        <f t="shared" si="55"/>
        <v>1674154.96</v>
      </c>
      <c r="I106" s="20">
        <v>415754.73</v>
      </c>
      <c r="J106" s="20"/>
      <c r="K106" s="6">
        <f t="shared" si="36"/>
        <v>415754.73</v>
      </c>
      <c r="L106" s="95">
        <v>223943.18</v>
      </c>
      <c r="M106" s="20"/>
      <c r="N106" s="96">
        <f t="shared" si="37"/>
        <v>223943.18</v>
      </c>
      <c r="O106" s="20">
        <v>269532.46999999997</v>
      </c>
      <c r="P106" s="20"/>
      <c r="Q106" s="6">
        <f t="shared" si="56"/>
        <v>269532.46999999997</v>
      </c>
      <c r="R106" s="95">
        <v>83331617.549999997</v>
      </c>
      <c r="S106" s="20"/>
      <c r="T106" s="96">
        <f t="shared" si="57"/>
        <v>83331617.549999997</v>
      </c>
      <c r="U106" s="197">
        <f t="shared" si="40"/>
        <v>0</v>
      </c>
      <c r="W106" s="133" t="s">
        <v>49</v>
      </c>
      <c r="X106" s="114">
        <f t="shared" si="46"/>
        <v>0</v>
      </c>
      <c r="Y106" s="115">
        <f t="shared" si="47"/>
        <v>0</v>
      </c>
      <c r="Z106" s="115">
        <f t="shared" si="41"/>
        <v>0</v>
      </c>
      <c r="AA106" s="115">
        <f t="shared" si="42"/>
        <v>0</v>
      </c>
      <c r="AB106" s="115">
        <f t="shared" si="48"/>
        <v>0</v>
      </c>
      <c r="AC106" s="121">
        <f t="shared" si="49"/>
        <v>0</v>
      </c>
    </row>
    <row r="107" spans="1:29" ht="15" customHeight="1">
      <c r="A107" s="240"/>
      <c r="B107" s="134" t="s">
        <v>50</v>
      </c>
      <c r="C107" s="95">
        <v>100126921.90000001</v>
      </c>
      <c r="D107" s="20"/>
      <c r="E107" s="142">
        <f t="shared" si="58"/>
        <v>100126921.90000001</v>
      </c>
      <c r="F107" s="95">
        <v>3340916.6</v>
      </c>
      <c r="G107" s="20"/>
      <c r="H107" s="143">
        <f t="shared" si="55"/>
        <v>3340916.6</v>
      </c>
      <c r="I107" s="20">
        <v>680546.49</v>
      </c>
      <c r="J107" s="20"/>
      <c r="K107" s="142">
        <f t="shared" si="36"/>
        <v>680546.49</v>
      </c>
      <c r="L107" s="95">
        <v>161585.43</v>
      </c>
      <c r="M107" s="20"/>
      <c r="N107" s="143">
        <f t="shared" si="37"/>
        <v>161585.43</v>
      </c>
      <c r="O107" s="20">
        <v>500442.83</v>
      </c>
      <c r="P107" s="20"/>
      <c r="Q107" s="142">
        <f t="shared" si="56"/>
        <v>500442.83</v>
      </c>
      <c r="R107" s="95">
        <v>96804522.700000003</v>
      </c>
      <c r="S107" s="20"/>
      <c r="T107" s="143">
        <f t="shared" si="57"/>
        <v>96804522.700000003</v>
      </c>
      <c r="U107" s="198">
        <f t="shared" si="40"/>
        <v>0</v>
      </c>
      <c r="W107" s="134" t="s">
        <v>50</v>
      </c>
      <c r="X107" s="118">
        <f t="shared" si="46"/>
        <v>0</v>
      </c>
      <c r="Y107" s="119">
        <f t="shared" si="47"/>
        <v>0</v>
      </c>
      <c r="Z107" s="119">
        <f t="shared" si="41"/>
        <v>0</v>
      </c>
      <c r="AA107" s="119">
        <f t="shared" si="42"/>
        <v>0</v>
      </c>
      <c r="AB107" s="119">
        <f t="shared" si="48"/>
        <v>0</v>
      </c>
      <c r="AC107" s="124">
        <f t="shared" si="49"/>
        <v>0</v>
      </c>
    </row>
    <row r="108" spans="1:29" ht="15" customHeight="1">
      <c r="A108" s="238">
        <v>42443</v>
      </c>
      <c r="B108" s="132" t="s">
        <v>42</v>
      </c>
      <c r="C108" s="92">
        <v>48059783.049999997</v>
      </c>
      <c r="D108" s="93"/>
      <c r="E108" s="101">
        <f>C108-D108</f>
        <v>48059783.049999997</v>
      </c>
      <c r="F108" s="92">
        <v>747673.79</v>
      </c>
      <c r="G108" s="93"/>
      <c r="H108" s="94">
        <f>F108-G108</f>
        <v>747673.79</v>
      </c>
      <c r="I108" s="93">
        <v>23443.8</v>
      </c>
      <c r="J108" s="93"/>
      <c r="K108" s="101">
        <f t="shared" si="36"/>
        <v>23443.8</v>
      </c>
      <c r="L108" s="92">
        <v>-1</v>
      </c>
      <c r="M108" s="93"/>
      <c r="N108" s="94">
        <f t="shared" si="37"/>
        <v>-1</v>
      </c>
      <c r="O108" s="93">
        <v>337170.18</v>
      </c>
      <c r="P108" s="93"/>
      <c r="Q108" s="101">
        <f>O108-P108</f>
        <v>337170.18</v>
      </c>
      <c r="R108" s="92">
        <v>49088884.869999997</v>
      </c>
      <c r="S108" s="93"/>
      <c r="T108" s="94">
        <f>R108-S108</f>
        <v>49088884.869999997</v>
      </c>
      <c r="U108" s="196">
        <f t="shared" si="40"/>
        <v>0</v>
      </c>
      <c r="W108" s="132" t="s">
        <v>42</v>
      </c>
      <c r="X108" s="114">
        <f t="shared" si="46"/>
        <v>0</v>
      </c>
      <c r="Y108" s="115">
        <f t="shared" si="47"/>
        <v>0</v>
      </c>
      <c r="Z108" s="115">
        <f t="shared" si="41"/>
        <v>0</v>
      </c>
      <c r="AA108" s="115">
        <f t="shared" si="42"/>
        <v>0</v>
      </c>
      <c r="AB108" s="115">
        <f t="shared" si="48"/>
        <v>0</v>
      </c>
      <c r="AC108" s="121">
        <f t="shared" si="49"/>
        <v>0</v>
      </c>
    </row>
    <row r="109" spans="1:29" ht="15" customHeight="1">
      <c r="A109" s="239"/>
      <c r="B109" s="133" t="s">
        <v>43</v>
      </c>
      <c r="C109" s="95">
        <v>40722910.700000003</v>
      </c>
      <c r="D109" s="20">
        <v>40722890</v>
      </c>
      <c r="E109" s="6">
        <f>C109-D109</f>
        <v>20.700000002980232</v>
      </c>
      <c r="F109" s="95">
        <v>355495.01</v>
      </c>
      <c r="G109" s="20" t="s">
        <v>267</v>
      </c>
      <c r="H109" s="96">
        <f t="shared" ref="H109:H116" si="59">F109-G109</f>
        <v>-8940.9899999999907</v>
      </c>
      <c r="I109" s="20">
        <v>56800.35</v>
      </c>
      <c r="J109" s="20">
        <v>56800.4</v>
      </c>
      <c r="K109" s="6">
        <f t="shared" si="36"/>
        <v>-5.0000000002910383E-2</v>
      </c>
      <c r="L109" s="95">
        <v>2720.89</v>
      </c>
      <c r="M109" s="20">
        <v>2720.9</v>
      </c>
      <c r="N109" s="96">
        <f t="shared" si="37"/>
        <v>-1.0000000000218279E-2</v>
      </c>
      <c r="O109" s="20">
        <v>-1</v>
      </c>
      <c r="P109" s="20" t="s">
        <v>55</v>
      </c>
      <c r="Q109" s="6">
        <f t="shared" ref="Q109:Q116" si="60">O109-P109</f>
        <v>-1</v>
      </c>
      <c r="R109" s="95">
        <v>40421495.159999996</v>
      </c>
      <c r="S109" s="20">
        <v>40421500</v>
      </c>
      <c r="T109" s="96">
        <f t="shared" ref="T109:T116" si="61">R109-S109</f>
        <v>-4.8400000035762787</v>
      </c>
      <c r="U109" s="197">
        <f t="shared" si="40"/>
        <v>1</v>
      </c>
      <c r="W109" s="133" t="s">
        <v>43</v>
      </c>
      <c r="X109" s="114">
        <f t="shared" si="46"/>
        <v>0</v>
      </c>
      <c r="Y109" s="115">
        <f t="shared" si="47"/>
        <v>1</v>
      </c>
      <c r="Z109" s="115">
        <f t="shared" si="41"/>
        <v>0</v>
      </c>
      <c r="AA109" s="115">
        <f t="shared" si="42"/>
        <v>0</v>
      </c>
      <c r="AB109" s="115">
        <f t="shared" si="48"/>
        <v>0</v>
      </c>
      <c r="AC109" s="121">
        <f t="shared" si="49"/>
        <v>0</v>
      </c>
    </row>
    <row r="110" spans="1:29" ht="15" customHeight="1">
      <c r="A110" s="239"/>
      <c r="B110" s="104" t="s">
        <v>44</v>
      </c>
      <c r="C110" s="95">
        <v>100234777.55</v>
      </c>
      <c r="D110" s="20"/>
      <c r="E110" s="6">
        <f t="shared" ref="E110:E116" si="62">C110-D110</f>
        <v>100234777.55</v>
      </c>
      <c r="F110" s="95">
        <v>2436239.73</v>
      </c>
      <c r="G110" s="20"/>
      <c r="H110" s="96">
        <f>F110-G110</f>
        <v>2436239.73</v>
      </c>
      <c r="I110" s="20">
        <v>206738.34</v>
      </c>
      <c r="K110" s="6">
        <f t="shared" si="36"/>
        <v>206738.34</v>
      </c>
      <c r="L110" s="95">
        <v>189613.93</v>
      </c>
      <c r="N110" s="96">
        <f t="shared" si="37"/>
        <v>189613.93</v>
      </c>
      <c r="O110" s="20">
        <v>344435.82</v>
      </c>
      <c r="P110" s="20"/>
      <c r="Q110" s="6">
        <f t="shared" si="60"/>
        <v>344435.82</v>
      </c>
      <c r="R110" s="95">
        <v>97471226.390000001</v>
      </c>
      <c r="S110" s="20"/>
      <c r="T110" s="96">
        <f t="shared" si="61"/>
        <v>97471226.390000001</v>
      </c>
      <c r="U110" s="197">
        <f t="shared" si="40"/>
        <v>0</v>
      </c>
      <c r="W110" s="104" t="s">
        <v>44</v>
      </c>
      <c r="X110" s="114">
        <f t="shared" si="46"/>
        <v>0</v>
      </c>
      <c r="Y110" s="115">
        <f t="shared" si="47"/>
        <v>0</v>
      </c>
      <c r="Z110" s="115">
        <f t="shared" si="41"/>
        <v>0</v>
      </c>
      <c r="AA110" s="115">
        <f t="shared" si="42"/>
        <v>0</v>
      </c>
      <c r="AB110" s="115">
        <f t="shared" si="48"/>
        <v>0</v>
      </c>
      <c r="AC110" s="121">
        <f t="shared" si="49"/>
        <v>0</v>
      </c>
    </row>
    <row r="111" spans="1:29" ht="15" customHeight="1">
      <c r="A111" s="239"/>
      <c r="B111" s="133" t="s">
        <v>45</v>
      </c>
      <c r="C111" s="95">
        <v>51064272.460000001</v>
      </c>
      <c r="D111" s="20"/>
      <c r="E111" s="6">
        <f t="shared" si="62"/>
        <v>51064272.460000001</v>
      </c>
      <c r="F111" s="95">
        <v>1276518.5</v>
      </c>
      <c r="G111" s="20"/>
      <c r="H111" s="96">
        <f t="shared" si="59"/>
        <v>1276518.5</v>
      </c>
      <c r="I111" s="20">
        <v>22915.51</v>
      </c>
      <c r="K111" s="6">
        <f t="shared" si="36"/>
        <v>22915.51</v>
      </c>
      <c r="L111" s="95">
        <v>19408.63</v>
      </c>
      <c r="N111" s="96">
        <f t="shared" si="37"/>
        <v>19408.63</v>
      </c>
      <c r="O111" s="20">
        <v>927231.85</v>
      </c>
      <c r="P111" s="20"/>
      <c r="Q111" s="6">
        <f t="shared" si="60"/>
        <v>927231.85</v>
      </c>
      <c r="R111" s="95">
        <v>48864028.969999999</v>
      </c>
      <c r="S111" s="20"/>
      <c r="T111" s="96">
        <f t="shared" si="61"/>
        <v>48864028.969999999</v>
      </c>
      <c r="U111" s="197">
        <f t="shared" si="40"/>
        <v>0</v>
      </c>
      <c r="W111" s="133" t="s">
        <v>45</v>
      </c>
      <c r="X111" s="114">
        <f t="shared" si="46"/>
        <v>0</v>
      </c>
      <c r="Y111" s="115">
        <f t="shared" si="47"/>
        <v>0</v>
      </c>
      <c r="Z111" s="115">
        <f t="shared" si="41"/>
        <v>0</v>
      </c>
      <c r="AA111" s="115">
        <f t="shared" si="42"/>
        <v>0</v>
      </c>
      <c r="AB111" s="115">
        <f t="shared" si="48"/>
        <v>0</v>
      </c>
      <c r="AC111" s="121">
        <f t="shared" si="49"/>
        <v>0</v>
      </c>
    </row>
    <row r="112" spans="1:29" ht="15" customHeight="1">
      <c r="A112" s="239"/>
      <c r="B112" s="133" t="s">
        <v>46</v>
      </c>
      <c r="C112" s="95">
        <v>106936927.52</v>
      </c>
      <c r="D112" s="20">
        <v>106936896</v>
      </c>
      <c r="E112" s="6">
        <f t="shared" si="62"/>
        <v>31.519999995827675</v>
      </c>
      <c r="F112" s="95">
        <v>1829103.49</v>
      </c>
      <c r="G112" s="20" t="s">
        <v>268</v>
      </c>
      <c r="H112" s="96">
        <f t="shared" si="59"/>
        <v>3.4899999999906868</v>
      </c>
      <c r="I112" s="20">
        <v>177242.13</v>
      </c>
      <c r="J112" s="20">
        <v>177242</v>
      </c>
      <c r="K112" s="6">
        <f t="shared" si="36"/>
        <v>0.13000000000465661</v>
      </c>
      <c r="L112" s="95">
        <v>13627.41</v>
      </c>
      <c r="M112" s="20">
        <v>13627.4</v>
      </c>
      <c r="N112" s="96">
        <f t="shared" si="37"/>
        <v>1.0000000000218279E-2</v>
      </c>
      <c r="O112" s="20">
        <v>701559.02</v>
      </c>
      <c r="P112" s="20" t="s">
        <v>269</v>
      </c>
      <c r="Q112" s="6">
        <f t="shared" si="60"/>
        <v>681554.02</v>
      </c>
      <c r="R112" s="95">
        <v>104569879.70999999</v>
      </c>
      <c r="S112" s="20">
        <v>104569900</v>
      </c>
      <c r="T112" s="96">
        <f t="shared" si="61"/>
        <v>-20.290000006556511</v>
      </c>
      <c r="U112" s="197">
        <f t="shared" si="40"/>
        <v>1</v>
      </c>
      <c r="W112" s="133" t="s">
        <v>46</v>
      </c>
      <c r="X112" s="114">
        <f t="shared" si="46"/>
        <v>0</v>
      </c>
      <c r="Y112" s="115">
        <f t="shared" si="47"/>
        <v>0</v>
      </c>
      <c r="Z112" s="115">
        <f t="shared" si="41"/>
        <v>0</v>
      </c>
      <c r="AA112" s="115">
        <f t="shared" si="42"/>
        <v>0</v>
      </c>
      <c r="AB112" s="115">
        <f t="shared" si="48"/>
        <v>1</v>
      </c>
      <c r="AC112" s="121">
        <f t="shared" si="49"/>
        <v>0</v>
      </c>
    </row>
    <row r="113" spans="1:29" ht="15" customHeight="1">
      <c r="A113" s="239"/>
      <c r="B113" s="133" t="s">
        <v>47</v>
      </c>
      <c r="C113" s="95">
        <v>25408365.870000001</v>
      </c>
      <c r="D113" s="20">
        <v>25408380</v>
      </c>
      <c r="E113" s="6">
        <f t="shared" si="62"/>
        <v>-14.129999998956919</v>
      </c>
      <c r="F113" s="95">
        <v>590135.34</v>
      </c>
      <c r="G113" s="20" t="s">
        <v>270</v>
      </c>
      <c r="H113" s="96">
        <f t="shared" si="59"/>
        <v>0.33999999996740371</v>
      </c>
      <c r="I113" s="20">
        <v>6126.53</v>
      </c>
      <c r="J113" s="20">
        <v>6126.54</v>
      </c>
      <c r="K113" s="4">
        <f t="shared" si="36"/>
        <v>-1.0000000000218279E-2</v>
      </c>
      <c r="L113" s="95">
        <v>3577.06</v>
      </c>
      <c r="M113" s="20">
        <v>3577.07</v>
      </c>
      <c r="N113" s="145">
        <f t="shared" si="37"/>
        <v>-1.0000000000218279E-2</v>
      </c>
      <c r="O113" s="20">
        <v>186997.73</v>
      </c>
      <c r="P113" s="20" t="s">
        <v>271</v>
      </c>
      <c r="Q113" s="6">
        <f t="shared" si="60"/>
        <v>-0.26999999998952262</v>
      </c>
      <c r="R113" s="95">
        <v>25977307.359999999</v>
      </c>
      <c r="S113" s="20">
        <v>25977310</v>
      </c>
      <c r="T113" s="96">
        <f t="shared" si="61"/>
        <v>-2.6400000005960464</v>
      </c>
      <c r="U113" s="197">
        <f t="shared" si="40"/>
        <v>1</v>
      </c>
      <c r="W113" s="133" t="s">
        <v>47</v>
      </c>
      <c r="X113" s="114">
        <f t="shared" si="46"/>
        <v>0</v>
      </c>
      <c r="Y113" s="115">
        <f t="shared" si="47"/>
        <v>0</v>
      </c>
      <c r="Z113" s="115">
        <f t="shared" si="41"/>
        <v>0</v>
      </c>
      <c r="AA113" s="115">
        <f t="shared" si="42"/>
        <v>0</v>
      </c>
      <c r="AB113" s="115">
        <f t="shared" si="48"/>
        <v>0</v>
      </c>
      <c r="AC113" s="121">
        <f t="shared" si="49"/>
        <v>0</v>
      </c>
    </row>
    <row r="114" spans="1:29" ht="15" customHeight="1">
      <c r="A114" s="239"/>
      <c r="B114" s="133" t="s">
        <v>48</v>
      </c>
      <c r="C114" s="95">
        <v>97923378.269999996</v>
      </c>
      <c r="D114" s="20"/>
      <c r="E114" s="6">
        <f t="shared" si="62"/>
        <v>97923378.269999996</v>
      </c>
      <c r="F114" s="95">
        <v>1919898.01</v>
      </c>
      <c r="G114" s="20"/>
      <c r="H114" s="96">
        <f t="shared" si="59"/>
        <v>1919898.01</v>
      </c>
      <c r="I114" s="20">
        <v>313460.77</v>
      </c>
      <c r="J114" s="20"/>
      <c r="K114" s="6">
        <f t="shared" si="36"/>
        <v>313460.77</v>
      </c>
      <c r="L114" s="95">
        <v>110663.56</v>
      </c>
      <c r="M114" s="20"/>
      <c r="N114" s="96">
        <f t="shared" si="37"/>
        <v>110663.56</v>
      </c>
      <c r="O114" s="20">
        <v>754208.14</v>
      </c>
      <c r="P114" s="20"/>
      <c r="Q114" s="6">
        <f t="shared" si="60"/>
        <v>754208.14</v>
      </c>
      <c r="R114" s="95">
        <v>98392531.670000002</v>
      </c>
      <c r="S114" s="20"/>
      <c r="T114" s="96">
        <f t="shared" si="61"/>
        <v>98392531.670000002</v>
      </c>
      <c r="U114" s="197">
        <f t="shared" si="40"/>
        <v>0</v>
      </c>
      <c r="W114" s="133" t="s">
        <v>48</v>
      </c>
      <c r="X114" s="114">
        <f t="shared" si="46"/>
        <v>0</v>
      </c>
      <c r="Y114" s="115">
        <f t="shared" si="47"/>
        <v>0</v>
      </c>
      <c r="Z114" s="115">
        <f t="shared" si="41"/>
        <v>0</v>
      </c>
      <c r="AA114" s="115">
        <f t="shared" si="42"/>
        <v>0</v>
      </c>
      <c r="AB114" s="115">
        <f t="shared" si="48"/>
        <v>0</v>
      </c>
      <c r="AC114" s="121">
        <f t="shared" si="49"/>
        <v>0</v>
      </c>
    </row>
    <row r="115" spans="1:29" ht="15" customHeight="1">
      <c r="A115" s="239"/>
      <c r="B115" s="133" t="s">
        <v>49</v>
      </c>
      <c r="C115" s="95">
        <v>83331617.549999997</v>
      </c>
      <c r="D115" s="20"/>
      <c r="E115" s="6">
        <f t="shared" si="62"/>
        <v>83331617.549999997</v>
      </c>
      <c r="F115" s="95">
        <v>2081387.33</v>
      </c>
      <c r="G115" s="20"/>
      <c r="H115" s="96">
        <f t="shared" si="59"/>
        <v>2081387.33</v>
      </c>
      <c r="I115" s="20">
        <v>156648.07999999999</v>
      </c>
      <c r="J115" s="20"/>
      <c r="K115" s="6">
        <f t="shared" si="36"/>
        <v>156648.07999999999</v>
      </c>
      <c r="L115" s="95">
        <v>65843.520000000004</v>
      </c>
      <c r="M115" s="20"/>
      <c r="N115" s="96">
        <f t="shared" si="37"/>
        <v>65843.520000000004</v>
      </c>
      <c r="O115" s="20">
        <v>592416.81000000006</v>
      </c>
      <c r="P115" s="20"/>
      <c r="Q115" s="6">
        <f t="shared" si="60"/>
        <v>592416.81000000006</v>
      </c>
      <c r="R115" s="95">
        <v>80748617.950000003</v>
      </c>
      <c r="S115" s="20"/>
      <c r="T115" s="96">
        <f t="shared" si="61"/>
        <v>80748617.950000003</v>
      </c>
      <c r="U115" s="197">
        <f t="shared" si="40"/>
        <v>0</v>
      </c>
      <c r="W115" s="133" t="s">
        <v>49</v>
      </c>
      <c r="X115" s="114">
        <f t="shared" si="46"/>
        <v>0</v>
      </c>
      <c r="Y115" s="115">
        <f t="shared" si="47"/>
        <v>0</v>
      </c>
      <c r="Z115" s="115">
        <f t="shared" si="41"/>
        <v>0</v>
      </c>
      <c r="AA115" s="115">
        <f t="shared" si="42"/>
        <v>0</v>
      </c>
      <c r="AB115" s="115">
        <f t="shared" si="48"/>
        <v>0</v>
      </c>
      <c r="AC115" s="121">
        <f t="shared" si="49"/>
        <v>0</v>
      </c>
    </row>
    <row r="116" spans="1:29" ht="15" customHeight="1">
      <c r="A116" s="240"/>
      <c r="B116" s="134" t="s">
        <v>50</v>
      </c>
      <c r="C116" s="97">
        <v>96804522.700000003</v>
      </c>
      <c r="D116" s="98"/>
      <c r="E116" s="146">
        <f t="shared" si="62"/>
        <v>96804522.700000003</v>
      </c>
      <c r="F116" s="97">
        <v>1678413.16</v>
      </c>
      <c r="G116" s="98"/>
      <c r="H116" s="144">
        <f t="shared" si="59"/>
        <v>1678413.16</v>
      </c>
      <c r="I116" s="98">
        <v>1131286.83</v>
      </c>
      <c r="J116" s="98"/>
      <c r="K116" s="146">
        <f t="shared" si="36"/>
        <v>1131286.83</v>
      </c>
      <c r="L116" s="97">
        <v>237223.12</v>
      </c>
      <c r="M116" s="98"/>
      <c r="N116" s="144">
        <f t="shared" si="37"/>
        <v>237223.12</v>
      </c>
      <c r="O116" s="98">
        <v>958064.9</v>
      </c>
      <c r="P116" s="98"/>
      <c r="Q116" s="146">
        <f t="shared" si="60"/>
        <v>958064.9</v>
      </c>
      <c r="R116" s="97">
        <v>95062109.140000001</v>
      </c>
      <c r="S116" s="98"/>
      <c r="T116" s="144">
        <f t="shared" si="61"/>
        <v>95062109.140000001</v>
      </c>
      <c r="U116" s="198">
        <f t="shared" si="40"/>
        <v>0</v>
      </c>
      <c r="W116" s="134" t="s">
        <v>50</v>
      </c>
      <c r="X116" s="114">
        <f t="shared" si="46"/>
        <v>0</v>
      </c>
      <c r="Y116" s="115">
        <f t="shared" si="47"/>
        <v>0</v>
      </c>
      <c r="Z116" s="115">
        <f t="shared" si="41"/>
        <v>0</v>
      </c>
      <c r="AA116" s="115">
        <f t="shared" si="42"/>
        <v>0</v>
      </c>
      <c r="AB116" s="115">
        <f t="shared" si="48"/>
        <v>0</v>
      </c>
      <c r="AC116" s="121">
        <f t="shared" si="49"/>
        <v>0</v>
      </c>
    </row>
    <row r="117" spans="1:29" ht="15" customHeight="1">
      <c r="A117" s="238">
        <v>42444</v>
      </c>
      <c r="B117" s="132" t="s">
        <v>42</v>
      </c>
      <c r="C117" s="95">
        <v>48059783.049999997</v>
      </c>
      <c r="D117" s="20"/>
      <c r="E117" s="6">
        <f>C117-D117</f>
        <v>48059783.049999997</v>
      </c>
      <c r="F117" s="95">
        <v>750380.84</v>
      </c>
      <c r="G117" s="20"/>
      <c r="H117" s="96">
        <f>F117-G117</f>
        <v>750380.84</v>
      </c>
      <c r="I117" s="20">
        <v>305307.55</v>
      </c>
      <c r="J117" s="20"/>
      <c r="K117" s="6">
        <f t="shared" si="36"/>
        <v>305307.55</v>
      </c>
      <c r="L117" s="95">
        <v>200399.38</v>
      </c>
      <c r="M117" s="20"/>
      <c r="N117" s="96">
        <f t="shared" si="37"/>
        <v>200399.38</v>
      </c>
      <c r="O117" s="20">
        <v>468325.41</v>
      </c>
      <c r="P117" s="20"/>
      <c r="Q117" s="6">
        <f>O117-P117</f>
        <v>468325.41</v>
      </c>
      <c r="R117" s="95">
        <v>47975086.770000003</v>
      </c>
      <c r="S117" s="20"/>
      <c r="T117" s="96">
        <f>R117-S117</f>
        <v>47975086.770000003</v>
      </c>
      <c r="U117" s="196">
        <f t="shared" si="40"/>
        <v>0</v>
      </c>
      <c r="W117" s="132" t="s">
        <v>42</v>
      </c>
      <c r="X117" s="110">
        <f t="shared" si="46"/>
        <v>0</v>
      </c>
      <c r="Y117" s="111">
        <f t="shared" si="47"/>
        <v>0</v>
      </c>
      <c r="Z117" s="111">
        <f t="shared" si="41"/>
        <v>0</v>
      </c>
      <c r="AA117" s="111">
        <f t="shared" si="42"/>
        <v>0</v>
      </c>
      <c r="AB117" s="111">
        <f t="shared" si="48"/>
        <v>0</v>
      </c>
      <c r="AC117" s="123">
        <f t="shared" si="49"/>
        <v>0</v>
      </c>
    </row>
    <row r="118" spans="1:29" ht="15" customHeight="1">
      <c r="A118" s="239"/>
      <c r="B118" s="133" t="s">
        <v>43</v>
      </c>
      <c r="C118" s="95">
        <v>40421495.159999996</v>
      </c>
      <c r="D118" s="20">
        <v>40421500</v>
      </c>
      <c r="E118" s="6">
        <f>C118-D118</f>
        <v>-4.8400000035762787</v>
      </c>
      <c r="F118" s="95">
        <v>334252.03000000003</v>
      </c>
      <c r="G118" s="20" t="s">
        <v>272</v>
      </c>
      <c r="H118" s="96">
        <f t="shared" ref="H118:H125" si="63">F118-G118</f>
        <v>-8861.9699999999721</v>
      </c>
      <c r="I118" s="20">
        <v>88863.75</v>
      </c>
      <c r="J118" s="20">
        <v>88863.8</v>
      </c>
      <c r="K118" s="6">
        <f t="shared" si="36"/>
        <v>-5.0000000002910383E-2</v>
      </c>
      <c r="L118" s="95">
        <v>32637.06</v>
      </c>
      <c r="M118" s="20">
        <v>32637.1</v>
      </c>
      <c r="N118" s="96">
        <f t="shared" si="37"/>
        <v>-3.9999999997235136E-2</v>
      </c>
      <c r="O118" s="20">
        <v>1091855.08</v>
      </c>
      <c r="P118" s="20" t="s">
        <v>273</v>
      </c>
      <c r="Q118" s="6">
        <f t="shared" ref="Q118:Q125" si="64">O118-P118</f>
        <v>-4.9199999999254942</v>
      </c>
      <c r="R118" s="95">
        <v>39051614.719999999</v>
      </c>
      <c r="S118" s="20">
        <v>39051650</v>
      </c>
      <c r="T118" s="96">
        <f t="shared" ref="T118:T125" si="65">R118-S118</f>
        <v>-35.280000001192093</v>
      </c>
      <c r="U118" s="197">
        <f t="shared" si="40"/>
        <v>1</v>
      </c>
      <c r="W118" s="133" t="s">
        <v>43</v>
      </c>
      <c r="X118" s="114">
        <f t="shared" si="46"/>
        <v>0</v>
      </c>
      <c r="Y118" s="115">
        <f t="shared" si="47"/>
        <v>1</v>
      </c>
      <c r="Z118" s="115">
        <f t="shared" si="41"/>
        <v>0</v>
      </c>
      <c r="AA118" s="115">
        <f t="shared" si="42"/>
        <v>0</v>
      </c>
      <c r="AB118" s="115">
        <f t="shared" si="48"/>
        <v>0</v>
      </c>
      <c r="AC118" s="121">
        <f t="shared" si="49"/>
        <v>0</v>
      </c>
    </row>
    <row r="119" spans="1:29" ht="15" customHeight="1">
      <c r="A119" s="239"/>
      <c r="B119" s="104" t="s">
        <v>44</v>
      </c>
      <c r="C119" s="95">
        <v>97471226.390000001</v>
      </c>
      <c r="D119" s="20"/>
      <c r="E119" s="6">
        <f t="shared" ref="E119:E125" si="66">C119-D119</f>
        <v>97471226.390000001</v>
      </c>
      <c r="F119" s="95">
        <v>4323754.8</v>
      </c>
      <c r="G119" s="20"/>
      <c r="H119" s="96">
        <f>F119-G119</f>
        <v>4323754.8</v>
      </c>
      <c r="I119" s="20">
        <v>152564.92000000001</v>
      </c>
      <c r="K119" s="6">
        <f t="shared" si="36"/>
        <v>152564.92000000001</v>
      </c>
      <c r="L119" s="95">
        <v>42139.37</v>
      </c>
      <c r="N119" s="96">
        <f t="shared" si="37"/>
        <v>42139.37</v>
      </c>
      <c r="O119" s="20">
        <v>673114.71</v>
      </c>
      <c r="P119" s="20"/>
      <c r="Q119" s="6">
        <f t="shared" si="64"/>
        <v>673114.71</v>
      </c>
      <c r="R119" s="95">
        <v>92584782.409999996</v>
      </c>
      <c r="S119" s="20"/>
      <c r="T119" s="96">
        <f t="shared" si="65"/>
        <v>92584782.409999996</v>
      </c>
      <c r="U119" s="197">
        <f t="shared" si="40"/>
        <v>0</v>
      </c>
      <c r="W119" s="104" t="s">
        <v>44</v>
      </c>
      <c r="X119" s="114">
        <f t="shared" si="46"/>
        <v>0</v>
      </c>
      <c r="Y119" s="115">
        <f t="shared" si="47"/>
        <v>0</v>
      </c>
      <c r="Z119" s="115">
        <f t="shared" si="41"/>
        <v>0</v>
      </c>
      <c r="AA119" s="115">
        <f t="shared" si="42"/>
        <v>0</v>
      </c>
      <c r="AB119" s="115">
        <f t="shared" si="48"/>
        <v>0</v>
      </c>
      <c r="AC119" s="121">
        <f t="shared" si="49"/>
        <v>0</v>
      </c>
    </row>
    <row r="120" spans="1:29" ht="15" customHeight="1">
      <c r="A120" s="239"/>
      <c r="B120" s="133" t="s">
        <v>45</v>
      </c>
      <c r="C120" s="95">
        <v>48864028.969999999</v>
      </c>
      <c r="D120" s="20"/>
      <c r="E120" s="6">
        <f t="shared" si="66"/>
        <v>48864028.969999999</v>
      </c>
      <c r="F120" s="95">
        <v>905897.31</v>
      </c>
      <c r="G120" s="20"/>
      <c r="H120" s="96">
        <f t="shared" si="63"/>
        <v>905897.31</v>
      </c>
      <c r="I120" s="20">
        <v>38310.21</v>
      </c>
      <c r="K120" s="6">
        <f t="shared" si="36"/>
        <v>38310.21</v>
      </c>
      <c r="L120" s="95">
        <v>-1</v>
      </c>
      <c r="N120" s="96">
        <f t="shared" si="37"/>
        <v>-1</v>
      </c>
      <c r="O120" s="20">
        <v>813879.83</v>
      </c>
      <c r="P120" s="20"/>
      <c r="Q120" s="6">
        <f t="shared" si="64"/>
        <v>813879.83</v>
      </c>
      <c r="R120" s="95">
        <v>52373582.920000002</v>
      </c>
      <c r="S120" s="20"/>
      <c r="T120" s="96">
        <f t="shared" si="65"/>
        <v>52373582.920000002</v>
      </c>
      <c r="U120" s="197">
        <f t="shared" si="40"/>
        <v>0</v>
      </c>
      <c r="W120" s="133" t="s">
        <v>45</v>
      </c>
      <c r="X120" s="114">
        <f t="shared" si="46"/>
        <v>0</v>
      </c>
      <c r="Y120" s="115">
        <f t="shared" si="47"/>
        <v>0</v>
      </c>
      <c r="Z120" s="115">
        <f t="shared" si="41"/>
        <v>0</v>
      </c>
      <c r="AA120" s="115">
        <f t="shared" si="42"/>
        <v>0</v>
      </c>
      <c r="AB120" s="115">
        <f t="shared" si="48"/>
        <v>0</v>
      </c>
      <c r="AC120" s="121">
        <f t="shared" si="49"/>
        <v>0</v>
      </c>
    </row>
    <row r="121" spans="1:29" ht="15" customHeight="1">
      <c r="A121" s="239"/>
      <c r="B121" s="133" t="s">
        <v>46</v>
      </c>
      <c r="C121" s="95">
        <v>104569879.70999999</v>
      </c>
      <c r="D121" s="20">
        <v>104569900</v>
      </c>
      <c r="E121" s="6">
        <f t="shared" si="66"/>
        <v>-20.290000006556511</v>
      </c>
      <c r="F121" s="95">
        <v>1718380.63</v>
      </c>
      <c r="G121" s="20" t="s">
        <v>274</v>
      </c>
      <c r="H121" s="96">
        <f t="shared" si="63"/>
        <v>0.62999999988824129</v>
      </c>
      <c r="I121" s="20">
        <v>185268.36</v>
      </c>
      <c r="J121" s="20">
        <v>167662</v>
      </c>
      <c r="K121" s="6">
        <f t="shared" si="36"/>
        <v>17606.359999999986</v>
      </c>
      <c r="L121" s="95">
        <v>464320.58</v>
      </c>
      <c r="M121" s="20">
        <v>463890</v>
      </c>
      <c r="N121" s="96">
        <f t="shared" si="37"/>
        <v>430.5800000000163</v>
      </c>
      <c r="O121" s="20">
        <v>-1</v>
      </c>
      <c r="P121" s="20" t="s">
        <v>275</v>
      </c>
      <c r="Q121" s="6">
        <f t="shared" si="64"/>
        <v>-17549</v>
      </c>
      <c r="R121" s="95">
        <v>102572446.84999999</v>
      </c>
      <c r="S121" s="20">
        <v>102572400</v>
      </c>
      <c r="T121" s="96">
        <f t="shared" si="65"/>
        <v>46.849999994039536</v>
      </c>
      <c r="U121" s="197">
        <f t="shared" si="40"/>
        <v>1</v>
      </c>
      <c r="W121" s="133" t="s">
        <v>46</v>
      </c>
      <c r="X121" s="114">
        <f t="shared" si="46"/>
        <v>0</v>
      </c>
      <c r="Y121" s="115">
        <f t="shared" si="47"/>
        <v>0</v>
      </c>
      <c r="Z121" s="115">
        <f t="shared" si="41"/>
        <v>1</v>
      </c>
      <c r="AA121" s="115">
        <f t="shared" si="42"/>
        <v>1</v>
      </c>
      <c r="AB121" s="115">
        <f t="shared" si="48"/>
        <v>1</v>
      </c>
      <c r="AC121" s="121">
        <f t="shared" si="49"/>
        <v>0</v>
      </c>
    </row>
    <row r="122" spans="1:29" ht="15" customHeight="1">
      <c r="A122" s="239"/>
      <c r="B122" s="133" t="s">
        <v>47</v>
      </c>
      <c r="C122" s="95">
        <v>25977307.359999999</v>
      </c>
      <c r="D122" s="20">
        <v>25977310</v>
      </c>
      <c r="E122" s="6">
        <f t="shared" si="66"/>
        <v>-2.6400000005960464</v>
      </c>
      <c r="F122" s="95">
        <v>604673.43999999994</v>
      </c>
      <c r="G122" s="20" t="s">
        <v>276</v>
      </c>
      <c r="H122" s="96">
        <f t="shared" si="63"/>
        <v>0.43999999994412065</v>
      </c>
      <c r="I122" s="20">
        <v>60203.11</v>
      </c>
      <c r="J122" s="20">
        <v>60203.1</v>
      </c>
      <c r="K122" s="4">
        <f t="shared" si="36"/>
        <v>1.0000000002037268E-2</v>
      </c>
      <c r="L122" s="95">
        <v>39695.800000000003</v>
      </c>
      <c r="M122" s="20">
        <v>39695.800000000003</v>
      </c>
      <c r="N122" s="145">
        <f t="shared" si="37"/>
        <v>0</v>
      </c>
      <c r="O122" s="20">
        <v>342895.74</v>
      </c>
      <c r="P122" s="20" t="s">
        <v>277</v>
      </c>
      <c r="Q122" s="6">
        <f t="shared" si="64"/>
        <v>-0.26000000000931323</v>
      </c>
      <c r="R122" s="95">
        <v>25050245.469999999</v>
      </c>
      <c r="S122" s="20">
        <v>25050290</v>
      </c>
      <c r="T122" s="96">
        <f t="shared" si="65"/>
        <v>-44.530000001192093</v>
      </c>
      <c r="U122" s="197">
        <f t="shared" si="40"/>
        <v>1</v>
      </c>
      <c r="W122" s="133" t="s">
        <v>47</v>
      </c>
      <c r="X122" s="114">
        <f t="shared" si="46"/>
        <v>0</v>
      </c>
      <c r="Y122" s="115">
        <f t="shared" si="47"/>
        <v>0</v>
      </c>
      <c r="Z122" s="115">
        <f t="shared" si="41"/>
        <v>0</v>
      </c>
      <c r="AA122" s="115">
        <f t="shared" si="42"/>
        <v>0</v>
      </c>
      <c r="AB122" s="115">
        <f t="shared" si="48"/>
        <v>0</v>
      </c>
      <c r="AC122" s="121">
        <f t="shared" si="49"/>
        <v>0</v>
      </c>
    </row>
    <row r="123" spans="1:29" ht="15" customHeight="1">
      <c r="A123" s="239"/>
      <c r="B123" s="133" t="s">
        <v>48</v>
      </c>
      <c r="C123" s="95">
        <v>98392531.670000002</v>
      </c>
      <c r="D123" s="20"/>
      <c r="E123" s="6">
        <f t="shared" si="66"/>
        <v>98392531.670000002</v>
      </c>
      <c r="F123" s="95">
        <v>1706962.67</v>
      </c>
      <c r="G123" s="20"/>
      <c r="H123" s="96">
        <f t="shared" si="63"/>
        <v>1706962.67</v>
      </c>
      <c r="I123" s="20">
        <v>201484.01</v>
      </c>
      <c r="J123" s="20"/>
      <c r="K123" s="6">
        <f t="shared" si="36"/>
        <v>201484.01</v>
      </c>
      <c r="L123" s="95">
        <v>162844.84</v>
      </c>
      <c r="M123" s="20"/>
      <c r="N123" s="96">
        <f t="shared" si="37"/>
        <v>162844.84</v>
      </c>
      <c r="O123" s="20">
        <v>766299.08</v>
      </c>
      <c r="P123" s="20"/>
      <c r="Q123" s="6">
        <f t="shared" si="64"/>
        <v>766299.08</v>
      </c>
      <c r="R123" s="95">
        <v>95957909.049999997</v>
      </c>
      <c r="S123" s="20"/>
      <c r="T123" s="96">
        <f t="shared" si="65"/>
        <v>95957909.049999997</v>
      </c>
      <c r="U123" s="197">
        <f t="shared" si="40"/>
        <v>0</v>
      </c>
      <c r="W123" s="133" t="s">
        <v>48</v>
      </c>
      <c r="X123" s="114">
        <f t="shared" si="46"/>
        <v>0</v>
      </c>
      <c r="Y123" s="115">
        <f t="shared" si="47"/>
        <v>0</v>
      </c>
      <c r="Z123" s="115">
        <f t="shared" si="41"/>
        <v>0</v>
      </c>
      <c r="AA123" s="115">
        <f t="shared" si="42"/>
        <v>0</v>
      </c>
      <c r="AB123" s="115">
        <f t="shared" si="48"/>
        <v>0</v>
      </c>
      <c r="AC123" s="121">
        <f t="shared" si="49"/>
        <v>0</v>
      </c>
    </row>
    <row r="124" spans="1:29" ht="15" customHeight="1">
      <c r="A124" s="239"/>
      <c r="B124" s="133" t="s">
        <v>49</v>
      </c>
      <c r="C124" s="95"/>
      <c r="D124" s="20"/>
      <c r="E124" s="6">
        <f t="shared" si="66"/>
        <v>0</v>
      </c>
      <c r="F124" s="95"/>
      <c r="G124" s="20"/>
      <c r="H124" s="96">
        <f t="shared" si="63"/>
        <v>0</v>
      </c>
      <c r="I124" s="20"/>
      <c r="J124" s="20"/>
      <c r="K124" s="6">
        <f t="shared" si="36"/>
        <v>0</v>
      </c>
      <c r="L124" s="95"/>
      <c r="M124" s="20"/>
      <c r="N124" s="96">
        <f t="shared" si="37"/>
        <v>0</v>
      </c>
      <c r="O124" s="20"/>
      <c r="P124" s="20"/>
      <c r="Q124" s="6">
        <f t="shared" si="64"/>
        <v>0</v>
      </c>
      <c r="R124" s="95"/>
      <c r="S124" s="20"/>
      <c r="T124" s="96">
        <f t="shared" si="65"/>
        <v>0</v>
      </c>
      <c r="U124" s="197">
        <f t="shared" si="40"/>
        <v>0</v>
      </c>
      <c r="W124" s="133" t="s">
        <v>49</v>
      </c>
      <c r="X124" s="114">
        <f t="shared" si="46"/>
        <v>0</v>
      </c>
      <c r="Y124" s="115">
        <f t="shared" si="47"/>
        <v>0</v>
      </c>
      <c r="Z124" s="115">
        <f t="shared" si="41"/>
        <v>0</v>
      </c>
      <c r="AA124" s="115">
        <f t="shared" si="42"/>
        <v>0</v>
      </c>
      <c r="AB124" s="115">
        <f t="shared" si="48"/>
        <v>0</v>
      </c>
      <c r="AC124" s="121">
        <f t="shared" si="49"/>
        <v>0</v>
      </c>
    </row>
    <row r="125" spans="1:29" ht="15" customHeight="1">
      <c r="A125" s="240"/>
      <c r="B125" s="134" t="s">
        <v>50</v>
      </c>
      <c r="C125" s="95">
        <v>95062109.140000001</v>
      </c>
      <c r="D125" s="20"/>
      <c r="E125" s="142">
        <f t="shared" si="66"/>
        <v>95062109.140000001</v>
      </c>
      <c r="F125" s="95">
        <v>1745561.12</v>
      </c>
      <c r="G125" s="20"/>
      <c r="H125" s="143">
        <f t="shared" si="63"/>
        <v>1745561.12</v>
      </c>
      <c r="I125" s="20">
        <v>281701.08</v>
      </c>
      <c r="J125" s="20"/>
      <c r="K125" s="142">
        <f t="shared" si="36"/>
        <v>281701.08</v>
      </c>
      <c r="L125" s="95">
        <v>56293.120000000003</v>
      </c>
      <c r="M125" s="20"/>
      <c r="N125" s="143">
        <f t="shared" si="37"/>
        <v>56293.120000000003</v>
      </c>
      <c r="O125" s="20">
        <v>1443733.18</v>
      </c>
      <c r="P125" s="20"/>
      <c r="Q125" s="142">
        <f t="shared" si="64"/>
        <v>1443733.18</v>
      </c>
      <c r="R125" s="95">
        <v>92107396.730000004</v>
      </c>
      <c r="S125" s="20"/>
      <c r="T125" s="143">
        <f t="shared" si="65"/>
        <v>92107396.730000004</v>
      </c>
      <c r="U125" s="198">
        <f t="shared" si="40"/>
        <v>0</v>
      </c>
      <c r="W125" s="134" t="s">
        <v>50</v>
      </c>
      <c r="X125" s="118">
        <f t="shared" si="46"/>
        <v>0</v>
      </c>
      <c r="Y125" s="119">
        <f t="shared" si="47"/>
        <v>0</v>
      </c>
      <c r="Z125" s="119">
        <f t="shared" si="41"/>
        <v>0</v>
      </c>
      <c r="AA125" s="119">
        <f t="shared" si="42"/>
        <v>0</v>
      </c>
      <c r="AB125" s="119">
        <f t="shared" si="48"/>
        <v>0</v>
      </c>
      <c r="AC125" s="124">
        <f t="shared" si="49"/>
        <v>0</v>
      </c>
    </row>
    <row r="126" spans="1:29" ht="15" customHeight="1">
      <c r="A126" s="238">
        <v>42445</v>
      </c>
      <c r="B126" s="132" t="s">
        <v>42</v>
      </c>
      <c r="C126" s="92">
        <v>48059783.049999997</v>
      </c>
      <c r="D126" s="93"/>
      <c r="E126" s="101">
        <f>C126-D126</f>
        <v>48059783.049999997</v>
      </c>
      <c r="F126" s="92">
        <v>588037.15</v>
      </c>
      <c r="G126" s="93"/>
      <c r="H126" s="94">
        <f>F126-G126</f>
        <v>588037.15</v>
      </c>
      <c r="I126" s="93">
        <v>33000.01</v>
      </c>
      <c r="J126" s="93"/>
      <c r="K126" s="101">
        <f t="shared" si="36"/>
        <v>33000.01</v>
      </c>
      <c r="L126" s="92">
        <v>0</v>
      </c>
      <c r="M126" s="93"/>
      <c r="N126" s="94">
        <f t="shared" si="37"/>
        <v>0</v>
      </c>
      <c r="O126" s="93">
        <v>0</v>
      </c>
      <c r="P126" s="93"/>
      <c r="Q126" s="101">
        <f>O126-P126</f>
        <v>0</v>
      </c>
      <c r="R126" s="92">
        <v>49821655.32</v>
      </c>
      <c r="S126" s="93"/>
      <c r="T126" s="94">
        <f>R126-S126</f>
        <v>49821655.32</v>
      </c>
      <c r="U126" s="196">
        <f t="shared" si="40"/>
        <v>0</v>
      </c>
      <c r="W126" s="132" t="s">
        <v>42</v>
      </c>
      <c r="X126" s="114">
        <f t="shared" si="46"/>
        <v>0</v>
      </c>
      <c r="Y126" s="115">
        <f t="shared" si="47"/>
        <v>0</v>
      </c>
      <c r="Z126" s="115">
        <f t="shared" si="41"/>
        <v>0</v>
      </c>
      <c r="AA126" s="115">
        <f t="shared" si="42"/>
        <v>0</v>
      </c>
      <c r="AB126" s="115">
        <f t="shared" si="48"/>
        <v>0</v>
      </c>
      <c r="AC126" s="121">
        <f t="shared" si="49"/>
        <v>0</v>
      </c>
    </row>
    <row r="127" spans="1:29" ht="15" customHeight="1">
      <c r="A127" s="239"/>
      <c r="B127" s="133" t="s">
        <v>43</v>
      </c>
      <c r="C127" s="95">
        <v>39051614.719999999</v>
      </c>
      <c r="D127" s="20">
        <v>39051650</v>
      </c>
      <c r="E127" s="6">
        <f>C127-D127</f>
        <v>-35.280000001192093</v>
      </c>
      <c r="F127" s="95">
        <v>329935.49</v>
      </c>
      <c r="G127" s="20" t="s">
        <v>278</v>
      </c>
      <c r="H127" s="96">
        <f t="shared" ref="H127:H143" si="67">F127-G127</f>
        <v>-156989.51</v>
      </c>
      <c r="I127" s="20">
        <v>768.06</v>
      </c>
      <c r="J127" s="20">
        <v>769.06</v>
      </c>
      <c r="K127" s="6">
        <f t="shared" si="36"/>
        <v>-1</v>
      </c>
      <c r="L127" s="95">
        <v>290.27</v>
      </c>
      <c r="M127" s="20">
        <v>290.27</v>
      </c>
      <c r="N127" s="96">
        <f t="shared" si="37"/>
        <v>0</v>
      </c>
      <c r="O127" s="20">
        <v>0</v>
      </c>
      <c r="P127" s="20" t="s">
        <v>55</v>
      </c>
      <c r="Q127" s="6">
        <f t="shared" ref="Q127:Q134" si="68">O127-P127</f>
        <v>0</v>
      </c>
      <c r="R127" s="95">
        <v>38722158.009999998</v>
      </c>
      <c r="S127" s="20">
        <v>38722200</v>
      </c>
      <c r="T127" s="96">
        <f t="shared" ref="T127:T134" si="69">R127-S127</f>
        <v>-41.990000002086163</v>
      </c>
      <c r="U127" s="197">
        <f t="shared" si="40"/>
        <v>1</v>
      </c>
      <c r="W127" s="133" t="s">
        <v>43</v>
      </c>
      <c r="X127" s="114">
        <f t="shared" si="46"/>
        <v>0</v>
      </c>
      <c r="Y127" s="115">
        <f t="shared" si="47"/>
        <v>1</v>
      </c>
      <c r="Z127" s="115">
        <f t="shared" si="41"/>
        <v>0</v>
      </c>
      <c r="AA127" s="115">
        <f t="shared" si="42"/>
        <v>0</v>
      </c>
      <c r="AB127" s="115">
        <f t="shared" si="48"/>
        <v>0</v>
      </c>
      <c r="AC127" s="121">
        <f t="shared" si="49"/>
        <v>0</v>
      </c>
    </row>
    <row r="128" spans="1:29" ht="15" customHeight="1">
      <c r="A128" s="239"/>
      <c r="B128" s="104" t="s">
        <v>44</v>
      </c>
      <c r="C128" s="95">
        <v>92584782.409999996</v>
      </c>
      <c r="D128" s="20"/>
      <c r="E128" s="6">
        <f t="shared" ref="E128:E134" si="70">C128-D128</f>
        <v>92584782.409999996</v>
      </c>
      <c r="F128" s="95">
        <v>1467355.12</v>
      </c>
      <c r="G128" s="20"/>
      <c r="H128" s="96">
        <f>F128-G128</f>
        <v>1467355.12</v>
      </c>
      <c r="I128" s="20">
        <v>93635.27</v>
      </c>
      <c r="J128" s="20"/>
      <c r="K128" s="6">
        <f t="shared" si="36"/>
        <v>93635.27</v>
      </c>
      <c r="L128" s="95">
        <v>3319.11</v>
      </c>
      <c r="M128" s="20"/>
      <c r="N128" s="96">
        <f t="shared" si="37"/>
        <v>3319.11</v>
      </c>
      <c r="O128" s="20">
        <v>0</v>
      </c>
      <c r="P128" s="20"/>
      <c r="Q128" s="6">
        <f t="shared" si="68"/>
        <v>0</v>
      </c>
      <c r="R128" s="95">
        <v>102173310.40000001</v>
      </c>
      <c r="S128" s="20"/>
      <c r="T128" s="96">
        <f t="shared" si="69"/>
        <v>102173310.40000001</v>
      </c>
      <c r="U128" s="197">
        <f t="shared" si="40"/>
        <v>0</v>
      </c>
      <c r="W128" s="104" t="s">
        <v>44</v>
      </c>
      <c r="X128" s="114">
        <f t="shared" si="46"/>
        <v>0</v>
      </c>
      <c r="Y128" s="115">
        <f t="shared" si="47"/>
        <v>0</v>
      </c>
      <c r="Z128" s="115">
        <f t="shared" si="41"/>
        <v>0</v>
      </c>
      <c r="AA128" s="115">
        <f t="shared" si="42"/>
        <v>0</v>
      </c>
      <c r="AB128" s="115">
        <f t="shared" si="48"/>
        <v>0</v>
      </c>
      <c r="AC128" s="121">
        <f t="shared" si="49"/>
        <v>0</v>
      </c>
    </row>
    <row r="129" spans="1:29" ht="15" customHeight="1">
      <c r="A129" s="239"/>
      <c r="B129" s="133" t="s">
        <v>45</v>
      </c>
      <c r="C129" s="95">
        <v>52373582.920000002</v>
      </c>
      <c r="D129" s="20"/>
      <c r="E129" s="6">
        <f t="shared" si="70"/>
        <v>52373582.920000002</v>
      </c>
      <c r="F129" s="95">
        <v>1189079.04</v>
      </c>
      <c r="G129" s="20"/>
      <c r="H129" s="96">
        <f t="shared" si="67"/>
        <v>1189079.04</v>
      </c>
      <c r="I129" s="20">
        <v>58572.33</v>
      </c>
      <c r="J129" s="20"/>
      <c r="K129" s="6">
        <f t="shared" si="36"/>
        <v>58572.33</v>
      </c>
      <c r="L129" s="95">
        <v>28940.66</v>
      </c>
      <c r="M129" s="20"/>
      <c r="N129" s="96">
        <f t="shared" si="37"/>
        <v>28940.66</v>
      </c>
      <c r="O129" s="20">
        <v>0</v>
      </c>
      <c r="P129" s="20"/>
      <c r="Q129" s="6">
        <f t="shared" si="68"/>
        <v>0</v>
      </c>
      <c r="R129" s="95">
        <v>51214135.539999999</v>
      </c>
      <c r="S129" s="20"/>
      <c r="T129" s="96">
        <f t="shared" si="69"/>
        <v>51214135.539999999</v>
      </c>
      <c r="U129" s="197">
        <f t="shared" si="40"/>
        <v>0</v>
      </c>
      <c r="W129" s="133" t="s">
        <v>45</v>
      </c>
      <c r="X129" s="114">
        <f t="shared" si="46"/>
        <v>0</v>
      </c>
      <c r="Y129" s="115">
        <f t="shared" si="47"/>
        <v>0</v>
      </c>
      <c r="Z129" s="115">
        <f t="shared" si="41"/>
        <v>0</v>
      </c>
      <c r="AA129" s="115">
        <f t="shared" si="42"/>
        <v>0</v>
      </c>
      <c r="AB129" s="115">
        <f t="shared" si="48"/>
        <v>0</v>
      </c>
      <c r="AC129" s="121">
        <f t="shared" si="49"/>
        <v>0</v>
      </c>
    </row>
    <row r="130" spans="1:29" ht="15" customHeight="1">
      <c r="A130" s="239"/>
      <c r="B130" s="133" t="s">
        <v>46</v>
      </c>
      <c r="C130" s="95"/>
      <c r="D130" s="20">
        <v>102572400</v>
      </c>
      <c r="E130" s="6">
        <f t="shared" si="70"/>
        <v>-102572400</v>
      </c>
      <c r="F130" s="95"/>
      <c r="G130" s="20" t="s">
        <v>279</v>
      </c>
      <c r="H130" s="96">
        <f t="shared" si="67"/>
        <v>-1433220</v>
      </c>
      <c r="I130" s="20"/>
      <c r="J130" s="20"/>
      <c r="K130" s="6">
        <f t="shared" si="36"/>
        <v>0</v>
      </c>
      <c r="L130" s="95"/>
      <c r="M130" s="20"/>
      <c r="N130" s="96">
        <f t="shared" si="37"/>
        <v>0</v>
      </c>
      <c r="O130" s="20"/>
      <c r="P130" s="20" t="s">
        <v>280</v>
      </c>
      <c r="Q130" s="6">
        <f t="shared" si="68"/>
        <v>-718108</v>
      </c>
      <c r="R130" s="95"/>
      <c r="S130" s="20">
        <v>110887400</v>
      </c>
      <c r="T130" s="96">
        <f t="shared" si="69"/>
        <v>-110887400</v>
      </c>
      <c r="U130" s="197">
        <f t="shared" si="40"/>
        <v>1</v>
      </c>
      <c r="W130" s="133" t="s">
        <v>46</v>
      </c>
      <c r="X130" s="114">
        <f t="shared" si="46"/>
        <v>0</v>
      </c>
      <c r="Y130" s="115">
        <f t="shared" si="47"/>
        <v>0</v>
      </c>
      <c r="Z130" s="115">
        <f t="shared" si="41"/>
        <v>0</v>
      </c>
      <c r="AA130" s="115">
        <f t="shared" si="42"/>
        <v>0</v>
      </c>
      <c r="AB130" s="115">
        <f t="shared" si="48"/>
        <v>0</v>
      </c>
      <c r="AC130" s="121">
        <f t="shared" si="49"/>
        <v>0</v>
      </c>
    </row>
    <row r="131" spans="1:29" ht="15" customHeight="1">
      <c r="A131" s="239"/>
      <c r="B131" s="133" t="s">
        <v>47</v>
      </c>
      <c r="C131" s="95">
        <v>25050245.469999999</v>
      </c>
      <c r="D131" s="20">
        <v>25050290</v>
      </c>
      <c r="E131" s="6">
        <f t="shared" si="70"/>
        <v>-44.530000001192093</v>
      </c>
      <c r="F131" s="95">
        <v>287259.96999999997</v>
      </c>
      <c r="G131" s="20" t="s">
        <v>281</v>
      </c>
      <c r="H131" s="96">
        <f t="shared" si="67"/>
        <v>-3.0000000027939677E-2</v>
      </c>
      <c r="I131" s="20">
        <v>78722.25</v>
      </c>
      <c r="J131" s="20"/>
      <c r="K131" s="4">
        <f t="shared" si="36"/>
        <v>78722.25</v>
      </c>
      <c r="L131" s="95">
        <v>1852.57</v>
      </c>
      <c r="M131" s="20"/>
      <c r="N131" s="145">
        <f t="shared" si="37"/>
        <v>1852.57</v>
      </c>
      <c r="O131" s="20">
        <v>0</v>
      </c>
      <c r="P131" s="20" t="s">
        <v>55</v>
      </c>
      <c r="Q131" s="6">
        <f t="shared" si="68"/>
        <v>0</v>
      </c>
      <c r="R131" s="95">
        <v>24840152.760000002</v>
      </c>
      <c r="S131" s="20">
        <v>24840130</v>
      </c>
      <c r="T131" s="96">
        <f t="shared" si="69"/>
        <v>22.760000001639128</v>
      </c>
      <c r="U131" s="197">
        <f t="shared" si="40"/>
        <v>1</v>
      </c>
      <c r="W131" s="133" t="s">
        <v>47</v>
      </c>
      <c r="X131" s="114">
        <f t="shared" si="46"/>
        <v>0</v>
      </c>
      <c r="Y131" s="115">
        <f t="shared" si="47"/>
        <v>0</v>
      </c>
      <c r="Z131" s="115">
        <f t="shared" si="41"/>
        <v>0</v>
      </c>
      <c r="AA131" s="115">
        <f t="shared" si="42"/>
        <v>0</v>
      </c>
      <c r="AB131" s="115">
        <f t="shared" si="48"/>
        <v>0</v>
      </c>
      <c r="AC131" s="121">
        <f t="shared" si="49"/>
        <v>0</v>
      </c>
    </row>
    <row r="132" spans="1:29" ht="15" customHeight="1">
      <c r="A132" s="239"/>
      <c r="B132" s="133" t="s">
        <v>48</v>
      </c>
      <c r="C132" s="95">
        <v>95957909.049999997</v>
      </c>
      <c r="D132" s="20"/>
      <c r="E132" s="6">
        <f t="shared" si="70"/>
        <v>95957909.049999997</v>
      </c>
      <c r="F132" s="95">
        <v>1481497.34</v>
      </c>
      <c r="G132" s="20"/>
      <c r="H132" s="96">
        <f t="shared" si="67"/>
        <v>1481497.34</v>
      </c>
      <c r="I132" s="20">
        <v>196617.24</v>
      </c>
      <c r="J132" s="20"/>
      <c r="K132" s="6">
        <f t="shared" si="36"/>
        <v>196617.24</v>
      </c>
      <c r="L132" s="95">
        <v>148357.59</v>
      </c>
      <c r="M132" s="20"/>
      <c r="N132" s="96">
        <f t="shared" si="37"/>
        <v>148357.59</v>
      </c>
      <c r="O132" s="20">
        <v>0</v>
      </c>
      <c r="P132" s="20"/>
      <c r="Q132" s="6">
        <f t="shared" si="68"/>
        <v>0</v>
      </c>
      <c r="R132" s="95">
        <v>100442159.15000001</v>
      </c>
      <c r="S132" s="20"/>
      <c r="T132" s="96">
        <f t="shared" si="69"/>
        <v>100442159.15000001</v>
      </c>
      <c r="U132" s="197">
        <f t="shared" si="40"/>
        <v>0</v>
      </c>
      <c r="W132" s="133" t="s">
        <v>48</v>
      </c>
      <c r="X132" s="114">
        <f t="shared" si="46"/>
        <v>0</v>
      </c>
      <c r="Y132" s="115">
        <f t="shared" si="47"/>
        <v>0</v>
      </c>
      <c r="Z132" s="115">
        <f t="shared" si="41"/>
        <v>0</v>
      </c>
      <c r="AA132" s="115">
        <f t="shared" si="42"/>
        <v>0</v>
      </c>
      <c r="AB132" s="115">
        <f t="shared" si="48"/>
        <v>0</v>
      </c>
      <c r="AC132" s="121">
        <f t="shared" si="49"/>
        <v>0</v>
      </c>
    </row>
    <row r="133" spans="1:29" ht="15" customHeight="1">
      <c r="A133" s="239"/>
      <c r="B133" s="133" t="s">
        <v>49</v>
      </c>
      <c r="C133" s="95"/>
      <c r="D133" s="20"/>
      <c r="E133" s="6">
        <f t="shared" si="70"/>
        <v>0</v>
      </c>
      <c r="F133" s="95"/>
      <c r="G133" s="20"/>
      <c r="H133" s="96">
        <f t="shared" si="67"/>
        <v>0</v>
      </c>
      <c r="I133" s="20"/>
      <c r="J133" s="20"/>
      <c r="K133" s="6">
        <f t="shared" si="36"/>
        <v>0</v>
      </c>
      <c r="L133" s="95"/>
      <c r="M133" s="20"/>
      <c r="N133" s="96">
        <f t="shared" si="37"/>
        <v>0</v>
      </c>
      <c r="O133" s="20"/>
      <c r="P133" s="20"/>
      <c r="Q133" s="6">
        <f t="shared" si="68"/>
        <v>0</v>
      </c>
      <c r="R133" s="95"/>
      <c r="S133" s="20"/>
      <c r="T133" s="96">
        <f t="shared" si="69"/>
        <v>0</v>
      </c>
      <c r="U133" s="197">
        <f t="shared" si="40"/>
        <v>0</v>
      </c>
      <c r="W133" s="133" t="s">
        <v>49</v>
      </c>
      <c r="X133" s="114">
        <f t="shared" si="46"/>
        <v>0</v>
      </c>
      <c r="Y133" s="115">
        <f t="shared" si="47"/>
        <v>0</v>
      </c>
      <c r="Z133" s="115">
        <f t="shared" si="41"/>
        <v>0</v>
      </c>
      <c r="AA133" s="115">
        <f t="shared" si="42"/>
        <v>0</v>
      </c>
      <c r="AB133" s="115">
        <f t="shared" si="48"/>
        <v>0</v>
      </c>
      <c r="AC133" s="121">
        <f t="shared" si="49"/>
        <v>0</v>
      </c>
    </row>
    <row r="134" spans="1:29" ht="15" customHeight="1">
      <c r="A134" s="240"/>
      <c r="B134" s="134" t="s">
        <v>50</v>
      </c>
      <c r="C134" s="97"/>
      <c r="D134" s="98"/>
      <c r="E134" s="146">
        <f t="shared" si="70"/>
        <v>0</v>
      </c>
      <c r="F134" s="97"/>
      <c r="G134" s="98"/>
      <c r="H134" s="144">
        <f t="shared" si="67"/>
        <v>0</v>
      </c>
      <c r="I134" s="98"/>
      <c r="J134" s="98"/>
      <c r="K134" s="146">
        <f t="shared" si="36"/>
        <v>0</v>
      </c>
      <c r="L134" s="97"/>
      <c r="M134" s="98"/>
      <c r="N134" s="144">
        <f t="shared" si="37"/>
        <v>0</v>
      </c>
      <c r="O134" s="98"/>
      <c r="P134" s="98"/>
      <c r="Q134" s="146">
        <f t="shared" si="68"/>
        <v>0</v>
      </c>
      <c r="R134" s="97"/>
      <c r="S134" s="98"/>
      <c r="T134" s="144">
        <f t="shared" si="69"/>
        <v>0</v>
      </c>
      <c r="U134" s="198">
        <f t="shared" si="40"/>
        <v>0</v>
      </c>
      <c r="W134" s="134" t="s">
        <v>50</v>
      </c>
      <c r="X134" s="114">
        <f t="shared" si="46"/>
        <v>0</v>
      </c>
      <c r="Y134" s="115">
        <f t="shared" si="47"/>
        <v>0</v>
      </c>
      <c r="Z134" s="115">
        <f t="shared" si="41"/>
        <v>0</v>
      </c>
      <c r="AA134" s="115">
        <f t="shared" si="42"/>
        <v>0</v>
      </c>
      <c r="AB134" s="115">
        <f t="shared" si="48"/>
        <v>0</v>
      </c>
      <c r="AC134" s="121">
        <f t="shared" si="49"/>
        <v>0</v>
      </c>
    </row>
    <row r="135" spans="1:29" ht="15" customHeight="1">
      <c r="A135" s="238">
        <v>42446</v>
      </c>
      <c r="B135" s="132" t="s">
        <v>42</v>
      </c>
      <c r="C135" s="92">
        <v>48059783.049999997</v>
      </c>
      <c r="D135" s="93"/>
      <c r="E135" s="94">
        <f>C135-D135</f>
        <v>48059783.049999997</v>
      </c>
      <c r="F135" s="20">
        <v>546013.64</v>
      </c>
      <c r="G135" s="20"/>
      <c r="H135" s="96">
        <f t="shared" si="67"/>
        <v>546013.64</v>
      </c>
      <c r="I135" s="92">
        <v>95791.08</v>
      </c>
      <c r="J135" s="93"/>
      <c r="K135" s="94">
        <f t="shared" si="36"/>
        <v>95791.08</v>
      </c>
      <c r="L135" s="20">
        <v>-1</v>
      </c>
      <c r="M135" s="20"/>
      <c r="N135" s="96">
        <f t="shared" si="37"/>
        <v>-1</v>
      </c>
      <c r="O135" s="92">
        <v>188806.98</v>
      </c>
      <c r="P135" s="93"/>
      <c r="Q135" s="94">
        <f>O135-P135</f>
        <v>188806.98</v>
      </c>
      <c r="R135" s="20">
        <v>49182625.770000003</v>
      </c>
      <c r="S135" s="20"/>
      <c r="T135" s="96">
        <f>R135-S135</f>
        <v>49182625.770000003</v>
      </c>
      <c r="U135" s="196">
        <f t="shared" si="40"/>
        <v>0</v>
      </c>
      <c r="W135" s="132" t="s">
        <v>42</v>
      </c>
      <c r="X135" s="110">
        <f t="shared" si="46"/>
        <v>0</v>
      </c>
      <c r="Y135" s="111">
        <f t="shared" si="47"/>
        <v>0</v>
      </c>
      <c r="Z135" s="111">
        <f t="shared" si="41"/>
        <v>0</v>
      </c>
      <c r="AA135" s="111">
        <f t="shared" si="42"/>
        <v>0</v>
      </c>
      <c r="AB135" s="111">
        <f t="shared" si="48"/>
        <v>0</v>
      </c>
      <c r="AC135" s="123">
        <f t="shared" si="49"/>
        <v>0</v>
      </c>
    </row>
    <row r="136" spans="1:29" ht="15" customHeight="1">
      <c r="A136" s="239"/>
      <c r="B136" s="133" t="s">
        <v>43</v>
      </c>
      <c r="C136" s="95">
        <v>38722158.009999998</v>
      </c>
      <c r="D136" s="20">
        <v>39051650</v>
      </c>
      <c r="E136" s="96">
        <f>C136-D136</f>
        <v>-329491.99000000209</v>
      </c>
      <c r="F136" s="20">
        <v>214988.36</v>
      </c>
      <c r="G136" s="20" t="s">
        <v>282</v>
      </c>
      <c r="H136" s="96">
        <f t="shared" si="67"/>
        <v>-7789.640000000014</v>
      </c>
      <c r="I136" s="95">
        <v>19807.95</v>
      </c>
      <c r="J136" s="20">
        <v>19808</v>
      </c>
      <c r="K136" s="96">
        <f t="shared" si="36"/>
        <v>-4.9999999999272404E-2</v>
      </c>
      <c r="L136" s="20">
        <v>19750.8</v>
      </c>
      <c r="M136" s="20">
        <v>19750.8</v>
      </c>
      <c r="N136" s="96">
        <f t="shared" si="37"/>
        <v>0</v>
      </c>
      <c r="O136" s="95">
        <v>274318.21999999997</v>
      </c>
      <c r="P136" s="20" t="s">
        <v>283</v>
      </c>
      <c r="Q136" s="96">
        <f t="shared" ref="Q136:Q143" si="71">O136-P136</f>
        <v>0.21999999997206032</v>
      </c>
      <c r="R136" s="20">
        <v>39392116.950000003</v>
      </c>
      <c r="S136" s="20">
        <v>39392160</v>
      </c>
      <c r="T136" s="96">
        <f t="shared" ref="T136:T143" si="72">R136-S136</f>
        <v>-43.049999997019768</v>
      </c>
      <c r="U136" s="197">
        <f t="shared" si="40"/>
        <v>1</v>
      </c>
      <c r="W136" s="133" t="s">
        <v>43</v>
      </c>
      <c r="X136" s="114">
        <f t="shared" si="46"/>
        <v>1</v>
      </c>
      <c r="Y136" s="115">
        <f t="shared" si="47"/>
        <v>1</v>
      </c>
      <c r="Z136" s="115">
        <f t="shared" si="41"/>
        <v>0</v>
      </c>
      <c r="AA136" s="115">
        <f t="shared" si="42"/>
        <v>0</v>
      </c>
      <c r="AB136" s="115">
        <f t="shared" si="48"/>
        <v>0</v>
      </c>
      <c r="AC136" s="121">
        <f t="shared" si="49"/>
        <v>0</v>
      </c>
    </row>
    <row r="137" spans="1:29" ht="15" customHeight="1">
      <c r="A137" s="239"/>
      <c r="B137" s="104" t="s">
        <v>44</v>
      </c>
      <c r="C137" s="95">
        <v>102173310.40000001</v>
      </c>
      <c r="D137" s="20"/>
      <c r="E137" s="96">
        <f t="shared" ref="E137:E143" si="73">C137-D137</f>
        <v>102173310.40000001</v>
      </c>
      <c r="F137" s="20">
        <v>1729069.61</v>
      </c>
      <c r="G137" s="20"/>
      <c r="H137" s="96">
        <f t="shared" si="67"/>
        <v>1729069.61</v>
      </c>
      <c r="I137" s="95">
        <v>183672.02</v>
      </c>
      <c r="K137" s="96">
        <f t="shared" ref="K137:K200" si="74">I137-J137</f>
        <v>183672.02</v>
      </c>
      <c r="L137" s="20">
        <v>33448.720000000001</v>
      </c>
      <c r="N137" s="96">
        <f t="shared" ref="N137:N200" si="75">L137-M137</f>
        <v>33448.720000000001</v>
      </c>
      <c r="O137" s="95">
        <v>139683.78</v>
      </c>
      <c r="P137" s="20"/>
      <c r="Q137" s="96">
        <f t="shared" si="71"/>
        <v>139683.78</v>
      </c>
      <c r="R137" s="20">
        <v>100454780.29000001</v>
      </c>
      <c r="S137" s="20"/>
      <c r="T137" s="96">
        <f t="shared" si="72"/>
        <v>100454780.29000001</v>
      </c>
      <c r="U137" s="197">
        <f t="shared" si="40"/>
        <v>0</v>
      </c>
      <c r="W137" s="104" t="s">
        <v>44</v>
      </c>
      <c r="X137" s="114">
        <f t="shared" si="46"/>
        <v>0</v>
      </c>
      <c r="Y137" s="115">
        <f t="shared" si="47"/>
        <v>0</v>
      </c>
      <c r="Z137" s="115">
        <f t="shared" si="41"/>
        <v>0</v>
      </c>
      <c r="AA137" s="115">
        <f t="shared" si="42"/>
        <v>0</v>
      </c>
      <c r="AB137" s="115">
        <f t="shared" si="48"/>
        <v>0</v>
      </c>
      <c r="AC137" s="121">
        <f t="shared" si="49"/>
        <v>0</v>
      </c>
    </row>
    <row r="138" spans="1:29" ht="15" customHeight="1">
      <c r="A138" s="239"/>
      <c r="B138" s="133" t="s">
        <v>45</v>
      </c>
      <c r="C138" s="95">
        <v>51214135.539999999</v>
      </c>
      <c r="D138" s="20"/>
      <c r="E138" s="96">
        <f t="shared" si="73"/>
        <v>51214135.539999999</v>
      </c>
      <c r="F138" s="20">
        <v>1037546.33</v>
      </c>
      <c r="G138" s="20"/>
      <c r="H138" s="96">
        <f t="shared" si="67"/>
        <v>1037546.33</v>
      </c>
      <c r="I138" s="95">
        <v>176913.97</v>
      </c>
      <c r="J138" s="20"/>
      <c r="K138" s="96">
        <f t="shared" si="74"/>
        <v>176913.97</v>
      </c>
      <c r="L138" s="20">
        <v>6961.22</v>
      </c>
      <c r="M138" s="20"/>
      <c r="N138" s="96">
        <f t="shared" si="75"/>
        <v>6961.22</v>
      </c>
      <c r="O138" s="95">
        <v>320436.40999999997</v>
      </c>
      <c r="P138" s="20"/>
      <c r="Q138" s="96">
        <f t="shared" si="71"/>
        <v>320436.40999999997</v>
      </c>
      <c r="R138" s="20">
        <v>52733160.009999998</v>
      </c>
      <c r="S138" s="20"/>
      <c r="T138" s="96">
        <f t="shared" si="72"/>
        <v>52733160.009999998</v>
      </c>
      <c r="U138" s="197">
        <f t="shared" ref="U138:U201" si="76">IF(D138=0,0,1)</f>
        <v>0</v>
      </c>
      <c r="W138" s="133" t="s">
        <v>45</v>
      </c>
      <c r="X138" s="114">
        <f t="shared" si="46"/>
        <v>0</v>
      </c>
      <c r="Y138" s="115">
        <f t="shared" si="47"/>
        <v>0</v>
      </c>
      <c r="Z138" s="115">
        <f t="shared" ref="Z138:Z201" si="77">+IF(AND(I138&lt;&gt;0,J138&lt;&gt;0,OR(K138&gt;100,K138&lt;-100)),1,0)</f>
        <v>0</v>
      </c>
      <c r="AA138" s="115">
        <f t="shared" ref="AA138:AA201" si="78">+IF(AND(L138&lt;&gt;0,M138&lt;&gt;0,OR(N138&gt;100,N138&lt;-100)),1,0)</f>
        <v>0</v>
      </c>
      <c r="AB138" s="115">
        <f t="shared" si="48"/>
        <v>0</v>
      </c>
      <c r="AC138" s="121">
        <f t="shared" si="49"/>
        <v>0</v>
      </c>
    </row>
    <row r="139" spans="1:29" ht="15" customHeight="1">
      <c r="A139" s="239"/>
      <c r="B139" s="133" t="s">
        <v>46</v>
      </c>
      <c r="C139" s="95">
        <v>102572446.84999999</v>
      </c>
      <c r="D139" s="20"/>
      <c r="E139" s="96">
        <f t="shared" si="73"/>
        <v>102572446.84999999</v>
      </c>
      <c r="F139" s="20">
        <v>1433216.91</v>
      </c>
      <c r="G139" s="20"/>
      <c r="H139" s="96">
        <f t="shared" si="67"/>
        <v>1433216.91</v>
      </c>
      <c r="I139" s="95">
        <v>145634.23000000001</v>
      </c>
      <c r="J139" s="20"/>
      <c r="K139" s="96">
        <f t="shared" si="74"/>
        <v>145634.23000000001</v>
      </c>
      <c r="L139" s="20">
        <v>47719.74</v>
      </c>
      <c r="M139" s="20"/>
      <c r="N139" s="96">
        <f t="shared" si="75"/>
        <v>47719.74</v>
      </c>
      <c r="O139" s="95">
        <v>718107.52</v>
      </c>
      <c r="P139" s="20"/>
      <c r="Q139" s="96">
        <f t="shared" si="71"/>
        <v>718107.52</v>
      </c>
      <c r="R139" s="20">
        <v>110887419.23999999</v>
      </c>
      <c r="S139" s="20"/>
      <c r="T139" s="96">
        <f t="shared" si="72"/>
        <v>110887419.23999999</v>
      </c>
      <c r="U139" s="197">
        <f t="shared" si="76"/>
        <v>0</v>
      </c>
      <c r="W139" s="133" t="s">
        <v>46</v>
      </c>
      <c r="X139" s="114">
        <f t="shared" si="46"/>
        <v>0</v>
      </c>
      <c r="Y139" s="115">
        <f t="shared" si="47"/>
        <v>0</v>
      </c>
      <c r="Z139" s="115">
        <f t="shared" si="77"/>
        <v>0</v>
      </c>
      <c r="AA139" s="115">
        <f t="shared" si="78"/>
        <v>0</v>
      </c>
      <c r="AB139" s="115">
        <f t="shared" si="48"/>
        <v>0</v>
      </c>
      <c r="AC139" s="121">
        <f t="shared" si="49"/>
        <v>0</v>
      </c>
    </row>
    <row r="140" spans="1:29" ht="15" customHeight="1">
      <c r="A140" s="239"/>
      <c r="B140" s="133" t="s">
        <v>47</v>
      </c>
      <c r="C140" s="95">
        <v>24840152.760000002</v>
      </c>
      <c r="D140" s="20">
        <v>24840130</v>
      </c>
      <c r="E140" s="96">
        <f t="shared" si="73"/>
        <v>22.760000001639128</v>
      </c>
      <c r="F140" s="20">
        <v>268341.2</v>
      </c>
      <c r="G140" s="20" t="s">
        <v>284</v>
      </c>
      <c r="H140" s="96">
        <f t="shared" si="67"/>
        <v>0.20000000001164153</v>
      </c>
      <c r="I140" s="95">
        <v>29256.32</v>
      </c>
      <c r="J140" s="20">
        <v>29256.3</v>
      </c>
      <c r="K140" s="145">
        <f t="shared" si="74"/>
        <v>2.0000000000436557E-2</v>
      </c>
      <c r="L140" s="20">
        <v>30254.93</v>
      </c>
      <c r="M140" s="20">
        <v>30254.9</v>
      </c>
      <c r="N140" s="145">
        <f t="shared" si="75"/>
        <v>2.9999999998835847E-2</v>
      </c>
      <c r="O140" s="95">
        <v>121865.96</v>
      </c>
      <c r="P140" s="20" t="s">
        <v>285</v>
      </c>
      <c r="Q140" s="96">
        <f t="shared" si="71"/>
        <v>-3.9999999993597157E-2</v>
      </c>
      <c r="R140" s="20">
        <v>24448946.969999999</v>
      </c>
      <c r="S140" s="20">
        <v>24448960</v>
      </c>
      <c r="T140" s="96">
        <f t="shared" si="72"/>
        <v>-13.030000001192093</v>
      </c>
      <c r="U140" s="197">
        <f t="shared" si="76"/>
        <v>1</v>
      </c>
      <c r="W140" s="133" t="s">
        <v>47</v>
      </c>
      <c r="X140" s="114">
        <f t="shared" si="46"/>
        <v>0</v>
      </c>
      <c r="Y140" s="115">
        <f t="shared" si="47"/>
        <v>0</v>
      </c>
      <c r="Z140" s="115">
        <f t="shared" si="77"/>
        <v>0</v>
      </c>
      <c r="AA140" s="115">
        <f t="shared" si="78"/>
        <v>0</v>
      </c>
      <c r="AB140" s="115">
        <f t="shared" si="48"/>
        <v>0</v>
      </c>
      <c r="AC140" s="121">
        <f t="shared" si="49"/>
        <v>0</v>
      </c>
    </row>
    <row r="141" spans="1:29" ht="15" customHeight="1">
      <c r="A141" s="239"/>
      <c r="B141" s="133" t="s">
        <v>48</v>
      </c>
      <c r="C141" s="95">
        <v>100442159.15000001</v>
      </c>
      <c r="D141" s="20"/>
      <c r="E141" s="96">
        <f t="shared" si="73"/>
        <v>100442159.15000001</v>
      </c>
      <c r="F141" s="20">
        <v>1463365.1</v>
      </c>
      <c r="G141" s="20"/>
      <c r="H141" s="96">
        <f t="shared" si="67"/>
        <v>1463365.1</v>
      </c>
      <c r="I141" s="95">
        <v>32436.74</v>
      </c>
      <c r="J141" s="20"/>
      <c r="K141" s="96">
        <f t="shared" si="74"/>
        <v>32436.74</v>
      </c>
      <c r="L141" s="20">
        <v>647.02</v>
      </c>
      <c r="M141" s="20"/>
      <c r="N141" s="96">
        <f t="shared" si="75"/>
        <v>647.02</v>
      </c>
      <c r="O141" s="95">
        <v>297705.24</v>
      </c>
      <c r="P141" s="20"/>
      <c r="Q141" s="96">
        <f t="shared" si="71"/>
        <v>297705.24</v>
      </c>
      <c r="R141" s="20">
        <v>98712877.519999996</v>
      </c>
      <c r="S141" s="20"/>
      <c r="T141" s="96">
        <f t="shared" si="72"/>
        <v>98712877.519999996</v>
      </c>
      <c r="U141" s="197">
        <f t="shared" si="76"/>
        <v>0</v>
      </c>
      <c r="W141" s="133" t="s">
        <v>48</v>
      </c>
      <c r="X141" s="114">
        <f t="shared" si="46"/>
        <v>0</v>
      </c>
      <c r="Y141" s="115">
        <f t="shared" si="47"/>
        <v>0</v>
      </c>
      <c r="Z141" s="115">
        <f t="shared" si="77"/>
        <v>0</v>
      </c>
      <c r="AA141" s="115">
        <f t="shared" si="78"/>
        <v>0</v>
      </c>
      <c r="AB141" s="115">
        <f t="shared" si="48"/>
        <v>0</v>
      </c>
      <c r="AC141" s="121">
        <f t="shared" si="49"/>
        <v>0</v>
      </c>
    </row>
    <row r="142" spans="1:29" ht="15" customHeight="1">
      <c r="A142" s="239"/>
      <c r="B142" s="133" t="s">
        <v>49</v>
      </c>
      <c r="C142" s="95">
        <v>80748617.950000003</v>
      </c>
      <c r="D142" s="20"/>
      <c r="E142" s="96">
        <f t="shared" si="73"/>
        <v>80748617.950000003</v>
      </c>
      <c r="F142" s="20">
        <v>4120636.53</v>
      </c>
      <c r="G142" s="20"/>
      <c r="H142" s="6">
        <f t="shared" si="67"/>
        <v>4120636.53</v>
      </c>
      <c r="I142" s="95">
        <v>242495.98</v>
      </c>
      <c r="J142" s="20"/>
      <c r="K142" s="96">
        <f t="shared" si="74"/>
        <v>242495.98</v>
      </c>
      <c r="L142" s="20">
        <v>67880.39</v>
      </c>
      <c r="M142" s="20"/>
      <c r="N142" s="6">
        <f t="shared" si="75"/>
        <v>67880.39</v>
      </c>
      <c r="O142" s="95">
        <v>630669.61</v>
      </c>
      <c r="P142" s="20"/>
      <c r="Q142" s="96">
        <f t="shared" si="71"/>
        <v>630669.61</v>
      </c>
      <c r="R142" s="20">
        <v>112036795.55</v>
      </c>
      <c r="S142" s="20"/>
      <c r="T142" s="6">
        <f t="shared" si="72"/>
        <v>112036795.55</v>
      </c>
      <c r="U142" s="197">
        <f t="shared" si="76"/>
        <v>0</v>
      </c>
      <c r="W142" s="133" t="s">
        <v>49</v>
      </c>
      <c r="X142" s="114">
        <f t="shared" si="46"/>
        <v>0</v>
      </c>
      <c r="Y142" s="115">
        <f t="shared" si="47"/>
        <v>0</v>
      </c>
      <c r="Z142" s="115">
        <f t="shared" si="77"/>
        <v>0</v>
      </c>
      <c r="AA142" s="115">
        <f t="shared" si="78"/>
        <v>0</v>
      </c>
      <c r="AB142" s="115">
        <f t="shared" si="48"/>
        <v>0</v>
      </c>
      <c r="AC142" s="121">
        <f t="shared" si="49"/>
        <v>0</v>
      </c>
    </row>
    <row r="143" spans="1:29" ht="15" customHeight="1">
      <c r="A143" s="240"/>
      <c r="B143" s="134" t="s">
        <v>50</v>
      </c>
      <c r="C143" s="97">
        <v>92107396.730000004</v>
      </c>
      <c r="D143" s="98"/>
      <c r="E143" s="141">
        <f t="shared" si="73"/>
        <v>92107396.730000004</v>
      </c>
      <c r="F143" s="20">
        <v>3220917.06</v>
      </c>
      <c r="G143" s="20"/>
      <c r="H143" s="139">
        <f t="shared" si="67"/>
        <v>3220917.06</v>
      </c>
      <c r="I143" s="97">
        <v>353364.26</v>
      </c>
      <c r="J143" s="98"/>
      <c r="K143" s="141">
        <f t="shared" si="74"/>
        <v>353364.26</v>
      </c>
      <c r="L143" s="20">
        <v>46004.91</v>
      </c>
      <c r="M143" s="20"/>
      <c r="N143" s="139">
        <f t="shared" si="75"/>
        <v>46004.91</v>
      </c>
      <c r="O143" s="97">
        <v>560491.81000000006</v>
      </c>
      <c r="P143" s="98"/>
      <c r="Q143" s="141">
        <f t="shared" si="71"/>
        <v>560491.81000000006</v>
      </c>
      <c r="R143" s="20">
        <v>88633347.189999998</v>
      </c>
      <c r="S143" s="20"/>
      <c r="T143" s="139">
        <f t="shared" si="72"/>
        <v>88633347.189999998</v>
      </c>
      <c r="U143" s="198">
        <f t="shared" si="76"/>
        <v>0</v>
      </c>
      <c r="W143" s="134" t="s">
        <v>50</v>
      </c>
      <c r="X143" s="118">
        <f t="shared" si="46"/>
        <v>0</v>
      </c>
      <c r="Y143" s="119">
        <f t="shared" si="47"/>
        <v>0</v>
      </c>
      <c r="Z143" s="119">
        <f t="shared" si="77"/>
        <v>0</v>
      </c>
      <c r="AA143" s="119">
        <f t="shared" si="78"/>
        <v>0</v>
      </c>
      <c r="AB143" s="119">
        <f t="shared" si="48"/>
        <v>0</v>
      </c>
      <c r="AC143" s="124">
        <f t="shared" si="49"/>
        <v>0</v>
      </c>
    </row>
    <row r="144" spans="1:29" ht="15" customHeight="1">
      <c r="A144" s="238">
        <v>42448</v>
      </c>
      <c r="B144" s="132" t="s">
        <v>42</v>
      </c>
      <c r="C144" s="147">
        <v>48059783.049999997</v>
      </c>
      <c r="D144" s="148"/>
      <c r="E144" s="101">
        <f>C144-D144</f>
        <v>48059783.049999997</v>
      </c>
      <c r="F144" s="147"/>
      <c r="G144" s="148"/>
      <c r="H144" s="94">
        <f>F144-G144</f>
        <v>0</v>
      </c>
      <c r="I144" s="148"/>
      <c r="J144" s="148"/>
      <c r="K144" s="101">
        <f t="shared" si="74"/>
        <v>0</v>
      </c>
      <c r="L144" s="147"/>
      <c r="M144" s="148"/>
      <c r="N144" s="94">
        <f t="shared" si="75"/>
        <v>0</v>
      </c>
      <c r="O144" s="148"/>
      <c r="P144" s="148"/>
      <c r="Q144" s="101">
        <f>O144-P144</f>
        <v>0</v>
      </c>
      <c r="R144" s="147"/>
      <c r="S144" s="148"/>
      <c r="T144" s="94">
        <f>R144-S144</f>
        <v>0</v>
      </c>
      <c r="U144" s="196">
        <f t="shared" si="76"/>
        <v>0</v>
      </c>
      <c r="W144" s="132" t="s">
        <v>42</v>
      </c>
      <c r="X144" s="114">
        <f t="shared" si="46"/>
        <v>0</v>
      </c>
      <c r="Y144" s="115">
        <f t="shared" si="47"/>
        <v>0</v>
      </c>
      <c r="Z144" s="115">
        <f t="shared" si="77"/>
        <v>0</v>
      </c>
      <c r="AA144" s="115">
        <f t="shared" si="78"/>
        <v>0</v>
      </c>
      <c r="AB144" s="115">
        <f t="shared" si="48"/>
        <v>0</v>
      </c>
      <c r="AC144" s="121">
        <f t="shared" si="49"/>
        <v>0</v>
      </c>
    </row>
    <row r="145" spans="1:29" ht="15" customHeight="1">
      <c r="A145" s="239"/>
      <c r="B145" s="133" t="s">
        <v>43</v>
      </c>
      <c r="C145" s="95">
        <v>39392116.950000003</v>
      </c>
      <c r="D145" s="20"/>
      <c r="E145" s="6">
        <f>C145-D145</f>
        <v>39392116.950000003</v>
      </c>
      <c r="F145" s="95">
        <v>162969.26999999999</v>
      </c>
      <c r="G145" s="20"/>
      <c r="H145" s="96">
        <f t="shared" ref="H145:H152" si="79">F145-G145</f>
        <v>162969.26999999999</v>
      </c>
      <c r="I145" s="20">
        <v>5343.68</v>
      </c>
      <c r="J145" s="20"/>
      <c r="K145" s="6">
        <f t="shared" si="74"/>
        <v>5343.68</v>
      </c>
      <c r="L145" s="95">
        <v>393.16</v>
      </c>
      <c r="M145" s="20"/>
      <c r="N145" s="96">
        <f t="shared" si="75"/>
        <v>393.16</v>
      </c>
      <c r="O145" s="20">
        <v>-1</v>
      </c>
      <c r="P145" s="20"/>
      <c r="Q145" s="6">
        <f t="shared" ref="Q145:Q152" si="80">O145-P145</f>
        <v>-1</v>
      </c>
      <c r="R145" s="95">
        <v>39234097.200000003</v>
      </c>
      <c r="S145" s="20"/>
      <c r="T145" s="96">
        <f t="shared" ref="T145:T152" si="81">R145-S145</f>
        <v>39234097.200000003</v>
      </c>
      <c r="U145" s="197">
        <f t="shared" si="76"/>
        <v>0</v>
      </c>
      <c r="W145" s="133" t="s">
        <v>43</v>
      </c>
      <c r="X145" s="114">
        <f t="shared" si="46"/>
        <v>0</v>
      </c>
      <c r="Y145" s="115">
        <f t="shared" si="47"/>
        <v>0</v>
      </c>
      <c r="Z145" s="115">
        <f t="shared" si="77"/>
        <v>0</v>
      </c>
      <c r="AA145" s="115">
        <f t="shared" si="78"/>
        <v>0</v>
      </c>
      <c r="AB145" s="115">
        <f t="shared" si="48"/>
        <v>0</v>
      </c>
      <c r="AC145" s="121">
        <f t="shared" si="49"/>
        <v>0</v>
      </c>
    </row>
    <row r="146" spans="1:29" ht="15" customHeight="1">
      <c r="A146" s="239"/>
      <c r="B146" s="104" t="s">
        <v>44</v>
      </c>
      <c r="C146" s="95"/>
      <c r="D146" s="20"/>
      <c r="E146" s="6">
        <f t="shared" ref="E146:E152" si="82">C146-D146</f>
        <v>0</v>
      </c>
      <c r="F146" s="95"/>
      <c r="G146" s="20"/>
      <c r="H146" s="96">
        <f>F146-G146</f>
        <v>0</v>
      </c>
      <c r="I146" s="20"/>
      <c r="J146" s="20"/>
      <c r="K146" s="6">
        <f t="shared" si="74"/>
        <v>0</v>
      </c>
      <c r="L146" s="95"/>
      <c r="M146" s="20"/>
      <c r="N146" s="96">
        <f t="shared" si="75"/>
        <v>0</v>
      </c>
      <c r="O146" s="20"/>
      <c r="P146" s="20"/>
      <c r="Q146" s="6">
        <f t="shared" si="80"/>
        <v>0</v>
      </c>
      <c r="R146" s="95"/>
      <c r="S146" s="20"/>
      <c r="T146" s="96">
        <f t="shared" si="81"/>
        <v>0</v>
      </c>
      <c r="U146" s="197">
        <f t="shared" si="76"/>
        <v>0</v>
      </c>
      <c r="W146" s="104" t="s">
        <v>44</v>
      </c>
      <c r="X146" s="114">
        <f t="shared" ref="X146:X206" si="83">+IF(AND(C146&lt;&gt;0,D146&lt;&gt;0,OR(E146&gt;100,E146&lt;-100)),1,0)</f>
        <v>0</v>
      </c>
      <c r="Y146" s="115">
        <f t="shared" ref="Y146:Y206" si="84">+IF(AND(F146&lt;&gt;0,G146&lt;&gt;0,OR(H146&gt;100,H146&lt;-100)),1,0)</f>
        <v>0</v>
      </c>
      <c r="Z146" s="115">
        <f t="shared" si="77"/>
        <v>0</v>
      </c>
      <c r="AA146" s="115">
        <f t="shared" si="78"/>
        <v>0</v>
      </c>
      <c r="AB146" s="115">
        <f t="shared" ref="AB146:AB206" si="85">+IF(AND(O146&lt;&gt;0,P146&lt;&gt;0,OR(Q146&gt;100,Q146&lt;-100)),1,0)</f>
        <v>0</v>
      </c>
      <c r="AC146" s="121">
        <f t="shared" ref="AC146:AC206" si="86">+IF(AND(R146&lt;&gt;0,S146&lt;&gt;0,OR(T146&gt;100,T146&lt;-100)),1,0)</f>
        <v>0</v>
      </c>
    </row>
    <row r="147" spans="1:29" ht="15" customHeight="1">
      <c r="A147" s="239"/>
      <c r="B147" s="133" t="s">
        <v>45</v>
      </c>
      <c r="C147" s="95"/>
      <c r="D147" s="20"/>
      <c r="E147" s="6">
        <f t="shared" si="82"/>
        <v>0</v>
      </c>
      <c r="F147" s="95"/>
      <c r="G147" s="20"/>
      <c r="H147" s="96">
        <f t="shared" si="79"/>
        <v>0</v>
      </c>
      <c r="I147" s="20"/>
      <c r="J147" s="20"/>
      <c r="K147" s="6">
        <f t="shared" si="74"/>
        <v>0</v>
      </c>
      <c r="L147" s="95"/>
      <c r="M147" s="20"/>
      <c r="N147" s="96">
        <f t="shared" si="75"/>
        <v>0</v>
      </c>
      <c r="O147" s="20"/>
      <c r="P147" s="20"/>
      <c r="Q147" s="6">
        <f t="shared" si="80"/>
        <v>0</v>
      </c>
      <c r="R147" s="95"/>
      <c r="S147" s="20"/>
      <c r="T147" s="96">
        <f t="shared" si="81"/>
        <v>0</v>
      </c>
      <c r="U147" s="197">
        <f t="shared" si="76"/>
        <v>0</v>
      </c>
      <c r="W147" s="133" t="s">
        <v>45</v>
      </c>
      <c r="X147" s="114">
        <f t="shared" si="83"/>
        <v>0</v>
      </c>
      <c r="Y147" s="115">
        <f t="shared" si="84"/>
        <v>0</v>
      </c>
      <c r="Z147" s="115">
        <f t="shared" si="77"/>
        <v>0</v>
      </c>
      <c r="AA147" s="115">
        <f t="shared" si="78"/>
        <v>0</v>
      </c>
      <c r="AB147" s="115">
        <f t="shared" si="85"/>
        <v>0</v>
      </c>
      <c r="AC147" s="121">
        <f t="shared" si="86"/>
        <v>0</v>
      </c>
    </row>
    <row r="148" spans="1:29" ht="15" customHeight="1">
      <c r="A148" s="239"/>
      <c r="B148" s="133" t="s">
        <v>46</v>
      </c>
      <c r="C148" s="95"/>
      <c r="D148" s="20"/>
      <c r="E148" s="6">
        <f t="shared" si="82"/>
        <v>0</v>
      </c>
      <c r="F148" s="95"/>
      <c r="G148" s="20"/>
      <c r="H148" s="96">
        <f t="shared" si="79"/>
        <v>0</v>
      </c>
      <c r="I148" s="20"/>
      <c r="J148" s="20"/>
      <c r="K148" s="6">
        <f t="shared" si="74"/>
        <v>0</v>
      </c>
      <c r="L148" s="95"/>
      <c r="M148" s="20"/>
      <c r="N148" s="96">
        <f t="shared" si="75"/>
        <v>0</v>
      </c>
      <c r="O148" s="20"/>
      <c r="P148" s="20"/>
      <c r="Q148" s="6">
        <f t="shared" si="80"/>
        <v>0</v>
      </c>
      <c r="R148" s="95"/>
      <c r="S148" s="20"/>
      <c r="T148" s="96">
        <f t="shared" si="81"/>
        <v>0</v>
      </c>
      <c r="U148" s="197">
        <f t="shared" si="76"/>
        <v>0</v>
      </c>
      <c r="W148" s="133" t="s">
        <v>46</v>
      </c>
      <c r="X148" s="114">
        <f t="shared" si="83"/>
        <v>0</v>
      </c>
      <c r="Y148" s="115">
        <f t="shared" si="84"/>
        <v>0</v>
      </c>
      <c r="Z148" s="115">
        <f t="shared" si="77"/>
        <v>0</v>
      </c>
      <c r="AA148" s="115">
        <f t="shared" si="78"/>
        <v>0</v>
      </c>
      <c r="AB148" s="115">
        <f t="shared" si="85"/>
        <v>0</v>
      </c>
      <c r="AC148" s="121">
        <f t="shared" si="86"/>
        <v>0</v>
      </c>
    </row>
    <row r="149" spans="1:29" ht="15" customHeight="1">
      <c r="A149" s="239"/>
      <c r="B149" s="133" t="s">
        <v>47</v>
      </c>
      <c r="C149" s="95"/>
      <c r="D149" s="20"/>
      <c r="E149" s="6">
        <f t="shared" si="82"/>
        <v>0</v>
      </c>
      <c r="F149" s="95"/>
      <c r="G149" s="20"/>
      <c r="H149" s="96">
        <f t="shared" si="79"/>
        <v>0</v>
      </c>
      <c r="I149" s="20"/>
      <c r="J149" s="20"/>
      <c r="K149" s="4">
        <f t="shared" si="74"/>
        <v>0</v>
      </c>
      <c r="L149" s="95"/>
      <c r="M149" s="20"/>
      <c r="N149" s="145">
        <f t="shared" si="75"/>
        <v>0</v>
      </c>
      <c r="O149" s="20"/>
      <c r="P149" s="20"/>
      <c r="Q149" s="6">
        <f t="shared" si="80"/>
        <v>0</v>
      </c>
      <c r="R149" s="95"/>
      <c r="S149" s="20"/>
      <c r="T149" s="96">
        <f t="shared" si="81"/>
        <v>0</v>
      </c>
      <c r="U149" s="197">
        <f t="shared" si="76"/>
        <v>0</v>
      </c>
      <c r="W149" s="133" t="s">
        <v>47</v>
      </c>
      <c r="X149" s="114">
        <f t="shared" si="83"/>
        <v>0</v>
      </c>
      <c r="Y149" s="115">
        <f t="shared" si="84"/>
        <v>0</v>
      </c>
      <c r="Z149" s="115">
        <f t="shared" si="77"/>
        <v>0</v>
      </c>
      <c r="AA149" s="115">
        <f t="shared" si="78"/>
        <v>0</v>
      </c>
      <c r="AB149" s="115">
        <f t="shared" si="85"/>
        <v>0</v>
      </c>
      <c r="AC149" s="121">
        <f t="shared" si="86"/>
        <v>0</v>
      </c>
    </row>
    <row r="150" spans="1:29" ht="15" customHeight="1">
      <c r="A150" s="239"/>
      <c r="B150" s="133" t="s">
        <v>48</v>
      </c>
      <c r="C150" s="95"/>
      <c r="D150" s="20"/>
      <c r="E150" s="6">
        <f t="shared" si="82"/>
        <v>0</v>
      </c>
      <c r="F150" s="95"/>
      <c r="G150" s="20"/>
      <c r="H150" s="96">
        <f t="shared" si="79"/>
        <v>0</v>
      </c>
      <c r="I150" s="20"/>
      <c r="J150" s="20"/>
      <c r="K150" s="6">
        <f t="shared" si="74"/>
        <v>0</v>
      </c>
      <c r="L150" s="95"/>
      <c r="M150" s="20"/>
      <c r="N150" s="96">
        <f t="shared" si="75"/>
        <v>0</v>
      </c>
      <c r="O150" s="20"/>
      <c r="P150" s="20"/>
      <c r="Q150" s="6">
        <f t="shared" si="80"/>
        <v>0</v>
      </c>
      <c r="R150" s="95"/>
      <c r="S150" s="20"/>
      <c r="T150" s="96">
        <f t="shared" si="81"/>
        <v>0</v>
      </c>
      <c r="U150" s="197">
        <f t="shared" si="76"/>
        <v>0</v>
      </c>
      <c r="W150" s="133" t="s">
        <v>48</v>
      </c>
      <c r="X150" s="114">
        <f t="shared" si="83"/>
        <v>0</v>
      </c>
      <c r="Y150" s="115">
        <f t="shared" si="84"/>
        <v>0</v>
      </c>
      <c r="Z150" s="115">
        <f t="shared" si="77"/>
        <v>0</v>
      </c>
      <c r="AA150" s="115">
        <f t="shared" si="78"/>
        <v>0</v>
      </c>
      <c r="AB150" s="115">
        <f t="shared" si="85"/>
        <v>0</v>
      </c>
      <c r="AC150" s="121">
        <f t="shared" si="86"/>
        <v>0</v>
      </c>
    </row>
    <row r="151" spans="1:29" ht="15" customHeight="1">
      <c r="A151" s="239"/>
      <c r="B151" s="133" t="s">
        <v>49</v>
      </c>
      <c r="C151" s="95">
        <v>112036795.55</v>
      </c>
      <c r="D151" s="20"/>
      <c r="E151" s="6">
        <f t="shared" si="82"/>
        <v>112036795.55</v>
      </c>
      <c r="F151" s="95">
        <v>4089599.56</v>
      </c>
      <c r="G151" s="20"/>
      <c r="H151" s="96">
        <f t="shared" si="79"/>
        <v>4089599.56</v>
      </c>
      <c r="I151" s="20">
        <v>200119.92</v>
      </c>
      <c r="J151" s="20"/>
      <c r="K151" s="6">
        <f t="shared" si="74"/>
        <v>200119.92</v>
      </c>
      <c r="L151" s="95">
        <v>69591.850000000006</v>
      </c>
      <c r="M151" s="20"/>
      <c r="N151" s="96">
        <f t="shared" si="75"/>
        <v>69591.850000000006</v>
      </c>
      <c r="O151" s="20">
        <v>547588.46</v>
      </c>
      <c r="P151" s="20"/>
      <c r="Q151" s="6">
        <f t="shared" si="80"/>
        <v>547588.46</v>
      </c>
      <c r="R151" s="95">
        <v>107530135.58</v>
      </c>
      <c r="S151" s="20"/>
      <c r="T151" s="96">
        <f t="shared" si="81"/>
        <v>107530135.58</v>
      </c>
      <c r="U151" s="197">
        <f t="shared" si="76"/>
        <v>0</v>
      </c>
      <c r="W151" s="133" t="s">
        <v>49</v>
      </c>
      <c r="X151" s="114">
        <f t="shared" si="83"/>
        <v>0</v>
      </c>
      <c r="Y151" s="115">
        <f t="shared" si="84"/>
        <v>0</v>
      </c>
      <c r="Z151" s="115">
        <f t="shared" si="77"/>
        <v>0</v>
      </c>
      <c r="AA151" s="115">
        <f t="shared" si="78"/>
        <v>0</v>
      </c>
      <c r="AB151" s="115">
        <f t="shared" si="85"/>
        <v>0</v>
      </c>
      <c r="AC151" s="121">
        <f t="shared" si="86"/>
        <v>0</v>
      </c>
    </row>
    <row r="152" spans="1:29" ht="15" customHeight="1">
      <c r="A152" s="240"/>
      <c r="B152" s="134" t="s">
        <v>50</v>
      </c>
      <c r="C152" s="97"/>
      <c r="D152" s="98"/>
      <c r="E152" s="140">
        <f t="shared" si="82"/>
        <v>0</v>
      </c>
      <c r="F152" s="97"/>
      <c r="G152" s="98"/>
      <c r="H152" s="141">
        <f t="shared" si="79"/>
        <v>0</v>
      </c>
      <c r="I152" s="98"/>
      <c r="J152" s="98"/>
      <c r="K152" s="140">
        <f t="shared" si="74"/>
        <v>0</v>
      </c>
      <c r="L152" s="97"/>
      <c r="M152" s="98"/>
      <c r="N152" s="141">
        <f t="shared" si="75"/>
        <v>0</v>
      </c>
      <c r="O152" s="98"/>
      <c r="P152" s="98"/>
      <c r="Q152" s="140">
        <f t="shared" si="80"/>
        <v>0</v>
      </c>
      <c r="R152" s="97"/>
      <c r="S152" s="98"/>
      <c r="T152" s="141">
        <f t="shared" si="81"/>
        <v>0</v>
      </c>
      <c r="U152" s="198">
        <f t="shared" si="76"/>
        <v>0</v>
      </c>
      <c r="W152" s="134" t="s">
        <v>50</v>
      </c>
      <c r="X152" s="114">
        <f t="shared" si="83"/>
        <v>0</v>
      </c>
      <c r="Y152" s="115">
        <f t="shared" si="84"/>
        <v>0</v>
      </c>
      <c r="Z152" s="115">
        <f t="shared" si="77"/>
        <v>0</v>
      </c>
      <c r="AA152" s="115">
        <f t="shared" si="78"/>
        <v>0</v>
      </c>
      <c r="AB152" s="115">
        <f t="shared" si="85"/>
        <v>0</v>
      </c>
      <c r="AC152" s="121">
        <f t="shared" si="86"/>
        <v>0</v>
      </c>
    </row>
    <row r="153" spans="1:29" ht="15" customHeight="1">
      <c r="A153" s="238">
        <v>42449</v>
      </c>
      <c r="B153" s="132" t="s">
        <v>42</v>
      </c>
      <c r="C153" s="135">
        <v>48059783.049999997</v>
      </c>
      <c r="D153" s="131"/>
      <c r="E153" s="6">
        <f>C153-D153</f>
        <v>48059783.049999997</v>
      </c>
      <c r="F153" s="135"/>
      <c r="G153" s="131"/>
      <c r="H153" s="96">
        <f>F153-G153</f>
        <v>0</v>
      </c>
      <c r="I153" s="131"/>
      <c r="J153" s="131"/>
      <c r="K153" s="6">
        <f t="shared" si="74"/>
        <v>0</v>
      </c>
      <c r="L153" s="135"/>
      <c r="M153" s="131"/>
      <c r="N153" s="96">
        <f t="shared" si="75"/>
        <v>0</v>
      </c>
      <c r="O153" s="131"/>
      <c r="P153" s="131"/>
      <c r="Q153" s="6">
        <f>O153-P153</f>
        <v>0</v>
      </c>
      <c r="R153" s="135"/>
      <c r="S153" s="131"/>
      <c r="T153" s="96">
        <f>R153-S153</f>
        <v>0</v>
      </c>
      <c r="U153" s="196">
        <f t="shared" si="76"/>
        <v>0</v>
      </c>
      <c r="W153" s="132" t="s">
        <v>42</v>
      </c>
      <c r="X153" s="110">
        <f t="shared" si="83"/>
        <v>0</v>
      </c>
      <c r="Y153" s="111">
        <f t="shared" si="84"/>
        <v>0</v>
      </c>
      <c r="Z153" s="111">
        <f t="shared" si="77"/>
        <v>0</v>
      </c>
      <c r="AA153" s="111">
        <f t="shared" si="78"/>
        <v>0</v>
      </c>
      <c r="AB153" s="111">
        <f t="shared" si="85"/>
        <v>0</v>
      </c>
      <c r="AC153" s="123">
        <f t="shared" si="86"/>
        <v>0</v>
      </c>
    </row>
    <row r="154" spans="1:29" ht="15" customHeight="1">
      <c r="A154" s="239"/>
      <c r="B154" s="133" t="s">
        <v>43</v>
      </c>
      <c r="C154" s="135"/>
      <c r="D154" s="131">
        <v>39392160</v>
      </c>
      <c r="E154" s="6">
        <f>C154-D154</f>
        <v>-39392160</v>
      </c>
      <c r="F154" s="135"/>
      <c r="G154" s="131" t="s">
        <v>286</v>
      </c>
      <c r="H154" s="96">
        <f t="shared" ref="H154:H161" si="87">F154-G154</f>
        <v>-385400</v>
      </c>
      <c r="I154" s="131"/>
      <c r="J154" s="131">
        <v>73974.600000000006</v>
      </c>
      <c r="K154" s="6">
        <f t="shared" si="74"/>
        <v>-73974.600000000006</v>
      </c>
      <c r="L154" s="135"/>
      <c r="M154" s="131">
        <v>32410.799999999999</v>
      </c>
      <c r="N154" s="96">
        <f t="shared" si="75"/>
        <v>-32410.799999999999</v>
      </c>
      <c r="O154" s="131"/>
      <c r="P154" s="131" t="s">
        <v>55</v>
      </c>
      <c r="Q154" s="6">
        <f t="shared" ref="Q154:Q161" si="88">O154-P154</f>
        <v>0</v>
      </c>
      <c r="R154" s="135"/>
      <c r="S154" s="131">
        <v>41306250</v>
      </c>
      <c r="T154" s="96">
        <f t="shared" ref="T154:T161" si="89">R154-S154</f>
        <v>-41306250</v>
      </c>
      <c r="U154" s="197">
        <f t="shared" si="76"/>
        <v>1</v>
      </c>
      <c r="W154" s="133" t="s">
        <v>43</v>
      </c>
      <c r="X154" s="114">
        <f t="shared" si="83"/>
        <v>0</v>
      </c>
      <c r="Y154" s="115">
        <f t="shared" si="84"/>
        <v>0</v>
      </c>
      <c r="Z154" s="115">
        <f t="shared" si="77"/>
        <v>0</v>
      </c>
      <c r="AA154" s="115">
        <f t="shared" si="78"/>
        <v>0</v>
      </c>
      <c r="AB154" s="115">
        <f t="shared" si="85"/>
        <v>0</v>
      </c>
      <c r="AC154" s="121">
        <f t="shared" si="86"/>
        <v>0</v>
      </c>
    </row>
    <row r="155" spans="1:29" ht="15" customHeight="1">
      <c r="A155" s="239"/>
      <c r="B155" s="104" t="s">
        <v>44</v>
      </c>
      <c r="C155" s="95">
        <v>100454780.29000001</v>
      </c>
      <c r="D155" s="20"/>
      <c r="E155" s="6">
        <f t="shared" ref="E155:E161" si="90">C155-D155</f>
        <v>100454780.29000001</v>
      </c>
      <c r="F155" s="95">
        <v>1959588.55</v>
      </c>
      <c r="G155" s="20"/>
      <c r="H155" s="96">
        <f>F155-G155</f>
        <v>1959588.55</v>
      </c>
      <c r="I155" s="20">
        <v>74505.69</v>
      </c>
      <c r="J155" s="20"/>
      <c r="K155" s="6">
        <f t="shared" si="74"/>
        <v>74505.69</v>
      </c>
      <c r="L155" s="95">
        <v>26875.48</v>
      </c>
      <c r="M155" s="20"/>
      <c r="N155" s="96">
        <f t="shared" si="75"/>
        <v>26875.48</v>
      </c>
      <c r="O155" s="20">
        <v>3808.9</v>
      </c>
      <c r="P155" s="20"/>
      <c r="Q155" s="6">
        <f t="shared" si="88"/>
        <v>3808.9</v>
      </c>
      <c r="R155" s="95">
        <v>98539013.840000004</v>
      </c>
      <c r="S155" s="20"/>
      <c r="T155" s="96">
        <f t="shared" si="89"/>
        <v>98539013.840000004</v>
      </c>
      <c r="U155" s="197">
        <f t="shared" si="76"/>
        <v>0</v>
      </c>
      <c r="W155" s="104" t="s">
        <v>44</v>
      </c>
      <c r="X155" s="114">
        <f t="shared" si="83"/>
        <v>0</v>
      </c>
      <c r="Y155" s="115">
        <f t="shared" si="84"/>
        <v>0</v>
      </c>
      <c r="Z155" s="115">
        <f t="shared" si="77"/>
        <v>0</v>
      </c>
      <c r="AA155" s="115">
        <f t="shared" si="78"/>
        <v>0</v>
      </c>
      <c r="AB155" s="115">
        <f t="shared" si="85"/>
        <v>0</v>
      </c>
      <c r="AC155" s="121">
        <f t="shared" si="86"/>
        <v>0</v>
      </c>
    </row>
    <row r="156" spans="1:29" ht="15" customHeight="1">
      <c r="A156" s="239"/>
      <c r="B156" s="133" t="s">
        <v>45</v>
      </c>
      <c r="C156" s="95"/>
      <c r="D156" s="20"/>
      <c r="E156" s="6">
        <f t="shared" si="90"/>
        <v>0</v>
      </c>
      <c r="F156" s="95"/>
      <c r="G156" s="20"/>
      <c r="H156" s="96">
        <f t="shared" si="87"/>
        <v>0</v>
      </c>
      <c r="I156" s="20"/>
      <c r="J156" s="20"/>
      <c r="K156" s="6">
        <f t="shared" si="74"/>
        <v>0</v>
      </c>
      <c r="L156" s="95"/>
      <c r="M156" s="20"/>
      <c r="N156" s="96">
        <f t="shared" si="75"/>
        <v>0</v>
      </c>
      <c r="O156" s="20"/>
      <c r="P156" s="20"/>
      <c r="Q156" s="6">
        <f t="shared" si="88"/>
        <v>0</v>
      </c>
      <c r="R156" s="95"/>
      <c r="S156" s="20"/>
      <c r="T156" s="96">
        <f t="shared" si="89"/>
        <v>0</v>
      </c>
      <c r="U156" s="197">
        <f t="shared" si="76"/>
        <v>0</v>
      </c>
      <c r="W156" s="133" t="s">
        <v>45</v>
      </c>
      <c r="X156" s="114">
        <f t="shared" si="83"/>
        <v>0</v>
      </c>
      <c r="Y156" s="115">
        <f t="shared" si="84"/>
        <v>0</v>
      </c>
      <c r="Z156" s="115">
        <f t="shared" si="77"/>
        <v>0</v>
      </c>
      <c r="AA156" s="115">
        <f t="shared" si="78"/>
        <v>0</v>
      </c>
      <c r="AB156" s="115">
        <f t="shared" si="85"/>
        <v>0</v>
      </c>
      <c r="AC156" s="121">
        <f t="shared" si="86"/>
        <v>0</v>
      </c>
    </row>
    <row r="157" spans="1:29" ht="15" customHeight="1">
      <c r="A157" s="239"/>
      <c r="B157" s="133" t="s">
        <v>46</v>
      </c>
      <c r="C157" s="95"/>
      <c r="D157" s="20"/>
      <c r="E157" s="6">
        <f t="shared" si="90"/>
        <v>0</v>
      </c>
      <c r="F157" s="95"/>
      <c r="G157" s="20"/>
      <c r="H157" s="96">
        <f t="shared" si="87"/>
        <v>0</v>
      </c>
      <c r="I157" s="20"/>
      <c r="J157" s="20">
        <v>0</v>
      </c>
      <c r="K157" s="6">
        <f t="shared" si="74"/>
        <v>0</v>
      </c>
      <c r="L157" s="95"/>
      <c r="M157" s="20">
        <v>0</v>
      </c>
      <c r="N157" s="96">
        <f t="shared" si="75"/>
        <v>0</v>
      </c>
      <c r="O157" s="20"/>
      <c r="P157" s="20"/>
      <c r="Q157" s="6">
        <f t="shared" si="88"/>
        <v>0</v>
      </c>
      <c r="R157" s="95"/>
      <c r="S157" s="20"/>
      <c r="T157" s="96">
        <f t="shared" si="89"/>
        <v>0</v>
      </c>
      <c r="U157" s="197">
        <f t="shared" si="76"/>
        <v>0</v>
      </c>
      <c r="W157" s="133" t="s">
        <v>46</v>
      </c>
      <c r="X157" s="114">
        <f t="shared" si="83"/>
        <v>0</v>
      </c>
      <c r="Y157" s="115">
        <f t="shared" si="84"/>
        <v>0</v>
      </c>
      <c r="Z157" s="115">
        <f t="shared" si="77"/>
        <v>0</v>
      </c>
      <c r="AA157" s="115">
        <f t="shared" si="78"/>
        <v>0</v>
      </c>
      <c r="AB157" s="115">
        <f t="shared" si="85"/>
        <v>0</v>
      </c>
      <c r="AC157" s="121">
        <f t="shared" si="86"/>
        <v>0</v>
      </c>
    </row>
    <row r="158" spans="1:29" ht="15" customHeight="1">
      <c r="A158" s="239"/>
      <c r="B158" s="133" t="s">
        <v>47</v>
      </c>
      <c r="C158" s="95"/>
      <c r="D158" s="20">
        <v>0</v>
      </c>
      <c r="E158" s="6">
        <f t="shared" si="90"/>
        <v>0</v>
      </c>
      <c r="F158" s="95"/>
      <c r="G158" s="20" t="s">
        <v>55</v>
      </c>
      <c r="H158" s="96">
        <f t="shared" si="87"/>
        <v>0</v>
      </c>
      <c r="I158" s="20"/>
      <c r="J158" s="20">
        <v>0</v>
      </c>
      <c r="K158" s="4">
        <f t="shared" si="74"/>
        <v>0</v>
      </c>
      <c r="L158" s="95"/>
      <c r="M158" s="20">
        <v>0</v>
      </c>
      <c r="N158" s="145">
        <f t="shared" si="75"/>
        <v>0</v>
      </c>
      <c r="O158" s="20"/>
      <c r="P158" s="20" t="s">
        <v>55</v>
      </c>
      <c r="Q158" s="6">
        <f t="shared" si="88"/>
        <v>0</v>
      </c>
      <c r="R158" s="95"/>
      <c r="S158" s="20">
        <v>0</v>
      </c>
      <c r="T158" s="96">
        <f t="shared" si="89"/>
        <v>0</v>
      </c>
      <c r="U158" s="197">
        <f t="shared" si="76"/>
        <v>0</v>
      </c>
      <c r="W158" s="133" t="s">
        <v>47</v>
      </c>
      <c r="X158" s="114">
        <f t="shared" si="83"/>
        <v>0</v>
      </c>
      <c r="Y158" s="115">
        <f t="shared" si="84"/>
        <v>0</v>
      </c>
      <c r="Z158" s="115">
        <f t="shared" si="77"/>
        <v>0</v>
      </c>
      <c r="AA158" s="115">
        <f t="shared" si="78"/>
        <v>0</v>
      </c>
      <c r="AB158" s="115">
        <f t="shared" si="85"/>
        <v>0</v>
      </c>
      <c r="AC158" s="121">
        <f t="shared" si="86"/>
        <v>0</v>
      </c>
    </row>
    <row r="159" spans="1:29" ht="15" customHeight="1">
      <c r="A159" s="239"/>
      <c r="B159" s="133" t="s">
        <v>48</v>
      </c>
      <c r="C159" s="95">
        <v>98712877.519999996</v>
      </c>
      <c r="D159" s="20"/>
      <c r="E159" s="6">
        <f t="shared" si="90"/>
        <v>98712877.519999996</v>
      </c>
      <c r="F159" s="95">
        <v>2218798.4900000002</v>
      </c>
      <c r="G159" s="20"/>
      <c r="H159" s="96">
        <f t="shared" si="87"/>
        <v>2218798.4900000002</v>
      </c>
      <c r="I159" s="20">
        <v>22282.37</v>
      </c>
      <c r="J159" s="20"/>
      <c r="K159" s="6">
        <f t="shared" si="74"/>
        <v>22282.37</v>
      </c>
      <c r="L159" s="95">
        <v>-1</v>
      </c>
      <c r="M159" s="20"/>
      <c r="N159" s="96">
        <f t="shared" si="75"/>
        <v>-1</v>
      </c>
      <c r="O159" s="20">
        <v>-1</v>
      </c>
      <c r="P159" s="20"/>
      <c r="Q159" s="6">
        <f t="shared" si="88"/>
        <v>-1</v>
      </c>
      <c r="R159" s="95">
        <v>96516361.400000006</v>
      </c>
      <c r="S159" s="20"/>
      <c r="T159" s="96">
        <f t="shared" si="89"/>
        <v>96516361.400000006</v>
      </c>
      <c r="U159" s="197">
        <f t="shared" si="76"/>
        <v>0</v>
      </c>
      <c r="W159" s="133" t="s">
        <v>48</v>
      </c>
      <c r="X159" s="114">
        <f t="shared" si="83"/>
        <v>0</v>
      </c>
      <c r="Y159" s="115">
        <f t="shared" si="84"/>
        <v>0</v>
      </c>
      <c r="Z159" s="115">
        <f t="shared" si="77"/>
        <v>0</v>
      </c>
      <c r="AA159" s="115">
        <f t="shared" si="78"/>
        <v>0</v>
      </c>
      <c r="AB159" s="115">
        <f t="shared" si="85"/>
        <v>0</v>
      </c>
      <c r="AC159" s="121">
        <f t="shared" si="86"/>
        <v>0</v>
      </c>
    </row>
    <row r="160" spans="1:29" ht="15" customHeight="1">
      <c r="A160" s="239"/>
      <c r="B160" s="133" t="s">
        <v>49</v>
      </c>
      <c r="C160" s="95"/>
      <c r="D160" s="20"/>
      <c r="E160" s="6">
        <f t="shared" si="90"/>
        <v>0</v>
      </c>
      <c r="F160" s="95"/>
      <c r="G160" s="20"/>
      <c r="H160" s="96">
        <f t="shared" si="87"/>
        <v>0</v>
      </c>
      <c r="I160" s="20"/>
      <c r="J160" s="20"/>
      <c r="K160" s="6">
        <f t="shared" si="74"/>
        <v>0</v>
      </c>
      <c r="L160" s="95"/>
      <c r="M160" s="20"/>
      <c r="N160" s="96">
        <f t="shared" si="75"/>
        <v>0</v>
      </c>
      <c r="O160" s="20"/>
      <c r="P160" s="20"/>
      <c r="Q160" s="6">
        <f t="shared" si="88"/>
        <v>0</v>
      </c>
      <c r="R160" s="95"/>
      <c r="S160" s="20"/>
      <c r="T160" s="96">
        <f t="shared" si="89"/>
        <v>0</v>
      </c>
      <c r="U160" s="197">
        <f t="shared" si="76"/>
        <v>0</v>
      </c>
      <c r="W160" s="133" t="s">
        <v>49</v>
      </c>
      <c r="X160" s="114">
        <f t="shared" si="83"/>
        <v>0</v>
      </c>
      <c r="Y160" s="115">
        <f t="shared" si="84"/>
        <v>0</v>
      </c>
      <c r="Z160" s="115">
        <f t="shared" si="77"/>
        <v>0</v>
      </c>
      <c r="AA160" s="115">
        <f t="shared" si="78"/>
        <v>0</v>
      </c>
      <c r="AB160" s="115">
        <f t="shared" si="85"/>
        <v>0</v>
      </c>
      <c r="AC160" s="121">
        <f t="shared" si="86"/>
        <v>0</v>
      </c>
    </row>
    <row r="161" spans="1:29" ht="15" customHeight="1">
      <c r="A161" s="240"/>
      <c r="B161" s="134" t="s">
        <v>50</v>
      </c>
      <c r="C161" s="95"/>
      <c r="D161" s="20"/>
      <c r="E161" s="142">
        <f t="shared" si="90"/>
        <v>0</v>
      </c>
      <c r="F161" s="95"/>
      <c r="G161" s="20"/>
      <c r="H161" s="143">
        <f t="shared" si="87"/>
        <v>0</v>
      </c>
      <c r="I161" s="20"/>
      <c r="J161" s="20"/>
      <c r="K161" s="142">
        <f t="shared" si="74"/>
        <v>0</v>
      </c>
      <c r="L161" s="95"/>
      <c r="M161" s="20"/>
      <c r="N161" s="143">
        <f t="shared" si="75"/>
        <v>0</v>
      </c>
      <c r="O161" s="20"/>
      <c r="P161" s="20"/>
      <c r="Q161" s="142">
        <f t="shared" si="88"/>
        <v>0</v>
      </c>
      <c r="R161" s="95"/>
      <c r="S161" s="20"/>
      <c r="T161" s="143">
        <f t="shared" si="89"/>
        <v>0</v>
      </c>
      <c r="U161" s="198">
        <f t="shared" si="76"/>
        <v>0</v>
      </c>
      <c r="W161" s="134" t="s">
        <v>50</v>
      </c>
      <c r="X161" s="114">
        <f t="shared" si="83"/>
        <v>0</v>
      </c>
      <c r="Y161" s="115">
        <f t="shared" si="84"/>
        <v>0</v>
      </c>
      <c r="Z161" s="115">
        <f t="shared" si="77"/>
        <v>0</v>
      </c>
      <c r="AA161" s="115">
        <f t="shared" si="78"/>
        <v>0</v>
      </c>
      <c r="AB161" s="115">
        <f t="shared" si="85"/>
        <v>0</v>
      </c>
      <c r="AC161" s="121">
        <f t="shared" si="86"/>
        <v>0</v>
      </c>
    </row>
    <row r="162" spans="1:29" ht="15" customHeight="1">
      <c r="A162" s="238">
        <v>42450</v>
      </c>
      <c r="B162" s="132" t="s">
        <v>42</v>
      </c>
      <c r="C162" s="92">
        <v>48059783.049999997</v>
      </c>
      <c r="D162" s="93"/>
      <c r="E162" s="101">
        <f>C162-D162</f>
        <v>48059783.049999997</v>
      </c>
      <c r="F162" s="92">
        <v>1654691.37</v>
      </c>
      <c r="G162" s="93"/>
      <c r="H162" s="94">
        <f>F162-G162</f>
        <v>1654691.37</v>
      </c>
      <c r="I162" s="93">
        <v>228711.97</v>
      </c>
      <c r="J162" s="93"/>
      <c r="K162" s="101">
        <f t="shared" si="74"/>
        <v>228711.97</v>
      </c>
      <c r="L162" s="92">
        <v>35126.589999999997</v>
      </c>
      <c r="M162" s="93"/>
      <c r="N162" s="94">
        <f t="shared" si="75"/>
        <v>35126.589999999997</v>
      </c>
      <c r="O162" s="93">
        <v>802983.92</v>
      </c>
      <c r="P162" s="93"/>
      <c r="Q162" s="101">
        <f>O162-P162</f>
        <v>802983.92</v>
      </c>
      <c r="R162" s="92">
        <v>52396829.560000002</v>
      </c>
      <c r="S162" s="93"/>
      <c r="T162" s="94">
        <f>R162-S162</f>
        <v>52396829.560000002</v>
      </c>
      <c r="U162" s="196">
        <f t="shared" si="76"/>
        <v>0</v>
      </c>
      <c r="W162" s="132" t="s">
        <v>42</v>
      </c>
      <c r="X162" s="110">
        <f t="shared" si="83"/>
        <v>0</v>
      </c>
      <c r="Y162" s="111">
        <f t="shared" si="84"/>
        <v>0</v>
      </c>
      <c r="Z162" s="111">
        <f t="shared" si="77"/>
        <v>0</v>
      </c>
      <c r="AA162" s="111">
        <f t="shared" si="78"/>
        <v>0</v>
      </c>
      <c r="AB162" s="111">
        <f t="shared" si="85"/>
        <v>0</v>
      </c>
      <c r="AC162" s="123">
        <f t="shared" si="86"/>
        <v>0</v>
      </c>
    </row>
    <row r="163" spans="1:29" ht="15" customHeight="1">
      <c r="A163" s="239"/>
      <c r="B163" s="133" t="s">
        <v>43</v>
      </c>
      <c r="C163" s="95">
        <v>39234097.200000003</v>
      </c>
      <c r="D163" s="20">
        <v>41306250</v>
      </c>
      <c r="E163" s="6">
        <f>C163-D163</f>
        <v>-2072152.799999997</v>
      </c>
      <c r="F163" s="95">
        <v>748861.59</v>
      </c>
      <c r="G163" s="20" t="s">
        <v>287</v>
      </c>
      <c r="H163" s="96">
        <f t="shared" ref="H163:H170" si="91">F163-G163</f>
        <v>-8552.4100000000326</v>
      </c>
      <c r="I163" s="20">
        <v>127089.8</v>
      </c>
      <c r="J163" s="20">
        <v>53115.199999999997</v>
      </c>
      <c r="K163" s="6">
        <f t="shared" si="74"/>
        <v>73974.600000000006</v>
      </c>
      <c r="L163" s="95">
        <v>448091.05</v>
      </c>
      <c r="M163" s="20">
        <v>415680</v>
      </c>
      <c r="N163" s="96">
        <f t="shared" si="75"/>
        <v>32411.049999999988</v>
      </c>
      <c r="O163" s="20">
        <v>929754.06</v>
      </c>
      <c r="P163" s="20" t="s">
        <v>55</v>
      </c>
      <c r="Q163" s="6">
        <f t="shared" ref="Q163:Q170" si="92">O163-P163</f>
        <v>929754.06</v>
      </c>
      <c r="R163" s="95">
        <v>39641318.659999996</v>
      </c>
      <c r="S163" s="20">
        <v>39641350</v>
      </c>
      <c r="T163" s="96">
        <f t="shared" ref="T163:T170" si="93">R163-S163</f>
        <v>-31.340000003576279</v>
      </c>
      <c r="U163" s="197">
        <f t="shared" si="76"/>
        <v>1</v>
      </c>
      <c r="W163" s="133" t="s">
        <v>43</v>
      </c>
      <c r="X163" s="114">
        <f t="shared" si="83"/>
        <v>1</v>
      </c>
      <c r="Y163" s="115">
        <f t="shared" si="84"/>
        <v>1</v>
      </c>
      <c r="Z163" s="115">
        <f t="shared" si="77"/>
        <v>1</v>
      </c>
      <c r="AA163" s="115">
        <f t="shared" si="78"/>
        <v>1</v>
      </c>
      <c r="AB163" s="115">
        <f t="shared" si="85"/>
        <v>1</v>
      </c>
      <c r="AC163" s="121">
        <f t="shared" si="86"/>
        <v>0</v>
      </c>
    </row>
    <row r="164" spans="1:29" ht="15" customHeight="1">
      <c r="A164" s="239"/>
      <c r="B164" s="104" t="s">
        <v>44</v>
      </c>
      <c r="C164" s="95">
        <v>98539013.840000004</v>
      </c>
      <c r="D164" s="20"/>
      <c r="E164" s="6">
        <f t="shared" ref="E164:E170" si="94">C164-D164</f>
        <v>98539013.840000004</v>
      </c>
      <c r="F164" s="95">
        <v>2841337.63</v>
      </c>
      <c r="G164" s="20"/>
      <c r="H164" s="96">
        <f>F164-G164</f>
        <v>2841337.63</v>
      </c>
      <c r="I164" s="20">
        <v>240971.58</v>
      </c>
      <c r="K164" s="6">
        <f t="shared" si="74"/>
        <v>240971.58</v>
      </c>
      <c r="L164" s="95">
        <v>123074.65</v>
      </c>
      <c r="N164" s="96">
        <f t="shared" si="75"/>
        <v>123074.65</v>
      </c>
      <c r="O164" s="20">
        <v>918325.92</v>
      </c>
      <c r="P164" s="20"/>
      <c r="Q164" s="6">
        <f t="shared" si="92"/>
        <v>918325.92</v>
      </c>
      <c r="R164" s="95">
        <v>94897247.200000003</v>
      </c>
      <c r="S164" s="20"/>
      <c r="T164" s="96">
        <f t="shared" si="93"/>
        <v>94897247.200000003</v>
      </c>
      <c r="U164" s="197">
        <f t="shared" si="76"/>
        <v>0</v>
      </c>
      <c r="W164" s="104" t="s">
        <v>44</v>
      </c>
      <c r="X164" s="114">
        <f t="shared" si="83"/>
        <v>0</v>
      </c>
      <c r="Y164" s="115">
        <f t="shared" si="84"/>
        <v>0</v>
      </c>
      <c r="Z164" s="115">
        <f t="shared" si="77"/>
        <v>0</v>
      </c>
      <c r="AA164" s="115">
        <f t="shared" si="78"/>
        <v>0</v>
      </c>
      <c r="AB164" s="115">
        <f t="shared" si="85"/>
        <v>0</v>
      </c>
      <c r="AC164" s="121">
        <f t="shared" si="86"/>
        <v>0</v>
      </c>
    </row>
    <row r="165" spans="1:29" ht="15" customHeight="1">
      <c r="A165" s="239"/>
      <c r="B165" s="133" t="s">
        <v>45</v>
      </c>
      <c r="C165" s="95">
        <v>52733160.009999998</v>
      </c>
      <c r="D165" s="20"/>
      <c r="E165" s="6">
        <f t="shared" si="94"/>
        <v>52733160.009999998</v>
      </c>
      <c r="F165" s="95">
        <v>2483081.36</v>
      </c>
      <c r="G165" s="20"/>
      <c r="H165" s="96">
        <f t="shared" si="91"/>
        <v>2483081.36</v>
      </c>
      <c r="I165" s="20">
        <v>105147.43</v>
      </c>
      <c r="J165" s="20"/>
      <c r="K165" s="6">
        <f t="shared" si="74"/>
        <v>105147.43</v>
      </c>
      <c r="L165" s="95">
        <v>11367.72</v>
      </c>
      <c r="M165" s="20"/>
      <c r="N165" s="96">
        <f t="shared" si="75"/>
        <v>11367.72</v>
      </c>
      <c r="O165" s="20">
        <v>1595290.04</v>
      </c>
      <c r="P165" s="20"/>
      <c r="Q165" s="6">
        <f t="shared" si="92"/>
        <v>1595290.04</v>
      </c>
      <c r="R165" s="95">
        <v>48748568.299999997</v>
      </c>
      <c r="S165" s="20"/>
      <c r="T165" s="96">
        <f t="shared" si="93"/>
        <v>48748568.299999997</v>
      </c>
      <c r="U165" s="197">
        <f t="shared" si="76"/>
        <v>0</v>
      </c>
      <c r="W165" s="133" t="s">
        <v>45</v>
      </c>
      <c r="X165" s="114">
        <f t="shared" si="83"/>
        <v>0</v>
      </c>
      <c r="Y165" s="115">
        <f t="shared" si="84"/>
        <v>0</v>
      </c>
      <c r="Z165" s="115">
        <f t="shared" si="77"/>
        <v>0</v>
      </c>
      <c r="AA165" s="115">
        <f t="shared" si="78"/>
        <v>0</v>
      </c>
      <c r="AB165" s="115">
        <f t="shared" si="85"/>
        <v>0</v>
      </c>
      <c r="AC165" s="121">
        <f t="shared" si="86"/>
        <v>0</v>
      </c>
    </row>
    <row r="166" spans="1:29" ht="15" customHeight="1">
      <c r="A166" s="239"/>
      <c r="B166" s="133" t="s">
        <v>46</v>
      </c>
      <c r="C166" s="95">
        <v>110887419.23999999</v>
      </c>
      <c r="D166" s="20"/>
      <c r="E166" s="6">
        <f t="shared" si="94"/>
        <v>110887419.23999999</v>
      </c>
      <c r="F166" s="95">
        <v>3576337.49</v>
      </c>
      <c r="G166" s="20"/>
      <c r="H166" s="96">
        <f t="shared" si="91"/>
        <v>3576337.49</v>
      </c>
      <c r="I166" s="20">
        <v>280189.63</v>
      </c>
      <c r="J166" s="20"/>
      <c r="K166" s="6">
        <f t="shared" si="74"/>
        <v>280189.63</v>
      </c>
      <c r="L166" s="95">
        <v>182770.48</v>
      </c>
      <c r="M166" s="20"/>
      <c r="N166" s="96">
        <f t="shared" si="75"/>
        <v>182770.48</v>
      </c>
      <c r="O166" s="20">
        <v>260588.96</v>
      </c>
      <c r="P166" s="20"/>
      <c r="Q166" s="6">
        <f t="shared" si="92"/>
        <v>260588.96</v>
      </c>
      <c r="R166" s="95">
        <v>107147911.92</v>
      </c>
      <c r="S166" s="20"/>
      <c r="T166" s="96">
        <f t="shared" si="93"/>
        <v>107147911.92</v>
      </c>
      <c r="U166" s="197">
        <f t="shared" si="76"/>
        <v>0</v>
      </c>
      <c r="W166" s="133" t="s">
        <v>46</v>
      </c>
      <c r="X166" s="114">
        <f t="shared" si="83"/>
        <v>0</v>
      </c>
      <c r="Y166" s="115">
        <f t="shared" si="84"/>
        <v>0</v>
      </c>
      <c r="Z166" s="115">
        <f t="shared" si="77"/>
        <v>0</v>
      </c>
      <c r="AA166" s="115">
        <f t="shared" si="78"/>
        <v>0</v>
      </c>
      <c r="AB166" s="115">
        <f t="shared" si="85"/>
        <v>0</v>
      </c>
      <c r="AC166" s="121">
        <f t="shared" si="86"/>
        <v>0</v>
      </c>
    </row>
    <row r="167" spans="1:29" ht="15" customHeight="1">
      <c r="A167" s="239"/>
      <c r="B167" s="133" t="s">
        <v>47</v>
      </c>
      <c r="C167" s="95">
        <v>24448946.969999999</v>
      </c>
      <c r="D167" s="20">
        <v>24448960</v>
      </c>
      <c r="E167" s="6">
        <f t="shared" si="94"/>
        <v>-13.030000001192093</v>
      </c>
      <c r="F167" s="95">
        <v>872101.33</v>
      </c>
      <c r="G167" s="20" t="s">
        <v>288</v>
      </c>
      <c r="H167" s="96">
        <f t="shared" si="91"/>
        <v>0.32999999995809048</v>
      </c>
      <c r="I167" s="20">
        <v>110127.59</v>
      </c>
      <c r="J167" s="20">
        <v>110128</v>
      </c>
      <c r="K167" s="4">
        <f t="shared" si="74"/>
        <v>-0.41000000000349246</v>
      </c>
      <c r="L167" s="95">
        <v>44591.33</v>
      </c>
      <c r="M167" s="20">
        <v>44591.3</v>
      </c>
      <c r="N167" s="145">
        <f t="shared" si="75"/>
        <v>2.9999999998835847E-2</v>
      </c>
      <c r="O167" s="20">
        <v>385991.67</v>
      </c>
      <c r="P167" s="20" t="s">
        <v>289</v>
      </c>
      <c r="Q167" s="6">
        <f t="shared" si="92"/>
        <v>-0.33000000001629815</v>
      </c>
      <c r="R167" s="95">
        <v>25897748.02</v>
      </c>
      <c r="S167" s="20">
        <v>25897700</v>
      </c>
      <c r="T167" s="96">
        <f t="shared" si="93"/>
        <v>48.019999999552965</v>
      </c>
      <c r="U167" s="197">
        <f t="shared" si="76"/>
        <v>1</v>
      </c>
      <c r="W167" s="133" t="s">
        <v>47</v>
      </c>
      <c r="X167" s="114">
        <f t="shared" si="83"/>
        <v>0</v>
      </c>
      <c r="Y167" s="115">
        <f t="shared" si="84"/>
        <v>0</v>
      </c>
      <c r="Z167" s="115">
        <f t="shared" si="77"/>
        <v>0</v>
      </c>
      <c r="AA167" s="115">
        <f t="shared" si="78"/>
        <v>0</v>
      </c>
      <c r="AB167" s="115">
        <f t="shared" si="85"/>
        <v>0</v>
      </c>
      <c r="AC167" s="121">
        <f t="shared" si="86"/>
        <v>0</v>
      </c>
    </row>
    <row r="168" spans="1:29" ht="15" customHeight="1">
      <c r="A168" s="239"/>
      <c r="B168" s="133" t="s">
        <v>48</v>
      </c>
      <c r="C168" s="95">
        <v>96516361.400000006</v>
      </c>
      <c r="D168" s="20"/>
      <c r="E168" s="6">
        <f t="shared" si="94"/>
        <v>96516361.400000006</v>
      </c>
      <c r="F168" s="95">
        <v>2146329.0499999998</v>
      </c>
      <c r="G168" s="20"/>
      <c r="H168" s="96">
        <f t="shared" si="91"/>
        <v>2146329.0499999998</v>
      </c>
      <c r="I168" s="20">
        <v>314219.45</v>
      </c>
      <c r="J168" s="20"/>
      <c r="K168" s="6">
        <f t="shared" si="74"/>
        <v>314219.45</v>
      </c>
      <c r="L168" s="95">
        <v>139218.46</v>
      </c>
      <c r="M168" s="20"/>
      <c r="N168" s="96">
        <f t="shared" si="75"/>
        <v>139218.46</v>
      </c>
      <c r="O168" s="20">
        <v>760767.27</v>
      </c>
      <c r="P168" s="20"/>
      <c r="Q168" s="6">
        <f t="shared" si="92"/>
        <v>760767.27</v>
      </c>
      <c r="R168" s="95">
        <v>97624585.819999993</v>
      </c>
      <c r="S168" s="20"/>
      <c r="T168" s="96">
        <f t="shared" si="93"/>
        <v>97624585.819999993</v>
      </c>
      <c r="U168" s="197">
        <f t="shared" si="76"/>
        <v>0</v>
      </c>
      <c r="W168" s="133" t="s">
        <v>48</v>
      </c>
      <c r="X168" s="114">
        <f t="shared" si="83"/>
        <v>0</v>
      </c>
      <c r="Y168" s="115">
        <f t="shared" si="84"/>
        <v>0</v>
      </c>
      <c r="Z168" s="115">
        <f t="shared" si="77"/>
        <v>0</v>
      </c>
      <c r="AA168" s="115">
        <f t="shared" si="78"/>
        <v>0</v>
      </c>
      <c r="AB168" s="115">
        <f t="shared" si="85"/>
        <v>0</v>
      </c>
      <c r="AC168" s="121">
        <f t="shared" si="86"/>
        <v>0</v>
      </c>
    </row>
    <row r="169" spans="1:29" ht="15" customHeight="1">
      <c r="A169" s="239"/>
      <c r="B169" s="133" t="s">
        <v>49</v>
      </c>
      <c r="C169" s="95">
        <v>107530135.58</v>
      </c>
      <c r="D169" s="20"/>
      <c r="E169" s="6">
        <f t="shared" si="94"/>
        <v>107530135.58</v>
      </c>
      <c r="F169" s="95">
        <v>2489821.06</v>
      </c>
      <c r="G169" s="20"/>
      <c r="H169" s="96">
        <f t="shared" si="91"/>
        <v>2489821.06</v>
      </c>
      <c r="I169" s="20">
        <v>43542.69</v>
      </c>
      <c r="J169" s="20"/>
      <c r="K169" s="6">
        <f t="shared" si="74"/>
        <v>43542.69</v>
      </c>
      <c r="L169" s="95">
        <v>178893.9</v>
      </c>
      <c r="M169" s="20"/>
      <c r="N169" s="96">
        <f t="shared" si="75"/>
        <v>178893.9</v>
      </c>
      <c r="O169" s="20">
        <v>-1</v>
      </c>
      <c r="P169" s="20"/>
      <c r="Q169" s="6">
        <f t="shared" si="92"/>
        <v>-1</v>
      </c>
      <c r="R169" s="95">
        <v>104904964.11</v>
      </c>
      <c r="S169" s="20"/>
      <c r="T169" s="96">
        <f t="shared" si="93"/>
        <v>104904964.11</v>
      </c>
      <c r="U169" s="197">
        <f t="shared" si="76"/>
        <v>0</v>
      </c>
      <c r="W169" s="133" t="s">
        <v>49</v>
      </c>
      <c r="X169" s="114">
        <f t="shared" si="83"/>
        <v>0</v>
      </c>
      <c r="Y169" s="115">
        <f t="shared" si="84"/>
        <v>0</v>
      </c>
      <c r="Z169" s="115">
        <f t="shared" si="77"/>
        <v>0</v>
      </c>
      <c r="AA169" s="115">
        <f t="shared" si="78"/>
        <v>0</v>
      </c>
      <c r="AB169" s="115">
        <f t="shared" si="85"/>
        <v>0</v>
      </c>
      <c r="AC169" s="121">
        <f t="shared" si="86"/>
        <v>0</v>
      </c>
    </row>
    <row r="170" spans="1:29" ht="15" customHeight="1">
      <c r="A170" s="240"/>
      <c r="B170" s="134" t="s">
        <v>50</v>
      </c>
      <c r="C170" s="97">
        <v>88633347.189999998</v>
      </c>
      <c r="D170" s="98"/>
      <c r="E170" s="140">
        <f t="shared" si="94"/>
        <v>88633347.189999998</v>
      </c>
      <c r="F170" s="97">
        <v>3094986.61</v>
      </c>
      <c r="G170" s="98"/>
      <c r="H170" s="141">
        <f t="shared" si="91"/>
        <v>3094986.61</v>
      </c>
      <c r="I170" s="98">
        <v>752979.23</v>
      </c>
      <c r="J170" s="98"/>
      <c r="K170" s="140">
        <f t="shared" si="74"/>
        <v>752979.23</v>
      </c>
      <c r="L170" s="97">
        <v>115527.1</v>
      </c>
      <c r="M170" s="98"/>
      <c r="N170" s="141">
        <f t="shared" si="75"/>
        <v>115527.1</v>
      </c>
      <c r="O170" s="98">
        <v>1564720.05</v>
      </c>
      <c r="P170" s="98"/>
      <c r="Q170" s="140">
        <f t="shared" si="92"/>
        <v>1564720.05</v>
      </c>
      <c r="R170" s="97">
        <v>89642959.219999999</v>
      </c>
      <c r="S170" s="98"/>
      <c r="T170" s="141">
        <f t="shared" si="93"/>
        <v>89642959.219999999</v>
      </c>
      <c r="U170" s="198">
        <f t="shared" si="76"/>
        <v>0</v>
      </c>
      <c r="W170" s="134" t="s">
        <v>50</v>
      </c>
      <c r="X170" s="118">
        <f t="shared" si="83"/>
        <v>0</v>
      </c>
      <c r="Y170" s="119">
        <f t="shared" si="84"/>
        <v>0</v>
      </c>
      <c r="Z170" s="119">
        <f t="shared" si="77"/>
        <v>0</v>
      </c>
      <c r="AA170" s="119">
        <f t="shared" si="78"/>
        <v>0</v>
      </c>
      <c r="AB170" s="119">
        <f t="shared" si="85"/>
        <v>0</v>
      </c>
      <c r="AC170" s="124">
        <f t="shared" si="86"/>
        <v>0</v>
      </c>
    </row>
    <row r="171" spans="1:29" ht="15" customHeight="1">
      <c r="A171" s="238">
        <v>42451</v>
      </c>
      <c r="B171" s="132" t="s">
        <v>42</v>
      </c>
      <c r="C171" s="135">
        <v>48059783.049999997</v>
      </c>
      <c r="D171" s="131"/>
      <c r="E171" s="6">
        <f>C171-D171</f>
        <v>48059783.049999997</v>
      </c>
      <c r="F171" s="135"/>
      <c r="G171" s="131"/>
      <c r="H171" s="96">
        <f>F171-G171</f>
        <v>0</v>
      </c>
      <c r="I171" s="131"/>
      <c r="J171" s="131"/>
      <c r="K171" s="6">
        <f t="shared" si="74"/>
        <v>0</v>
      </c>
      <c r="L171" s="135"/>
      <c r="M171" s="131"/>
      <c r="N171" s="96">
        <f t="shared" si="75"/>
        <v>0</v>
      </c>
      <c r="O171" s="131"/>
      <c r="P171" s="131"/>
      <c r="Q171" s="6">
        <f>O171-P171</f>
        <v>0</v>
      </c>
      <c r="R171" s="135"/>
      <c r="S171" s="131"/>
      <c r="T171" s="96">
        <f>R171-S171</f>
        <v>0</v>
      </c>
      <c r="U171" s="196">
        <f t="shared" si="76"/>
        <v>0</v>
      </c>
      <c r="W171" s="132" t="s">
        <v>42</v>
      </c>
      <c r="X171" s="114">
        <f t="shared" si="83"/>
        <v>0</v>
      </c>
      <c r="Y171" s="115">
        <f t="shared" si="84"/>
        <v>0</v>
      </c>
      <c r="Z171" s="115">
        <f t="shared" si="77"/>
        <v>0</v>
      </c>
      <c r="AA171" s="115">
        <f t="shared" si="78"/>
        <v>0</v>
      </c>
      <c r="AB171" s="115">
        <f t="shared" si="85"/>
        <v>0</v>
      </c>
      <c r="AC171" s="121">
        <f t="shared" si="86"/>
        <v>0</v>
      </c>
    </row>
    <row r="172" spans="1:29" ht="15" customHeight="1">
      <c r="A172" s="239"/>
      <c r="B172" s="133" t="s">
        <v>43</v>
      </c>
      <c r="C172" s="95">
        <v>39641318.659999996</v>
      </c>
      <c r="D172" s="20">
        <v>39641350</v>
      </c>
      <c r="E172" s="6">
        <f>C172-D172</f>
        <v>-31.340000003576279</v>
      </c>
      <c r="F172" s="95">
        <v>292005.87</v>
      </c>
      <c r="G172" s="20" t="s">
        <v>290</v>
      </c>
      <c r="H172" s="96">
        <f t="shared" ref="H172:H179" si="95">F172-G172</f>
        <v>-7348.1300000000047</v>
      </c>
      <c r="I172" s="20">
        <v>100553.8</v>
      </c>
      <c r="J172" s="20">
        <v>100554</v>
      </c>
      <c r="K172" s="6">
        <f t="shared" si="74"/>
        <v>-0.19999999999708962</v>
      </c>
      <c r="L172" s="95">
        <v>518809.48</v>
      </c>
      <c r="M172" s="20">
        <v>518810</v>
      </c>
      <c r="N172" s="96">
        <f t="shared" si="75"/>
        <v>-0.52000000001862645</v>
      </c>
      <c r="O172" s="20">
        <v>162362.6</v>
      </c>
      <c r="P172" s="20" t="s">
        <v>291</v>
      </c>
      <c r="Q172" s="6">
        <f t="shared" ref="Q172:Q179" si="96">O172-P172</f>
        <v>-0.39999999999417923</v>
      </c>
      <c r="R172" s="95">
        <v>40375187.079999998</v>
      </c>
      <c r="S172" s="20">
        <v>40375190</v>
      </c>
      <c r="T172" s="96">
        <f t="shared" ref="T172:T179" si="97">R172-S172</f>
        <v>-2.9200000017881393</v>
      </c>
      <c r="U172" s="197">
        <f t="shared" si="76"/>
        <v>1</v>
      </c>
      <c r="W172" s="133" t="s">
        <v>43</v>
      </c>
      <c r="X172" s="114">
        <f t="shared" si="83"/>
        <v>0</v>
      </c>
      <c r="Y172" s="115">
        <f t="shared" si="84"/>
        <v>1</v>
      </c>
      <c r="Z172" s="115">
        <f t="shared" si="77"/>
        <v>0</v>
      </c>
      <c r="AA172" s="115">
        <f t="shared" si="78"/>
        <v>0</v>
      </c>
      <c r="AB172" s="115">
        <f t="shared" si="85"/>
        <v>0</v>
      </c>
      <c r="AC172" s="121">
        <f t="shared" si="86"/>
        <v>0</v>
      </c>
    </row>
    <row r="173" spans="1:29" ht="15" customHeight="1">
      <c r="A173" s="239"/>
      <c r="B173" s="104" t="s">
        <v>44</v>
      </c>
      <c r="C173" s="95">
        <v>94897247.200000003</v>
      </c>
      <c r="D173" s="20"/>
      <c r="E173" s="6">
        <f t="shared" ref="E173:E179" si="98">C173-D173</f>
        <v>94897247.200000003</v>
      </c>
      <c r="F173" s="95">
        <v>2810836.93</v>
      </c>
      <c r="G173" s="20"/>
      <c r="H173" s="96">
        <f>F173-G173</f>
        <v>2810836.93</v>
      </c>
      <c r="I173" s="20">
        <v>101910.59</v>
      </c>
      <c r="K173" s="6">
        <f t="shared" si="74"/>
        <v>101910.59</v>
      </c>
      <c r="L173" s="95">
        <v>25007.77</v>
      </c>
      <c r="N173" s="96">
        <f t="shared" si="75"/>
        <v>25007.77</v>
      </c>
      <c r="O173" s="20">
        <v>211689.45</v>
      </c>
      <c r="P173" s="20"/>
      <c r="Q173" s="6">
        <f t="shared" si="96"/>
        <v>211689.45</v>
      </c>
      <c r="R173" s="95">
        <v>91951623.620000005</v>
      </c>
      <c r="S173" s="20"/>
      <c r="T173" s="96">
        <f t="shared" si="97"/>
        <v>91951623.620000005</v>
      </c>
      <c r="U173" s="197">
        <f t="shared" si="76"/>
        <v>0</v>
      </c>
      <c r="W173" s="104" t="s">
        <v>44</v>
      </c>
      <c r="X173" s="114">
        <f t="shared" si="83"/>
        <v>0</v>
      </c>
      <c r="Y173" s="115">
        <f t="shared" si="84"/>
        <v>0</v>
      </c>
      <c r="Z173" s="115">
        <f t="shared" si="77"/>
        <v>0</v>
      </c>
      <c r="AA173" s="115">
        <f t="shared" si="78"/>
        <v>0</v>
      </c>
      <c r="AB173" s="115">
        <f t="shared" si="85"/>
        <v>0</v>
      </c>
      <c r="AC173" s="121">
        <f t="shared" si="86"/>
        <v>0</v>
      </c>
    </row>
    <row r="174" spans="1:29" ht="15" customHeight="1">
      <c r="A174" s="239"/>
      <c r="B174" s="133" t="s">
        <v>45</v>
      </c>
      <c r="C174" s="95">
        <v>48748568.299999997</v>
      </c>
      <c r="D174" s="20"/>
      <c r="E174" s="6">
        <f t="shared" si="98"/>
        <v>48748568.299999997</v>
      </c>
      <c r="F174" s="95">
        <v>1094707.1599999999</v>
      </c>
      <c r="G174" s="20"/>
      <c r="H174" s="96">
        <f t="shared" si="95"/>
        <v>1094707.1599999999</v>
      </c>
      <c r="I174" s="20">
        <v>64499.06</v>
      </c>
      <c r="J174" s="20"/>
      <c r="K174" s="6">
        <f t="shared" si="74"/>
        <v>64499.06</v>
      </c>
      <c r="L174" s="95">
        <v>25315.9</v>
      </c>
      <c r="M174" s="20"/>
      <c r="N174" s="96">
        <f t="shared" si="75"/>
        <v>25315.9</v>
      </c>
      <c r="O174" s="20">
        <v>455818.28</v>
      </c>
      <c r="P174" s="20"/>
      <c r="Q174" s="6">
        <f t="shared" si="96"/>
        <v>455818.28</v>
      </c>
      <c r="R174" s="95">
        <v>51794311.170000002</v>
      </c>
      <c r="S174" s="20"/>
      <c r="T174" s="96">
        <f t="shared" si="97"/>
        <v>51794311.170000002</v>
      </c>
      <c r="U174" s="197">
        <f t="shared" si="76"/>
        <v>0</v>
      </c>
      <c r="W174" s="133" t="s">
        <v>45</v>
      </c>
      <c r="X174" s="114">
        <f t="shared" si="83"/>
        <v>0</v>
      </c>
      <c r="Y174" s="115">
        <f t="shared" si="84"/>
        <v>0</v>
      </c>
      <c r="Z174" s="115">
        <f t="shared" si="77"/>
        <v>0</v>
      </c>
      <c r="AA174" s="115">
        <f t="shared" si="78"/>
        <v>0</v>
      </c>
      <c r="AB174" s="115">
        <f t="shared" si="85"/>
        <v>0</v>
      </c>
      <c r="AC174" s="121">
        <f t="shared" si="86"/>
        <v>0</v>
      </c>
    </row>
    <row r="175" spans="1:29" ht="15" customHeight="1">
      <c r="A175" s="239"/>
      <c r="B175" s="133" t="s">
        <v>46</v>
      </c>
      <c r="C175" s="95">
        <v>107147911.92</v>
      </c>
      <c r="D175" s="20">
        <v>107147896</v>
      </c>
      <c r="E175" s="6">
        <f t="shared" si="98"/>
        <v>15.920000001788139</v>
      </c>
      <c r="F175" s="95">
        <v>2941301.36</v>
      </c>
      <c r="G175" s="20" t="s">
        <v>292</v>
      </c>
      <c r="H175" s="96">
        <f t="shared" si="95"/>
        <v>1.3599999998696148</v>
      </c>
      <c r="I175" s="20">
        <v>178269.78</v>
      </c>
      <c r="J175" s="20">
        <v>178270</v>
      </c>
      <c r="K175" s="6">
        <f t="shared" si="74"/>
        <v>-0.22000000000116415</v>
      </c>
      <c r="L175" s="95">
        <v>358360.33</v>
      </c>
      <c r="M175" s="20">
        <v>358360</v>
      </c>
      <c r="N175" s="96">
        <f t="shared" si="75"/>
        <v>0.33000000001629815</v>
      </c>
      <c r="O175" s="20">
        <v>947664.79</v>
      </c>
      <c r="P175" s="20" t="s">
        <v>293</v>
      </c>
      <c r="Q175" s="6">
        <f t="shared" si="96"/>
        <v>851637.99</v>
      </c>
      <c r="R175" s="95">
        <v>103078855.2</v>
      </c>
      <c r="S175" s="20">
        <v>103078800</v>
      </c>
      <c r="T175" s="96">
        <f t="shared" si="97"/>
        <v>55.200000002980232</v>
      </c>
      <c r="U175" s="197">
        <f t="shared" si="76"/>
        <v>1</v>
      </c>
      <c r="W175" s="133" t="s">
        <v>46</v>
      </c>
      <c r="X175" s="114">
        <f t="shared" si="83"/>
        <v>0</v>
      </c>
      <c r="Y175" s="115">
        <f t="shared" si="84"/>
        <v>0</v>
      </c>
      <c r="Z175" s="115">
        <f t="shared" si="77"/>
        <v>0</v>
      </c>
      <c r="AA175" s="115">
        <f t="shared" si="78"/>
        <v>0</v>
      </c>
      <c r="AB175" s="115">
        <f t="shared" si="85"/>
        <v>1</v>
      </c>
      <c r="AC175" s="121">
        <f t="shared" si="86"/>
        <v>0</v>
      </c>
    </row>
    <row r="176" spans="1:29" ht="15" customHeight="1">
      <c r="A176" s="239"/>
      <c r="B176" s="133" t="s">
        <v>47</v>
      </c>
      <c r="C176" s="95">
        <v>25897748.02</v>
      </c>
      <c r="D176" s="20"/>
      <c r="E176" s="6">
        <f t="shared" si="98"/>
        <v>25897748.02</v>
      </c>
      <c r="F176" s="95">
        <v>304724.21999999997</v>
      </c>
      <c r="G176" s="20"/>
      <c r="H176" s="96">
        <f t="shared" si="95"/>
        <v>304724.21999999997</v>
      </c>
      <c r="I176" s="20">
        <v>16070.38</v>
      </c>
      <c r="J176" s="20"/>
      <c r="K176" s="4">
        <f t="shared" si="74"/>
        <v>16070.38</v>
      </c>
      <c r="L176" s="95">
        <v>-1</v>
      </c>
      <c r="M176" s="20"/>
      <c r="N176" s="145">
        <f t="shared" si="75"/>
        <v>-1</v>
      </c>
      <c r="O176" s="20">
        <v>0</v>
      </c>
      <c r="P176" s="20"/>
      <c r="Q176" s="6">
        <f t="shared" si="96"/>
        <v>0</v>
      </c>
      <c r="R176" s="95">
        <v>25609094.18</v>
      </c>
      <c r="S176" s="20"/>
      <c r="T176" s="96">
        <f t="shared" si="97"/>
        <v>25609094.18</v>
      </c>
      <c r="U176" s="197">
        <f t="shared" si="76"/>
        <v>0</v>
      </c>
      <c r="W176" s="133" t="s">
        <v>47</v>
      </c>
      <c r="X176" s="114">
        <f t="shared" si="83"/>
        <v>0</v>
      </c>
      <c r="Y176" s="115">
        <f t="shared" si="84"/>
        <v>0</v>
      </c>
      <c r="Z176" s="115">
        <f t="shared" si="77"/>
        <v>0</v>
      </c>
      <c r="AA176" s="115">
        <f t="shared" si="78"/>
        <v>0</v>
      </c>
      <c r="AB176" s="115">
        <f t="shared" si="85"/>
        <v>0</v>
      </c>
      <c r="AC176" s="121">
        <f t="shared" si="86"/>
        <v>0</v>
      </c>
    </row>
    <row r="177" spans="1:29" ht="15" customHeight="1">
      <c r="A177" s="239"/>
      <c r="B177" s="133" t="s">
        <v>48</v>
      </c>
      <c r="C177" s="95">
        <v>97624585.819999993</v>
      </c>
      <c r="D177" s="20"/>
      <c r="E177" s="6">
        <f t="shared" si="98"/>
        <v>97624585.819999993</v>
      </c>
      <c r="F177" s="95">
        <v>1616038.03</v>
      </c>
      <c r="G177" s="20"/>
      <c r="H177" s="96">
        <f t="shared" si="95"/>
        <v>1616038.03</v>
      </c>
      <c r="I177" s="20">
        <v>146952.13</v>
      </c>
      <c r="J177" s="20"/>
      <c r="K177" s="6">
        <f t="shared" si="74"/>
        <v>146952.13</v>
      </c>
      <c r="L177" s="95">
        <v>106223.49</v>
      </c>
      <c r="M177" s="20"/>
      <c r="N177" s="96">
        <f t="shared" si="75"/>
        <v>106223.49</v>
      </c>
      <c r="O177" s="20">
        <v>302637.23</v>
      </c>
      <c r="P177" s="20"/>
      <c r="Q177" s="6">
        <f t="shared" si="96"/>
        <v>302637.23</v>
      </c>
      <c r="R177" s="95">
        <v>102186393.55</v>
      </c>
      <c r="S177" s="20"/>
      <c r="T177" s="96">
        <f t="shared" si="97"/>
        <v>102186393.55</v>
      </c>
      <c r="U177" s="197">
        <f t="shared" si="76"/>
        <v>0</v>
      </c>
      <c r="W177" s="133" t="s">
        <v>48</v>
      </c>
      <c r="X177" s="114">
        <f t="shared" si="83"/>
        <v>0</v>
      </c>
      <c r="Y177" s="115">
        <f t="shared" si="84"/>
        <v>0</v>
      </c>
      <c r="Z177" s="115">
        <f t="shared" si="77"/>
        <v>0</v>
      </c>
      <c r="AA177" s="115">
        <f t="shared" si="78"/>
        <v>0</v>
      </c>
      <c r="AB177" s="115">
        <f t="shared" si="85"/>
        <v>0</v>
      </c>
      <c r="AC177" s="121">
        <f t="shared" si="86"/>
        <v>0</v>
      </c>
    </row>
    <row r="178" spans="1:29" ht="15" customHeight="1">
      <c r="A178" s="239"/>
      <c r="B178" s="133" t="s">
        <v>49</v>
      </c>
      <c r="C178" s="95"/>
      <c r="D178" s="20"/>
      <c r="E178" s="6">
        <f t="shared" si="98"/>
        <v>0</v>
      </c>
      <c r="F178" s="95"/>
      <c r="G178" s="20"/>
      <c r="H178" s="96">
        <f t="shared" si="95"/>
        <v>0</v>
      </c>
      <c r="I178" s="20"/>
      <c r="J178" s="20"/>
      <c r="K178" s="6">
        <f t="shared" si="74"/>
        <v>0</v>
      </c>
      <c r="L178" s="95"/>
      <c r="M178" s="20"/>
      <c r="N178" s="96">
        <f t="shared" si="75"/>
        <v>0</v>
      </c>
      <c r="O178" s="20"/>
      <c r="P178" s="20"/>
      <c r="Q178" s="6">
        <f t="shared" si="96"/>
        <v>0</v>
      </c>
      <c r="R178" s="95"/>
      <c r="S178" s="20"/>
      <c r="T178" s="96">
        <f t="shared" si="97"/>
        <v>0</v>
      </c>
      <c r="U178" s="197">
        <f t="shared" si="76"/>
        <v>0</v>
      </c>
      <c r="W178" s="133" t="s">
        <v>49</v>
      </c>
      <c r="X178" s="114">
        <f t="shared" si="83"/>
        <v>0</v>
      </c>
      <c r="Y178" s="115">
        <f t="shared" si="84"/>
        <v>0</v>
      </c>
      <c r="Z178" s="115">
        <f t="shared" si="77"/>
        <v>0</v>
      </c>
      <c r="AA178" s="115">
        <f t="shared" si="78"/>
        <v>0</v>
      </c>
      <c r="AB178" s="115">
        <f t="shared" si="85"/>
        <v>0</v>
      </c>
      <c r="AC178" s="121">
        <f t="shared" si="86"/>
        <v>0</v>
      </c>
    </row>
    <row r="179" spans="1:29" ht="15" customHeight="1">
      <c r="A179" s="240"/>
      <c r="B179" s="134" t="s">
        <v>50</v>
      </c>
      <c r="C179" s="95"/>
      <c r="D179" s="20"/>
      <c r="E179" s="3">
        <f t="shared" si="98"/>
        <v>0</v>
      </c>
      <c r="F179" s="95"/>
      <c r="G179" s="20"/>
      <c r="H179" s="139">
        <f t="shared" si="95"/>
        <v>0</v>
      </c>
      <c r="I179" s="20"/>
      <c r="J179" s="20"/>
      <c r="K179" s="3">
        <f t="shared" si="74"/>
        <v>0</v>
      </c>
      <c r="L179" s="95"/>
      <c r="M179" s="20"/>
      <c r="N179" s="139">
        <f t="shared" si="75"/>
        <v>0</v>
      </c>
      <c r="O179" s="20"/>
      <c r="P179" s="20"/>
      <c r="Q179" s="3">
        <f t="shared" si="96"/>
        <v>0</v>
      </c>
      <c r="R179" s="95"/>
      <c r="S179" s="20"/>
      <c r="T179" s="139">
        <f t="shared" si="97"/>
        <v>0</v>
      </c>
      <c r="U179" s="198">
        <f t="shared" si="76"/>
        <v>0</v>
      </c>
      <c r="W179" s="134" t="s">
        <v>50</v>
      </c>
      <c r="X179" s="114">
        <f t="shared" si="83"/>
        <v>0</v>
      </c>
      <c r="Y179" s="115">
        <f t="shared" si="84"/>
        <v>0</v>
      </c>
      <c r="Z179" s="115">
        <f t="shared" si="77"/>
        <v>0</v>
      </c>
      <c r="AA179" s="115">
        <f t="shared" si="78"/>
        <v>0</v>
      </c>
      <c r="AB179" s="115">
        <f t="shared" si="85"/>
        <v>0</v>
      </c>
      <c r="AC179" s="121">
        <f t="shared" si="86"/>
        <v>0</v>
      </c>
    </row>
    <row r="180" spans="1:29" ht="15" customHeight="1">
      <c r="A180" s="238">
        <v>42452</v>
      </c>
      <c r="B180" s="132" t="s">
        <v>42</v>
      </c>
      <c r="C180" s="92">
        <v>48059783.049999997</v>
      </c>
      <c r="D180" s="93"/>
      <c r="E180" s="101">
        <f>C180-D180</f>
        <v>48059783.049999997</v>
      </c>
      <c r="F180" s="92">
        <v>1447824.34</v>
      </c>
      <c r="G180" s="93"/>
      <c r="H180" s="94">
        <f>F180-G180</f>
        <v>1447824.34</v>
      </c>
      <c r="I180" s="93">
        <v>107601.46</v>
      </c>
      <c r="J180" s="93"/>
      <c r="K180" s="101">
        <f t="shared" si="74"/>
        <v>107601.46</v>
      </c>
      <c r="L180" s="92">
        <v>-1</v>
      </c>
      <c r="M180" s="93"/>
      <c r="N180" s="94">
        <f t="shared" si="75"/>
        <v>-1</v>
      </c>
      <c r="O180" s="93">
        <v>306915.89</v>
      </c>
      <c r="P180" s="93"/>
      <c r="Q180" s="101">
        <f>O180-P180</f>
        <v>306915.89</v>
      </c>
      <c r="R180" s="92">
        <v>52358147.829999998</v>
      </c>
      <c r="S180" s="93"/>
      <c r="T180" s="94">
        <f>R180-S180</f>
        <v>52358147.829999998</v>
      </c>
      <c r="U180" s="196">
        <f t="shared" si="76"/>
        <v>0</v>
      </c>
      <c r="W180" s="132" t="s">
        <v>42</v>
      </c>
      <c r="X180" s="110">
        <f t="shared" si="83"/>
        <v>0</v>
      </c>
      <c r="Y180" s="111">
        <f t="shared" si="84"/>
        <v>0</v>
      </c>
      <c r="Z180" s="111">
        <f t="shared" si="77"/>
        <v>0</v>
      </c>
      <c r="AA180" s="111">
        <f t="shared" si="78"/>
        <v>0</v>
      </c>
      <c r="AB180" s="111">
        <f t="shared" si="85"/>
        <v>0</v>
      </c>
      <c r="AC180" s="123">
        <f t="shared" si="86"/>
        <v>0</v>
      </c>
    </row>
    <row r="181" spans="1:29" ht="15" customHeight="1">
      <c r="A181" s="239"/>
      <c r="B181" s="133" t="s">
        <v>43</v>
      </c>
      <c r="C181" s="95">
        <v>40375187.079999998</v>
      </c>
      <c r="D181" s="20">
        <v>40375190</v>
      </c>
      <c r="E181" s="6">
        <f>C181-D181</f>
        <v>-2.9200000017881393</v>
      </c>
      <c r="F181" s="95">
        <v>446901.93</v>
      </c>
      <c r="G181" s="20" t="s">
        <v>294</v>
      </c>
      <c r="H181" s="96">
        <f t="shared" ref="H181:H188" si="99">F181-G181</f>
        <v>-9849.070000000007</v>
      </c>
      <c r="I181" s="20">
        <v>67518.66</v>
      </c>
      <c r="J181" s="20">
        <v>67518.7</v>
      </c>
      <c r="K181" s="6">
        <f t="shared" si="74"/>
        <v>-3.9999999993597157E-2</v>
      </c>
      <c r="L181" s="95">
        <v>1777.28</v>
      </c>
      <c r="M181" s="20">
        <v>1777.29</v>
      </c>
      <c r="N181" s="96">
        <f t="shared" si="75"/>
        <v>-9.9999999999909051E-3</v>
      </c>
      <c r="O181" s="20">
        <v>-1</v>
      </c>
      <c r="P181" s="20" t="s">
        <v>55</v>
      </c>
      <c r="Q181" s="6">
        <f t="shared" ref="Q181:Q188" si="100">O181-P181</f>
        <v>-1</v>
      </c>
      <c r="R181" s="95">
        <v>39994026.520000003</v>
      </c>
      <c r="S181" s="20">
        <v>39994030</v>
      </c>
      <c r="T181" s="96">
        <f t="shared" ref="T181:T188" si="101">R181-S181</f>
        <v>-3.4799999967217445</v>
      </c>
      <c r="U181" s="197">
        <f t="shared" si="76"/>
        <v>1</v>
      </c>
      <c r="W181" s="133" t="s">
        <v>43</v>
      </c>
      <c r="X181" s="114">
        <f t="shared" si="83"/>
        <v>0</v>
      </c>
      <c r="Y181" s="115">
        <f t="shared" si="84"/>
        <v>1</v>
      </c>
      <c r="Z181" s="115">
        <f t="shared" si="77"/>
        <v>0</v>
      </c>
      <c r="AA181" s="115">
        <f t="shared" si="78"/>
        <v>0</v>
      </c>
      <c r="AB181" s="115">
        <f t="shared" si="85"/>
        <v>0</v>
      </c>
      <c r="AC181" s="121">
        <f t="shared" si="86"/>
        <v>0</v>
      </c>
    </row>
    <row r="182" spans="1:29" ht="15" customHeight="1">
      <c r="A182" s="239"/>
      <c r="B182" s="104" t="s">
        <v>44</v>
      </c>
      <c r="C182" s="95">
        <v>91951623.620000005</v>
      </c>
      <c r="D182" s="20"/>
      <c r="E182" s="6">
        <f t="shared" ref="E182:E197" si="102">C182-D182</f>
        <v>91951623.620000005</v>
      </c>
      <c r="F182" s="95">
        <v>3141081.78</v>
      </c>
      <c r="G182" s="20"/>
      <c r="H182" s="96">
        <f>F182-G182</f>
        <v>3141081.78</v>
      </c>
      <c r="I182" s="20">
        <v>139863.97</v>
      </c>
      <c r="K182" s="6">
        <f t="shared" si="74"/>
        <v>139863.97</v>
      </c>
      <c r="L182" s="95">
        <v>49051.19</v>
      </c>
      <c r="N182" s="96">
        <f t="shared" si="75"/>
        <v>49051.19</v>
      </c>
      <c r="O182" s="20">
        <v>120577.94</v>
      </c>
      <c r="P182" s="20"/>
      <c r="Q182" s="6">
        <f t="shared" si="100"/>
        <v>120577.94</v>
      </c>
      <c r="R182" s="95">
        <v>101374916.56</v>
      </c>
      <c r="S182" s="20"/>
      <c r="T182" s="96">
        <f t="shared" si="101"/>
        <v>101374916.56</v>
      </c>
      <c r="U182" s="197">
        <f t="shared" si="76"/>
        <v>0</v>
      </c>
      <c r="W182" s="104" t="s">
        <v>44</v>
      </c>
      <c r="X182" s="114">
        <f t="shared" si="83"/>
        <v>0</v>
      </c>
      <c r="Y182" s="115">
        <f t="shared" si="84"/>
        <v>0</v>
      </c>
      <c r="Z182" s="115">
        <f t="shared" si="77"/>
        <v>0</v>
      </c>
      <c r="AA182" s="115">
        <f t="shared" si="78"/>
        <v>0</v>
      </c>
      <c r="AB182" s="115">
        <f t="shared" si="85"/>
        <v>0</v>
      </c>
      <c r="AC182" s="121">
        <f t="shared" si="86"/>
        <v>0</v>
      </c>
    </row>
    <row r="183" spans="1:29" ht="15" customHeight="1">
      <c r="A183" s="239"/>
      <c r="B183" s="133" t="s">
        <v>45</v>
      </c>
      <c r="C183" s="95">
        <v>51794311.170000002</v>
      </c>
      <c r="D183" s="20"/>
      <c r="E183" s="6">
        <f t="shared" si="102"/>
        <v>51794311.170000002</v>
      </c>
      <c r="F183" s="95">
        <v>1485470</v>
      </c>
      <c r="G183" s="20"/>
      <c r="H183" s="96">
        <f t="shared" si="99"/>
        <v>1485470</v>
      </c>
      <c r="I183" s="20">
        <v>201022.21</v>
      </c>
      <c r="K183" s="6">
        <f t="shared" si="74"/>
        <v>201022.21</v>
      </c>
      <c r="L183" s="95">
        <v>34703.25</v>
      </c>
      <c r="N183" s="96">
        <f t="shared" si="75"/>
        <v>34703.25</v>
      </c>
      <c r="O183" s="20">
        <v>158848.23000000001</v>
      </c>
      <c r="P183" s="20"/>
      <c r="Q183" s="6">
        <f t="shared" si="100"/>
        <v>158848.23000000001</v>
      </c>
      <c r="R183" s="95">
        <v>53981840.009999998</v>
      </c>
      <c r="S183" s="20"/>
      <c r="T183" s="96">
        <f t="shared" si="101"/>
        <v>53981840.009999998</v>
      </c>
      <c r="U183" s="197">
        <f t="shared" si="76"/>
        <v>0</v>
      </c>
      <c r="W183" s="133" t="s">
        <v>45</v>
      </c>
      <c r="X183" s="114">
        <f t="shared" si="83"/>
        <v>0</v>
      </c>
      <c r="Y183" s="115">
        <f t="shared" si="84"/>
        <v>0</v>
      </c>
      <c r="Z183" s="115">
        <f t="shared" si="77"/>
        <v>0</v>
      </c>
      <c r="AA183" s="115">
        <f t="shared" si="78"/>
        <v>0</v>
      </c>
      <c r="AB183" s="115">
        <f t="shared" si="85"/>
        <v>0</v>
      </c>
      <c r="AC183" s="121">
        <f t="shared" si="86"/>
        <v>0</v>
      </c>
    </row>
    <row r="184" spans="1:29" ht="15" customHeight="1">
      <c r="A184" s="239"/>
      <c r="B184" s="133" t="s">
        <v>46</v>
      </c>
      <c r="C184" s="95">
        <v>103078855.2</v>
      </c>
      <c r="D184" s="20">
        <v>207819000</v>
      </c>
      <c r="E184" s="6">
        <f t="shared" si="102"/>
        <v>-104740144.8</v>
      </c>
      <c r="F184" s="95">
        <v>1764493.15</v>
      </c>
      <c r="G184" s="20" t="s">
        <v>295</v>
      </c>
      <c r="H184" s="96">
        <f t="shared" si="99"/>
        <v>3.1499999999068677</v>
      </c>
      <c r="I184" s="20">
        <v>148109.89000000001</v>
      </c>
      <c r="J184" s="20">
        <v>148110</v>
      </c>
      <c r="K184" s="6">
        <f t="shared" si="74"/>
        <v>-0.10999999998603016</v>
      </c>
      <c r="L184" s="95">
        <v>28054.83</v>
      </c>
      <c r="M184" s="20">
        <v>28054.799999999999</v>
      </c>
      <c r="N184" s="96">
        <f t="shared" si="75"/>
        <v>3.0000000002473826E-2</v>
      </c>
      <c r="O184" s="20">
        <v>305360.59000000003</v>
      </c>
      <c r="P184" s="20" t="s">
        <v>296</v>
      </c>
      <c r="Q184" s="6">
        <f t="shared" si="100"/>
        <v>266602.19</v>
      </c>
      <c r="R184" s="95">
        <v>108401809.23999999</v>
      </c>
      <c r="S184" s="20">
        <v>108401800</v>
      </c>
      <c r="T184" s="96">
        <f t="shared" si="101"/>
        <v>9.239999994635582</v>
      </c>
      <c r="U184" s="197">
        <f t="shared" si="76"/>
        <v>1</v>
      </c>
      <c r="W184" s="133" t="s">
        <v>46</v>
      </c>
      <c r="X184" s="114">
        <f t="shared" si="83"/>
        <v>1</v>
      </c>
      <c r="Y184" s="115">
        <f t="shared" si="84"/>
        <v>0</v>
      </c>
      <c r="Z184" s="115">
        <f t="shared" si="77"/>
        <v>0</v>
      </c>
      <c r="AA184" s="115">
        <f t="shared" si="78"/>
        <v>0</v>
      </c>
      <c r="AB184" s="115">
        <f t="shared" si="85"/>
        <v>1</v>
      </c>
      <c r="AC184" s="121">
        <f t="shared" si="86"/>
        <v>0</v>
      </c>
    </row>
    <row r="185" spans="1:29" ht="15" customHeight="1">
      <c r="A185" s="239"/>
      <c r="B185" s="133" t="s">
        <v>47</v>
      </c>
      <c r="C185" s="95">
        <v>25609094.18</v>
      </c>
      <c r="D185" s="20">
        <v>25609120</v>
      </c>
      <c r="E185" s="6">
        <f t="shared" si="102"/>
        <v>-25.820000000298023</v>
      </c>
      <c r="F185" s="95">
        <v>398622.9</v>
      </c>
      <c r="G185" s="20" t="s">
        <v>297</v>
      </c>
      <c r="H185" s="96">
        <f t="shared" si="99"/>
        <v>-9.9999999976716936E-2</v>
      </c>
      <c r="I185" s="20">
        <v>29213.47</v>
      </c>
      <c r="J185" s="20">
        <v>29213.5</v>
      </c>
      <c r="K185" s="4">
        <f t="shared" si="74"/>
        <v>-2.9999999998835847E-2</v>
      </c>
      <c r="L185" s="95">
        <v>17580.68</v>
      </c>
      <c r="M185" s="20">
        <v>17580.7</v>
      </c>
      <c r="N185" s="145">
        <f t="shared" si="75"/>
        <v>-2.0000000000436557E-2</v>
      </c>
      <c r="O185" s="20">
        <v>124580.47</v>
      </c>
      <c r="P185" s="20" t="s">
        <v>298</v>
      </c>
      <c r="Q185" s="6">
        <f t="shared" si="100"/>
        <v>0.47000000000116415</v>
      </c>
      <c r="R185" s="95">
        <v>27520839.18</v>
      </c>
      <c r="S185" s="20">
        <v>27520820</v>
      </c>
      <c r="T185" s="96">
        <f t="shared" si="101"/>
        <v>19.179999999701977</v>
      </c>
      <c r="U185" s="197">
        <f t="shared" si="76"/>
        <v>1</v>
      </c>
      <c r="W185" s="133" t="s">
        <v>47</v>
      </c>
      <c r="X185" s="114">
        <f t="shared" si="83"/>
        <v>0</v>
      </c>
      <c r="Y185" s="115">
        <f t="shared" si="84"/>
        <v>0</v>
      </c>
      <c r="Z185" s="115">
        <f t="shared" si="77"/>
        <v>0</v>
      </c>
      <c r="AA185" s="115">
        <f t="shared" si="78"/>
        <v>0</v>
      </c>
      <c r="AB185" s="115">
        <f t="shared" si="85"/>
        <v>0</v>
      </c>
      <c r="AC185" s="121">
        <f t="shared" si="86"/>
        <v>0</v>
      </c>
    </row>
    <row r="186" spans="1:29" ht="15" customHeight="1">
      <c r="A186" s="239"/>
      <c r="B186" s="133" t="s">
        <v>48</v>
      </c>
      <c r="C186" s="95">
        <v>102186393.55</v>
      </c>
      <c r="D186" s="20"/>
      <c r="E186" s="6">
        <f t="shared" si="102"/>
        <v>102186393.55</v>
      </c>
      <c r="F186" s="95">
        <v>1592709.81</v>
      </c>
      <c r="G186" s="20"/>
      <c r="H186" s="96">
        <f t="shared" si="99"/>
        <v>1592709.81</v>
      </c>
      <c r="I186" s="20">
        <v>85948.53</v>
      </c>
      <c r="J186" s="20"/>
      <c r="K186" s="6">
        <f t="shared" si="74"/>
        <v>85948.53</v>
      </c>
      <c r="L186" s="95">
        <v>71628.45</v>
      </c>
      <c r="M186" s="20"/>
      <c r="N186" s="96">
        <f t="shared" si="75"/>
        <v>71628.45</v>
      </c>
      <c r="O186" s="20">
        <v>189910.28</v>
      </c>
      <c r="P186" s="20"/>
      <c r="Q186" s="6">
        <f t="shared" si="100"/>
        <v>189910.28</v>
      </c>
      <c r="R186" s="95">
        <v>100418093.52</v>
      </c>
      <c r="S186" s="20"/>
      <c r="T186" s="96">
        <f t="shared" si="101"/>
        <v>100418093.52</v>
      </c>
      <c r="U186" s="197">
        <f t="shared" si="76"/>
        <v>0</v>
      </c>
      <c r="W186" s="133" t="s">
        <v>48</v>
      </c>
      <c r="X186" s="114">
        <f t="shared" si="83"/>
        <v>0</v>
      </c>
      <c r="Y186" s="115">
        <f t="shared" si="84"/>
        <v>0</v>
      </c>
      <c r="Z186" s="115">
        <f t="shared" si="77"/>
        <v>0</v>
      </c>
      <c r="AA186" s="115">
        <f t="shared" si="78"/>
        <v>0</v>
      </c>
      <c r="AB186" s="115">
        <f t="shared" si="85"/>
        <v>0</v>
      </c>
      <c r="AC186" s="121">
        <f t="shared" si="86"/>
        <v>0</v>
      </c>
    </row>
    <row r="187" spans="1:29" ht="15" customHeight="1">
      <c r="A187" s="239"/>
      <c r="B187" s="133" t="s">
        <v>49</v>
      </c>
      <c r="C187" s="95">
        <v>104904964.11</v>
      </c>
      <c r="D187" s="20"/>
      <c r="E187" s="6">
        <f t="shared" si="102"/>
        <v>104904964.11</v>
      </c>
      <c r="F187" s="95">
        <v>9330914.7100000009</v>
      </c>
      <c r="G187" s="20"/>
      <c r="H187" s="96">
        <f t="shared" si="99"/>
        <v>9330914.7100000009</v>
      </c>
      <c r="I187" s="20">
        <v>443259.01</v>
      </c>
      <c r="J187" s="20"/>
      <c r="K187" s="6">
        <f t="shared" si="74"/>
        <v>443259.01</v>
      </c>
      <c r="L187" s="95">
        <v>172998.66</v>
      </c>
      <c r="M187" s="20"/>
      <c r="N187" s="96">
        <f t="shared" si="75"/>
        <v>172998.66</v>
      </c>
      <c r="O187" s="20">
        <v>3014215.62</v>
      </c>
      <c r="P187" s="20"/>
      <c r="Q187" s="6">
        <f t="shared" si="100"/>
        <v>3014215.62</v>
      </c>
      <c r="R187" s="95">
        <v>92830094.109999999</v>
      </c>
      <c r="S187" s="20"/>
      <c r="T187" s="96">
        <f t="shared" si="101"/>
        <v>92830094.109999999</v>
      </c>
      <c r="U187" s="197">
        <f t="shared" si="76"/>
        <v>0</v>
      </c>
      <c r="W187" s="133" t="s">
        <v>49</v>
      </c>
      <c r="X187" s="114">
        <f t="shared" si="83"/>
        <v>0</v>
      </c>
      <c r="Y187" s="115">
        <f t="shared" si="84"/>
        <v>0</v>
      </c>
      <c r="Z187" s="115">
        <f t="shared" si="77"/>
        <v>0</v>
      </c>
      <c r="AA187" s="115">
        <f t="shared" si="78"/>
        <v>0</v>
      </c>
      <c r="AB187" s="115">
        <f t="shared" si="85"/>
        <v>0</v>
      </c>
      <c r="AC187" s="121">
        <f t="shared" si="86"/>
        <v>0</v>
      </c>
    </row>
    <row r="188" spans="1:29" ht="15" customHeight="1">
      <c r="A188" s="240"/>
      <c r="B188" s="134" t="s">
        <v>50</v>
      </c>
      <c r="C188" s="97">
        <v>89642959.219999999</v>
      </c>
      <c r="D188" s="98"/>
      <c r="E188" s="140">
        <f t="shared" si="102"/>
        <v>89642959.219999999</v>
      </c>
      <c r="F188" s="97">
        <v>2448830.0099999998</v>
      </c>
      <c r="G188" s="98"/>
      <c r="H188" s="141">
        <f t="shared" si="99"/>
        <v>2448830.0099999998</v>
      </c>
      <c r="I188" s="98">
        <v>303076.78000000003</v>
      </c>
      <c r="J188" s="98"/>
      <c r="K188" s="140">
        <f t="shared" si="74"/>
        <v>303076.78000000003</v>
      </c>
      <c r="L188" s="97">
        <v>95991.32</v>
      </c>
      <c r="M188" s="98"/>
      <c r="N188" s="141">
        <f t="shared" si="75"/>
        <v>95991.32</v>
      </c>
      <c r="O188" s="98">
        <v>717087.97</v>
      </c>
      <c r="P188" s="98"/>
      <c r="Q188" s="140">
        <f t="shared" si="100"/>
        <v>717087.97</v>
      </c>
      <c r="R188" s="97">
        <v>86684126.700000003</v>
      </c>
      <c r="S188" s="98"/>
      <c r="T188" s="141">
        <f t="shared" si="101"/>
        <v>86684126.700000003</v>
      </c>
      <c r="U188" s="198">
        <f t="shared" si="76"/>
        <v>0</v>
      </c>
      <c r="W188" s="134" t="s">
        <v>50</v>
      </c>
      <c r="X188" s="118">
        <f t="shared" si="83"/>
        <v>0</v>
      </c>
      <c r="Y188" s="119">
        <f t="shared" si="84"/>
        <v>0</v>
      </c>
      <c r="Z188" s="119">
        <f t="shared" si="77"/>
        <v>0</v>
      </c>
      <c r="AA188" s="119">
        <f t="shared" si="78"/>
        <v>0</v>
      </c>
      <c r="AB188" s="119">
        <f t="shared" si="85"/>
        <v>0</v>
      </c>
      <c r="AC188" s="124">
        <f t="shared" si="86"/>
        <v>0</v>
      </c>
    </row>
    <row r="189" spans="1:29" ht="15" customHeight="1">
      <c r="A189" s="238">
        <v>42453</v>
      </c>
      <c r="B189" s="132" t="s">
        <v>42</v>
      </c>
      <c r="C189" s="95">
        <v>48059783.049999997</v>
      </c>
      <c r="D189" s="20"/>
      <c r="E189" s="6">
        <f t="shared" si="102"/>
        <v>48059783.049999997</v>
      </c>
      <c r="F189" s="95">
        <v>865515.08</v>
      </c>
      <c r="G189" s="20"/>
      <c r="H189" s="96">
        <f>F189-G189</f>
        <v>865515.08</v>
      </c>
      <c r="I189" s="20">
        <v>93602.53</v>
      </c>
      <c r="J189" s="20"/>
      <c r="K189" s="6">
        <f t="shared" si="74"/>
        <v>93602.53</v>
      </c>
      <c r="L189" s="95">
        <v>-1</v>
      </c>
      <c r="M189" s="20"/>
      <c r="N189" s="96">
        <f t="shared" si="75"/>
        <v>-1</v>
      </c>
      <c r="O189" s="20">
        <v>340019.84</v>
      </c>
      <c r="P189" s="20"/>
      <c r="Q189" s="6">
        <f>O189-P189</f>
        <v>340019.84</v>
      </c>
      <c r="R189" s="95">
        <v>51246215.43</v>
      </c>
      <c r="S189" s="20"/>
      <c r="T189" s="96">
        <f>R189-S189</f>
        <v>51246215.43</v>
      </c>
      <c r="U189" s="196">
        <f t="shared" si="76"/>
        <v>0</v>
      </c>
      <c r="W189" s="132" t="s">
        <v>42</v>
      </c>
      <c r="X189" s="114">
        <f t="shared" si="83"/>
        <v>0</v>
      </c>
      <c r="Y189" s="115">
        <f t="shared" si="84"/>
        <v>0</v>
      </c>
      <c r="Z189" s="115">
        <f t="shared" si="77"/>
        <v>0</v>
      </c>
      <c r="AA189" s="115">
        <f t="shared" si="78"/>
        <v>0</v>
      </c>
      <c r="AB189" s="115">
        <f t="shared" si="85"/>
        <v>0</v>
      </c>
      <c r="AC189" s="121">
        <f t="shared" si="86"/>
        <v>0</v>
      </c>
    </row>
    <row r="190" spans="1:29" ht="15" customHeight="1">
      <c r="A190" s="239"/>
      <c r="B190" s="133" t="s">
        <v>43</v>
      </c>
      <c r="C190" s="95">
        <v>39994026.520000003</v>
      </c>
      <c r="D190" s="20">
        <v>39994030</v>
      </c>
      <c r="E190" s="6">
        <f t="shared" si="102"/>
        <v>-3.4799999967217445</v>
      </c>
      <c r="F190" s="95">
        <v>435505.52</v>
      </c>
      <c r="G190" s="20" t="s">
        <v>299</v>
      </c>
      <c r="H190" s="96">
        <f t="shared" ref="H190:H197" si="103">F190-G190</f>
        <v>-4487.4799999999814</v>
      </c>
      <c r="I190" s="20">
        <v>38736.5</v>
      </c>
      <c r="J190" s="20">
        <v>38736.5</v>
      </c>
      <c r="K190" s="6">
        <f t="shared" si="74"/>
        <v>0</v>
      </c>
      <c r="L190" s="95">
        <v>23583.21</v>
      </c>
      <c r="M190" s="20">
        <v>23583.200000000001</v>
      </c>
      <c r="N190" s="96">
        <f t="shared" si="75"/>
        <v>9.9999999983992893E-3</v>
      </c>
      <c r="O190" s="20">
        <v>416394.48</v>
      </c>
      <c r="P190" s="20" t="s">
        <v>300</v>
      </c>
      <c r="Q190" s="6">
        <f t="shared" ref="Q190:Q197" si="104">O190-P190</f>
        <v>-0.52000000001862645</v>
      </c>
      <c r="R190" s="95">
        <v>41325344.560000002</v>
      </c>
      <c r="S190" s="20">
        <v>41325330</v>
      </c>
      <c r="T190" s="96">
        <f t="shared" ref="T190:T197" si="105">R190-S190</f>
        <v>14.560000002384186</v>
      </c>
      <c r="U190" s="197">
        <f t="shared" si="76"/>
        <v>1</v>
      </c>
      <c r="W190" s="133" t="s">
        <v>43</v>
      </c>
      <c r="X190" s="114">
        <f t="shared" si="83"/>
        <v>0</v>
      </c>
      <c r="Y190" s="115">
        <f t="shared" si="84"/>
        <v>1</v>
      </c>
      <c r="Z190" s="115">
        <f t="shared" si="77"/>
        <v>0</v>
      </c>
      <c r="AA190" s="115">
        <f t="shared" si="78"/>
        <v>0</v>
      </c>
      <c r="AB190" s="115">
        <f t="shared" si="85"/>
        <v>0</v>
      </c>
      <c r="AC190" s="121">
        <f t="shared" si="86"/>
        <v>0</v>
      </c>
    </row>
    <row r="191" spans="1:29" ht="15" customHeight="1">
      <c r="A191" s="239"/>
      <c r="B191" s="104" t="s">
        <v>44</v>
      </c>
      <c r="C191" s="95">
        <v>101374916.56</v>
      </c>
      <c r="D191" s="20"/>
      <c r="E191" s="6">
        <f t="shared" si="102"/>
        <v>101374916.56</v>
      </c>
      <c r="F191" s="95">
        <v>2427909.6800000002</v>
      </c>
      <c r="G191" s="20"/>
      <c r="H191" s="96">
        <f>F191-G191</f>
        <v>2427909.6800000002</v>
      </c>
      <c r="I191" s="20">
        <v>221040.26</v>
      </c>
      <c r="K191" s="6">
        <f t="shared" si="74"/>
        <v>221040.26</v>
      </c>
      <c r="L191" s="95">
        <v>152860.48000000001</v>
      </c>
      <c r="N191" s="96">
        <f t="shared" si="75"/>
        <v>152860.48000000001</v>
      </c>
      <c r="O191" s="20">
        <v>237030.82</v>
      </c>
      <c r="P191" s="20"/>
      <c r="Q191" s="6">
        <f t="shared" si="104"/>
        <v>237030.82</v>
      </c>
      <c r="R191" s="95">
        <v>103654701.26000001</v>
      </c>
      <c r="S191" s="20"/>
      <c r="T191" s="96">
        <f t="shared" si="105"/>
        <v>103654701.26000001</v>
      </c>
      <c r="U191" s="197">
        <f t="shared" si="76"/>
        <v>0</v>
      </c>
      <c r="W191" s="104" t="s">
        <v>44</v>
      </c>
      <c r="X191" s="114">
        <f t="shared" si="83"/>
        <v>0</v>
      </c>
      <c r="Y191" s="115">
        <f t="shared" si="84"/>
        <v>0</v>
      </c>
      <c r="Z191" s="115">
        <f t="shared" si="77"/>
        <v>0</v>
      </c>
      <c r="AA191" s="115">
        <f t="shared" si="78"/>
        <v>0</v>
      </c>
      <c r="AB191" s="115">
        <f t="shared" si="85"/>
        <v>0</v>
      </c>
      <c r="AC191" s="121">
        <f t="shared" si="86"/>
        <v>0</v>
      </c>
    </row>
    <row r="192" spans="1:29" ht="15" customHeight="1">
      <c r="A192" s="239"/>
      <c r="B192" s="133" t="s">
        <v>45</v>
      </c>
      <c r="C192" s="95">
        <v>53981840.009999998</v>
      </c>
      <c r="D192" s="20"/>
      <c r="E192" s="6">
        <f t="shared" si="102"/>
        <v>53981840.009999998</v>
      </c>
      <c r="F192" s="95">
        <v>1134776.72</v>
      </c>
      <c r="G192" s="20"/>
      <c r="H192" s="96">
        <f t="shared" si="103"/>
        <v>1134776.72</v>
      </c>
      <c r="I192" s="20">
        <v>173129.16</v>
      </c>
      <c r="K192" s="6">
        <f t="shared" si="74"/>
        <v>173129.16</v>
      </c>
      <c r="L192" s="95">
        <v>16279.14</v>
      </c>
      <c r="N192" s="96">
        <f t="shared" si="75"/>
        <v>16279.14</v>
      </c>
      <c r="O192" s="20">
        <v>485507.08</v>
      </c>
      <c r="P192" s="20"/>
      <c r="Q192" s="6">
        <f t="shared" si="104"/>
        <v>485507.08</v>
      </c>
      <c r="R192" s="95">
        <v>52518406.210000001</v>
      </c>
      <c r="S192" s="20"/>
      <c r="T192" s="96">
        <f t="shared" si="105"/>
        <v>52518406.210000001</v>
      </c>
      <c r="U192" s="197">
        <f t="shared" si="76"/>
        <v>0</v>
      </c>
      <c r="W192" s="133" t="s">
        <v>45</v>
      </c>
      <c r="X192" s="114">
        <f t="shared" si="83"/>
        <v>0</v>
      </c>
      <c r="Y192" s="115">
        <f t="shared" si="84"/>
        <v>0</v>
      </c>
      <c r="Z192" s="115">
        <f t="shared" si="77"/>
        <v>0</v>
      </c>
      <c r="AA192" s="115">
        <f t="shared" si="78"/>
        <v>0</v>
      </c>
      <c r="AB192" s="115">
        <f t="shared" si="85"/>
        <v>0</v>
      </c>
      <c r="AC192" s="121">
        <f t="shared" si="86"/>
        <v>0</v>
      </c>
    </row>
    <row r="193" spans="1:29" ht="15" customHeight="1">
      <c r="A193" s="239"/>
      <c r="B193" s="133" t="s">
        <v>46</v>
      </c>
      <c r="C193" s="95">
        <v>108401809.23999999</v>
      </c>
      <c r="D193" s="20">
        <v>108401800</v>
      </c>
      <c r="E193" s="6">
        <f t="shared" si="102"/>
        <v>9.239999994635582</v>
      </c>
      <c r="F193" s="95">
        <v>1422416.8</v>
      </c>
      <c r="G193" s="20" t="s">
        <v>301</v>
      </c>
      <c r="H193" s="96">
        <f t="shared" si="103"/>
        <v>-3.1999999999534339</v>
      </c>
      <c r="I193" s="20">
        <v>299107.12</v>
      </c>
      <c r="J193" s="20">
        <v>299107</v>
      </c>
      <c r="K193" s="6">
        <f t="shared" si="74"/>
        <v>0.11999999999534339</v>
      </c>
      <c r="L193" s="95">
        <v>228382.64</v>
      </c>
      <c r="M193" s="20">
        <v>228383</v>
      </c>
      <c r="N193" s="96">
        <f t="shared" si="75"/>
        <v>-0.35999999998603016</v>
      </c>
      <c r="O193" s="20">
        <v>144770.22</v>
      </c>
      <c r="P193" s="20" t="s">
        <v>302</v>
      </c>
      <c r="Q193" s="6">
        <f t="shared" si="104"/>
        <v>101420.82</v>
      </c>
      <c r="R193" s="95">
        <v>106905346.68000001</v>
      </c>
      <c r="S193" s="20">
        <v>106905296</v>
      </c>
      <c r="T193" s="96">
        <f t="shared" si="105"/>
        <v>50.680000007152557</v>
      </c>
      <c r="U193" s="197">
        <f t="shared" si="76"/>
        <v>1</v>
      </c>
      <c r="W193" s="133" t="s">
        <v>46</v>
      </c>
      <c r="X193" s="114">
        <f t="shared" si="83"/>
        <v>0</v>
      </c>
      <c r="Y193" s="115">
        <f t="shared" si="84"/>
        <v>0</v>
      </c>
      <c r="Z193" s="115">
        <f t="shared" si="77"/>
        <v>0</v>
      </c>
      <c r="AA193" s="115">
        <f t="shared" si="78"/>
        <v>0</v>
      </c>
      <c r="AB193" s="115">
        <f t="shared" si="85"/>
        <v>1</v>
      </c>
      <c r="AC193" s="121">
        <f t="shared" si="86"/>
        <v>0</v>
      </c>
    </row>
    <row r="194" spans="1:29" ht="15" customHeight="1">
      <c r="A194" s="239"/>
      <c r="B194" s="133" t="s">
        <v>47</v>
      </c>
      <c r="C194" s="95">
        <v>27520839.18</v>
      </c>
      <c r="D194" s="20">
        <v>27520820</v>
      </c>
      <c r="E194" s="6">
        <f t="shared" si="102"/>
        <v>19.179999999701977</v>
      </c>
      <c r="F194" s="95">
        <v>520492.53</v>
      </c>
      <c r="G194" s="20" t="s">
        <v>303</v>
      </c>
      <c r="H194" s="96">
        <f t="shared" si="103"/>
        <v>-0.46999999997206032</v>
      </c>
      <c r="I194" s="20">
        <v>34601.11</v>
      </c>
      <c r="J194" s="20">
        <v>34601.1</v>
      </c>
      <c r="K194" s="4">
        <f t="shared" si="74"/>
        <v>1.0000000002037268E-2</v>
      </c>
      <c r="L194" s="95">
        <v>39193.06</v>
      </c>
      <c r="M194" s="20">
        <v>39193.1</v>
      </c>
      <c r="N194" s="145">
        <f t="shared" si="75"/>
        <v>-4.0000000000873115E-2</v>
      </c>
      <c r="O194" s="20">
        <v>311038.90000000002</v>
      </c>
      <c r="P194" s="20" t="s">
        <v>304</v>
      </c>
      <c r="Q194" s="6">
        <f t="shared" si="104"/>
        <v>0.90000000002328306</v>
      </c>
      <c r="R194" s="95">
        <v>27824274.859999999</v>
      </c>
      <c r="S194" s="20">
        <v>27824280</v>
      </c>
      <c r="T194" s="96">
        <f t="shared" si="105"/>
        <v>-5.1400000005960464</v>
      </c>
      <c r="U194" s="197">
        <f t="shared" si="76"/>
        <v>1</v>
      </c>
      <c r="W194" s="133" t="s">
        <v>47</v>
      </c>
      <c r="X194" s="114">
        <f t="shared" si="83"/>
        <v>0</v>
      </c>
      <c r="Y194" s="115">
        <f t="shared" si="84"/>
        <v>0</v>
      </c>
      <c r="Z194" s="115">
        <f t="shared" si="77"/>
        <v>0</v>
      </c>
      <c r="AA194" s="115">
        <f t="shared" si="78"/>
        <v>0</v>
      </c>
      <c r="AB194" s="115">
        <f t="shared" si="85"/>
        <v>0</v>
      </c>
      <c r="AC194" s="121">
        <f t="shared" si="86"/>
        <v>0</v>
      </c>
    </row>
    <row r="195" spans="1:29" ht="15" customHeight="1">
      <c r="A195" s="239"/>
      <c r="B195" s="133" t="s">
        <v>48</v>
      </c>
      <c r="C195" s="95">
        <v>100418093.52</v>
      </c>
      <c r="D195" s="20"/>
      <c r="E195" s="6">
        <f t="shared" si="102"/>
        <v>100418093.52</v>
      </c>
      <c r="F195" s="95">
        <v>1294350.51</v>
      </c>
      <c r="G195" s="20"/>
      <c r="H195" s="96">
        <f t="shared" si="103"/>
        <v>1294350.51</v>
      </c>
      <c r="I195" s="20">
        <v>145206.37</v>
      </c>
      <c r="J195" s="20"/>
      <c r="K195" s="6">
        <f t="shared" si="74"/>
        <v>145206.37</v>
      </c>
      <c r="L195" s="95">
        <v>217575.6</v>
      </c>
      <c r="M195" s="20"/>
      <c r="N195" s="96">
        <f t="shared" si="75"/>
        <v>217575.6</v>
      </c>
      <c r="O195" s="20">
        <v>235650.71</v>
      </c>
      <c r="P195" s="20"/>
      <c r="Q195" s="6">
        <f t="shared" si="104"/>
        <v>235650.71</v>
      </c>
      <c r="R195" s="95">
        <v>103241400.81999999</v>
      </c>
      <c r="S195" s="20"/>
      <c r="T195" s="96">
        <f t="shared" si="105"/>
        <v>103241400.81999999</v>
      </c>
      <c r="U195" s="197">
        <f t="shared" si="76"/>
        <v>0</v>
      </c>
      <c r="W195" s="133" t="s">
        <v>48</v>
      </c>
      <c r="X195" s="114">
        <f t="shared" si="83"/>
        <v>0</v>
      </c>
      <c r="Y195" s="115">
        <f t="shared" si="84"/>
        <v>0</v>
      </c>
      <c r="Z195" s="115">
        <f t="shared" si="77"/>
        <v>0</v>
      </c>
      <c r="AA195" s="115">
        <f t="shared" si="78"/>
        <v>0</v>
      </c>
      <c r="AB195" s="115">
        <f t="shared" si="85"/>
        <v>0</v>
      </c>
      <c r="AC195" s="121">
        <f t="shared" si="86"/>
        <v>0</v>
      </c>
    </row>
    <row r="196" spans="1:29" ht="15" customHeight="1">
      <c r="A196" s="239"/>
      <c r="B196" s="133" t="s">
        <v>49</v>
      </c>
      <c r="C196" s="95"/>
      <c r="D196" s="20"/>
      <c r="E196" s="6">
        <f t="shared" si="102"/>
        <v>0</v>
      </c>
      <c r="F196" s="95"/>
      <c r="G196" s="20"/>
      <c r="H196" s="96">
        <f t="shared" si="103"/>
        <v>0</v>
      </c>
      <c r="I196" s="20"/>
      <c r="J196" s="20"/>
      <c r="K196" s="6">
        <f t="shared" si="74"/>
        <v>0</v>
      </c>
      <c r="L196" s="95"/>
      <c r="M196" s="20"/>
      <c r="N196" s="96">
        <f t="shared" si="75"/>
        <v>0</v>
      </c>
      <c r="O196" s="20"/>
      <c r="P196" s="20"/>
      <c r="Q196" s="6">
        <f t="shared" si="104"/>
        <v>0</v>
      </c>
      <c r="R196" s="95"/>
      <c r="S196" s="20"/>
      <c r="T196" s="96">
        <f t="shared" si="105"/>
        <v>0</v>
      </c>
      <c r="U196" s="197">
        <f t="shared" si="76"/>
        <v>0</v>
      </c>
      <c r="W196" s="133" t="s">
        <v>49</v>
      </c>
      <c r="X196" s="114">
        <f t="shared" si="83"/>
        <v>0</v>
      </c>
      <c r="Y196" s="115">
        <f t="shared" si="84"/>
        <v>0</v>
      </c>
      <c r="Z196" s="115">
        <f t="shared" si="77"/>
        <v>0</v>
      </c>
      <c r="AA196" s="115">
        <f t="shared" si="78"/>
        <v>0</v>
      </c>
      <c r="AB196" s="115">
        <f t="shared" si="85"/>
        <v>0</v>
      </c>
      <c r="AC196" s="121">
        <f t="shared" si="86"/>
        <v>0</v>
      </c>
    </row>
    <row r="197" spans="1:29" ht="15" customHeight="1">
      <c r="A197" s="240"/>
      <c r="B197" s="134" t="s">
        <v>50</v>
      </c>
      <c r="C197" s="95">
        <v>86684126.700000003</v>
      </c>
      <c r="D197" s="20"/>
      <c r="E197" s="142">
        <f t="shared" si="102"/>
        <v>86684126.700000003</v>
      </c>
      <c r="F197" s="95">
        <v>707679.5</v>
      </c>
      <c r="G197" s="20"/>
      <c r="H197" s="143">
        <f t="shared" si="103"/>
        <v>707679.5</v>
      </c>
      <c r="I197" s="20">
        <v>103620.26</v>
      </c>
      <c r="J197" s="20"/>
      <c r="K197" s="142">
        <f t="shared" si="74"/>
        <v>103620.26</v>
      </c>
      <c r="L197" s="95">
        <v>27803.73</v>
      </c>
      <c r="M197" s="20"/>
      <c r="N197" s="143">
        <f t="shared" si="75"/>
        <v>27803.73</v>
      </c>
      <c r="O197" s="20">
        <v>340028.14</v>
      </c>
      <c r="P197" s="20"/>
      <c r="Q197" s="142">
        <f t="shared" si="104"/>
        <v>340028.14</v>
      </c>
      <c r="R197" s="95">
        <v>87541821.189999998</v>
      </c>
      <c r="S197" s="20"/>
      <c r="T197" s="143">
        <f t="shared" si="105"/>
        <v>87541821.189999998</v>
      </c>
      <c r="U197" s="198">
        <f t="shared" si="76"/>
        <v>0</v>
      </c>
      <c r="W197" s="134" t="s">
        <v>50</v>
      </c>
      <c r="X197" s="114">
        <f t="shared" si="83"/>
        <v>0</v>
      </c>
      <c r="Y197" s="115">
        <f t="shared" si="84"/>
        <v>0</v>
      </c>
      <c r="Z197" s="115">
        <f t="shared" si="77"/>
        <v>0</v>
      </c>
      <c r="AA197" s="115">
        <f t="shared" si="78"/>
        <v>0</v>
      </c>
      <c r="AB197" s="115">
        <f t="shared" si="85"/>
        <v>0</v>
      </c>
      <c r="AC197" s="121">
        <f t="shared" si="86"/>
        <v>0</v>
      </c>
    </row>
    <row r="198" spans="1:29" ht="15" customHeight="1">
      <c r="A198" s="238">
        <v>42455</v>
      </c>
      <c r="B198" s="132" t="s">
        <v>42</v>
      </c>
      <c r="C198" s="147">
        <v>48059783.049999997</v>
      </c>
      <c r="D198" s="148"/>
      <c r="E198" s="101">
        <f>C198-D198</f>
        <v>48059783.049999997</v>
      </c>
      <c r="F198" s="147"/>
      <c r="G198" s="148"/>
      <c r="H198" s="94">
        <f>F198-G198</f>
        <v>0</v>
      </c>
      <c r="I198" s="148"/>
      <c r="J198" s="148"/>
      <c r="K198" s="101">
        <f t="shared" si="74"/>
        <v>0</v>
      </c>
      <c r="L198" s="147"/>
      <c r="M198" s="148"/>
      <c r="N198" s="94">
        <f t="shared" si="75"/>
        <v>0</v>
      </c>
      <c r="O198" s="148"/>
      <c r="P198" s="148"/>
      <c r="Q198" s="101">
        <f>O198-P198</f>
        <v>0</v>
      </c>
      <c r="R198" s="147"/>
      <c r="S198" s="148"/>
      <c r="T198" s="94">
        <f>R198-S198</f>
        <v>0</v>
      </c>
      <c r="U198" s="196">
        <f t="shared" si="76"/>
        <v>0</v>
      </c>
      <c r="W198" s="132" t="s">
        <v>42</v>
      </c>
      <c r="X198" s="110">
        <f t="shared" si="83"/>
        <v>0</v>
      </c>
      <c r="Y198" s="111">
        <f t="shared" si="84"/>
        <v>0</v>
      </c>
      <c r="Z198" s="111">
        <f t="shared" si="77"/>
        <v>0</v>
      </c>
      <c r="AA198" s="111">
        <f t="shared" si="78"/>
        <v>0</v>
      </c>
      <c r="AB198" s="111">
        <f t="shared" si="85"/>
        <v>0</v>
      </c>
      <c r="AC198" s="123">
        <f t="shared" si="86"/>
        <v>0</v>
      </c>
    </row>
    <row r="199" spans="1:29" ht="15" customHeight="1">
      <c r="A199" s="239"/>
      <c r="B199" s="133" t="s">
        <v>43</v>
      </c>
      <c r="C199" s="135"/>
      <c r="D199" s="131"/>
      <c r="E199" s="6">
        <f>C199-D199</f>
        <v>0</v>
      </c>
      <c r="F199" s="135"/>
      <c r="G199" s="131"/>
      <c r="H199" s="96">
        <f t="shared" ref="H199:H206" si="106">F199-G199</f>
        <v>0</v>
      </c>
      <c r="I199" s="131"/>
      <c r="J199" s="131"/>
      <c r="K199" s="6">
        <f t="shared" si="74"/>
        <v>0</v>
      </c>
      <c r="L199" s="135"/>
      <c r="M199" s="131"/>
      <c r="N199" s="96">
        <f t="shared" si="75"/>
        <v>0</v>
      </c>
      <c r="O199" s="131"/>
      <c r="P199" s="131"/>
      <c r="Q199" s="6">
        <f t="shared" ref="Q199:Q206" si="107">O199-P199</f>
        <v>0</v>
      </c>
      <c r="R199" s="135"/>
      <c r="S199" s="131"/>
      <c r="T199" s="96">
        <f t="shared" ref="T199:T206" si="108">R199-S199</f>
        <v>0</v>
      </c>
      <c r="U199" s="197">
        <f t="shared" si="76"/>
        <v>0</v>
      </c>
      <c r="W199" s="133" t="s">
        <v>43</v>
      </c>
      <c r="X199" s="114">
        <f t="shared" si="83"/>
        <v>0</v>
      </c>
      <c r="Y199" s="115">
        <f t="shared" si="84"/>
        <v>0</v>
      </c>
      <c r="Z199" s="115">
        <f t="shared" si="77"/>
        <v>0</v>
      </c>
      <c r="AA199" s="115">
        <f t="shared" si="78"/>
        <v>0</v>
      </c>
      <c r="AB199" s="115">
        <f t="shared" si="85"/>
        <v>0</v>
      </c>
      <c r="AC199" s="121">
        <f t="shared" si="86"/>
        <v>0</v>
      </c>
    </row>
    <row r="200" spans="1:29" ht="15" customHeight="1">
      <c r="A200" s="239"/>
      <c r="B200" s="104" t="s">
        <v>44</v>
      </c>
      <c r="C200" s="135"/>
      <c r="D200" s="131"/>
      <c r="E200" s="6">
        <f t="shared" ref="E200:E206" si="109">C200-D200</f>
        <v>0</v>
      </c>
      <c r="F200" s="135"/>
      <c r="G200" s="131"/>
      <c r="H200" s="96">
        <f>F200-G200</f>
        <v>0</v>
      </c>
      <c r="I200" s="131"/>
      <c r="J200" s="131"/>
      <c r="K200" s="6">
        <f t="shared" si="74"/>
        <v>0</v>
      </c>
      <c r="L200" s="135"/>
      <c r="M200" s="131"/>
      <c r="N200" s="96">
        <f t="shared" si="75"/>
        <v>0</v>
      </c>
      <c r="O200" s="131"/>
      <c r="P200" s="131"/>
      <c r="Q200" s="6">
        <f t="shared" si="107"/>
        <v>0</v>
      </c>
      <c r="R200" s="135"/>
      <c r="S200" s="131"/>
      <c r="T200" s="96">
        <f t="shared" si="108"/>
        <v>0</v>
      </c>
      <c r="U200" s="197">
        <f t="shared" si="76"/>
        <v>0</v>
      </c>
      <c r="W200" s="104" t="s">
        <v>44</v>
      </c>
      <c r="X200" s="114">
        <f t="shared" si="83"/>
        <v>0</v>
      </c>
      <c r="Y200" s="115">
        <f t="shared" si="84"/>
        <v>0</v>
      </c>
      <c r="Z200" s="115">
        <f t="shared" si="77"/>
        <v>0</v>
      </c>
      <c r="AA200" s="115">
        <f t="shared" si="78"/>
        <v>0</v>
      </c>
      <c r="AB200" s="115">
        <f t="shared" si="85"/>
        <v>0</v>
      </c>
      <c r="AC200" s="121">
        <f t="shared" si="86"/>
        <v>0</v>
      </c>
    </row>
    <row r="201" spans="1:29" ht="15" customHeight="1">
      <c r="A201" s="239"/>
      <c r="B201" s="133" t="s">
        <v>45</v>
      </c>
      <c r="C201" s="95">
        <v>52518406.210000001</v>
      </c>
      <c r="D201" s="20"/>
      <c r="E201" s="6">
        <f t="shared" si="109"/>
        <v>52518406.210000001</v>
      </c>
      <c r="F201" s="95">
        <v>572644.48</v>
      </c>
      <c r="G201" s="20"/>
      <c r="H201" s="96">
        <f t="shared" si="106"/>
        <v>572644.48</v>
      </c>
      <c r="I201" s="20">
        <v>4986.0200000000004</v>
      </c>
      <c r="J201" s="20"/>
      <c r="K201" s="6">
        <f t="shared" ref="K201:K251" si="110">I201-J201</f>
        <v>4986.0200000000004</v>
      </c>
      <c r="L201" s="95">
        <v>762.5</v>
      </c>
      <c r="M201" s="20"/>
      <c r="N201" s="96">
        <f t="shared" ref="N201:N251" si="111">L201-M201</f>
        <v>762.5</v>
      </c>
      <c r="O201" s="20">
        <v>-1</v>
      </c>
      <c r="P201" s="20"/>
      <c r="Q201" s="6">
        <f t="shared" si="107"/>
        <v>-1</v>
      </c>
      <c r="R201" s="95">
        <v>51949984.25</v>
      </c>
      <c r="S201" s="20"/>
      <c r="T201" s="96">
        <f t="shared" si="108"/>
        <v>51949984.25</v>
      </c>
      <c r="U201" s="197">
        <f t="shared" si="76"/>
        <v>0</v>
      </c>
      <c r="W201" s="133" t="s">
        <v>45</v>
      </c>
      <c r="X201" s="114">
        <f t="shared" si="83"/>
        <v>0</v>
      </c>
      <c r="Y201" s="115">
        <f t="shared" si="84"/>
        <v>0</v>
      </c>
      <c r="Z201" s="115">
        <f t="shared" si="77"/>
        <v>0</v>
      </c>
      <c r="AA201" s="115">
        <f t="shared" si="78"/>
        <v>0</v>
      </c>
      <c r="AB201" s="115">
        <f t="shared" si="85"/>
        <v>0</v>
      </c>
      <c r="AC201" s="121">
        <f t="shared" si="86"/>
        <v>0</v>
      </c>
    </row>
    <row r="202" spans="1:29" ht="15" customHeight="1">
      <c r="A202" s="239"/>
      <c r="B202" s="133" t="s">
        <v>46</v>
      </c>
      <c r="C202" s="95"/>
      <c r="D202" s="20"/>
      <c r="E202" s="6">
        <f t="shared" si="109"/>
        <v>0</v>
      </c>
      <c r="F202" s="95"/>
      <c r="G202" s="20"/>
      <c r="H202" s="96">
        <f t="shared" si="106"/>
        <v>0</v>
      </c>
      <c r="I202" s="20"/>
      <c r="J202" s="20"/>
      <c r="K202" s="6">
        <f t="shared" si="110"/>
        <v>0</v>
      </c>
      <c r="L202" s="95"/>
      <c r="M202" s="20"/>
      <c r="N202" s="96">
        <f t="shared" si="111"/>
        <v>0</v>
      </c>
      <c r="O202" s="20"/>
      <c r="P202" s="20"/>
      <c r="Q202" s="6">
        <f t="shared" si="107"/>
        <v>0</v>
      </c>
      <c r="R202" s="95"/>
      <c r="S202" s="20"/>
      <c r="T202" s="96">
        <f t="shared" si="108"/>
        <v>0</v>
      </c>
      <c r="U202" s="197">
        <f t="shared" ref="U202:U251" si="112">IF(D202=0,0,1)</f>
        <v>0</v>
      </c>
      <c r="W202" s="133" t="s">
        <v>46</v>
      </c>
      <c r="X202" s="114">
        <f t="shared" si="83"/>
        <v>0</v>
      </c>
      <c r="Y202" s="115">
        <f t="shared" si="84"/>
        <v>0</v>
      </c>
      <c r="Z202" s="115">
        <f t="shared" ref="Z202:Z251" si="113">+IF(AND(I202&lt;&gt;0,J202&lt;&gt;0,OR(K202&gt;100,K202&lt;-100)),1,0)</f>
        <v>0</v>
      </c>
      <c r="AA202" s="115">
        <f t="shared" ref="AA202:AA251" si="114">+IF(AND(L202&lt;&gt;0,M202&lt;&gt;0,OR(N202&gt;100,N202&lt;-100)),1,0)</f>
        <v>0</v>
      </c>
      <c r="AB202" s="115">
        <f t="shared" si="85"/>
        <v>0</v>
      </c>
      <c r="AC202" s="121">
        <f t="shared" si="86"/>
        <v>0</v>
      </c>
    </row>
    <row r="203" spans="1:29" ht="15" customHeight="1">
      <c r="A203" s="239"/>
      <c r="B203" s="133" t="s">
        <v>47</v>
      </c>
      <c r="C203" s="95"/>
      <c r="D203" s="20"/>
      <c r="E203" s="6">
        <f t="shared" si="109"/>
        <v>0</v>
      </c>
      <c r="F203" s="95"/>
      <c r="G203" s="20"/>
      <c r="H203" s="96">
        <f t="shared" si="106"/>
        <v>0</v>
      </c>
      <c r="I203" s="20"/>
      <c r="J203" s="20"/>
      <c r="K203" s="4">
        <f t="shared" si="110"/>
        <v>0</v>
      </c>
      <c r="L203" s="95"/>
      <c r="M203" s="20"/>
      <c r="N203" s="145">
        <f t="shared" si="111"/>
        <v>0</v>
      </c>
      <c r="O203" s="20"/>
      <c r="P203" s="20"/>
      <c r="Q203" s="6">
        <f t="shared" si="107"/>
        <v>0</v>
      </c>
      <c r="R203" s="95"/>
      <c r="S203" s="20"/>
      <c r="T203" s="96">
        <f t="shared" si="108"/>
        <v>0</v>
      </c>
      <c r="U203" s="197">
        <f t="shared" si="112"/>
        <v>0</v>
      </c>
      <c r="W203" s="133" t="s">
        <v>47</v>
      </c>
      <c r="X203" s="114">
        <f t="shared" si="83"/>
        <v>0</v>
      </c>
      <c r="Y203" s="115">
        <f t="shared" si="84"/>
        <v>0</v>
      </c>
      <c r="Z203" s="115">
        <f t="shared" si="113"/>
        <v>0</v>
      </c>
      <c r="AA203" s="115">
        <f t="shared" si="114"/>
        <v>0</v>
      </c>
      <c r="AB203" s="115">
        <f t="shared" si="85"/>
        <v>0</v>
      </c>
      <c r="AC203" s="121">
        <f t="shared" si="86"/>
        <v>0</v>
      </c>
    </row>
    <row r="204" spans="1:29" ht="15" customHeight="1">
      <c r="A204" s="239"/>
      <c r="B204" s="133" t="s">
        <v>48</v>
      </c>
      <c r="C204" s="95"/>
      <c r="D204" s="20"/>
      <c r="E204" s="6">
        <f t="shared" si="109"/>
        <v>0</v>
      </c>
      <c r="F204" s="95"/>
      <c r="G204" s="20"/>
      <c r="H204" s="96">
        <f t="shared" si="106"/>
        <v>0</v>
      </c>
      <c r="I204" s="20"/>
      <c r="J204" s="20"/>
      <c r="K204" s="6">
        <f t="shared" si="110"/>
        <v>0</v>
      </c>
      <c r="L204" s="95"/>
      <c r="M204" s="20"/>
      <c r="N204" s="96">
        <f t="shared" si="111"/>
        <v>0</v>
      </c>
      <c r="O204" s="20"/>
      <c r="P204" s="20"/>
      <c r="Q204" s="6">
        <f t="shared" si="107"/>
        <v>0</v>
      </c>
      <c r="R204" s="95"/>
      <c r="S204" s="20"/>
      <c r="T204" s="96">
        <f t="shared" si="108"/>
        <v>0</v>
      </c>
      <c r="U204" s="197">
        <f t="shared" si="112"/>
        <v>0</v>
      </c>
      <c r="W204" s="133" t="s">
        <v>48</v>
      </c>
      <c r="X204" s="114">
        <f t="shared" si="83"/>
        <v>0</v>
      </c>
      <c r="Y204" s="115">
        <f t="shared" si="84"/>
        <v>0</v>
      </c>
      <c r="Z204" s="115">
        <f t="shared" si="113"/>
        <v>0</v>
      </c>
      <c r="AA204" s="115">
        <f t="shared" si="114"/>
        <v>0</v>
      </c>
      <c r="AB204" s="115">
        <f t="shared" si="85"/>
        <v>0</v>
      </c>
      <c r="AC204" s="121">
        <f t="shared" si="86"/>
        <v>0</v>
      </c>
    </row>
    <row r="205" spans="1:29" ht="15" customHeight="1">
      <c r="A205" s="239"/>
      <c r="B205" s="133" t="s">
        <v>49</v>
      </c>
      <c r="C205" s="95">
        <v>92830094.109999999</v>
      </c>
      <c r="D205" s="20"/>
      <c r="E205" s="6">
        <f t="shared" si="109"/>
        <v>92830094.109999999</v>
      </c>
      <c r="F205" s="95">
        <v>4998638.76</v>
      </c>
      <c r="G205" s="20"/>
      <c r="H205" s="96">
        <f t="shared" si="106"/>
        <v>4998638.76</v>
      </c>
      <c r="I205" s="20">
        <v>568402.07999999996</v>
      </c>
      <c r="J205" s="20"/>
      <c r="K205" s="6">
        <f t="shared" si="110"/>
        <v>568402.07999999996</v>
      </c>
      <c r="L205" s="95">
        <v>166247.59</v>
      </c>
      <c r="M205" s="20"/>
      <c r="N205" s="96">
        <f t="shared" si="111"/>
        <v>166247.59</v>
      </c>
      <c r="O205" s="20">
        <v>846575.19</v>
      </c>
      <c r="P205" s="20"/>
      <c r="Q205" s="6">
        <f t="shared" si="107"/>
        <v>846575.19</v>
      </c>
      <c r="R205" s="95">
        <v>87387034.629999995</v>
      </c>
      <c r="S205" s="20"/>
      <c r="T205" s="96">
        <f t="shared" si="108"/>
        <v>87387034.629999995</v>
      </c>
      <c r="U205" s="197">
        <f t="shared" si="112"/>
        <v>0</v>
      </c>
      <c r="W205" s="133" t="s">
        <v>49</v>
      </c>
      <c r="X205" s="114">
        <f t="shared" si="83"/>
        <v>0</v>
      </c>
      <c r="Y205" s="115">
        <f t="shared" si="84"/>
        <v>0</v>
      </c>
      <c r="Z205" s="115">
        <f t="shared" si="113"/>
        <v>0</v>
      </c>
      <c r="AA205" s="115">
        <f t="shared" si="114"/>
        <v>0</v>
      </c>
      <c r="AB205" s="115">
        <f t="shared" si="85"/>
        <v>0</v>
      </c>
      <c r="AC205" s="121">
        <f t="shared" si="86"/>
        <v>0</v>
      </c>
    </row>
    <row r="206" spans="1:29" ht="15" customHeight="1">
      <c r="A206" s="240"/>
      <c r="B206" s="134" t="s">
        <v>50</v>
      </c>
      <c r="C206" s="97"/>
      <c r="D206" s="98"/>
      <c r="E206" s="140">
        <f t="shared" si="109"/>
        <v>0</v>
      </c>
      <c r="F206" s="97"/>
      <c r="G206" s="98"/>
      <c r="H206" s="141">
        <f t="shared" si="106"/>
        <v>0</v>
      </c>
      <c r="I206" s="98"/>
      <c r="J206" s="98"/>
      <c r="K206" s="140">
        <f t="shared" si="110"/>
        <v>0</v>
      </c>
      <c r="L206" s="97"/>
      <c r="M206" s="98"/>
      <c r="N206" s="141">
        <f t="shared" si="111"/>
        <v>0</v>
      </c>
      <c r="O206" s="98"/>
      <c r="P206" s="98"/>
      <c r="Q206" s="140">
        <f t="shared" si="107"/>
        <v>0</v>
      </c>
      <c r="R206" s="97"/>
      <c r="S206" s="98"/>
      <c r="T206" s="141">
        <f t="shared" si="108"/>
        <v>0</v>
      </c>
      <c r="U206" s="198">
        <f t="shared" si="112"/>
        <v>0</v>
      </c>
      <c r="W206" s="134" t="s">
        <v>50</v>
      </c>
      <c r="X206" s="118">
        <f t="shared" si="83"/>
        <v>0</v>
      </c>
      <c r="Y206" s="119">
        <f t="shared" si="84"/>
        <v>0</v>
      </c>
      <c r="Z206" s="119">
        <f t="shared" si="113"/>
        <v>0</v>
      </c>
      <c r="AA206" s="119">
        <f t="shared" si="114"/>
        <v>0</v>
      </c>
      <c r="AB206" s="119">
        <f t="shared" si="85"/>
        <v>0</v>
      </c>
      <c r="AC206" s="124">
        <f t="shared" si="86"/>
        <v>0</v>
      </c>
    </row>
    <row r="207" spans="1:29" ht="15.75">
      <c r="A207" s="238">
        <v>42456</v>
      </c>
      <c r="B207" s="132" t="s">
        <v>42</v>
      </c>
      <c r="C207" s="95">
        <v>48059783.049999997</v>
      </c>
      <c r="D207" s="20"/>
      <c r="E207" s="6">
        <f>C207-D207</f>
        <v>48059783.049999997</v>
      </c>
      <c r="F207" s="95">
        <v>1350242.24</v>
      </c>
      <c r="G207" s="20"/>
      <c r="H207" s="96">
        <f>F207-G207</f>
        <v>1350242.24</v>
      </c>
      <c r="I207" s="20">
        <v>77858.23</v>
      </c>
      <c r="J207" s="20"/>
      <c r="K207" s="6">
        <f t="shared" si="110"/>
        <v>77858.23</v>
      </c>
      <c r="L207" s="95">
        <v>-1</v>
      </c>
      <c r="M207" s="20"/>
      <c r="N207" s="96">
        <f t="shared" si="111"/>
        <v>-1</v>
      </c>
      <c r="O207" s="20">
        <v>592863.22</v>
      </c>
      <c r="P207" s="20"/>
      <c r="Q207" s="6">
        <f>O207-P207</f>
        <v>592863.22</v>
      </c>
      <c r="R207" s="95">
        <v>49380968.189999998</v>
      </c>
      <c r="S207" s="20"/>
      <c r="T207" s="96">
        <f>R207-S207</f>
        <v>49380968.189999998</v>
      </c>
      <c r="U207" s="196">
        <f t="shared" si="112"/>
        <v>0</v>
      </c>
      <c r="W207" s="132" t="s">
        <v>42</v>
      </c>
      <c r="X207" s="110">
        <f t="shared" ref="X207:X242" si="115">+IF(AND(C207&lt;&gt;0,D207&lt;&gt;0,OR(E207&gt;100,E207&lt;-100)),1,0)</f>
        <v>0</v>
      </c>
      <c r="Y207" s="111">
        <f t="shared" ref="Y207:Y242" si="116">+IF(AND(F207&lt;&gt;0,G207&lt;&gt;0,OR(H207&gt;100,H207&lt;-100)),1,0)</f>
        <v>0</v>
      </c>
      <c r="Z207" s="111">
        <f t="shared" si="113"/>
        <v>0</v>
      </c>
      <c r="AA207" s="111">
        <f t="shared" si="114"/>
        <v>0</v>
      </c>
      <c r="AB207" s="111">
        <f t="shared" ref="AB207:AB242" si="117">+IF(AND(O207&lt;&gt;0,P207&lt;&gt;0,OR(Q207&gt;100,Q207&lt;-100)),1,0)</f>
        <v>0</v>
      </c>
      <c r="AC207" s="123">
        <f t="shared" ref="AC207:AC242" si="118">+IF(AND(R207&lt;&gt;0,S207&lt;&gt;0,OR(T207&gt;100,T207&lt;-100)),1,0)</f>
        <v>0</v>
      </c>
    </row>
    <row r="208" spans="1:29" ht="15.75">
      <c r="A208" s="239"/>
      <c r="B208" s="133" t="s">
        <v>43</v>
      </c>
      <c r="C208" s="95">
        <v>41325344.560000002</v>
      </c>
      <c r="D208" s="20">
        <v>41325330</v>
      </c>
      <c r="E208" s="6">
        <f>C208-D208</f>
        <v>14.560000002384186</v>
      </c>
      <c r="F208" s="95">
        <v>643658.27</v>
      </c>
      <c r="G208" s="20" t="s">
        <v>305</v>
      </c>
      <c r="H208" s="96">
        <f t="shared" ref="H208:H215" si="119">F208-G208</f>
        <v>-11852.729999999981</v>
      </c>
      <c r="I208" s="20">
        <v>78299.25</v>
      </c>
      <c r="J208" s="20">
        <v>78299.3</v>
      </c>
      <c r="K208" s="6">
        <f t="shared" si="110"/>
        <v>-5.0000000002910383E-2</v>
      </c>
      <c r="L208" s="95">
        <v>6085.03</v>
      </c>
      <c r="M208" s="20">
        <v>6085.04</v>
      </c>
      <c r="N208" s="96">
        <f t="shared" si="111"/>
        <v>-1.0000000000218279E-2</v>
      </c>
      <c r="O208" s="20">
        <v>410283.85</v>
      </c>
      <c r="P208" s="20" t="s">
        <v>306</v>
      </c>
      <c r="Q208" s="6">
        <f t="shared" ref="Q208:Q215" si="120">O208-P208</f>
        <v>-0.15000000002328306</v>
      </c>
      <c r="R208" s="95">
        <v>40919076.789999999</v>
      </c>
      <c r="S208" s="20">
        <v>40919080</v>
      </c>
      <c r="T208" s="96">
        <f t="shared" ref="T208:T215" si="121">R208-S208</f>
        <v>-3.2100000008940697</v>
      </c>
      <c r="U208" s="197">
        <f t="shared" si="112"/>
        <v>1</v>
      </c>
      <c r="W208" s="133" t="s">
        <v>43</v>
      </c>
      <c r="X208" s="114">
        <f t="shared" si="115"/>
        <v>0</v>
      </c>
      <c r="Y208" s="115">
        <f t="shared" si="116"/>
        <v>1</v>
      </c>
      <c r="Z208" s="115">
        <f t="shared" si="113"/>
        <v>0</v>
      </c>
      <c r="AA208" s="115">
        <f t="shared" si="114"/>
        <v>0</v>
      </c>
      <c r="AB208" s="115">
        <f t="shared" si="117"/>
        <v>0</v>
      </c>
      <c r="AC208" s="121">
        <f t="shared" si="118"/>
        <v>0</v>
      </c>
    </row>
    <row r="209" spans="1:29" ht="15.75">
      <c r="A209" s="239"/>
      <c r="B209" s="104" t="s">
        <v>44</v>
      </c>
      <c r="C209" s="95">
        <v>103654701.26000001</v>
      </c>
      <c r="D209" s="20"/>
      <c r="E209" s="6">
        <f t="shared" ref="E209:E215" si="122">C209-D209</f>
        <v>103654701.26000001</v>
      </c>
      <c r="F209" s="95">
        <v>4559888.33</v>
      </c>
      <c r="G209" s="20"/>
      <c r="H209" s="96">
        <f>F209-G209</f>
        <v>4559888.33</v>
      </c>
      <c r="I209" s="20">
        <v>98734.43</v>
      </c>
      <c r="K209" s="6">
        <f t="shared" si="110"/>
        <v>98734.43</v>
      </c>
      <c r="L209" s="95">
        <v>11533.5</v>
      </c>
      <c r="N209" s="96">
        <f t="shared" si="111"/>
        <v>11533.5</v>
      </c>
      <c r="O209" s="20">
        <v>479660.54</v>
      </c>
      <c r="P209" s="20"/>
      <c r="Q209" s="6">
        <f t="shared" si="120"/>
        <v>479660.54</v>
      </c>
      <c r="R209" s="95">
        <v>98702353.299999997</v>
      </c>
      <c r="S209" s="20"/>
      <c r="T209" s="96">
        <f t="shared" si="121"/>
        <v>98702353.299999997</v>
      </c>
      <c r="U209" s="197">
        <f t="shared" si="112"/>
        <v>0</v>
      </c>
      <c r="W209" s="104" t="s">
        <v>44</v>
      </c>
      <c r="X209" s="114">
        <f t="shared" si="115"/>
        <v>0</v>
      </c>
      <c r="Y209" s="115">
        <f t="shared" si="116"/>
        <v>0</v>
      </c>
      <c r="Z209" s="115">
        <f t="shared" si="113"/>
        <v>0</v>
      </c>
      <c r="AA209" s="115">
        <f t="shared" si="114"/>
        <v>0</v>
      </c>
      <c r="AB209" s="115">
        <f t="shared" si="117"/>
        <v>0</v>
      </c>
      <c r="AC209" s="121">
        <f t="shared" si="118"/>
        <v>0</v>
      </c>
    </row>
    <row r="210" spans="1:29" ht="15.75">
      <c r="A210" s="239"/>
      <c r="B210" s="133" t="s">
        <v>45</v>
      </c>
      <c r="C210" s="95">
        <v>51949984.25</v>
      </c>
      <c r="D210" s="20"/>
      <c r="E210" s="6">
        <f t="shared" si="122"/>
        <v>51949984.25</v>
      </c>
      <c r="F210" s="95">
        <v>1443307.14</v>
      </c>
      <c r="G210" s="20"/>
      <c r="H210" s="96">
        <f t="shared" si="119"/>
        <v>1443307.14</v>
      </c>
      <c r="I210" s="20">
        <v>112017.53</v>
      </c>
      <c r="K210" s="6">
        <f t="shared" si="110"/>
        <v>112017.53</v>
      </c>
      <c r="L210" s="95">
        <v>10237.530000000001</v>
      </c>
      <c r="N210" s="96">
        <f t="shared" si="111"/>
        <v>10237.530000000001</v>
      </c>
      <c r="O210" s="20">
        <v>656043.5</v>
      </c>
      <c r="P210" s="20"/>
      <c r="Q210" s="6">
        <f t="shared" si="120"/>
        <v>656043.5</v>
      </c>
      <c r="R210" s="95">
        <v>49952413.590000004</v>
      </c>
      <c r="S210" s="20"/>
      <c r="T210" s="96">
        <f t="shared" si="121"/>
        <v>49952413.590000004</v>
      </c>
      <c r="U210" s="197">
        <f t="shared" si="112"/>
        <v>0</v>
      </c>
      <c r="W210" s="133" t="s">
        <v>45</v>
      </c>
      <c r="X210" s="114">
        <f t="shared" si="115"/>
        <v>0</v>
      </c>
      <c r="Y210" s="115">
        <f t="shared" si="116"/>
        <v>0</v>
      </c>
      <c r="Z210" s="115">
        <f t="shared" si="113"/>
        <v>0</v>
      </c>
      <c r="AA210" s="115">
        <f t="shared" si="114"/>
        <v>0</v>
      </c>
      <c r="AB210" s="115">
        <f t="shared" si="117"/>
        <v>0</v>
      </c>
      <c r="AC210" s="121">
        <f t="shared" si="118"/>
        <v>0</v>
      </c>
    </row>
    <row r="211" spans="1:29" ht="15.75">
      <c r="A211" s="239"/>
      <c r="B211" s="133" t="s">
        <v>46</v>
      </c>
      <c r="C211" s="95">
        <v>106905346.68000001</v>
      </c>
      <c r="D211" s="20">
        <v>106905296</v>
      </c>
      <c r="E211" s="6">
        <f t="shared" si="122"/>
        <v>50.680000007152557</v>
      </c>
      <c r="F211" s="95">
        <v>4167857.05</v>
      </c>
      <c r="G211" s="20" t="s">
        <v>307</v>
      </c>
      <c r="H211" s="96">
        <f t="shared" si="119"/>
        <v>-2.9500000001862645</v>
      </c>
      <c r="I211" s="20">
        <v>217698.48</v>
      </c>
      <c r="J211" s="20">
        <v>217698</v>
      </c>
      <c r="K211" s="6">
        <f t="shared" si="110"/>
        <v>0.48000000001047738</v>
      </c>
      <c r="L211" s="95">
        <v>64435.44</v>
      </c>
      <c r="M211" s="20">
        <v>64435</v>
      </c>
      <c r="N211" s="96">
        <f t="shared" si="111"/>
        <v>0.44000000000232831</v>
      </c>
      <c r="O211" s="20">
        <v>344444.47</v>
      </c>
      <c r="P211" s="20" t="s">
        <v>308</v>
      </c>
      <c r="Q211" s="6">
        <f t="shared" si="120"/>
        <v>312401.37</v>
      </c>
      <c r="R211" s="95">
        <v>102546308.18000001</v>
      </c>
      <c r="S211" s="20">
        <v>102546320</v>
      </c>
      <c r="T211" s="96">
        <f t="shared" si="121"/>
        <v>-11.819999992847443</v>
      </c>
      <c r="U211" s="197">
        <f t="shared" si="112"/>
        <v>1</v>
      </c>
      <c r="W211" s="133" t="s">
        <v>46</v>
      </c>
      <c r="X211" s="114">
        <f t="shared" si="115"/>
        <v>0</v>
      </c>
      <c r="Y211" s="115">
        <f t="shared" si="116"/>
        <v>0</v>
      </c>
      <c r="Z211" s="115">
        <f t="shared" si="113"/>
        <v>0</v>
      </c>
      <c r="AA211" s="115">
        <f t="shared" si="114"/>
        <v>0</v>
      </c>
      <c r="AB211" s="115">
        <f t="shared" si="117"/>
        <v>1</v>
      </c>
      <c r="AC211" s="121">
        <f t="shared" si="118"/>
        <v>0</v>
      </c>
    </row>
    <row r="212" spans="1:29" ht="15.75">
      <c r="A212" s="239"/>
      <c r="B212" s="133" t="s">
        <v>47</v>
      </c>
      <c r="C212" s="95">
        <v>27824274.859999999</v>
      </c>
      <c r="D212" s="20">
        <v>27824280</v>
      </c>
      <c r="E212" s="6">
        <f t="shared" si="122"/>
        <v>-5.1400000005960464</v>
      </c>
      <c r="F212" s="95">
        <v>858538.78</v>
      </c>
      <c r="G212" s="20" t="s">
        <v>309</v>
      </c>
      <c r="H212" s="96">
        <f t="shared" si="119"/>
        <v>-0.21999999997206032</v>
      </c>
      <c r="I212" s="20">
        <v>20827.75</v>
      </c>
      <c r="J212" s="20">
        <v>20827.8</v>
      </c>
      <c r="K212" s="4">
        <f t="shared" si="110"/>
        <v>-4.9999999999272404E-2</v>
      </c>
      <c r="L212" s="95">
        <v>5233.8500000000004</v>
      </c>
      <c r="M212" s="20">
        <v>5233.8599999999997</v>
      </c>
      <c r="N212" s="145">
        <f t="shared" si="111"/>
        <v>-9.999999999308784E-3</v>
      </c>
      <c r="O212" s="20">
        <v>336805.64</v>
      </c>
      <c r="P212" s="20" t="s">
        <v>310</v>
      </c>
      <c r="Q212" s="6">
        <f t="shared" si="120"/>
        <v>-0.35999999998603016</v>
      </c>
      <c r="R212" s="95">
        <v>28556196.190000001</v>
      </c>
      <c r="S212" s="20">
        <v>28556220</v>
      </c>
      <c r="T212" s="96">
        <f t="shared" si="121"/>
        <v>-23.809999998658895</v>
      </c>
      <c r="U212" s="197">
        <f t="shared" si="112"/>
        <v>1</v>
      </c>
      <c r="W212" s="133" t="s">
        <v>47</v>
      </c>
      <c r="X212" s="114">
        <f t="shared" si="115"/>
        <v>0</v>
      </c>
      <c r="Y212" s="115">
        <f t="shared" si="116"/>
        <v>0</v>
      </c>
      <c r="Z212" s="115">
        <f t="shared" si="113"/>
        <v>0</v>
      </c>
      <c r="AA212" s="115">
        <f t="shared" si="114"/>
        <v>0</v>
      </c>
      <c r="AB212" s="115">
        <f t="shared" si="117"/>
        <v>0</v>
      </c>
      <c r="AC212" s="121">
        <f t="shared" si="118"/>
        <v>0</v>
      </c>
    </row>
    <row r="213" spans="1:29" ht="15.75">
      <c r="A213" s="239"/>
      <c r="B213" s="133" t="s">
        <v>48</v>
      </c>
      <c r="C213" s="95">
        <v>103241400.81999999</v>
      </c>
      <c r="D213" s="20"/>
      <c r="E213" s="6">
        <f t="shared" si="122"/>
        <v>103241400.81999999</v>
      </c>
      <c r="F213" s="95">
        <v>2386747.61</v>
      </c>
      <c r="G213" s="20"/>
      <c r="H213" s="96">
        <f t="shared" si="119"/>
        <v>2386747.61</v>
      </c>
      <c r="I213" s="20">
        <v>110575.69</v>
      </c>
      <c r="J213" s="20"/>
      <c r="K213" s="6">
        <f t="shared" si="110"/>
        <v>110575.69</v>
      </c>
      <c r="L213" s="95">
        <v>24383.3</v>
      </c>
      <c r="M213" s="20"/>
      <c r="N213" s="96">
        <f t="shared" si="111"/>
        <v>24383.3</v>
      </c>
      <c r="O213" s="20">
        <v>483768.34</v>
      </c>
      <c r="P213" s="20"/>
      <c r="Q213" s="6">
        <f t="shared" si="120"/>
        <v>483768.34</v>
      </c>
      <c r="R213" s="95">
        <v>100457077.23999999</v>
      </c>
      <c r="S213" s="20"/>
      <c r="T213" s="96">
        <f t="shared" si="121"/>
        <v>100457077.23999999</v>
      </c>
      <c r="U213" s="197">
        <f t="shared" si="112"/>
        <v>0</v>
      </c>
      <c r="W213" s="133" t="s">
        <v>48</v>
      </c>
      <c r="X213" s="114">
        <f t="shared" si="115"/>
        <v>0</v>
      </c>
      <c r="Y213" s="115">
        <f t="shared" si="116"/>
        <v>0</v>
      </c>
      <c r="Z213" s="115">
        <f t="shared" si="113"/>
        <v>0</v>
      </c>
      <c r="AA213" s="115">
        <f t="shared" si="114"/>
        <v>0</v>
      </c>
      <c r="AB213" s="115">
        <f t="shared" si="117"/>
        <v>0</v>
      </c>
      <c r="AC213" s="121">
        <f t="shared" si="118"/>
        <v>0</v>
      </c>
    </row>
    <row r="214" spans="1:29" ht="15.75">
      <c r="A214" s="239"/>
      <c r="B214" s="133" t="s">
        <v>49</v>
      </c>
      <c r="C214" s="95">
        <v>87387034.629999995</v>
      </c>
      <c r="D214" s="20"/>
      <c r="E214" s="6">
        <f t="shared" si="122"/>
        <v>87387034.629999995</v>
      </c>
      <c r="F214" s="95">
        <v>3489350.24</v>
      </c>
      <c r="G214" s="20"/>
      <c r="H214" s="96">
        <f t="shared" si="119"/>
        <v>3489350.24</v>
      </c>
      <c r="I214" s="20">
        <v>349868.74</v>
      </c>
      <c r="J214" s="20"/>
      <c r="K214" s="6">
        <f t="shared" si="110"/>
        <v>349868.74</v>
      </c>
      <c r="L214" s="95">
        <v>163700.04999999999</v>
      </c>
      <c r="M214" s="20"/>
      <c r="N214" s="96">
        <f t="shared" si="111"/>
        <v>163700.04999999999</v>
      </c>
      <c r="O214" s="20">
        <v>1097194.81</v>
      </c>
      <c r="P214" s="20"/>
      <c r="Q214" s="6">
        <f t="shared" si="120"/>
        <v>1097194.81</v>
      </c>
      <c r="R214" s="95">
        <v>82986658.25</v>
      </c>
      <c r="S214" s="20"/>
      <c r="T214" s="96">
        <f t="shared" si="121"/>
        <v>82986658.25</v>
      </c>
      <c r="U214" s="197">
        <f t="shared" si="112"/>
        <v>0</v>
      </c>
      <c r="W214" s="133" t="s">
        <v>49</v>
      </c>
      <c r="X214" s="114">
        <f t="shared" si="115"/>
        <v>0</v>
      </c>
      <c r="Y214" s="115">
        <f t="shared" si="116"/>
        <v>0</v>
      </c>
      <c r="Z214" s="115">
        <f t="shared" si="113"/>
        <v>0</v>
      </c>
      <c r="AA214" s="115">
        <f t="shared" si="114"/>
        <v>0</v>
      </c>
      <c r="AB214" s="115">
        <f t="shared" si="117"/>
        <v>0</v>
      </c>
      <c r="AC214" s="121">
        <f t="shared" si="118"/>
        <v>0</v>
      </c>
    </row>
    <row r="215" spans="1:29" ht="15.75">
      <c r="A215" s="240"/>
      <c r="B215" s="134" t="s">
        <v>50</v>
      </c>
      <c r="C215" s="95">
        <v>87541821.189999998</v>
      </c>
      <c r="D215" s="20"/>
      <c r="E215" s="142">
        <f t="shared" si="122"/>
        <v>87541821.189999998</v>
      </c>
      <c r="F215" s="95">
        <v>3942337.51</v>
      </c>
      <c r="G215" s="20"/>
      <c r="H215" s="143">
        <f t="shared" si="119"/>
        <v>3942337.51</v>
      </c>
      <c r="I215" s="20">
        <v>624160.15</v>
      </c>
      <c r="J215" s="20"/>
      <c r="K215" s="142">
        <f t="shared" si="110"/>
        <v>624160.15</v>
      </c>
      <c r="L215" s="95">
        <v>729877.45</v>
      </c>
      <c r="M215" s="20"/>
      <c r="N215" s="143">
        <f t="shared" si="111"/>
        <v>729877.45</v>
      </c>
      <c r="O215" s="20">
        <v>602584.01</v>
      </c>
      <c r="P215" s="20"/>
      <c r="Q215" s="142">
        <f t="shared" si="120"/>
        <v>602584.01</v>
      </c>
      <c r="R215" s="95">
        <v>94062363.799999997</v>
      </c>
      <c r="S215" s="20"/>
      <c r="T215" s="143">
        <f t="shared" si="121"/>
        <v>94062363.799999997</v>
      </c>
      <c r="U215" s="198">
        <f t="shared" si="112"/>
        <v>0</v>
      </c>
      <c r="W215" s="134" t="s">
        <v>50</v>
      </c>
      <c r="X215" s="118">
        <f t="shared" si="115"/>
        <v>0</v>
      </c>
      <c r="Y215" s="119">
        <f t="shared" si="116"/>
        <v>0</v>
      </c>
      <c r="Z215" s="119">
        <f t="shared" si="113"/>
        <v>0</v>
      </c>
      <c r="AA215" s="119">
        <f t="shared" si="114"/>
        <v>0</v>
      </c>
      <c r="AB215" s="119">
        <f t="shared" si="117"/>
        <v>0</v>
      </c>
      <c r="AC215" s="124">
        <f t="shared" si="118"/>
        <v>0</v>
      </c>
    </row>
    <row r="216" spans="1:29" ht="15.75">
      <c r="A216" s="238">
        <v>42457</v>
      </c>
      <c r="B216" s="132" t="s">
        <v>42</v>
      </c>
      <c r="C216" s="92">
        <v>48059783.049999997</v>
      </c>
      <c r="D216" s="93"/>
      <c r="E216" s="149">
        <f>C216-D216</f>
        <v>48059783.049999997</v>
      </c>
      <c r="F216" s="92">
        <v>629978.72</v>
      </c>
      <c r="G216" s="93"/>
      <c r="H216" s="94">
        <f>F216-G216</f>
        <v>629978.72</v>
      </c>
      <c r="I216" s="93">
        <v>83736.11</v>
      </c>
      <c r="J216" s="93"/>
      <c r="K216" s="101">
        <f t="shared" si="110"/>
        <v>83736.11</v>
      </c>
      <c r="L216" s="92">
        <v>0</v>
      </c>
      <c r="M216" s="93"/>
      <c r="N216" s="94">
        <f t="shared" si="111"/>
        <v>0</v>
      </c>
      <c r="O216" s="93">
        <v>349331.26</v>
      </c>
      <c r="P216" s="93"/>
      <c r="Q216" s="101">
        <f>O216-P216</f>
        <v>349331.26</v>
      </c>
      <c r="R216" s="92">
        <v>50237639.329999998</v>
      </c>
      <c r="S216" s="93"/>
      <c r="T216" s="94">
        <f>R216-S216</f>
        <v>50237639.329999998</v>
      </c>
      <c r="U216" s="196">
        <f t="shared" si="112"/>
        <v>0</v>
      </c>
      <c r="W216" s="132" t="s">
        <v>42</v>
      </c>
      <c r="X216" s="110">
        <f t="shared" si="115"/>
        <v>0</v>
      </c>
      <c r="Y216" s="111">
        <f t="shared" si="116"/>
        <v>0</v>
      </c>
      <c r="Z216" s="111">
        <f t="shared" si="113"/>
        <v>0</v>
      </c>
      <c r="AA216" s="111">
        <f t="shared" si="114"/>
        <v>0</v>
      </c>
      <c r="AB216" s="111">
        <f t="shared" si="117"/>
        <v>0</v>
      </c>
      <c r="AC216" s="123">
        <f t="shared" si="118"/>
        <v>0</v>
      </c>
    </row>
    <row r="217" spans="1:29" ht="15.75">
      <c r="A217" s="239"/>
      <c r="B217" s="133" t="s">
        <v>43</v>
      </c>
      <c r="C217" s="95">
        <v>40919076.789999999</v>
      </c>
      <c r="D217" s="20">
        <v>40919080</v>
      </c>
      <c r="E217" s="6">
        <f>C217-D217</f>
        <v>-3.2100000008940697</v>
      </c>
      <c r="F217" s="95">
        <v>288139.26</v>
      </c>
      <c r="G217" s="20" t="s">
        <v>311</v>
      </c>
      <c r="H217" s="96">
        <f t="shared" ref="H217:H224" si="123">F217-G217</f>
        <v>-8959.7399999999907</v>
      </c>
      <c r="I217" s="20">
        <v>23183.88</v>
      </c>
      <c r="J217" s="20">
        <v>23183.9</v>
      </c>
      <c r="K217" s="6">
        <f t="shared" si="110"/>
        <v>-2.0000000000436557E-2</v>
      </c>
      <c r="L217" s="95">
        <v>780.94</v>
      </c>
      <c r="M217" s="20">
        <v>780.94</v>
      </c>
      <c r="N217" s="96">
        <f t="shared" si="111"/>
        <v>0</v>
      </c>
      <c r="O217" s="20">
        <v>324851.39</v>
      </c>
      <c r="P217" s="20" t="s">
        <v>312</v>
      </c>
      <c r="Q217" s="6">
        <f t="shared" ref="Q217:Q224" si="124">O217-P217</f>
        <v>0.39000000001396984</v>
      </c>
      <c r="R217" s="95">
        <v>40328489.07</v>
      </c>
      <c r="S217" s="20">
        <v>40328500</v>
      </c>
      <c r="T217" s="96">
        <f t="shared" ref="T217:T224" si="125">R217-S217</f>
        <v>-10.929999999701977</v>
      </c>
      <c r="U217" s="197">
        <f t="shared" si="112"/>
        <v>1</v>
      </c>
      <c r="W217" s="133" t="s">
        <v>43</v>
      </c>
      <c r="X217" s="114">
        <f t="shared" si="115"/>
        <v>0</v>
      </c>
      <c r="Y217" s="115">
        <f t="shared" si="116"/>
        <v>1</v>
      </c>
      <c r="Z217" s="115">
        <f t="shared" si="113"/>
        <v>0</v>
      </c>
      <c r="AA217" s="115">
        <f t="shared" si="114"/>
        <v>0</v>
      </c>
      <c r="AB217" s="115">
        <f t="shared" si="117"/>
        <v>0</v>
      </c>
      <c r="AC217" s="121">
        <f t="shared" si="118"/>
        <v>0</v>
      </c>
    </row>
    <row r="218" spans="1:29" ht="15.75">
      <c r="A218" s="239"/>
      <c r="B218" s="104" t="s">
        <v>44</v>
      </c>
      <c r="C218" s="95">
        <v>98702353.299999997</v>
      </c>
      <c r="D218" s="20"/>
      <c r="E218" s="6">
        <f t="shared" ref="E218:E224" si="126">C218-D218</f>
        <v>98702353.299999997</v>
      </c>
      <c r="F218" s="95">
        <v>1639280.2</v>
      </c>
      <c r="G218" s="20"/>
      <c r="H218" s="96">
        <f>F218-G218</f>
        <v>1639280.2</v>
      </c>
      <c r="I218" s="20">
        <v>54750.41</v>
      </c>
      <c r="K218" s="6">
        <f t="shared" si="110"/>
        <v>54750.41</v>
      </c>
      <c r="L218" s="95">
        <v>7847.38</v>
      </c>
      <c r="N218" s="96">
        <f t="shared" si="111"/>
        <v>7847.38</v>
      </c>
      <c r="O218" s="20">
        <v>363440.73</v>
      </c>
      <c r="P218" s="20"/>
      <c r="Q218" s="6">
        <f t="shared" si="124"/>
        <v>363440.73</v>
      </c>
      <c r="R218" s="95">
        <v>96746535.379999995</v>
      </c>
      <c r="S218" s="20"/>
      <c r="T218" s="96">
        <f t="shared" si="125"/>
        <v>96746535.379999995</v>
      </c>
      <c r="U218" s="197">
        <f t="shared" si="112"/>
        <v>0</v>
      </c>
      <c r="W218" s="104" t="s">
        <v>44</v>
      </c>
      <c r="X218" s="114">
        <f t="shared" si="115"/>
        <v>0</v>
      </c>
      <c r="Y218" s="115">
        <f t="shared" si="116"/>
        <v>0</v>
      </c>
      <c r="Z218" s="115">
        <f t="shared" si="113"/>
        <v>0</v>
      </c>
      <c r="AA218" s="115">
        <f t="shared" si="114"/>
        <v>0</v>
      </c>
      <c r="AB218" s="115">
        <f t="shared" si="117"/>
        <v>0</v>
      </c>
      <c r="AC218" s="121">
        <f t="shared" si="118"/>
        <v>0</v>
      </c>
    </row>
    <row r="219" spans="1:29" ht="15.75">
      <c r="A219" s="239"/>
      <c r="B219" s="133" t="s">
        <v>45</v>
      </c>
      <c r="C219" s="95">
        <v>49952413.590000004</v>
      </c>
      <c r="D219" s="20"/>
      <c r="E219" s="6">
        <f t="shared" si="126"/>
        <v>49952413.590000004</v>
      </c>
      <c r="F219" s="95">
        <v>965149.34</v>
      </c>
      <c r="G219" s="20"/>
      <c r="H219" s="96">
        <f t="shared" si="123"/>
        <v>965149.34</v>
      </c>
      <c r="I219" s="20">
        <v>18287.939999999999</v>
      </c>
      <c r="K219" s="6">
        <f t="shared" si="110"/>
        <v>18287.939999999999</v>
      </c>
      <c r="L219" s="95">
        <v>-1</v>
      </c>
      <c r="N219" s="96">
        <f t="shared" si="111"/>
        <v>-1</v>
      </c>
      <c r="O219" s="20">
        <v>471424.27</v>
      </c>
      <c r="P219" s="20"/>
      <c r="Q219" s="6">
        <f t="shared" si="124"/>
        <v>471424.27</v>
      </c>
      <c r="R219" s="95">
        <v>48534127.909999996</v>
      </c>
      <c r="S219" s="20"/>
      <c r="T219" s="96">
        <f t="shared" si="125"/>
        <v>48534127.909999996</v>
      </c>
      <c r="U219" s="197">
        <f t="shared" si="112"/>
        <v>0</v>
      </c>
      <c r="W219" s="133" t="s">
        <v>45</v>
      </c>
      <c r="X219" s="114">
        <f t="shared" si="115"/>
        <v>0</v>
      </c>
      <c r="Y219" s="115">
        <f t="shared" si="116"/>
        <v>0</v>
      </c>
      <c r="Z219" s="115">
        <f t="shared" si="113"/>
        <v>0</v>
      </c>
      <c r="AA219" s="115">
        <f t="shared" si="114"/>
        <v>0</v>
      </c>
      <c r="AB219" s="115">
        <f t="shared" si="117"/>
        <v>0</v>
      </c>
      <c r="AC219" s="121">
        <f t="shared" si="118"/>
        <v>0</v>
      </c>
    </row>
    <row r="220" spans="1:29" ht="15.75">
      <c r="A220" s="239"/>
      <c r="B220" s="133" t="s">
        <v>46</v>
      </c>
      <c r="C220" s="95">
        <v>102546308.18000001</v>
      </c>
      <c r="D220" s="20">
        <v>102546320</v>
      </c>
      <c r="E220" s="6">
        <f t="shared" si="126"/>
        <v>-11.819999992847443</v>
      </c>
      <c r="F220" s="95">
        <v>1920483.81</v>
      </c>
      <c r="G220" s="20" t="s">
        <v>313</v>
      </c>
      <c r="H220" s="96">
        <f t="shared" si="123"/>
        <v>3.8100000000558794</v>
      </c>
      <c r="I220" s="20">
        <v>617236.34</v>
      </c>
      <c r="J220" s="20">
        <v>617236</v>
      </c>
      <c r="K220" s="6">
        <f t="shared" si="110"/>
        <v>0.33999999996740371</v>
      </c>
      <c r="L220" s="95">
        <v>241968.79</v>
      </c>
      <c r="M220" s="20">
        <v>241968</v>
      </c>
      <c r="N220" s="96">
        <f t="shared" si="111"/>
        <v>0.79000000000814907</v>
      </c>
      <c r="O220" s="20">
        <v>203704.92</v>
      </c>
      <c r="P220" s="20" t="s">
        <v>314</v>
      </c>
      <c r="Q220" s="6">
        <f t="shared" si="124"/>
        <v>106493.92000000001</v>
      </c>
      <c r="R220" s="95">
        <v>114893901.56</v>
      </c>
      <c r="S220" s="20">
        <v>114893900</v>
      </c>
      <c r="T220" s="96">
        <f t="shared" si="125"/>
        <v>1.5600000023841858</v>
      </c>
      <c r="U220" s="197">
        <f t="shared" si="112"/>
        <v>1</v>
      </c>
      <c r="W220" s="133" t="s">
        <v>46</v>
      </c>
      <c r="X220" s="114">
        <f t="shared" si="115"/>
        <v>0</v>
      </c>
      <c r="Y220" s="115">
        <f t="shared" si="116"/>
        <v>0</v>
      </c>
      <c r="Z220" s="115">
        <f t="shared" si="113"/>
        <v>0</v>
      </c>
      <c r="AA220" s="115">
        <f t="shared" si="114"/>
        <v>0</v>
      </c>
      <c r="AB220" s="115">
        <f t="shared" si="117"/>
        <v>1</v>
      </c>
      <c r="AC220" s="121">
        <f t="shared" si="118"/>
        <v>0</v>
      </c>
    </row>
    <row r="221" spans="1:29" ht="15.75">
      <c r="A221" s="239"/>
      <c r="B221" s="133" t="s">
        <v>47</v>
      </c>
      <c r="C221" s="95">
        <v>28556196.190000001</v>
      </c>
      <c r="D221" s="20">
        <v>28556220</v>
      </c>
      <c r="E221" s="6">
        <f t="shared" si="126"/>
        <v>-23.809999998658895</v>
      </c>
      <c r="F221" s="95">
        <v>578835.97</v>
      </c>
      <c r="G221" s="20" t="s">
        <v>315</v>
      </c>
      <c r="H221" s="96">
        <f t="shared" si="123"/>
        <v>-3.0000000027939677E-2</v>
      </c>
      <c r="I221" s="20">
        <v>74508.94</v>
      </c>
      <c r="J221" s="20">
        <v>74509</v>
      </c>
      <c r="K221" s="4">
        <f t="shared" si="110"/>
        <v>-5.9999999997671694E-2</v>
      </c>
      <c r="L221" s="95">
        <v>1351.34</v>
      </c>
      <c r="M221" s="20">
        <v>1351.35</v>
      </c>
      <c r="N221" s="145">
        <f t="shared" si="111"/>
        <v>-9.9999999999909051E-3</v>
      </c>
      <c r="O221" s="20">
        <v>144730.9</v>
      </c>
      <c r="P221" s="20" t="s">
        <v>316</v>
      </c>
      <c r="Q221" s="6">
        <f t="shared" si="124"/>
        <v>0.89999999999417923</v>
      </c>
      <c r="R221" s="95">
        <v>27905787.710000001</v>
      </c>
      <c r="S221" s="20">
        <v>27905760</v>
      </c>
      <c r="T221" s="96">
        <f t="shared" si="125"/>
        <v>27.71000000089407</v>
      </c>
      <c r="U221" s="197">
        <f t="shared" si="112"/>
        <v>1</v>
      </c>
      <c r="W221" s="133" t="s">
        <v>47</v>
      </c>
      <c r="X221" s="114">
        <f t="shared" si="115"/>
        <v>0</v>
      </c>
      <c r="Y221" s="115">
        <f t="shared" si="116"/>
        <v>0</v>
      </c>
      <c r="Z221" s="115">
        <f t="shared" si="113"/>
        <v>0</v>
      </c>
      <c r="AA221" s="115">
        <f t="shared" si="114"/>
        <v>0</v>
      </c>
      <c r="AB221" s="115">
        <f t="shared" si="117"/>
        <v>0</v>
      </c>
      <c r="AC221" s="121">
        <f t="shared" si="118"/>
        <v>0</v>
      </c>
    </row>
    <row r="222" spans="1:29" ht="15.75">
      <c r="A222" s="239"/>
      <c r="B222" s="133" t="s">
        <v>48</v>
      </c>
      <c r="C222" s="95">
        <v>100457077.23999999</v>
      </c>
      <c r="D222" s="20"/>
      <c r="E222" s="6">
        <f t="shared" si="126"/>
        <v>100457077.23999999</v>
      </c>
      <c r="F222" s="95">
        <v>1152595.07</v>
      </c>
      <c r="G222" s="20"/>
      <c r="H222" s="96">
        <f t="shared" si="123"/>
        <v>1152595.07</v>
      </c>
      <c r="I222" s="20">
        <v>112385.49</v>
      </c>
      <c r="J222" s="20"/>
      <c r="K222" s="6">
        <f t="shared" si="110"/>
        <v>112385.49</v>
      </c>
      <c r="L222" s="95">
        <v>289.27</v>
      </c>
      <c r="M222" s="20"/>
      <c r="N222" s="96">
        <f t="shared" si="111"/>
        <v>289.27</v>
      </c>
      <c r="O222" s="20">
        <v>236352.24</v>
      </c>
      <c r="P222" s="20"/>
      <c r="Q222" s="6">
        <f t="shared" si="124"/>
        <v>236352.24</v>
      </c>
      <c r="R222" s="95">
        <v>99180225.140000001</v>
      </c>
      <c r="S222" s="20"/>
      <c r="T222" s="96">
        <f t="shared" si="125"/>
        <v>99180225.140000001</v>
      </c>
      <c r="U222" s="197">
        <f t="shared" si="112"/>
        <v>0</v>
      </c>
      <c r="W222" s="133" t="s">
        <v>48</v>
      </c>
      <c r="X222" s="114">
        <f t="shared" si="115"/>
        <v>0</v>
      </c>
      <c r="Y222" s="115">
        <f t="shared" si="116"/>
        <v>0</v>
      </c>
      <c r="Z222" s="115">
        <f t="shared" si="113"/>
        <v>0</v>
      </c>
      <c r="AA222" s="115">
        <f t="shared" si="114"/>
        <v>0</v>
      </c>
      <c r="AB222" s="115">
        <f t="shared" si="117"/>
        <v>0</v>
      </c>
      <c r="AC222" s="121">
        <f t="shared" si="118"/>
        <v>0</v>
      </c>
    </row>
    <row r="223" spans="1:29" ht="15.75">
      <c r="A223" s="239"/>
      <c r="B223" s="133" t="s">
        <v>49</v>
      </c>
      <c r="C223" s="95"/>
      <c r="D223" s="20"/>
      <c r="E223" s="6">
        <f t="shared" si="126"/>
        <v>0</v>
      </c>
      <c r="F223" s="95"/>
      <c r="G223" s="20"/>
      <c r="H223" s="96">
        <f t="shared" si="123"/>
        <v>0</v>
      </c>
      <c r="I223" s="20"/>
      <c r="J223" s="20"/>
      <c r="K223" s="6">
        <f t="shared" si="110"/>
        <v>0</v>
      </c>
      <c r="L223" s="95"/>
      <c r="M223" s="20"/>
      <c r="N223" s="96">
        <f t="shared" si="111"/>
        <v>0</v>
      </c>
      <c r="O223" s="20"/>
      <c r="P223" s="20"/>
      <c r="Q223" s="6">
        <f t="shared" si="124"/>
        <v>0</v>
      </c>
      <c r="R223" s="95"/>
      <c r="S223" s="20"/>
      <c r="T223" s="96">
        <f t="shared" si="125"/>
        <v>0</v>
      </c>
      <c r="U223" s="197">
        <f t="shared" si="112"/>
        <v>0</v>
      </c>
      <c r="W223" s="133" t="s">
        <v>49</v>
      </c>
      <c r="X223" s="114">
        <f t="shared" si="115"/>
        <v>0</v>
      </c>
      <c r="Y223" s="115">
        <f t="shared" si="116"/>
        <v>0</v>
      </c>
      <c r="Z223" s="115">
        <f t="shared" si="113"/>
        <v>0</v>
      </c>
      <c r="AA223" s="115">
        <f t="shared" si="114"/>
        <v>0</v>
      </c>
      <c r="AB223" s="115">
        <f t="shared" si="117"/>
        <v>0</v>
      </c>
      <c r="AC223" s="121">
        <f t="shared" si="118"/>
        <v>0</v>
      </c>
    </row>
    <row r="224" spans="1:29" ht="15.75">
      <c r="A224" s="240"/>
      <c r="B224" s="134" t="s">
        <v>50</v>
      </c>
      <c r="C224" s="97">
        <v>94062363.799999997</v>
      </c>
      <c r="D224" s="98"/>
      <c r="E224" s="146">
        <f t="shared" si="126"/>
        <v>94062363.799999997</v>
      </c>
      <c r="F224" s="97">
        <v>1205240.25</v>
      </c>
      <c r="G224" s="98"/>
      <c r="H224" s="144">
        <f t="shared" si="123"/>
        <v>1205240.25</v>
      </c>
      <c r="I224" s="98">
        <v>199326.61</v>
      </c>
      <c r="J224" s="98"/>
      <c r="K224" s="146">
        <f t="shared" si="110"/>
        <v>199326.61</v>
      </c>
      <c r="L224" s="97">
        <v>104419.41</v>
      </c>
      <c r="M224" s="98"/>
      <c r="N224" s="144">
        <f t="shared" si="111"/>
        <v>104419.41</v>
      </c>
      <c r="O224" s="98">
        <v>542858.30000000005</v>
      </c>
      <c r="P224" s="98"/>
      <c r="Q224" s="140">
        <f t="shared" si="124"/>
        <v>542858.30000000005</v>
      </c>
      <c r="R224" s="97">
        <v>92409172.430000007</v>
      </c>
      <c r="S224" s="98"/>
      <c r="T224" s="141">
        <f t="shared" si="125"/>
        <v>92409172.430000007</v>
      </c>
      <c r="U224" s="198">
        <f t="shared" si="112"/>
        <v>0</v>
      </c>
      <c r="W224" s="134" t="s">
        <v>50</v>
      </c>
      <c r="X224" s="118">
        <f t="shared" si="115"/>
        <v>0</v>
      </c>
      <c r="Y224" s="119">
        <f t="shared" si="116"/>
        <v>0</v>
      </c>
      <c r="Z224" s="119">
        <f t="shared" si="113"/>
        <v>0</v>
      </c>
      <c r="AA224" s="119">
        <f t="shared" si="114"/>
        <v>0</v>
      </c>
      <c r="AB224" s="119">
        <f t="shared" si="117"/>
        <v>0</v>
      </c>
      <c r="AC224" s="124">
        <f t="shared" si="118"/>
        <v>0</v>
      </c>
    </row>
    <row r="225" spans="1:29" ht="15.75">
      <c r="A225" s="238">
        <v>42458</v>
      </c>
      <c r="B225" s="132" t="s">
        <v>42</v>
      </c>
      <c r="C225" s="95">
        <v>48059783.049999997</v>
      </c>
      <c r="D225" s="20"/>
      <c r="E225" s="6">
        <f>C225-D225</f>
        <v>48059783.049999997</v>
      </c>
      <c r="F225" s="95">
        <v>506245.34</v>
      </c>
      <c r="G225" s="20"/>
      <c r="H225" s="96">
        <f>F225-G225</f>
        <v>506245.34</v>
      </c>
      <c r="I225" s="20">
        <v>45874.04</v>
      </c>
      <c r="J225" s="20"/>
      <c r="K225" s="6">
        <f t="shared" si="110"/>
        <v>45874.04</v>
      </c>
      <c r="L225" s="95">
        <v>-1</v>
      </c>
      <c r="M225" s="20"/>
      <c r="N225" s="96">
        <f t="shared" si="111"/>
        <v>-1</v>
      </c>
      <c r="O225" s="20">
        <v>234548.83</v>
      </c>
      <c r="P225" s="20"/>
      <c r="Q225" s="6">
        <f>O225-P225</f>
        <v>234548.83</v>
      </c>
      <c r="R225" s="95">
        <v>49542719.189999998</v>
      </c>
      <c r="S225" s="20"/>
      <c r="T225" s="96">
        <f>R225-S225</f>
        <v>49542719.189999998</v>
      </c>
      <c r="U225" s="196">
        <f t="shared" si="112"/>
        <v>0</v>
      </c>
      <c r="W225" s="132" t="s">
        <v>42</v>
      </c>
      <c r="X225" s="110">
        <f t="shared" si="115"/>
        <v>0</v>
      </c>
      <c r="Y225" s="111">
        <f t="shared" si="116"/>
        <v>0</v>
      </c>
      <c r="Z225" s="111">
        <f t="shared" si="113"/>
        <v>0</v>
      </c>
      <c r="AA225" s="111">
        <f t="shared" si="114"/>
        <v>0</v>
      </c>
      <c r="AB225" s="111">
        <f t="shared" si="117"/>
        <v>0</v>
      </c>
      <c r="AC225" s="123">
        <f t="shared" si="118"/>
        <v>0</v>
      </c>
    </row>
    <row r="226" spans="1:29" ht="15.75">
      <c r="A226" s="239"/>
      <c r="B226" s="133" t="s">
        <v>43</v>
      </c>
      <c r="C226" s="95">
        <v>40328489.07</v>
      </c>
      <c r="D226" s="20">
        <v>40328500</v>
      </c>
      <c r="E226" s="6">
        <f>C226-D226</f>
        <v>-10.929999999701977</v>
      </c>
      <c r="F226" s="95">
        <v>559313.29</v>
      </c>
      <c r="G226" s="20" t="s">
        <v>317</v>
      </c>
      <c r="H226" s="96">
        <f t="shared" ref="H226:H233" si="127">F226-G226</f>
        <v>-10891.709999999963</v>
      </c>
      <c r="I226" s="20">
        <v>59731.9</v>
      </c>
      <c r="J226" s="20">
        <v>59731.1</v>
      </c>
      <c r="K226" s="6">
        <f t="shared" si="110"/>
        <v>0.80000000000291038</v>
      </c>
      <c r="L226" s="95">
        <v>34377.9</v>
      </c>
      <c r="M226" s="20">
        <v>34377.9</v>
      </c>
      <c r="N226" s="96">
        <f t="shared" si="111"/>
        <v>0</v>
      </c>
      <c r="O226" s="20">
        <v>270519.93</v>
      </c>
      <c r="P226" s="20" t="s">
        <v>318</v>
      </c>
      <c r="Q226" s="6">
        <f t="shared" ref="Q226:Q233" si="128">O226-P226</f>
        <v>-7.0000000006984919E-2</v>
      </c>
      <c r="R226" s="95">
        <v>40755973.640000001</v>
      </c>
      <c r="S226" s="20">
        <v>40756000</v>
      </c>
      <c r="T226" s="96">
        <f t="shared" ref="T226:T233" si="129">R226-S226</f>
        <v>-26.359999999403954</v>
      </c>
      <c r="U226" s="197">
        <f t="shared" si="112"/>
        <v>1</v>
      </c>
      <c r="W226" s="133" t="s">
        <v>43</v>
      </c>
      <c r="X226" s="114">
        <f t="shared" si="115"/>
        <v>0</v>
      </c>
      <c r="Y226" s="115">
        <f t="shared" si="116"/>
        <v>1</v>
      </c>
      <c r="Z226" s="115">
        <f t="shared" si="113"/>
        <v>0</v>
      </c>
      <c r="AA226" s="115">
        <f t="shared" si="114"/>
        <v>0</v>
      </c>
      <c r="AB226" s="115">
        <f t="shared" si="117"/>
        <v>0</v>
      </c>
      <c r="AC226" s="121">
        <f t="shared" si="118"/>
        <v>0</v>
      </c>
    </row>
    <row r="227" spans="1:29" ht="15.75">
      <c r="A227" s="239"/>
      <c r="B227" s="104" t="s">
        <v>44</v>
      </c>
      <c r="C227" s="95">
        <v>96746535.379999995</v>
      </c>
      <c r="D227" s="20"/>
      <c r="E227" s="6">
        <f t="shared" ref="E227:E233" si="130">C227-D227</f>
        <v>96746535.379999995</v>
      </c>
      <c r="F227" s="95">
        <v>2742640.82</v>
      </c>
      <c r="G227" s="20"/>
      <c r="H227" s="96">
        <f>F227-G227</f>
        <v>2742640.82</v>
      </c>
      <c r="I227" s="20">
        <v>97134.14</v>
      </c>
      <c r="K227" s="6">
        <f t="shared" si="110"/>
        <v>97134.14</v>
      </c>
      <c r="L227" s="95">
        <v>41455.85</v>
      </c>
      <c r="N227" s="96">
        <f t="shared" si="111"/>
        <v>41455.85</v>
      </c>
      <c r="O227" s="20">
        <v>558341.19999999995</v>
      </c>
      <c r="P227" s="20"/>
      <c r="Q227" s="6">
        <f t="shared" si="128"/>
        <v>558341.19999999995</v>
      </c>
      <c r="R227" s="95">
        <v>93501231.629999995</v>
      </c>
      <c r="S227" s="20"/>
      <c r="T227" s="96">
        <f t="shared" si="129"/>
        <v>93501231.629999995</v>
      </c>
      <c r="U227" s="197">
        <f t="shared" si="112"/>
        <v>0</v>
      </c>
      <c r="W227" s="104" t="s">
        <v>44</v>
      </c>
      <c r="X227" s="114">
        <f t="shared" si="115"/>
        <v>0</v>
      </c>
      <c r="Y227" s="115">
        <f t="shared" si="116"/>
        <v>0</v>
      </c>
      <c r="Z227" s="115">
        <f t="shared" si="113"/>
        <v>0</v>
      </c>
      <c r="AA227" s="115">
        <f t="shared" si="114"/>
        <v>0</v>
      </c>
      <c r="AB227" s="115">
        <f t="shared" si="117"/>
        <v>0</v>
      </c>
      <c r="AC227" s="121">
        <f t="shared" si="118"/>
        <v>0</v>
      </c>
    </row>
    <row r="228" spans="1:29" ht="15.75">
      <c r="A228" s="239"/>
      <c r="B228" s="133" t="s">
        <v>45</v>
      </c>
      <c r="C228" s="95">
        <v>48534127.909999996</v>
      </c>
      <c r="D228" s="20"/>
      <c r="E228" s="6">
        <f t="shared" si="130"/>
        <v>48534127.909999996</v>
      </c>
      <c r="F228" s="95">
        <v>695027.82</v>
      </c>
      <c r="G228" s="20"/>
      <c r="H228" s="96">
        <f t="shared" si="127"/>
        <v>695027.82</v>
      </c>
      <c r="I228" s="20">
        <v>26439.51</v>
      </c>
      <c r="K228" s="6">
        <f t="shared" si="110"/>
        <v>26439.51</v>
      </c>
      <c r="L228" s="95">
        <v>1538.44</v>
      </c>
      <c r="N228" s="96">
        <f t="shared" si="111"/>
        <v>1538.44</v>
      </c>
      <c r="O228" s="20">
        <v>343739.75</v>
      </c>
      <c r="P228" s="20"/>
      <c r="Q228" s="6">
        <f t="shared" si="128"/>
        <v>343739.75</v>
      </c>
      <c r="R228" s="95">
        <v>47520822.32</v>
      </c>
      <c r="S228" s="20"/>
      <c r="T228" s="96">
        <f t="shared" si="129"/>
        <v>47520822.32</v>
      </c>
      <c r="U228" s="197">
        <f t="shared" si="112"/>
        <v>0</v>
      </c>
      <c r="W228" s="133" t="s">
        <v>45</v>
      </c>
      <c r="X228" s="114">
        <f t="shared" si="115"/>
        <v>0</v>
      </c>
      <c r="Y228" s="115">
        <f t="shared" si="116"/>
        <v>0</v>
      </c>
      <c r="Z228" s="115">
        <f t="shared" si="113"/>
        <v>0</v>
      </c>
      <c r="AA228" s="115">
        <f t="shared" si="114"/>
        <v>0</v>
      </c>
      <c r="AB228" s="115">
        <f t="shared" si="117"/>
        <v>0</v>
      </c>
      <c r="AC228" s="121">
        <f t="shared" si="118"/>
        <v>0</v>
      </c>
    </row>
    <row r="229" spans="1:29" ht="15.75">
      <c r="A229" s="239"/>
      <c r="B229" s="133" t="s">
        <v>46</v>
      </c>
      <c r="C229" s="95">
        <v>114893901.56</v>
      </c>
      <c r="D229" s="20">
        <v>114893900</v>
      </c>
      <c r="E229" s="6">
        <f t="shared" si="130"/>
        <v>1.5600000023841858</v>
      </c>
      <c r="F229" s="95">
        <v>2074912.93</v>
      </c>
      <c r="G229" s="20" t="s">
        <v>319</v>
      </c>
      <c r="H229" s="96">
        <f t="shared" si="127"/>
        <v>2.9299999999348074</v>
      </c>
      <c r="I229" s="20">
        <v>298455.53000000003</v>
      </c>
      <c r="J229" s="20">
        <v>298456</v>
      </c>
      <c r="K229" s="6">
        <f t="shared" si="110"/>
        <v>-0.46999999997206032</v>
      </c>
      <c r="L229" s="95">
        <v>15172.76</v>
      </c>
      <c r="M229" s="20">
        <v>15172</v>
      </c>
      <c r="N229" s="96">
        <f t="shared" si="111"/>
        <v>0.76000000000021828</v>
      </c>
      <c r="O229" s="20">
        <v>231421.46</v>
      </c>
      <c r="P229" s="20" t="s">
        <v>320</v>
      </c>
      <c r="Q229" s="6">
        <f t="shared" si="128"/>
        <v>107770.45999999999</v>
      </c>
      <c r="R229" s="95">
        <v>112870849.92</v>
      </c>
      <c r="S229" s="20">
        <v>112870900</v>
      </c>
      <c r="T229" s="96">
        <f t="shared" si="129"/>
        <v>-50.079999998211861</v>
      </c>
      <c r="U229" s="197">
        <f t="shared" si="112"/>
        <v>1</v>
      </c>
      <c r="W229" s="133" t="s">
        <v>46</v>
      </c>
      <c r="X229" s="114">
        <f t="shared" si="115"/>
        <v>0</v>
      </c>
      <c r="Y229" s="115">
        <f t="shared" si="116"/>
        <v>0</v>
      </c>
      <c r="Z229" s="115">
        <f t="shared" si="113"/>
        <v>0</v>
      </c>
      <c r="AA229" s="115">
        <f t="shared" si="114"/>
        <v>0</v>
      </c>
      <c r="AB229" s="115">
        <f t="shared" si="117"/>
        <v>1</v>
      </c>
      <c r="AC229" s="121">
        <f t="shared" si="118"/>
        <v>0</v>
      </c>
    </row>
    <row r="230" spans="1:29" ht="15.75">
      <c r="A230" s="239"/>
      <c r="B230" s="133" t="s">
        <v>47</v>
      </c>
      <c r="C230" s="95">
        <v>27905787.710000001</v>
      </c>
      <c r="D230" s="20">
        <v>27905760</v>
      </c>
      <c r="E230" s="6">
        <f t="shared" si="130"/>
        <v>27.71000000089407</v>
      </c>
      <c r="F230" s="95">
        <v>325811.59999999998</v>
      </c>
      <c r="G230" s="20" t="s">
        <v>321</v>
      </c>
      <c r="H230" s="96">
        <f t="shared" si="127"/>
        <v>-0.40000000002328306</v>
      </c>
      <c r="I230" s="20">
        <v>32673.279999999999</v>
      </c>
      <c r="J230" s="20">
        <v>32673.3</v>
      </c>
      <c r="K230" s="6">
        <f t="shared" si="110"/>
        <v>-2.0000000000436557E-2</v>
      </c>
      <c r="L230" s="95">
        <v>20085.349999999999</v>
      </c>
      <c r="M230" s="20">
        <v>20085.400000000001</v>
      </c>
      <c r="N230" s="145">
        <f t="shared" si="111"/>
        <v>-5.0000000002910383E-2</v>
      </c>
      <c r="O230" s="20">
        <v>131161.69</v>
      </c>
      <c r="P230" s="20" t="s">
        <v>322</v>
      </c>
      <c r="Q230" s="6">
        <f t="shared" si="128"/>
        <v>-0.30999999999767169</v>
      </c>
      <c r="R230" s="95">
        <v>27461402.329999998</v>
      </c>
      <c r="S230" s="20">
        <v>27461380</v>
      </c>
      <c r="T230" s="96">
        <f t="shared" si="129"/>
        <v>22.329999998211861</v>
      </c>
      <c r="U230" s="197">
        <f t="shared" si="112"/>
        <v>1</v>
      </c>
      <c r="W230" s="133" t="s">
        <v>47</v>
      </c>
      <c r="X230" s="114">
        <f t="shared" si="115"/>
        <v>0</v>
      </c>
      <c r="Y230" s="115">
        <f t="shared" si="116"/>
        <v>0</v>
      </c>
      <c r="Z230" s="115">
        <f t="shared" si="113"/>
        <v>0</v>
      </c>
      <c r="AA230" s="115">
        <f t="shared" si="114"/>
        <v>0</v>
      </c>
      <c r="AB230" s="115">
        <f t="shared" si="117"/>
        <v>0</v>
      </c>
      <c r="AC230" s="121">
        <f t="shared" si="118"/>
        <v>0</v>
      </c>
    </row>
    <row r="231" spans="1:29" ht="15.75">
      <c r="A231" s="239"/>
      <c r="B231" s="133" t="s">
        <v>48</v>
      </c>
      <c r="C231" s="95">
        <v>99180225.140000001</v>
      </c>
      <c r="D231" s="20"/>
      <c r="E231" s="6">
        <f t="shared" si="130"/>
        <v>99180225.140000001</v>
      </c>
      <c r="F231" s="95">
        <v>1546123.85</v>
      </c>
      <c r="G231" s="20"/>
      <c r="H231" s="96">
        <f t="shared" si="127"/>
        <v>1546123.85</v>
      </c>
      <c r="I231" s="20">
        <v>309477.76000000001</v>
      </c>
      <c r="J231" s="20"/>
      <c r="K231" s="6">
        <f t="shared" si="110"/>
        <v>309477.76000000001</v>
      </c>
      <c r="L231" s="95">
        <v>234070.45</v>
      </c>
      <c r="M231" s="20"/>
      <c r="N231" s="96">
        <f t="shared" si="111"/>
        <v>234070.45</v>
      </c>
      <c r="O231" s="20">
        <v>283155.90000000002</v>
      </c>
      <c r="P231" s="20"/>
      <c r="Q231" s="6">
        <f t="shared" si="128"/>
        <v>283155.90000000002</v>
      </c>
      <c r="R231" s="95">
        <v>97426352.680000007</v>
      </c>
      <c r="S231" s="20"/>
      <c r="T231" s="96">
        <f t="shared" si="129"/>
        <v>97426352.680000007</v>
      </c>
      <c r="U231" s="197">
        <f t="shared" si="112"/>
        <v>0</v>
      </c>
      <c r="W231" s="133" t="s">
        <v>48</v>
      </c>
      <c r="X231" s="114">
        <f t="shared" si="115"/>
        <v>0</v>
      </c>
      <c r="Y231" s="115">
        <f t="shared" si="116"/>
        <v>0</v>
      </c>
      <c r="Z231" s="115">
        <f t="shared" si="113"/>
        <v>0</v>
      </c>
      <c r="AA231" s="115">
        <f t="shared" si="114"/>
        <v>0</v>
      </c>
      <c r="AB231" s="115">
        <f t="shared" si="117"/>
        <v>0</v>
      </c>
      <c r="AC231" s="121">
        <f t="shared" si="118"/>
        <v>0</v>
      </c>
    </row>
    <row r="232" spans="1:29" ht="15.75">
      <c r="A232" s="239"/>
      <c r="B232" s="133" t="s">
        <v>49</v>
      </c>
      <c r="C232" s="95"/>
      <c r="D232" s="20"/>
      <c r="E232" s="6">
        <f t="shared" si="130"/>
        <v>0</v>
      </c>
      <c r="F232" s="95"/>
      <c r="G232" s="20"/>
      <c r="H232" s="96">
        <f t="shared" si="127"/>
        <v>0</v>
      </c>
      <c r="I232" s="20"/>
      <c r="J232" s="20"/>
      <c r="K232" s="6">
        <f t="shared" si="110"/>
        <v>0</v>
      </c>
      <c r="L232" s="95"/>
      <c r="M232" s="20"/>
      <c r="N232" s="96">
        <f t="shared" si="111"/>
        <v>0</v>
      </c>
      <c r="O232" s="20"/>
      <c r="P232" s="20"/>
      <c r="Q232" s="6">
        <f t="shared" si="128"/>
        <v>0</v>
      </c>
      <c r="R232" s="95"/>
      <c r="S232" s="20"/>
      <c r="T232" s="96">
        <f t="shared" si="129"/>
        <v>0</v>
      </c>
      <c r="U232" s="197">
        <f t="shared" si="112"/>
        <v>0</v>
      </c>
      <c r="W232" s="133" t="s">
        <v>49</v>
      </c>
      <c r="X232" s="114">
        <f t="shared" si="115"/>
        <v>0</v>
      </c>
      <c r="Y232" s="115">
        <f t="shared" si="116"/>
        <v>0</v>
      </c>
      <c r="Z232" s="115">
        <f t="shared" si="113"/>
        <v>0</v>
      </c>
      <c r="AA232" s="115">
        <f t="shared" si="114"/>
        <v>0</v>
      </c>
      <c r="AB232" s="115">
        <f t="shared" si="117"/>
        <v>0</v>
      </c>
      <c r="AC232" s="121">
        <f t="shared" si="118"/>
        <v>0</v>
      </c>
    </row>
    <row r="233" spans="1:29" ht="15.75">
      <c r="A233" s="240"/>
      <c r="B233" s="134" t="s">
        <v>50</v>
      </c>
      <c r="C233" s="95">
        <v>92409172.430000007</v>
      </c>
      <c r="D233" s="20"/>
      <c r="E233" s="142">
        <f t="shared" si="130"/>
        <v>92409172.430000007</v>
      </c>
      <c r="F233" s="95">
        <v>1648502.48</v>
      </c>
      <c r="G233" s="20"/>
      <c r="H233" s="143">
        <f t="shared" si="127"/>
        <v>1648502.48</v>
      </c>
      <c r="I233" s="20">
        <v>1464367.86</v>
      </c>
      <c r="J233" s="20"/>
      <c r="K233" s="142">
        <f t="shared" si="110"/>
        <v>1464367.86</v>
      </c>
      <c r="L233" s="95">
        <v>110034.77</v>
      </c>
      <c r="M233" s="20"/>
      <c r="N233" s="143">
        <f t="shared" si="111"/>
        <v>110034.77</v>
      </c>
      <c r="O233" s="20">
        <v>293186.65999999997</v>
      </c>
      <c r="P233" s="20"/>
      <c r="Q233" s="142">
        <f t="shared" si="128"/>
        <v>293186.65999999997</v>
      </c>
      <c r="R233" s="95">
        <v>94363359.959999993</v>
      </c>
      <c r="S233" s="20"/>
      <c r="T233" s="143">
        <f t="shared" si="129"/>
        <v>94363359.959999993</v>
      </c>
      <c r="U233" s="198">
        <f t="shared" si="112"/>
        <v>0</v>
      </c>
      <c r="W233" s="134" t="s">
        <v>50</v>
      </c>
      <c r="X233" s="118">
        <f t="shared" si="115"/>
        <v>0</v>
      </c>
      <c r="Y233" s="119">
        <f t="shared" si="116"/>
        <v>0</v>
      </c>
      <c r="Z233" s="119">
        <f t="shared" si="113"/>
        <v>0</v>
      </c>
      <c r="AA233" s="119">
        <f t="shared" si="114"/>
        <v>0</v>
      </c>
      <c r="AB233" s="119">
        <f t="shared" si="117"/>
        <v>0</v>
      </c>
      <c r="AC233" s="124">
        <f t="shared" si="118"/>
        <v>0</v>
      </c>
    </row>
    <row r="234" spans="1:29" ht="15.75">
      <c r="A234" s="238">
        <v>42459</v>
      </c>
      <c r="B234" s="132" t="s">
        <v>42</v>
      </c>
      <c r="C234" s="92">
        <v>48059783.049999997</v>
      </c>
      <c r="D234" s="93"/>
      <c r="E234" s="101">
        <f>C234-D234</f>
        <v>48059783.049999997</v>
      </c>
      <c r="F234" s="92">
        <v>675002.22</v>
      </c>
      <c r="G234" s="93"/>
      <c r="H234" s="94">
        <f>F234-G234</f>
        <v>675002.22</v>
      </c>
      <c r="I234" s="93">
        <v>37569.22</v>
      </c>
      <c r="J234" s="93"/>
      <c r="K234" s="101">
        <f t="shared" si="110"/>
        <v>37569.22</v>
      </c>
      <c r="L234" s="92">
        <v>-1</v>
      </c>
      <c r="M234" s="93"/>
      <c r="N234" s="94">
        <f t="shared" si="111"/>
        <v>-1</v>
      </c>
      <c r="O234" s="93">
        <v>0</v>
      </c>
      <c r="P234" s="93"/>
      <c r="Q234" s="101">
        <f>O234-P234</f>
        <v>0</v>
      </c>
      <c r="R234" s="92">
        <v>48905286.189999998</v>
      </c>
      <c r="S234" s="93"/>
      <c r="T234" s="94">
        <f>R234-S234</f>
        <v>48905286.189999998</v>
      </c>
      <c r="U234" s="196">
        <f t="shared" si="112"/>
        <v>0</v>
      </c>
      <c r="W234" s="132" t="s">
        <v>42</v>
      </c>
      <c r="X234" s="110">
        <f t="shared" si="115"/>
        <v>0</v>
      </c>
      <c r="Y234" s="111">
        <f t="shared" si="116"/>
        <v>0</v>
      </c>
      <c r="Z234" s="111">
        <f t="shared" si="113"/>
        <v>0</v>
      </c>
      <c r="AA234" s="111">
        <f t="shared" si="114"/>
        <v>0</v>
      </c>
      <c r="AB234" s="111">
        <f t="shared" si="117"/>
        <v>0</v>
      </c>
      <c r="AC234" s="123">
        <f t="shared" si="118"/>
        <v>0</v>
      </c>
    </row>
    <row r="235" spans="1:29" ht="15.75">
      <c r="A235" s="239"/>
      <c r="B235" s="133" t="s">
        <v>43</v>
      </c>
      <c r="C235" s="95">
        <v>40755973.640000001</v>
      </c>
      <c r="D235" s="20">
        <v>82159600</v>
      </c>
      <c r="E235" s="6">
        <f>C235-D235</f>
        <v>-41403626.359999999</v>
      </c>
      <c r="F235" s="95">
        <v>398499.43</v>
      </c>
      <c r="G235" s="20" t="s">
        <v>323</v>
      </c>
      <c r="H235" s="96">
        <f t="shared" ref="H235:H242" si="131">F235-G235</f>
        <v>-8177.570000000007</v>
      </c>
      <c r="I235" s="20">
        <v>17715.810000000001</v>
      </c>
      <c r="J235" s="20">
        <v>17715.8</v>
      </c>
      <c r="K235" s="6">
        <f t="shared" si="110"/>
        <v>1.0000000002037268E-2</v>
      </c>
      <c r="L235" s="95">
        <v>4996.33</v>
      </c>
      <c r="M235" s="20">
        <v>4996.34</v>
      </c>
      <c r="N235" s="96">
        <f t="shared" si="111"/>
        <v>-1.0000000000218279E-2</v>
      </c>
      <c r="O235" s="20">
        <v>0</v>
      </c>
      <c r="P235" s="20" t="s">
        <v>55</v>
      </c>
      <c r="Q235" s="6">
        <f t="shared" ref="Q235:Q242" si="132">O235-P235</f>
        <v>0</v>
      </c>
      <c r="R235" s="95">
        <v>40967564.909999996</v>
      </c>
      <c r="S235" s="20">
        <v>40967550</v>
      </c>
      <c r="T235" s="96">
        <f t="shared" ref="T235:T242" si="133">R235-S235</f>
        <v>14.909999996423721</v>
      </c>
      <c r="U235" s="197">
        <f t="shared" si="112"/>
        <v>1</v>
      </c>
      <c r="W235" s="133" t="s">
        <v>43</v>
      </c>
      <c r="X235" s="114">
        <f t="shared" si="115"/>
        <v>1</v>
      </c>
      <c r="Y235" s="115">
        <f t="shared" si="116"/>
        <v>1</v>
      </c>
      <c r="Z235" s="115">
        <f t="shared" si="113"/>
        <v>0</v>
      </c>
      <c r="AA235" s="115">
        <f t="shared" si="114"/>
        <v>0</v>
      </c>
      <c r="AB235" s="115">
        <f t="shared" si="117"/>
        <v>0</v>
      </c>
      <c r="AC235" s="121">
        <f t="shared" si="118"/>
        <v>0</v>
      </c>
    </row>
    <row r="236" spans="1:29" ht="15.75">
      <c r="A236" s="239"/>
      <c r="B236" s="104" t="s">
        <v>44</v>
      </c>
      <c r="C236" s="95">
        <v>93501231.629999995</v>
      </c>
      <c r="D236" s="20"/>
      <c r="E236" s="6">
        <f t="shared" ref="E236:E242" si="134">C236-D236</f>
        <v>93501231.629999995</v>
      </c>
      <c r="F236" s="95">
        <v>1519377.83</v>
      </c>
      <c r="G236" s="20"/>
      <c r="H236" s="96">
        <f>F236-G236</f>
        <v>1519377.83</v>
      </c>
      <c r="I236" s="20">
        <v>48025.36</v>
      </c>
      <c r="K236" s="6">
        <f t="shared" si="110"/>
        <v>48025.36</v>
      </c>
      <c r="L236" s="95">
        <v>0</v>
      </c>
      <c r="N236" s="96">
        <f t="shared" si="111"/>
        <v>0</v>
      </c>
      <c r="O236" s="20">
        <v>0</v>
      </c>
      <c r="P236" s="20"/>
      <c r="Q236" s="6">
        <f t="shared" si="132"/>
        <v>0</v>
      </c>
      <c r="R236" s="95">
        <v>95445179.829999998</v>
      </c>
      <c r="S236" s="20"/>
      <c r="T236" s="96">
        <f t="shared" si="133"/>
        <v>95445179.829999998</v>
      </c>
      <c r="U236" s="197">
        <f t="shared" si="112"/>
        <v>0</v>
      </c>
      <c r="W236" s="104" t="s">
        <v>44</v>
      </c>
      <c r="X236" s="114">
        <f t="shared" si="115"/>
        <v>0</v>
      </c>
      <c r="Y236" s="115">
        <f t="shared" si="116"/>
        <v>0</v>
      </c>
      <c r="Z236" s="115">
        <f t="shared" si="113"/>
        <v>0</v>
      </c>
      <c r="AA236" s="115">
        <f t="shared" si="114"/>
        <v>0</v>
      </c>
      <c r="AB236" s="115">
        <f t="shared" si="117"/>
        <v>0</v>
      </c>
      <c r="AC236" s="121">
        <f t="shared" si="118"/>
        <v>0</v>
      </c>
    </row>
    <row r="237" spans="1:29" ht="15.75">
      <c r="A237" s="239"/>
      <c r="B237" s="133" t="s">
        <v>45</v>
      </c>
      <c r="C237" s="95">
        <v>47520822.32</v>
      </c>
      <c r="D237" s="20"/>
      <c r="E237" s="6">
        <f t="shared" si="134"/>
        <v>47520822.32</v>
      </c>
      <c r="F237" s="95">
        <v>445130.54</v>
      </c>
      <c r="G237" s="20"/>
      <c r="H237" s="96">
        <f t="shared" si="131"/>
        <v>445130.54</v>
      </c>
      <c r="I237" s="20">
        <v>21938.97</v>
      </c>
      <c r="K237" s="6">
        <f t="shared" si="110"/>
        <v>21938.97</v>
      </c>
      <c r="L237" s="95">
        <v>0</v>
      </c>
      <c r="N237" s="96">
        <f t="shared" si="111"/>
        <v>0</v>
      </c>
      <c r="O237" s="20">
        <v>0</v>
      </c>
      <c r="P237" s="20"/>
      <c r="Q237" s="6">
        <f t="shared" si="132"/>
        <v>0</v>
      </c>
      <c r="R237" s="95">
        <v>47097630.75</v>
      </c>
      <c r="S237" s="20"/>
      <c r="T237" s="96">
        <f t="shared" si="133"/>
        <v>47097630.75</v>
      </c>
      <c r="U237" s="197">
        <f t="shared" si="112"/>
        <v>0</v>
      </c>
      <c r="W237" s="133" t="s">
        <v>45</v>
      </c>
      <c r="X237" s="114">
        <f t="shared" si="115"/>
        <v>0</v>
      </c>
      <c r="Y237" s="115">
        <f t="shared" si="116"/>
        <v>0</v>
      </c>
      <c r="Z237" s="115">
        <f t="shared" si="113"/>
        <v>0</v>
      </c>
      <c r="AA237" s="115">
        <f t="shared" si="114"/>
        <v>0</v>
      </c>
      <c r="AB237" s="115">
        <f t="shared" si="117"/>
        <v>0</v>
      </c>
      <c r="AC237" s="121">
        <f t="shared" si="118"/>
        <v>0</v>
      </c>
    </row>
    <row r="238" spans="1:29" ht="15.75">
      <c r="A238" s="239"/>
      <c r="B238" s="133" t="s">
        <v>46</v>
      </c>
      <c r="C238" s="95">
        <v>112870849.92</v>
      </c>
      <c r="D238" s="20">
        <v>112870900</v>
      </c>
      <c r="E238" s="6">
        <f t="shared" si="134"/>
        <v>-50.079999998211861</v>
      </c>
      <c r="F238" s="95">
        <v>2166637.23</v>
      </c>
      <c r="G238" s="20" t="s">
        <v>324</v>
      </c>
      <c r="H238" s="96">
        <f t="shared" si="131"/>
        <v>-2.7700000000186265</v>
      </c>
      <c r="I238" s="20">
        <v>216696.4</v>
      </c>
      <c r="J238" s="20">
        <v>216696</v>
      </c>
      <c r="K238" s="6">
        <f t="shared" si="110"/>
        <v>0.39999999999417923</v>
      </c>
      <c r="L238" s="95">
        <v>1972.3</v>
      </c>
      <c r="M238" s="20">
        <v>1972.31</v>
      </c>
      <c r="N238" s="96">
        <f t="shared" si="111"/>
        <v>-9.9999999999909051E-3</v>
      </c>
      <c r="O238" s="20">
        <v>0</v>
      </c>
      <c r="P238" s="20" t="s">
        <v>325</v>
      </c>
      <c r="Q238" s="6">
        <f t="shared" si="132"/>
        <v>-4656.47</v>
      </c>
      <c r="R238" s="95">
        <v>110918936.78</v>
      </c>
      <c r="S238" s="20">
        <v>110918900</v>
      </c>
      <c r="T238" s="96">
        <f t="shared" si="133"/>
        <v>36.780000001192093</v>
      </c>
      <c r="U238" s="197">
        <f t="shared" si="112"/>
        <v>1</v>
      </c>
      <c r="W238" s="133" t="s">
        <v>46</v>
      </c>
      <c r="X238" s="114">
        <f t="shared" si="115"/>
        <v>0</v>
      </c>
      <c r="Y238" s="115">
        <f t="shared" si="116"/>
        <v>0</v>
      </c>
      <c r="Z238" s="115">
        <f t="shared" si="113"/>
        <v>0</v>
      </c>
      <c r="AA238" s="115">
        <f t="shared" si="114"/>
        <v>0</v>
      </c>
      <c r="AB238" s="115">
        <f t="shared" si="117"/>
        <v>0</v>
      </c>
      <c r="AC238" s="121">
        <f t="shared" si="118"/>
        <v>0</v>
      </c>
    </row>
    <row r="239" spans="1:29" ht="15.75">
      <c r="A239" s="239"/>
      <c r="B239" s="133" t="s">
        <v>47</v>
      </c>
      <c r="C239" s="95">
        <v>27461402.329999998</v>
      </c>
      <c r="D239" s="20">
        <v>227461780</v>
      </c>
      <c r="E239" s="6">
        <f t="shared" si="134"/>
        <v>-200000377.67000002</v>
      </c>
      <c r="F239" s="95">
        <v>326849.88</v>
      </c>
      <c r="G239" s="20" t="s">
        <v>326</v>
      </c>
      <c r="H239" s="96">
        <f t="shared" si="131"/>
        <v>-0.11999999999534339</v>
      </c>
      <c r="I239" s="20">
        <v>10085.94</v>
      </c>
      <c r="J239" s="20">
        <v>10086</v>
      </c>
      <c r="K239" s="4">
        <f t="shared" si="110"/>
        <v>-5.9999999999490683E-2</v>
      </c>
      <c r="L239" s="95">
        <v>993.77</v>
      </c>
      <c r="M239" s="20" t="s">
        <v>339</v>
      </c>
      <c r="N239" s="145">
        <f t="shared" si="111"/>
        <v>-1</v>
      </c>
      <c r="O239" s="20">
        <v>0</v>
      </c>
      <c r="P239" s="20" t="s">
        <v>55</v>
      </c>
      <c r="Q239" s="6">
        <f t="shared" si="132"/>
        <v>0</v>
      </c>
      <c r="R239" s="95">
        <v>29348847.309999999</v>
      </c>
      <c r="S239" s="20">
        <v>29348880</v>
      </c>
      <c r="T239" s="96">
        <f t="shared" si="133"/>
        <v>-32.690000001341105</v>
      </c>
      <c r="U239" s="197">
        <f t="shared" si="112"/>
        <v>1</v>
      </c>
      <c r="W239" s="133" t="s">
        <v>47</v>
      </c>
      <c r="X239" s="114">
        <f t="shared" si="115"/>
        <v>1</v>
      </c>
      <c r="Y239" s="115">
        <f t="shared" si="116"/>
        <v>0</v>
      </c>
      <c r="Z239" s="115">
        <f t="shared" si="113"/>
        <v>0</v>
      </c>
      <c r="AA239" s="115">
        <f t="shared" si="114"/>
        <v>0</v>
      </c>
      <c r="AB239" s="115">
        <f t="shared" si="117"/>
        <v>0</v>
      </c>
      <c r="AC239" s="121">
        <f t="shared" si="118"/>
        <v>0</v>
      </c>
    </row>
    <row r="240" spans="1:29" ht="15.75">
      <c r="A240" s="239"/>
      <c r="B240" s="133" t="s">
        <v>48</v>
      </c>
      <c r="C240" s="95">
        <v>97426352.680000007</v>
      </c>
      <c r="D240" s="20"/>
      <c r="E240" s="6">
        <f t="shared" si="134"/>
        <v>97426352.680000007</v>
      </c>
      <c r="F240" s="95">
        <v>1031117.01</v>
      </c>
      <c r="G240" s="20"/>
      <c r="H240" s="96">
        <f t="shared" si="131"/>
        <v>1031117.01</v>
      </c>
      <c r="I240" s="20">
        <v>199012.69</v>
      </c>
      <c r="J240" s="20"/>
      <c r="K240" s="6">
        <f t="shared" si="110"/>
        <v>199012.69</v>
      </c>
      <c r="L240" s="95">
        <v>101321.28</v>
      </c>
      <c r="M240" s="20"/>
      <c r="N240" s="96">
        <f t="shared" si="111"/>
        <v>101321.28</v>
      </c>
      <c r="O240" s="20">
        <v>0</v>
      </c>
      <c r="P240" s="20"/>
      <c r="Q240" s="6">
        <f t="shared" si="132"/>
        <v>0</v>
      </c>
      <c r="R240" s="95">
        <v>96492927.069999993</v>
      </c>
      <c r="S240" s="20"/>
      <c r="T240" s="96">
        <f t="shared" si="133"/>
        <v>96492927.069999993</v>
      </c>
      <c r="U240" s="197">
        <f t="shared" si="112"/>
        <v>0</v>
      </c>
      <c r="W240" s="133" t="s">
        <v>48</v>
      </c>
      <c r="X240" s="114">
        <f t="shared" si="115"/>
        <v>0</v>
      </c>
      <c r="Y240" s="115">
        <f t="shared" si="116"/>
        <v>0</v>
      </c>
      <c r="Z240" s="115">
        <f t="shared" si="113"/>
        <v>0</v>
      </c>
      <c r="AA240" s="115">
        <f t="shared" si="114"/>
        <v>0</v>
      </c>
      <c r="AB240" s="115">
        <f t="shared" si="117"/>
        <v>0</v>
      </c>
      <c r="AC240" s="121">
        <f t="shared" si="118"/>
        <v>0</v>
      </c>
    </row>
    <row r="241" spans="1:29" ht="15.75">
      <c r="A241" s="239"/>
      <c r="B241" s="133" t="s">
        <v>49</v>
      </c>
      <c r="C241" s="95">
        <v>82986658.25</v>
      </c>
      <c r="D241" s="20"/>
      <c r="E241" s="6">
        <f t="shared" si="134"/>
        <v>82986658.25</v>
      </c>
      <c r="F241" s="95">
        <v>7977697.7699999996</v>
      </c>
      <c r="G241" s="20"/>
      <c r="H241" s="96">
        <f t="shared" si="131"/>
        <v>7977697.7699999996</v>
      </c>
      <c r="I241" s="20">
        <v>631614.75</v>
      </c>
      <c r="J241" s="20"/>
      <c r="K241" s="6">
        <f t="shared" si="110"/>
        <v>631614.75</v>
      </c>
      <c r="L241" s="95">
        <v>524725.43999999994</v>
      </c>
      <c r="M241" s="20"/>
      <c r="N241" s="96">
        <f t="shared" si="111"/>
        <v>524725.43999999994</v>
      </c>
      <c r="O241" s="20">
        <v>1392110.77</v>
      </c>
      <c r="P241" s="20"/>
      <c r="Q241" s="6">
        <f t="shared" si="132"/>
        <v>1392110.77</v>
      </c>
      <c r="R241" s="95">
        <v>73723739</v>
      </c>
      <c r="S241" s="20"/>
      <c r="T241" s="96">
        <f t="shared" si="133"/>
        <v>73723739</v>
      </c>
      <c r="U241" s="197">
        <f t="shared" si="112"/>
        <v>0</v>
      </c>
      <c r="W241" s="133" t="s">
        <v>49</v>
      </c>
      <c r="X241" s="114">
        <f t="shared" si="115"/>
        <v>0</v>
      </c>
      <c r="Y241" s="115">
        <f t="shared" si="116"/>
        <v>0</v>
      </c>
      <c r="Z241" s="115">
        <f t="shared" si="113"/>
        <v>0</v>
      </c>
      <c r="AA241" s="115">
        <f t="shared" si="114"/>
        <v>0</v>
      </c>
      <c r="AB241" s="115">
        <f t="shared" si="117"/>
        <v>0</v>
      </c>
      <c r="AC241" s="121">
        <f t="shared" si="118"/>
        <v>0</v>
      </c>
    </row>
    <row r="242" spans="1:29" ht="15.75">
      <c r="A242" s="240"/>
      <c r="B242" s="134" t="s">
        <v>50</v>
      </c>
      <c r="C242" s="97">
        <v>94363359.959999993</v>
      </c>
      <c r="D242" s="98"/>
      <c r="E242" s="146">
        <f t="shared" si="134"/>
        <v>94363359.959999993</v>
      </c>
      <c r="F242" s="97">
        <v>789403.68</v>
      </c>
      <c r="G242" s="98"/>
      <c r="H242" s="144">
        <f t="shared" si="131"/>
        <v>789403.68</v>
      </c>
      <c r="I242" s="98">
        <v>165840.24</v>
      </c>
      <c r="J242" s="98"/>
      <c r="K242" s="146">
        <f t="shared" si="110"/>
        <v>165840.24</v>
      </c>
      <c r="L242" s="97">
        <v>66375.490000000005</v>
      </c>
      <c r="M242" s="98"/>
      <c r="N242" s="144">
        <f t="shared" si="111"/>
        <v>66375.490000000005</v>
      </c>
      <c r="O242" s="98">
        <v>-1</v>
      </c>
      <c r="P242" s="98"/>
      <c r="Q242" s="140">
        <f t="shared" si="132"/>
        <v>-1</v>
      </c>
      <c r="R242" s="97">
        <v>93692242.870000005</v>
      </c>
      <c r="S242" s="98"/>
      <c r="T242" s="141">
        <f t="shared" si="133"/>
        <v>93692242.870000005</v>
      </c>
      <c r="U242" s="198">
        <f t="shared" si="112"/>
        <v>0</v>
      </c>
      <c r="W242" s="134" t="s">
        <v>50</v>
      </c>
      <c r="X242" s="118">
        <f t="shared" si="115"/>
        <v>0</v>
      </c>
      <c r="Y242" s="119">
        <f t="shared" si="116"/>
        <v>0</v>
      </c>
      <c r="Z242" s="119">
        <f t="shared" si="113"/>
        <v>0</v>
      </c>
      <c r="AA242" s="119">
        <f t="shared" si="114"/>
        <v>0</v>
      </c>
      <c r="AB242" s="119">
        <f t="shared" si="117"/>
        <v>0</v>
      </c>
      <c r="AC242" s="124">
        <f t="shared" si="118"/>
        <v>0</v>
      </c>
    </row>
    <row r="243" spans="1:29" ht="15.75">
      <c r="A243" s="238">
        <v>42460</v>
      </c>
      <c r="B243" s="132" t="s">
        <v>42</v>
      </c>
      <c r="C243" s="95">
        <v>48059783.049999997</v>
      </c>
      <c r="D243" s="20"/>
      <c r="E243" s="6">
        <f>C243-D243</f>
        <v>48059783.049999997</v>
      </c>
      <c r="F243" s="95">
        <v>512409.21</v>
      </c>
      <c r="G243" s="20"/>
      <c r="H243" s="96">
        <f>F243-G243</f>
        <v>512409.21</v>
      </c>
      <c r="I243" s="20">
        <v>9572.64</v>
      </c>
      <c r="J243" s="20"/>
      <c r="K243" s="6">
        <f t="shared" si="110"/>
        <v>9572.64</v>
      </c>
      <c r="L243" s="95">
        <v>-1</v>
      </c>
      <c r="M243" s="20"/>
      <c r="N243" s="96">
        <f t="shared" si="111"/>
        <v>-1</v>
      </c>
      <c r="O243" s="20">
        <v>-1</v>
      </c>
      <c r="P243" s="20"/>
      <c r="Q243" s="6">
        <f>O243-P243</f>
        <v>-1</v>
      </c>
      <c r="R243" s="95">
        <v>48402449.619999997</v>
      </c>
      <c r="S243" s="20"/>
      <c r="T243" s="96">
        <f>R243-S243</f>
        <v>48402449.619999997</v>
      </c>
      <c r="U243" s="196">
        <f t="shared" si="112"/>
        <v>0</v>
      </c>
      <c r="W243" s="132" t="s">
        <v>42</v>
      </c>
      <c r="X243" s="110">
        <f t="shared" ref="X243:X251" si="135">+IF(AND(C243&lt;&gt;0,D243&lt;&gt;0,OR(E243&gt;100,E243&lt;-100)),1,0)</f>
        <v>0</v>
      </c>
      <c r="Y243" s="111">
        <f t="shared" ref="Y243:Y251" si="136">+IF(AND(F243&lt;&gt;0,G243&lt;&gt;0,OR(H243&gt;100,H243&lt;-100)),1,0)</f>
        <v>0</v>
      </c>
      <c r="Z243" s="111">
        <f t="shared" si="113"/>
        <v>0</v>
      </c>
      <c r="AA243" s="111">
        <f t="shared" si="114"/>
        <v>0</v>
      </c>
      <c r="AB243" s="111">
        <f t="shared" ref="AB243:AB251" si="137">+IF(AND(O243&lt;&gt;0,P243&lt;&gt;0,OR(Q243&gt;100,Q243&lt;-100)),1,0)</f>
        <v>0</v>
      </c>
      <c r="AC243" s="123">
        <f t="shared" ref="AC243:AC251" si="138">+IF(AND(R243&lt;&gt;0,S243&lt;&gt;0,OR(T243&gt;100,T243&lt;-100)),1,0)</f>
        <v>0</v>
      </c>
    </row>
    <row r="244" spans="1:29" ht="15.75">
      <c r="A244" s="239"/>
      <c r="B244" s="133" t="s">
        <v>43</v>
      </c>
      <c r="C244" s="95">
        <v>40967564.909999996</v>
      </c>
      <c r="D244" s="20">
        <v>40967550</v>
      </c>
      <c r="E244" s="6">
        <f>C244-D244</f>
        <v>14.909999996423721</v>
      </c>
      <c r="F244" s="95">
        <v>345882.73</v>
      </c>
      <c r="G244" s="20" t="s">
        <v>327</v>
      </c>
      <c r="H244" s="96">
        <f t="shared" ref="H244:H251" si="139">F244-G244</f>
        <v>-7732.2700000000186</v>
      </c>
      <c r="I244" s="20">
        <v>12317.45</v>
      </c>
      <c r="J244" s="20">
        <v>12317.5</v>
      </c>
      <c r="K244" s="6">
        <f t="shared" si="110"/>
        <v>-4.9999999999272404E-2</v>
      </c>
      <c r="L244" s="95">
        <v>10232.73</v>
      </c>
      <c r="M244" s="20">
        <v>10232.700000000001</v>
      </c>
      <c r="N244" s="96">
        <f t="shared" si="111"/>
        <v>2.9999999998835847E-2</v>
      </c>
      <c r="O244" s="20">
        <v>440796.05</v>
      </c>
      <c r="P244" s="20" t="s">
        <v>328</v>
      </c>
      <c r="Q244" s="6">
        <f t="shared" ref="Q244:Q251" si="140">O244-P244</f>
        <v>4.9999999988358468E-2</v>
      </c>
      <c r="R244" s="95">
        <v>44080853.469999999</v>
      </c>
      <c r="S244" s="20">
        <v>118065996</v>
      </c>
      <c r="T244" s="96">
        <f t="shared" ref="T244:T251" si="141">R244-S244</f>
        <v>-73985142.530000001</v>
      </c>
      <c r="U244" s="197">
        <f t="shared" si="112"/>
        <v>1</v>
      </c>
      <c r="W244" s="133" t="s">
        <v>43</v>
      </c>
      <c r="X244" s="114">
        <f t="shared" si="135"/>
        <v>0</v>
      </c>
      <c r="Y244" s="115">
        <f t="shared" si="136"/>
        <v>1</v>
      </c>
      <c r="Z244" s="115">
        <f t="shared" si="113"/>
        <v>0</v>
      </c>
      <c r="AA244" s="115">
        <f t="shared" si="114"/>
        <v>0</v>
      </c>
      <c r="AB244" s="115">
        <f t="shared" si="137"/>
        <v>0</v>
      </c>
      <c r="AC244" s="121">
        <f t="shared" si="138"/>
        <v>1</v>
      </c>
    </row>
    <row r="245" spans="1:29" ht="15.75">
      <c r="A245" s="239"/>
      <c r="B245" s="104" t="s">
        <v>44</v>
      </c>
      <c r="C245" s="95">
        <v>95445179.829999998</v>
      </c>
      <c r="D245" s="20"/>
      <c r="E245" s="6">
        <f t="shared" ref="E245:E251" si="142">C245-D245</f>
        <v>95445179.829999998</v>
      </c>
      <c r="F245" s="95">
        <v>1701212.56</v>
      </c>
      <c r="G245" s="20"/>
      <c r="H245" s="96">
        <f>F245-G245</f>
        <v>1701212.56</v>
      </c>
      <c r="I245" s="20">
        <v>103775.72</v>
      </c>
      <c r="K245" s="6">
        <f t="shared" si="110"/>
        <v>103775.72</v>
      </c>
      <c r="L245" s="95">
        <v>54687.46</v>
      </c>
      <c r="N245" s="96">
        <f t="shared" si="111"/>
        <v>54687.46</v>
      </c>
      <c r="O245" s="20">
        <v>0</v>
      </c>
      <c r="P245" s="20"/>
      <c r="Q245" s="6">
        <f t="shared" si="140"/>
        <v>0</v>
      </c>
      <c r="R245" s="95">
        <v>93793055.519999996</v>
      </c>
      <c r="S245" s="20"/>
      <c r="T245" s="96">
        <f t="shared" si="141"/>
        <v>93793055.519999996</v>
      </c>
      <c r="U245" s="197">
        <f t="shared" si="112"/>
        <v>0</v>
      </c>
      <c r="W245" s="104" t="s">
        <v>44</v>
      </c>
      <c r="X245" s="114">
        <f t="shared" si="135"/>
        <v>0</v>
      </c>
      <c r="Y245" s="115">
        <f t="shared" si="136"/>
        <v>0</v>
      </c>
      <c r="Z245" s="115">
        <f t="shared" si="113"/>
        <v>0</v>
      </c>
      <c r="AA245" s="115">
        <f t="shared" si="114"/>
        <v>0</v>
      </c>
      <c r="AB245" s="115">
        <f t="shared" si="137"/>
        <v>0</v>
      </c>
      <c r="AC245" s="121">
        <f t="shared" si="138"/>
        <v>0</v>
      </c>
    </row>
    <row r="246" spans="1:29" ht="15.75">
      <c r="A246" s="239"/>
      <c r="B246" s="133" t="s">
        <v>45</v>
      </c>
      <c r="C246" s="95">
        <v>47097630.75</v>
      </c>
      <c r="D246" s="20"/>
      <c r="E246" s="6">
        <f t="shared" si="142"/>
        <v>47097630.75</v>
      </c>
      <c r="F246" s="95">
        <v>684339.69</v>
      </c>
      <c r="G246" s="20"/>
      <c r="H246" s="96">
        <f t="shared" si="139"/>
        <v>684339.69</v>
      </c>
      <c r="I246" s="20">
        <v>97227.02</v>
      </c>
      <c r="J246" s="20"/>
      <c r="K246" s="6">
        <f t="shared" si="110"/>
        <v>97227.02</v>
      </c>
      <c r="L246" s="95">
        <v>6394.31</v>
      </c>
      <c r="M246" s="20"/>
      <c r="N246" s="96">
        <f t="shared" si="111"/>
        <v>6394.31</v>
      </c>
      <c r="O246" s="20">
        <v>0</v>
      </c>
      <c r="P246" s="20"/>
      <c r="Q246" s="6">
        <f t="shared" si="140"/>
        <v>0</v>
      </c>
      <c r="R246" s="95">
        <v>46504123.759999998</v>
      </c>
      <c r="S246" s="20"/>
      <c r="T246" s="96">
        <f t="shared" si="141"/>
        <v>46504123.759999998</v>
      </c>
      <c r="U246" s="197">
        <f t="shared" si="112"/>
        <v>0</v>
      </c>
      <c r="W246" s="133" t="s">
        <v>45</v>
      </c>
      <c r="X246" s="114">
        <f t="shared" si="135"/>
        <v>0</v>
      </c>
      <c r="Y246" s="115">
        <f t="shared" si="136"/>
        <v>0</v>
      </c>
      <c r="Z246" s="115">
        <f t="shared" si="113"/>
        <v>0</v>
      </c>
      <c r="AA246" s="115">
        <f t="shared" si="114"/>
        <v>0</v>
      </c>
      <c r="AB246" s="115">
        <f t="shared" si="137"/>
        <v>0</v>
      </c>
      <c r="AC246" s="121">
        <f t="shared" si="138"/>
        <v>0</v>
      </c>
    </row>
    <row r="247" spans="1:29" ht="15.75">
      <c r="A247" s="239"/>
      <c r="B247" s="133" t="s">
        <v>46</v>
      </c>
      <c r="C247" s="95">
        <v>110918936.78</v>
      </c>
      <c r="D247" s="20"/>
      <c r="E247" s="6">
        <f t="shared" si="142"/>
        <v>110918936.78</v>
      </c>
      <c r="F247" s="95">
        <v>1746074.79</v>
      </c>
      <c r="G247" s="20"/>
      <c r="H247" s="96">
        <f t="shared" si="139"/>
        <v>1746074.79</v>
      </c>
      <c r="I247" s="20">
        <v>135759.94</v>
      </c>
      <c r="J247" s="20"/>
      <c r="K247" s="6">
        <f t="shared" si="110"/>
        <v>135759.94</v>
      </c>
      <c r="L247" s="95">
        <v>209347.42</v>
      </c>
      <c r="M247" s="20"/>
      <c r="N247" s="96">
        <f t="shared" si="111"/>
        <v>209347.42</v>
      </c>
      <c r="O247" s="20">
        <v>306191.61</v>
      </c>
      <c r="P247" s="20"/>
      <c r="Q247" s="6">
        <f t="shared" si="140"/>
        <v>306191.61</v>
      </c>
      <c r="R247" s="95">
        <v>115473097.13</v>
      </c>
      <c r="S247" s="20"/>
      <c r="T247" s="96">
        <f t="shared" si="141"/>
        <v>115473097.13</v>
      </c>
      <c r="U247" s="197">
        <f t="shared" si="112"/>
        <v>0</v>
      </c>
      <c r="W247" s="133" t="s">
        <v>46</v>
      </c>
      <c r="X247" s="114">
        <f t="shared" si="135"/>
        <v>0</v>
      </c>
      <c r="Y247" s="115">
        <f t="shared" si="136"/>
        <v>0</v>
      </c>
      <c r="Z247" s="115">
        <f t="shared" si="113"/>
        <v>0</v>
      </c>
      <c r="AA247" s="115">
        <f t="shared" si="114"/>
        <v>0</v>
      </c>
      <c r="AB247" s="115">
        <f t="shared" si="137"/>
        <v>0</v>
      </c>
      <c r="AC247" s="121">
        <f t="shared" si="138"/>
        <v>0</v>
      </c>
    </row>
    <row r="248" spans="1:29" ht="15.75">
      <c r="A248" s="239"/>
      <c r="B248" s="133" t="s">
        <v>47</v>
      </c>
      <c r="C248" s="95">
        <v>29348847.309999999</v>
      </c>
      <c r="D248" s="20">
        <v>29348880</v>
      </c>
      <c r="E248" s="6">
        <f t="shared" si="142"/>
        <v>-32.690000001341105</v>
      </c>
      <c r="F248" s="95">
        <v>355301.36</v>
      </c>
      <c r="G248" s="20" t="s">
        <v>329</v>
      </c>
      <c r="H248" s="96">
        <f t="shared" si="139"/>
        <v>0.35999999998603016</v>
      </c>
      <c r="I248" s="20">
        <v>74600.759999999995</v>
      </c>
      <c r="J248" s="20">
        <v>74600.800000000003</v>
      </c>
      <c r="K248" s="4">
        <f t="shared" si="110"/>
        <v>-4.0000000008149073E-2</v>
      </c>
      <c r="L248" s="95">
        <v>10019.540000000001</v>
      </c>
      <c r="M248" s="20">
        <v>10019.5</v>
      </c>
      <c r="N248" s="145">
        <f t="shared" si="111"/>
        <v>4.0000000000873115E-2</v>
      </c>
      <c r="O248" s="20">
        <v>0</v>
      </c>
      <c r="P248" s="20" t="s">
        <v>55</v>
      </c>
      <c r="Q248" s="6">
        <f t="shared" si="140"/>
        <v>0</v>
      </c>
      <c r="R248" s="95">
        <v>30031972.039999999</v>
      </c>
      <c r="S248" s="20">
        <v>30032010</v>
      </c>
      <c r="T248" s="96">
        <f t="shared" si="141"/>
        <v>-37.96000000089407</v>
      </c>
      <c r="U248" s="197">
        <f t="shared" si="112"/>
        <v>1</v>
      </c>
      <c r="W248" s="133" t="s">
        <v>47</v>
      </c>
      <c r="X248" s="114">
        <f t="shared" si="135"/>
        <v>0</v>
      </c>
      <c r="Y248" s="115">
        <f t="shared" si="136"/>
        <v>0</v>
      </c>
      <c r="Z248" s="115">
        <f t="shared" si="113"/>
        <v>0</v>
      </c>
      <c r="AA248" s="115">
        <f t="shared" si="114"/>
        <v>0</v>
      </c>
      <c r="AB248" s="115">
        <f t="shared" si="137"/>
        <v>0</v>
      </c>
      <c r="AC248" s="121">
        <f t="shared" si="138"/>
        <v>0</v>
      </c>
    </row>
    <row r="249" spans="1:29" ht="15.75">
      <c r="A249" s="239"/>
      <c r="B249" s="133" t="s">
        <v>48</v>
      </c>
      <c r="C249" s="95">
        <v>96492927.069999993</v>
      </c>
      <c r="D249" s="20"/>
      <c r="E249" s="6">
        <f t="shared" si="142"/>
        <v>96492927.069999993</v>
      </c>
      <c r="F249" s="95">
        <v>1103781.83</v>
      </c>
      <c r="G249" s="20"/>
      <c r="H249" s="96">
        <f t="shared" si="139"/>
        <v>1103781.83</v>
      </c>
      <c r="I249" s="20">
        <v>66072.39</v>
      </c>
      <c r="J249" s="20"/>
      <c r="K249" s="6">
        <f t="shared" si="110"/>
        <v>66072.39</v>
      </c>
      <c r="L249" s="95">
        <v>8817.1200000000008</v>
      </c>
      <c r="M249" s="20"/>
      <c r="N249" s="96">
        <f t="shared" si="111"/>
        <v>8817.1200000000008</v>
      </c>
      <c r="O249" s="20">
        <v>0</v>
      </c>
      <c r="P249" s="20"/>
      <c r="Q249" s="6">
        <f t="shared" si="140"/>
        <v>0</v>
      </c>
      <c r="R249" s="95">
        <v>95446400.5</v>
      </c>
      <c r="S249" s="20"/>
      <c r="T249" s="96">
        <f t="shared" si="141"/>
        <v>95446400.5</v>
      </c>
      <c r="U249" s="197">
        <f t="shared" si="112"/>
        <v>0</v>
      </c>
      <c r="W249" s="133" t="s">
        <v>48</v>
      </c>
      <c r="X249" s="114">
        <f t="shared" si="135"/>
        <v>0</v>
      </c>
      <c r="Y249" s="115">
        <f t="shared" si="136"/>
        <v>0</v>
      </c>
      <c r="Z249" s="115">
        <f t="shared" si="113"/>
        <v>0</v>
      </c>
      <c r="AA249" s="115">
        <f t="shared" si="114"/>
        <v>0</v>
      </c>
      <c r="AB249" s="115">
        <f t="shared" si="137"/>
        <v>0</v>
      </c>
      <c r="AC249" s="121">
        <f t="shared" si="138"/>
        <v>0</v>
      </c>
    </row>
    <row r="250" spans="1:29" ht="15.75">
      <c r="A250" s="239"/>
      <c r="B250" s="133" t="s">
        <v>49</v>
      </c>
      <c r="C250" s="95">
        <v>73723739</v>
      </c>
      <c r="D250" s="20"/>
      <c r="E250" s="6">
        <f t="shared" si="142"/>
        <v>73723739</v>
      </c>
      <c r="F250" s="95">
        <v>2839779.2</v>
      </c>
      <c r="G250" s="20"/>
      <c r="H250" s="96">
        <f t="shared" si="139"/>
        <v>2839779.2</v>
      </c>
      <c r="I250" s="20">
        <v>479633.34</v>
      </c>
      <c r="J250" s="20"/>
      <c r="K250" s="6">
        <f t="shared" si="110"/>
        <v>479633.34</v>
      </c>
      <c r="L250" s="95">
        <v>949838.4</v>
      </c>
      <c r="M250" s="20"/>
      <c r="N250" s="96">
        <f t="shared" si="111"/>
        <v>949838.4</v>
      </c>
      <c r="O250" s="20">
        <v>625240.26</v>
      </c>
      <c r="P250" s="20"/>
      <c r="Q250" s="6">
        <f t="shared" si="140"/>
        <v>625240.26</v>
      </c>
      <c r="R250" s="95">
        <v>69788514.459999993</v>
      </c>
      <c r="S250" s="20"/>
      <c r="T250" s="96">
        <f t="shared" si="141"/>
        <v>69788514.459999993</v>
      </c>
      <c r="U250" s="197">
        <f t="shared" si="112"/>
        <v>0</v>
      </c>
      <c r="W250" s="133" t="s">
        <v>49</v>
      </c>
      <c r="X250" s="114">
        <f t="shared" si="135"/>
        <v>0</v>
      </c>
      <c r="Y250" s="115">
        <f t="shared" si="136"/>
        <v>0</v>
      </c>
      <c r="Z250" s="115">
        <f t="shared" si="113"/>
        <v>0</v>
      </c>
      <c r="AA250" s="115">
        <f t="shared" si="114"/>
        <v>0</v>
      </c>
      <c r="AB250" s="115">
        <f t="shared" si="137"/>
        <v>0</v>
      </c>
      <c r="AC250" s="121">
        <f t="shared" si="138"/>
        <v>0</v>
      </c>
    </row>
    <row r="251" spans="1:29" ht="15.75">
      <c r="A251" s="240"/>
      <c r="B251" s="134" t="s">
        <v>50</v>
      </c>
      <c r="C251" s="97">
        <v>93692242.870000005</v>
      </c>
      <c r="D251" s="98"/>
      <c r="E251" s="146">
        <f t="shared" si="142"/>
        <v>93692242.870000005</v>
      </c>
      <c r="F251" s="97">
        <v>1340238.81</v>
      </c>
      <c r="G251" s="98"/>
      <c r="H251" s="144">
        <f t="shared" si="139"/>
        <v>1340238.81</v>
      </c>
      <c r="I251" s="98">
        <v>512384.07</v>
      </c>
      <c r="J251" s="98"/>
      <c r="K251" s="146">
        <f t="shared" si="110"/>
        <v>512384.07</v>
      </c>
      <c r="L251" s="97">
        <v>165277.66</v>
      </c>
      <c r="M251" s="98"/>
      <c r="N251" s="144">
        <f t="shared" si="111"/>
        <v>165277.66</v>
      </c>
      <c r="O251" s="98">
        <v>818472.5</v>
      </c>
      <c r="P251" s="98"/>
      <c r="Q251" s="140">
        <f t="shared" si="140"/>
        <v>818472.5</v>
      </c>
      <c r="R251" s="97">
        <v>103874343.29000001</v>
      </c>
      <c r="S251" s="98"/>
      <c r="T251" s="141">
        <f t="shared" si="141"/>
        <v>103874343.29000001</v>
      </c>
      <c r="U251" s="198">
        <f t="shared" si="112"/>
        <v>0</v>
      </c>
      <c r="W251" s="134" t="s">
        <v>50</v>
      </c>
      <c r="X251" s="118">
        <f t="shared" si="135"/>
        <v>0</v>
      </c>
      <c r="Y251" s="119">
        <f t="shared" si="136"/>
        <v>0</v>
      </c>
      <c r="Z251" s="119">
        <f t="shared" si="113"/>
        <v>0</v>
      </c>
      <c r="AA251" s="119">
        <f t="shared" si="114"/>
        <v>0</v>
      </c>
      <c r="AB251" s="119">
        <f t="shared" si="137"/>
        <v>0</v>
      </c>
      <c r="AC251" s="124">
        <f t="shared" si="138"/>
        <v>0</v>
      </c>
    </row>
    <row r="253" spans="1:29" ht="21" customHeight="1">
      <c r="U253" s="201" t="s">
        <v>345</v>
      </c>
      <c r="X253" s="91" t="s">
        <v>13</v>
      </c>
      <c r="Y253" s="91" t="s">
        <v>14</v>
      </c>
      <c r="Z253" s="109" t="s">
        <v>15</v>
      </c>
      <c r="AA253" s="91" t="s">
        <v>16</v>
      </c>
      <c r="AB253" s="91" t="s">
        <v>17</v>
      </c>
      <c r="AC253" s="91" t="s">
        <v>18</v>
      </c>
    </row>
    <row r="254" spans="1:29" ht="15.75">
      <c r="U254" s="196">
        <f>U9+U18+U27+U36+U45+U54+U63+U72+U81+U90+U99+U108+U117+U126+U135+U144+U153+U162+U171+U180+U189+U198+U207+U216+U225+U234+U243</f>
        <v>0</v>
      </c>
      <c r="W254" s="132" t="s">
        <v>42</v>
      </c>
      <c r="X254" s="110">
        <f>X9+X18+X27+X36+X45+X54+X63+X72+X81+X90+X99+X108+X117+X126+X135+X144+X153+X162+X171+X180+X189+X198+X207+X216+X225+X234+X243</f>
        <v>0</v>
      </c>
      <c r="Y254" s="111">
        <f t="shared" ref="Y254:AC254" si="143">Y9+Y18+Y27+Y36+Y45+Y54+Y63+Y72+Y81+Y90+Y99+Y108+Y117+Y126+Y135+Y144+Y153+Y162+Y171+Y180+Y189+Y198+Y207+Y216+Y225+Y234+Y243</f>
        <v>0</v>
      </c>
      <c r="Z254" s="111">
        <f t="shared" si="143"/>
        <v>0</v>
      </c>
      <c r="AA254" s="111">
        <f t="shared" si="143"/>
        <v>0</v>
      </c>
      <c r="AB254" s="111">
        <f t="shared" si="143"/>
        <v>0</v>
      </c>
      <c r="AC254" s="123">
        <f t="shared" si="143"/>
        <v>0</v>
      </c>
    </row>
    <row r="255" spans="1:29" ht="15.75">
      <c r="U255" s="197">
        <f t="shared" ref="U255:U262" si="144">U10+U19+U28+U37+U46+U55+U64+U73+U82+U91+U100+U109+U118+U127+U136+U145+U154+U163+U172+U181+U190+U199+U208+U217+U226+U235+U244</f>
        <v>23</v>
      </c>
      <c r="W255" s="133" t="s">
        <v>43</v>
      </c>
      <c r="X255" s="114">
        <f t="shared" ref="X255:AC255" si="145">X10+X19+X28+X37+X46+X55+X64+X73+X82+X91+X100+X109+X118+X127+X136+X145+X154+X163+X172+X181+X190+X199+X208+X217+X226+X235+X244</f>
        <v>3</v>
      </c>
      <c r="Y255" s="115">
        <f t="shared" si="145"/>
        <v>21</v>
      </c>
      <c r="Z255" s="115">
        <f t="shared" si="145"/>
        <v>2</v>
      </c>
      <c r="AA255" s="115">
        <f t="shared" si="145"/>
        <v>2</v>
      </c>
      <c r="AB255" s="115">
        <f t="shared" si="145"/>
        <v>1</v>
      </c>
      <c r="AC255" s="121">
        <f t="shared" si="145"/>
        <v>1</v>
      </c>
    </row>
    <row r="256" spans="1:29" ht="15.75">
      <c r="U256" s="197">
        <f t="shared" si="144"/>
        <v>0</v>
      </c>
      <c r="W256" s="104" t="s">
        <v>44</v>
      </c>
      <c r="X256" s="114">
        <f t="shared" ref="X256:AC256" si="146">X11+X20+X29+X38+X47+X56+X65+X74+X83+X92+X101+X110+X119+X128+X137+X146+X155+X164+X173+X182+X191+X200+X209+X218+X227+X236+X245</f>
        <v>0</v>
      </c>
      <c r="Y256" s="115">
        <f t="shared" si="146"/>
        <v>0</v>
      </c>
      <c r="Z256" s="115">
        <f t="shared" si="146"/>
        <v>0</v>
      </c>
      <c r="AA256" s="115">
        <f t="shared" si="146"/>
        <v>0</v>
      </c>
      <c r="AB256" s="115">
        <f t="shared" si="146"/>
        <v>0</v>
      </c>
      <c r="AC256" s="121">
        <f t="shared" si="146"/>
        <v>0</v>
      </c>
    </row>
    <row r="257" spans="21:29" ht="15.75">
      <c r="U257" s="197">
        <f t="shared" si="144"/>
        <v>0</v>
      </c>
      <c r="W257" s="133" t="s">
        <v>45</v>
      </c>
      <c r="X257" s="114">
        <f t="shared" ref="X257:AC257" si="147">X12+X21+X30+X39+X48+X57+X66+X75+X84+X93+X102+X111+X120+X129+X138+X147+X156+X165+X174+X183+X192+X201+X210+X219+X228+X237+X246</f>
        <v>0</v>
      </c>
      <c r="Y257" s="115">
        <f t="shared" si="147"/>
        <v>0</v>
      </c>
      <c r="Z257" s="115">
        <f t="shared" si="147"/>
        <v>0</v>
      </c>
      <c r="AA257" s="115">
        <f t="shared" si="147"/>
        <v>0</v>
      </c>
      <c r="AB257" s="115">
        <f t="shared" si="147"/>
        <v>0</v>
      </c>
      <c r="AC257" s="121">
        <f t="shared" si="147"/>
        <v>0</v>
      </c>
    </row>
    <row r="258" spans="21:29" ht="15.75">
      <c r="U258" s="197">
        <f t="shared" si="144"/>
        <v>17</v>
      </c>
      <c r="W258" s="133" t="s">
        <v>46</v>
      </c>
      <c r="X258" s="114">
        <f t="shared" ref="X258:AC258" si="148">X13+X22+X31+X40+X49+X58+X67+X76+X85+X94+X103+X112+X121+X130+X139+X148+X157+X166+X175+X184+X193+X202+X211+X220+X229+X238+X247</f>
        <v>2</v>
      </c>
      <c r="Y258" s="115">
        <f t="shared" si="148"/>
        <v>0</v>
      </c>
      <c r="Z258" s="115">
        <f t="shared" si="148"/>
        <v>2</v>
      </c>
      <c r="AA258" s="115">
        <f t="shared" si="148"/>
        <v>4</v>
      </c>
      <c r="AB258" s="115">
        <f t="shared" si="148"/>
        <v>14</v>
      </c>
      <c r="AC258" s="121">
        <f t="shared" si="148"/>
        <v>0</v>
      </c>
    </row>
    <row r="259" spans="21:29" ht="15.75">
      <c r="U259" s="197">
        <f t="shared" si="144"/>
        <v>17</v>
      </c>
      <c r="W259" s="133" t="s">
        <v>47</v>
      </c>
      <c r="X259" s="114">
        <f t="shared" ref="X259:AC259" si="149">X14+X23+X32+X41+X50+X59+X68+X77+X86+X95+X104+X113+X122+X131+X140+X149+X158+X167+X176+X185+X194+X203+X212+X221+X230+X239+X248</f>
        <v>1</v>
      </c>
      <c r="Y259" s="115">
        <f t="shared" si="149"/>
        <v>0</v>
      </c>
      <c r="Z259" s="115">
        <f t="shared" si="149"/>
        <v>0</v>
      </c>
      <c r="AA259" s="115">
        <f t="shared" si="149"/>
        <v>0</v>
      </c>
      <c r="AB259" s="115">
        <f t="shared" si="149"/>
        <v>0</v>
      </c>
      <c r="AC259" s="121">
        <f t="shared" si="149"/>
        <v>0</v>
      </c>
    </row>
    <row r="260" spans="21:29" ht="15.75">
      <c r="U260" s="197">
        <f t="shared" si="144"/>
        <v>0</v>
      </c>
      <c r="W260" s="133" t="s">
        <v>48</v>
      </c>
      <c r="X260" s="114">
        <f t="shared" ref="X260:AC260" si="150">X15+X24+X33+X42+X51+X60+X69+X78+X87+X96+X105+X114+X123+X132+X141+X150+X159+X168+X177+X186+X195+X204+X213+X222+X231+X240+X249</f>
        <v>0</v>
      </c>
      <c r="Y260" s="115">
        <f t="shared" si="150"/>
        <v>0</v>
      </c>
      <c r="Z260" s="115">
        <f t="shared" si="150"/>
        <v>0</v>
      </c>
      <c r="AA260" s="115">
        <f t="shared" si="150"/>
        <v>0</v>
      </c>
      <c r="AB260" s="115">
        <f t="shared" si="150"/>
        <v>0</v>
      </c>
      <c r="AC260" s="121">
        <f t="shared" si="150"/>
        <v>0</v>
      </c>
    </row>
    <row r="261" spans="21:29" ht="15.75">
      <c r="U261" s="197">
        <f t="shared" si="144"/>
        <v>0</v>
      </c>
      <c r="W261" s="133" t="s">
        <v>49</v>
      </c>
      <c r="X261" s="114">
        <f t="shared" ref="X261:AC261" si="151">X16+X25+X34+X43+X52+X61+X70+X79+X88+X97+X106+X115+X124+X133+X142+X151+X160+X169+X178+X187+X196+X205+X214+X223+X232+X241+X250</f>
        <v>0</v>
      </c>
      <c r="Y261" s="115">
        <f t="shared" si="151"/>
        <v>0</v>
      </c>
      <c r="Z261" s="115">
        <f t="shared" si="151"/>
        <v>0</v>
      </c>
      <c r="AA261" s="115">
        <f t="shared" si="151"/>
        <v>0</v>
      </c>
      <c r="AB261" s="115">
        <f t="shared" si="151"/>
        <v>0</v>
      </c>
      <c r="AC261" s="121">
        <f t="shared" si="151"/>
        <v>0</v>
      </c>
    </row>
    <row r="262" spans="21:29" ht="15.75">
      <c r="U262" s="198">
        <f t="shared" si="144"/>
        <v>0</v>
      </c>
      <c r="W262" s="134" t="s">
        <v>50</v>
      </c>
      <c r="X262" s="118">
        <f t="shared" ref="X262:AC262" si="152">X17+X26+X35+X44+X53+X62+X71+X80+X89+X98+X107+X116+X125+X134+X143+X152+X161+X170+X179+X188+X197+X206+X215+X224+X233+X242+X251</f>
        <v>0</v>
      </c>
      <c r="Y262" s="119">
        <f t="shared" si="152"/>
        <v>0</v>
      </c>
      <c r="Z262" s="119">
        <f t="shared" si="152"/>
        <v>0</v>
      </c>
      <c r="AA262" s="119">
        <f t="shared" si="152"/>
        <v>0</v>
      </c>
      <c r="AB262" s="119">
        <f t="shared" si="152"/>
        <v>0</v>
      </c>
      <c r="AC262" s="124">
        <f t="shared" si="152"/>
        <v>0</v>
      </c>
    </row>
  </sheetData>
  <mergeCells count="35">
    <mergeCell ref="A180:A188"/>
    <mergeCell ref="A189:A197"/>
    <mergeCell ref="A198:A206"/>
    <mergeCell ref="A207:A215"/>
    <mergeCell ref="A135:A143"/>
    <mergeCell ref="A144:A152"/>
    <mergeCell ref="A153:A161"/>
    <mergeCell ref="A162:A170"/>
    <mergeCell ref="A171:A179"/>
    <mergeCell ref="A90:A98"/>
    <mergeCell ref="A99:A107"/>
    <mergeCell ref="A108:A116"/>
    <mergeCell ref="A117:A125"/>
    <mergeCell ref="A126:A134"/>
    <mergeCell ref="A45:A53"/>
    <mergeCell ref="A54:A62"/>
    <mergeCell ref="A63:A71"/>
    <mergeCell ref="A72:A80"/>
    <mergeCell ref="A81:A89"/>
    <mergeCell ref="A216:A224"/>
    <mergeCell ref="A225:A233"/>
    <mergeCell ref="A234:A242"/>
    <mergeCell ref="A243:A251"/>
    <mergeCell ref="U7:U8"/>
    <mergeCell ref="B7:B8"/>
    <mergeCell ref="C7:E7"/>
    <mergeCell ref="F7:H7"/>
    <mergeCell ref="I7:K7"/>
    <mergeCell ref="L7:N7"/>
    <mergeCell ref="O7:Q7"/>
    <mergeCell ref="R7:T7"/>
    <mergeCell ref="A9:A17"/>
    <mergeCell ref="A18:A26"/>
    <mergeCell ref="A27:A35"/>
    <mergeCell ref="A36:A44"/>
  </mergeCells>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54"/>
  <sheetViews>
    <sheetView zoomScale="70" zoomScaleNormal="70" workbookViewId="0">
      <selection activeCell="U146" sqref="U146:U154"/>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3.42578125" bestFit="1"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42463</v>
      </c>
      <c r="B9" s="132" t="s">
        <v>42</v>
      </c>
      <c r="C9" s="92"/>
      <c r="D9" s="93"/>
      <c r="E9" s="94">
        <f>C9-D9</f>
        <v>0</v>
      </c>
      <c r="F9" s="92"/>
      <c r="G9" s="93"/>
      <c r="H9" s="94">
        <f>F9-G9</f>
        <v>0</v>
      </c>
      <c r="I9" s="92"/>
      <c r="J9" s="93"/>
      <c r="K9" s="94">
        <f>I9-J9</f>
        <v>0</v>
      </c>
      <c r="L9" s="92"/>
      <c r="M9" s="93"/>
      <c r="N9" s="94">
        <f>L9-M9</f>
        <v>0</v>
      </c>
      <c r="O9" s="92"/>
      <c r="P9" s="93"/>
      <c r="Q9" s="94">
        <f>O9-P9</f>
        <v>0</v>
      </c>
      <c r="R9" s="92"/>
      <c r="S9" s="93"/>
      <c r="T9" s="94">
        <f>R9-S9</f>
        <v>0</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c r="D10" s="20">
        <v>44080870</v>
      </c>
      <c r="E10" s="96">
        <f t="shared" ref="E10:E17" si="0">C10-D10</f>
        <v>-44080870</v>
      </c>
      <c r="F10" s="95"/>
      <c r="G10" s="20" t="s">
        <v>369</v>
      </c>
      <c r="H10" s="96">
        <f t="shared" ref="H10:H17" si="1">F10-G10</f>
        <v>-694855</v>
      </c>
      <c r="I10" s="95"/>
      <c r="J10" s="20" t="s">
        <v>55</v>
      </c>
      <c r="K10" s="96">
        <f t="shared" ref="K10:K17" si="2">I10-J10</f>
        <v>0</v>
      </c>
      <c r="L10" s="95"/>
      <c r="M10" s="20" t="s">
        <v>55</v>
      </c>
      <c r="N10" s="96">
        <f t="shared" ref="N10:N17" si="3">L10-M10</f>
        <v>0</v>
      </c>
      <c r="O10" s="95"/>
      <c r="P10" s="20" t="s">
        <v>370</v>
      </c>
      <c r="Q10" s="96">
        <f t="shared" ref="Q10:Q17" si="4">O10-P10</f>
        <v>-295567</v>
      </c>
      <c r="R10" s="95"/>
      <c r="S10" s="20">
        <v>43103110</v>
      </c>
      <c r="T10" s="96">
        <f t="shared" ref="T10:T17" si="5">R10-S10</f>
        <v>-43103110</v>
      </c>
      <c r="U10" s="221">
        <f t="shared" ref="U10:U17" si="6">IF(D10=0,0,1)</f>
        <v>1</v>
      </c>
      <c r="V10" s="88"/>
      <c r="W10" s="133" t="s">
        <v>43</v>
      </c>
      <c r="X10" s="114">
        <f t="shared" ref="X10:X73" si="7">+IF(AND(C10&lt;&gt;0,D10&lt;&gt;0,OR(E10&gt;100,E10&lt;-100)),1,0)</f>
        <v>0</v>
      </c>
      <c r="Y10" s="115">
        <f t="shared" ref="Y10:Y73" si="8">+IF(AND(F10&lt;&gt;0,G10&lt;&gt;0,OR(H10&gt;100,H10&lt;-100)),1,0)</f>
        <v>0</v>
      </c>
      <c r="Z10" s="115">
        <f t="shared" ref="Z10:Z73" si="9">+IF(AND(I10&lt;&gt;0,J10&lt;&gt;0,OR(K10&gt;100,K10&lt;-100)),1,0)</f>
        <v>0</v>
      </c>
      <c r="AA10" s="116">
        <f t="shared" ref="AA10:AA73" si="10">+IF(AND(L10&lt;&gt;0,M10&lt;&gt;0,OR(N10&gt;100,N10&lt;-100)),1,0)</f>
        <v>0</v>
      </c>
      <c r="AB10" s="116">
        <f t="shared" ref="AB10:AB73" si="11">+IF(AND(O10&lt;&gt;0,P10&lt;&gt;0,OR(Q10&gt;100,Q10&lt;-100)),1,0)</f>
        <v>0</v>
      </c>
      <c r="AC10" s="117">
        <f t="shared" ref="AC10:AC73" si="12">+IF(AND(R10&lt;&gt;0,S10&lt;&gt;0,OR(T10&gt;100,T10&lt;-100)),1,0)</f>
        <v>0</v>
      </c>
    </row>
    <row r="11" spans="1:29" s="2" customFormat="1" ht="12.75" customHeight="1">
      <c r="A11" s="255"/>
      <c r="B11" s="104" t="s">
        <v>44</v>
      </c>
      <c r="C11" s="95"/>
      <c r="D11" s="20">
        <v>0</v>
      </c>
      <c r="E11" s="96">
        <f t="shared" si="0"/>
        <v>0</v>
      </c>
      <c r="F11" s="95"/>
      <c r="G11" s="20"/>
      <c r="H11" s="96">
        <f t="shared" si="1"/>
        <v>0</v>
      </c>
      <c r="I11" s="95"/>
      <c r="J11" s="20"/>
      <c r="K11" s="96">
        <f t="shared" si="2"/>
        <v>0</v>
      </c>
      <c r="L11" s="95"/>
      <c r="M11" s="20"/>
      <c r="N11" s="96">
        <f t="shared" si="3"/>
        <v>0</v>
      </c>
      <c r="O11" s="95"/>
      <c r="P11" s="20"/>
      <c r="Q11" s="96">
        <f t="shared" si="4"/>
        <v>0</v>
      </c>
      <c r="R11" s="95"/>
      <c r="S11" s="20">
        <v>0</v>
      </c>
      <c r="T11" s="96">
        <f t="shared" si="5"/>
        <v>0</v>
      </c>
      <c r="U11" s="221">
        <f t="shared" si="6"/>
        <v>0</v>
      </c>
      <c r="V11" s="88"/>
      <c r="W11" s="104" t="s">
        <v>44</v>
      </c>
      <c r="X11" s="114">
        <f t="shared" si="7"/>
        <v>0</v>
      </c>
      <c r="Y11" s="115">
        <f t="shared" si="8"/>
        <v>0</v>
      </c>
      <c r="Z11" s="115">
        <f t="shared" si="9"/>
        <v>0</v>
      </c>
      <c r="AA11" s="116">
        <f t="shared" si="10"/>
        <v>0</v>
      </c>
      <c r="AB11" s="116">
        <f t="shared" si="11"/>
        <v>0</v>
      </c>
      <c r="AC11" s="117">
        <f t="shared" si="12"/>
        <v>0</v>
      </c>
    </row>
    <row r="12" spans="1:29" s="2" customFormat="1" ht="12.75" customHeight="1">
      <c r="A12" s="255"/>
      <c r="B12" s="133" t="s">
        <v>45</v>
      </c>
      <c r="C12" s="95">
        <v>46504123.770000003</v>
      </c>
      <c r="D12" s="20">
        <v>0</v>
      </c>
      <c r="E12" s="96">
        <f t="shared" si="0"/>
        <v>46504123.770000003</v>
      </c>
      <c r="F12" s="95">
        <v>979232.16</v>
      </c>
      <c r="G12" s="20"/>
      <c r="H12" s="96">
        <f t="shared" si="1"/>
        <v>979232.16</v>
      </c>
      <c r="I12" s="95">
        <v>0</v>
      </c>
      <c r="J12" s="20"/>
      <c r="K12" s="96">
        <f t="shared" si="2"/>
        <v>0</v>
      </c>
      <c r="L12" s="95">
        <v>0</v>
      </c>
      <c r="M12" s="20"/>
      <c r="N12" s="96">
        <f t="shared" si="3"/>
        <v>0</v>
      </c>
      <c r="O12" s="95">
        <v>0</v>
      </c>
      <c r="P12" s="20"/>
      <c r="Q12" s="96">
        <f t="shared" si="4"/>
        <v>0</v>
      </c>
      <c r="R12" s="95">
        <v>45524891.609999999</v>
      </c>
      <c r="S12" s="20">
        <v>0</v>
      </c>
      <c r="T12" s="96">
        <f t="shared" si="5"/>
        <v>45524891.609999999</v>
      </c>
      <c r="U12" s="221">
        <f t="shared" si="6"/>
        <v>0</v>
      </c>
      <c r="V12" s="88"/>
      <c r="W12" s="133" t="s">
        <v>45</v>
      </c>
      <c r="X12" s="114">
        <f t="shared" si="7"/>
        <v>0</v>
      </c>
      <c r="Y12" s="115">
        <f t="shared" si="8"/>
        <v>0</v>
      </c>
      <c r="Z12" s="115">
        <f t="shared" si="9"/>
        <v>0</v>
      </c>
      <c r="AA12" s="116">
        <f t="shared" si="10"/>
        <v>0</v>
      </c>
      <c r="AB12" s="116">
        <f t="shared" si="11"/>
        <v>0</v>
      </c>
      <c r="AC12" s="117">
        <f t="shared" si="12"/>
        <v>0</v>
      </c>
    </row>
    <row r="13" spans="1:29" s="2" customFormat="1" ht="12.75" customHeight="1">
      <c r="A13" s="255"/>
      <c r="B13" s="133" t="s">
        <v>46</v>
      </c>
      <c r="C13" s="95"/>
      <c r="D13" s="20">
        <v>115473104</v>
      </c>
      <c r="E13" s="96">
        <f t="shared" si="0"/>
        <v>-115473104</v>
      </c>
      <c r="F13" s="95"/>
      <c r="G13" s="20" t="s">
        <v>371</v>
      </c>
      <c r="H13" s="96">
        <f t="shared" si="1"/>
        <v>-3494950</v>
      </c>
      <c r="I13" s="95"/>
      <c r="J13" s="20" t="s">
        <v>55</v>
      </c>
      <c r="K13" s="96">
        <f t="shared" si="2"/>
        <v>0</v>
      </c>
      <c r="L13" s="95"/>
      <c r="M13" s="20" t="s">
        <v>55</v>
      </c>
      <c r="N13" s="96">
        <f t="shared" si="3"/>
        <v>0</v>
      </c>
      <c r="O13" s="95"/>
      <c r="P13" s="20" t="s">
        <v>372</v>
      </c>
      <c r="Q13" s="96">
        <f t="shared" si="4"/>
        <v>-12146.9</v>
      </c>
      <c r="R13" s="95"/>
      <c r="S13" s="20">
        <v>111597200</v>
      </c>
      <c r="T13" s="96">
        <f t="shared" si="5"/>
        <v>-111597200</v>
      </c>
      <c r="U13" s="221">
        <f t="shared" si="6"/>
        <v>1</v>
      </c>
      <c r="V13" s="88"/>
      <c r="W13" s="133" t="s">
        <v>46</v>
      </c>
      <c r="X13" s="114">
        <f t="shared" si="7"/>
        <v>0</v>
      </c>
      <c r="Y13" s="115">
        <f t="shared" si="8"/>
        <v>0</v>
      </c>
      <c r="Z13" s="115">
        <f t="shared" si="9"/>
        <v>0</v>
      </c>
      <c r="AA13" s="116">
        <f t="shared" si="10"/>
        <v>0</v>
      </c>
      <c r="AB13" s="116">
        <f t="shared" si="11"/>
        <v>0</v>
      </c>
      <c r="AC13" s="117">
        <f t="shared" si="12"/>
        <v>0</v>
      </c>
    </row>
    <row r="14" spans="1:29" s="2" customFormat="1" ht="12.75" customHeight="1">
      <c r="A14" s="255"/>
      <c r="B14" s="133" t="s">
        <v>47</v>
      </c>
      <c r="C14" s="95"/>
      <c r="D14" s="20">
        <v>30032010</v>
      </c>
      <c r="E14" s="96">
        <f t="shared" si="0"/>
        <v>-30032010</v>
      </c>
      <c r="F14" s="95"/>
      <c r="G14" s="20" t="s">
        <v>373</v>
      </c>
      <c r="H14" s="96">
        <f t="shared" si="1"/>
        <v>-1092950</v>
      </c>
      <c r="I14" s="95"/>
      <c r="J14" s="20" t="s">
        <v>55</v>
      </c>
      <c r="K14" s="96">
        <f t="shared" si="2"/>
        <v>0</v>
      </c>
      <c r="L14" s="95"/>
      <c r="M14" s="20" t="s">
        <v>55</v>
      </c>
      <c r="N14" s="96">
        <f t="shared" si="3"/>
        <v>0</v>
      </c>
      <c r="O14" s="95"/>
      <c r="P14" s="20" t="s">
        <v>374</v>
      </c>
      <c r="Q14" s="96">
        <f t="shared" si="4"/>
        <v>-561822</v>
      </c>
      <c r="R14" s="95"/>
      <c r="S14" s="20">
        <v>28377180</v>
      </c>
      <c r="T14" s="96">
        <f t="shared" si="5"/>
        <v>-28377180</v>
      </c>
      <c r="U14" s="221">
        <f t="shared" si="6"/>
        <v>1</v>
      </c>
      <c r="V14" s="88"/>
      <c r="W14" s="133" t="s">
        <v>47</v>
      </c>
      <c r="X14" s="114">
        <f t="shared" si="7"/>
        <v>0</v>
      </c>
      <c r="Y14" s="115">
        <f t="shared" si="8"/>
        <v>0</v>
      </c>
      <c r="Z14" s="115">
        <f t="shared" si="9"/>
        <v>0</v>
      </c>
      <c r="AA14" s="116">
        <f t="shared" si="10"/>
        <v>0</v>
      </c>
      <c r="AB14" s="116">
        <f t="shared" si="11"/>
        <v>0</v>
      </c>
      <c r="AC14" s="117">
        <f t="shared" si="12"/>
        <v>0</v>
      </c>
    </row>
    <row r="15" spans="1:29" s="2" customFormat="1" ht="12.75" customHeight="1">
      <c r="A15" s="255"/>
      <c r="B15" s="133" t="s">
        <v>48</v>
      </c>
      <c r="C15" s="95"/>
      <c r="D15" s="20"/>
      <c r="E15" s="96">
        <f t="shared" si="0"/>
        <v>0</v>
      </c>
      <c r="F15" s="95"/>
      <c r="G15" s="20"/>
      <c r="H15" s="96">
        <f t="shared" si="1"/>
        <v>0</v>
      </c>
      <c r="I15" s="95"/>
      <c r="J15" s="20"/>
      <c r="K15" s="96">
        <f t="shared" si="2"/>
        <v>0</v>
      </c>
      <c r="L15" s="95"/>
      <c r="M15" s="20"/>
      <c r="N15" s="96">
        <f t="shared" si="3"/>
        <v>0</v>
      </c>
      <c r="O15" s="95"/>
      <c r="P15" s="20"/>
      <c r="Q15" s="96">
        <f t="shared" si="4"/>
        <v>0</v>
      </c>
      <c r="R15" s="95"/>
      <c r="S15" s="20"/>
      <c r="T15" s="96">
        <f t="shared" si="5"/>
        <v>0</v>
      </c>
      <c r="U15" s="221">
        <f t="shared" si="6"/>
        <v>0</v>
      </c>
      <c r="V15" s="88"/>
      <c r="W15" s="133" t="s">
        <v>48</v>
      </c>
      <c r="X15" s="114">
        <f t="shared" si="7"/>
        <v>0</v>
      </c>
      <c r="Y15" s="115">
        <f t="shared" si="8"/>
        <v>0</v>
      </c>
      <c r="Z15" s="115">
        <f t="shared" si="9"/>
        <v>0</v>
      </c>
      <c r="AA15" s="116">
        <f t="shared" si="10"/>
        <v>0</v>
      </c>
      <c r="AB15" s="116">
        <f t="shared" si="11"/>
        <v>0</v>
      </c>
      <c r="AC15" s="117">
        <f t="shared" si="12"/>
        <v>0</v>
      </c>
    </row>
    <row r="16" spans="1:29" s="2" customFormat="1" ht="12.75" customHeight="1">
      <c r="A16" s="255"/>
      <c r="B16" s="133" t="s">
        <v>49</v>
      </c>
      <c r="C16" s="95"/>
      <c r="D16" s="20"/>
      <c r="E16" s="96">
        <f t="shared" si="0"/>
        <v>0</v>
      </c>
      <c r="F16" s="95"/>
      <c r="G16" s="20"/>
      <c r="H16" s="96">
        <f t="shared" si="1"/>
        <v>0</v>
      </c>
      <c r="I16" s="95"/>
      <c r="J16" s="20"/>
      <c r="K16" s="96">
        <f t="shared" si="2"/>
        <v>0</v>
      </c>
      <c r="L16" s="95"/>
      <c r="M16" s="20"/>
      <c r="N16" s="96">
        <f t="shared" si="3"/>
        <v>0</v>
      </c>
      <c r="O16" s="95"/>
      <c r="P16" s="20"/>
      <c r="Q16" s="96">
        <f t="shared" si="4"/>
        <v>0</v>
      </c>
      <c r="R16" s="95"/>
      <c r="S16" s="20"/>
      <c r="T16" s="96">
        <f t="shared" si="5"/>
        <v>0</v>
      </c>
      <c r="U16" s="221">
        <f t="shared" si="6"/>
        <v>0</v>
      </c>
      <c r="V16" s="88"/>
      <c r="W16" s="133" t="s">
        <v>49</v>
      </c>
      <c r="X16" s="114">
        <f t="shared" si="7"/>
        <v>0</v>
      </c>
      <c r="Y16" s="115">
        <f t="shared" si="8"/>
        <v>0</v>
      </c>
      <c r="Z16" s="115">
        <f t="shared" si="9"/>
        <v>0</v>
      </c>
      <c r="AA16" s="116">
        <f t="shared" si="10"/>
        <v>0</v>
      </c>
      <c r="AB16" s="116">
        <f t="shared" si="11"/>
        <v>0</v>
      </c>
      <c r="AC16" s="117">
        <f t="shared" si="12"/>
        <v>0</v>
      </c>
    </row>
    <row r="17" spans="1:29" s="2" customFormat="1" ht="12.75" customHeight="1">
      <c r="A17" s="256"/>
      <c r="B17" s="134" t="s">
        <v>50</v>
      </c>
      <c r="C17" s="97"/>
      <c r="D17" s="98"/>
      <c r="E17" s="99">
        <f t="shared" si="0"/>
        <v>0</v>
      </c>
      <c r="F17" s="97"/>
      <c r="G17" s="98"/>
      <c r="H17" s="99">
        <f t="shared" si="1"/>
        <v>0</v>
      </c>
      <c r="I17" s="97"/>
      <c r="J17" s="98"/>
      <c r="K17" s="99">
        <f t="shared" si="2"/>
        <v>0</v>
      </c>
      <c r="L17" s="97"/>
      <c r="M17" s="98"/>
      <c r="N17" s="99">
        <f t="shared" si="3"/>
        <v>0</v>
      </c>
      <c r="O17" s="97"/>
      <c r="P17" s="98"/>
      <c r="Q17" s="99">
        <f t="shared" si="4"/>
        <v>0</v>
      </c>
      <c r="R17" s="97"/>
      <c r="S17" s="98"/>
      <c r="T17" s="99">
        <f t="shared" si="5"/>
        <v>0</v>
      </c>
      <c r="U17" s="222">
        <f t="shared" si="6"/>
        <v>0</v>
      </c>
      <c r="V17" s="88"/>
      <c r="W17" s="134" t="s">
        <v>50</v>
      </c>
      <c r="X17" s="118">
        <f t="shared" si="7"/>
        <v>0</v>
      </c>
      <c r="Y17" s="119">
        <f t="shared" si="8"/>
        <v>0</v>
      </c>
      <c r="Z17" s="119">
        <f t="shared" si="9"/>
        <v>0</v>
      </c>
      <c r="AA17" s="120">
        <f t="shared" si="10"/>
        <v>0</v>
      </c>
      <c r="AB17" s="120">
        <f t="shared" si="11"/>
        <v>0</v>
      </c>
      <c r="AC17" s="223">
        <f t="shared" si="12"/>
        <v>0</v>
      </c>
    </row>
    <row r="18" spans="1:29" ht="15.75" customHeight="1">
      <c r="A18" s="254">
        <v>42464</v>
      </c>
      <c r="B18" s="132" t="s">
        <v>42</v>
      </c>
      <c r="C18" s="92">
        <v>48402449.630000003</v>
      </c>
      <c r="D18" s="93"/>
      <c r="E18" s="94">
        <f>C18-D18</f>
        <v>48402449.630000003</v>
      </c>
      <c r="F18" s="92">
        <v>1112526.42</v>
      </c>
      <c r="G18" s="93"/>
      <c r="H18" s="94">
        <f>F18-G18</f>
        <v>1112526.42</v>
      </c>
      <c r="I18" s="92">
        <v>0</v>
      </c>
      <c r="J18" s="93"/>
      <c r="K18" s="94">
        <f>I18-J18</f>
        <v>0</v>
      </c>
      <c r="L18" s="92">
        <v>0</v>
      </c>
      <c r="M18" s="93"/>
      <c r="N18" s="94">
        <f>L18-M18</f>
        <v>0</v>
      </c>
      <c r="O18" s="92">
        <v>538003.80000000005</v>
      </c>
      <c r="P18" s="93"/>
      <c r="Q18" s="94">
        <f>O18-P18</f>
        <v>538003.80000000005</v>
      </c>
      <c r="R18" s="92">
        <v>49767032.990000002</v>
      </c>
      <c r="S18" s="93"/>
      <c r="T18" s="94">
        <f>R18-S18</f>
        <v>49767032.990000002</v>
      </c>
      <c r="U18" s="220">
        <f>IF(D18=0,0,1)</f>
        <v>0</v>
      </c>
      <c r="W18" s="132" t="s">
        <v>42</v>
      </c>
      <c r="X18" s="110">
        <f t="shared" si="7"/>
        <v>0</v>
      </c>
      <c r="Y18" s="111">
        <f t="shared" si="8"/>
        <v>0</v>
      </c>
      <c r="Z18" s="111">
        <f t="shared" si="9"/>
        <v>0</v>
      </c>
      <c r="AA18" s="112">
        <f t="shared" si="10"/>
        <v>0</v>
      </c>
      <c r="AB18" s="112">
        <f t="shared" si="11"/>
        <v>0</v>
      </c>
      <c r="AC18" s="113">
        <f t="shared" si="12"/>
        <v>0</v>
      </c>
    </row>
    <row r="19" spans="1:29" ht="15.75">
      <c r="A19" s="255"/>
      <c r="B19" s="133" t="s">
        <v>43</v>
      </c>
      <c r="C19" s="95">
        <v>44080853.479999997</v>
      </c>
      <c r="D19" s="20">
        <v>43103110</v>
      </c>
      <c r="E19" s="96">
        <f t="shared" ref="E19:E82" si="13">C19-D19</f>
        <v>977743.47999999672</v>
      </c>
      <c r="F19" s="95">
        <v>682210.4</v>
      </c>
      <c r="G19" s="20" t="s">
        <v>375</v>
      </c>
      <c r="H19" s="96">
        <f t="shared" ref="H19:H82" si="14">F19-G19</f>
        <v>63627.400000000023</v>
      </c>
      <c r="I19" s="95">
        <v>0</v>
      </c>
      <c r="J19" s="20" t="s">
        <v>55</v>
      </c>
      <c r="K19" s="96">
        <f t="shared" ref="K19:K82" si="15">I19-J19</f>
        <v>0</v>
      </c>
      <c r="L19" s="95">
        <v>0</v>
      </c>
      <c r="M19" s="20" t="s">
        <v>55</v>
      </c>
      <c r="N19" s="96">
        <f t="shared" ref="N19:N82" si="16">L19-M19</f>
        <v>0</v>
      </c>
      <c r="O19" s="95">
        <v>295567.12</v>
      </c>
      <c r="P19" s="20" t="s">
        <v>376</v>
      </c>
      <c r="Q19" s="96">
        <f t="shared" ref="Q19:Q82" si="17">O19-P19</f>
        <v>141605.12</v>
      </c>
      <c r="R19" s="95">
        <v>43103075.960000001</v>
      </c>
      <c r="S19" s="20">
        <v>42439460</v>
      </c>
      <c r="T19" s="96">
        <f t="shared" ref="T19:T82" si="18">R19-S19</f>
        <v>663615.96000000089</v>
      </c>
      <c r="U19" s="221">
        <f t="shared" ref="U19:U82" si="19">IF(D19=0,0,1)</f>
        <v>1</v>
      </c>
      <c r="W19" s="133" t="s">
        <v>43</v>
      </c>
      <c r="X19" s="114">
        <f t="shared" si="7"/>
        <v>1</v>
      </c>
      <c r="Y19" s="115">
        <f t="shared" si="8"/>
        <v>1</v>
      </c>
      <c r="Z19" s="115">
        <f t="shared" si="9"/>
        <v>0</v>
      </c>
      <c r="AA19" s="116">
        <f t="shared" si="10"/>
        <v>0</v>
      </c>
      <c r="AB19" s="116">
        <f t="shared" si="11"/>
        <v>1</v>
      </c>
      <c r="AC19" s="117">
        <f t="shared" si="12"/>
        <v>1</v>
      </c>
    </row>
    <row r="20" spans="1:29" ht="15.75">
      <c r="A20" s="255"/>
      <c r="B20" s="104" t="s">
        <v>44</v>
      </c>
      <c r="C20" s="95">
        <v>93793055.530000001</v>
      </c>
      <c r="D20" s="20">
        <v>0</v>
      </c>
      <c r="E20" s="96">
        <f t="shared" si="13"/>
        <v>93793055.530000001</v>
      </c>
      <c r="F20" s="95">
        <v>2687255.16</v>
      </c>
      <c r="G20" s="20"/>
      <c r="H20" s="96">
        <f t="shared" si="14"/>
        <v>2687255.16</v>
      </c>
      <c r="I20" s="95">
        <v>0</v>
      </c>
      <c r="J20" s="20"/>
      <c r="K20" s="96">
        <f t="shared" si="15"/>
        <v>0</v>
      </c>
      <c r="L20" s="95">
        <v>0</v>
      </c>
      <c r="M20" s="20"/>
      <c r="N20" s="96">
        <f t="shared" si="16"/>
        <v>0</v>
      </c>
      <c r="O20" s="95">
        <v>1544599.46</v>
      </c>
      <c r="P20" s="20"/>
      <c r="Q20" s="96">
        <f t="shared" si="17"/>
        <v>1544599.46</v>
      </c>
      <c r="R20" s="95">
        <v>89561200.909999996</v>
      </c>
      <c r="S20" s="20">
        <v>0</v>
      </c>
      <c r="T20" s="96">
        <f t="shared" si="18"/>
        <v>89561200.909999996</v>
      </c>
      <c r="U20" s="221">
        <f t="shared" si="19"/>
        <v>0</v>
      </c>
      <c r="W20" s="104" t="s">
        <v>44</v>
      </c>
      <c r="X20" s="114">
        <f t="shared" si="7"/>
        <v>0</v>
      </c>
      <c r="Y20" s="115">
        <f t="shared" si="8"/>
        <v>0</v>
      </c>
      <c r="Z20" s="115">
        <f t="shared" si="9"/>
        <v>0</v>
      </c>
      <c r="AA20" s="116">
        <f t="shared" si="10"/>
        <v>0</v>
      </c>
      <c r="AB20" s="116">
        <f t="shared" si="11"/>
        <v>0</v>
      </c>
      <c r="AC20" s="117">
        <f t="shared" si="12"/>
        <v>0</v>
      </c>
    </row>
    <row r="21" spans="1:29" ht="15.75">
      <c r="A21" s="255"/>
      <c r="B21" s="133" t="s">
        <v>45</v>
      </c>
      <c r="C21" s="95">
        <v>45524891.609999999</v>
      </c>
      <c r="D21" s="20">
        <v>0</v>
      </c>
      <c r="E21" s="96">
        <f t="shared" si="13"/>
        <v>45524891.609999999</v>
      </c>
      <c r="F21" s="95">
        <v>762304.04</v>
      </c>
      <c r="G21" s="20"/>
      <c r="H21" s="96">
        <f t="shared" si="14"/>
        <v>762304.04</v>
      </c>
      <c r="I21" s="95">
        <v>0</v>
      </c>
      <c r="J21" s="20"/>
      <c r="K21" s="96">
        <f t="shared" si="15"/>
        <v>0</v>
      </c>
      <c r="L21" s="95">
        <v>0</v>
      </c>
      <c r="M21" s="20"/>
      <c r="N21" s="96">
        <f t="shared" si="16"/>
        <v>0</v>
      </c>
      <c r="O21" s="95">
        <v>888225.76</v>
      </c>
      <c r="P21" s="20"/>
      <c r="Q21" s="96">
        <f t="shared" si="17"/>
        <v>888225.76</v>
      </c>
      <c r="R21" s="95">
        <v>47209967.329999998</v>
      </c>
      <c r="S21" s="20">
        <v>0</v>
      </c>
      <c r="T21" s="96">
        <f t="shared" si="18"/>
        <v>47209967.329999998</v>
      </c>
      <c r="U21" s="221">
        <f t="shared" si="19"/>
        <v>0</v>
      </c>
      <c r="W21" s="133" t="s">
        <v>45</v>
      </c>
      <c r="X21" s="114">
        <f t="shared" si="7"/>
        <v>0</v>
      </c>
      <c r="Y21" s="115">
        <f t="shared" si="8"/>
        <v>0</v>
      </c>
      <c r="Z21" s="115">
        <f t="shared" si="9"/>
        <v>0</v>
      </c>
      <c r="AA21" s="116">
        <f t="shared" si="10"/>
        <v>0</v>
      </c>
      <c r="AB21" s="116">
        <f t="shared" si="11"/>
        <v>0</v>
      </c>
      <c r="AC21" s="117">
        <f t="shared" si="12"/>
        <v>0</v>
      </c>
    </row>
    <row r="22" spans="1:29" ht="15.75">
      <c r="A22" s="255"/>
      <c r="B22" s="133" t="s">
        <v>46</v>
      </c>
      <c r="C22" s="95">
        <v>115473097.14</v>
      </c>
      <c r="D22" s="20">
        <v>111597200</v>
      </c>
      <c r="E22" s="96">
        <f t="shared" si="13"/>
        <v>3875897.1400000006</v>
      </c>
      <c r="F22" s="95">
        <v>3494952.93</v>
      </c>
      <c r="G22" s="20" t="s">
        <v>377</v>
      </c>
      <c r="H22" s="96">
        <f t="shared" si="14"/>
        <v>902302.93000000017</v>
      </c>
      <c r="I22" s="95">
        <v>0</v>
      </c>
      <c r="J22" s="20" t="s">
        <v>55</v>
      </c>
      <c r="K22" s="96">
        <f t="shared" si="15"/>
        <v>0</v>
      </c>
      <c r="L22" s="95">
        <v>0</v>
      </c>
      <c r="M22" s="20" t="s">
        <v>55</v>
      </c>
      <c r="N22" s="96">
        <f t="shared" si="16"/>
        <v>0</v>
      </c>
      <c r="O22" s="95">
        <v>380939.89</v>
      </c>
      <c r="P22" s="20" t="s">
        <v>378</v>
      </c>
      <c r="Q22" s="96">
        <f t="shared" si="17"/>
        <v>127006.89000000001</v>
      </c>
      <c r="R22" s="95">
        <v>111597204.31999999</v>
      </c>
      <c r="S22" s="20">
        <v>108750700</v>
      </c>
      <c r="T22" s="96">
        <f t="shared" si="18"/>
        <v>2846504.3199999928</v>
      </c>
      <c r="U22" s="221">
        <f t="shared" si="19"/>
        <v>1</v>
      </c>
      <c r="W22" s="133" t="s">
        <v>46</v>
      </c>
      <c r="X22" s="114">
        <f t="shared" si="7"/>
        <v>1</v>
      </c>
      <c r="Y22" s="115">
        <f t="shared" si="8"/>
        <v>1</v>
      </c>
      <c r="Z22" s="115">
        <f t="shared" si="9"/>
        <v>0</v>
      </c>
      <c r="AA22" s="116">
        <f t="shared" si="10"/>
        <v>0</v>
      </c>
      <c r="AB22" s="116">
        <f t="shared" si="11"/>
        <v>1</v>
      </c>
      <c r="AC22" s="117">
        <f t="shared" si="12"/>
        <v>1</v>
      </c>
    </row>
    <row r="23" spans="1:29" ht="15.75">
      <c r="A23" s="255"/>
      <c r="B23" s="133" t="s">
        <v>47</v>
      </c>
      <c r="C23" s="95">
        <v>30031972.050000001</v>
      </c>
      <c r="D23" s="20">
        <v>28377180</v>
      </c>
      <c r="E23" s="96">
        <f t="shared" si="13"/>
        <v>1654792.0500000007</v>
      </c>
      <c r="F23" s="95">
        <v>1092950.99</v>
      </c>
      <c r="G23" s="20" t="s">
        <v>379</v>
      </c>
      <c r="H23" s="96">
        <f t="shared" si="14"/>
        <v>541709.99</v>
      </c>
      <c r="I23" s="95">
        <v>0</v>
      </c>
      <c r="J23" s="20" t="s">
        <v>55</v>
      </c>
      <c r="K23" s="96">
        <f t="shared" si="15"/>
        <v>0</v>
      </c>
      <c r="L23" s="95">
        <v>0</v>
      </c>
      <c r="M23" s="20" t="s">
        <v>55</v>
      </c>
      <c r="N23" s="96">
        <f t="shared" si="16"/>
        <v>0</v>
      </c>
      <c r="O23" s="95">
        <v>561821.88</v>
      </c>
      <c r="P23" s="20" t="s">
        <v>380</v>
      </c>
      <c r="Q23" s="96">
        <f t="shared" si="17"/>
        <v>333228.88</v>
      </c>
      <c r="R23" s="95">
        <v>28377199.18</v>
      </c>
      <c r="S23" s="20">
        <v>27609080</v>
      </c>
      <c r="T23" s="96">
        <f t="shared" si="18"/>
        <v>768119.1799999997</v>
      </c>
      <c r="U23" s="221">
        <f t="shared" si="19"/>
        <v>1</v>
      </c>
      <c r="W23" s="133" t="s">
        <v>47</v>
      </c>
      <c r="X23" s="114">
        <f t="shared" si="7"/>
        <v>1</v>
      </c>
      <c r="Y23" s="115">
        <f t="shared" si="8"/>
        <v>1</v>
      </c>
      <c r="Z23" s="115">
        <f t="shared" si="9"/>
        <v>0</v>
      </c>
      <c r="AA23" s="116">
        <f t="shared" si="10"/>
        <v>0</v>
      </c>
      <c r="AB23" s="116">
        <f t="shared" si="11"/>
        <v>1</v>
      </c>
      <c r="AC23" s="117">
        <f t="shared" si="12"/>
        <v>1</v>
      </c>
    </row>
    <row r="24" spans="1:29" ht="15.75">
      <c r="A24" s="255"/>
      <c r="B24" s="133" t="s">
        <v>48</v>
      </c>
      <c r="C24" s="95">
        <v>95446400.510000005</v>
      </c>
      <c r="D24" s="20"/>
      <c r="E24" s="96">
        <f t="shared" si="13"/>
        <v>95446400.510000005</v>
      </c>
      <c r="F24" s="95">
        <v>2466191.91</v>
      </c>
      <c r="G24" s="20"/>
      <c r="H24" s="96">
        <f t="shared" si="14"/>
        <v>2466191.91</v>
      </c>
      <c r="I24" s="95">
        <v>0</v>
      </c>
      <c r="J24" s="20"/>
      <c r="K24" s="96">
        <f t="shared" si="15"/>
        <v>0</v>
      </c>
      <c r="L24" s="95">
        <v>0</v>
      </c>
      <c r="M24" s="20"/>
      <c r="N24" s="96">
        <f t="shared" si="16"/>
        <v>0</v>
      </c>
      <c r="O24" s="95">
        <v>757539.48</v>
      </c>
      <c r="P24" s="20"/>
      <c r="Q24" s="96">
        <f t="shared" si="17"/>
        <v>757539.48</v>
      </c>
      <c r="R24" s="95">
        <v>92222669.120000005</v>
      </c>
      <c r="S24" s="20"/>
      <c r="T24" s="96">
        <f t="shared" si="18"/>
        <v>92222669.120000005</v>
      </c>
      <c r="U24" s="221">
        <f t="shared" si="19"/>
        <v>0</v>
      </c>
      <c r="W24" s="133" t="s">
        <v>48</v>
      </c>
      <c r="X24" s="114">
        <f t="shared" si="7"/>
        <v>0</v>
      </c>
      <c r="Y24" s="115">
        <f t="shared" si="8"/>
        <v>0</v>
      </c>
      <c r="Z24" s="115">
        <f t="shared" si="9"/>
        <v>0</v>
      </c>
      <c r="AA24" s="116">
        <f t="shared" si="10"/>
        <v>0</v>
      </c>
      <c r="AB24" s="116">
        <f t="shared" si="11"/>
        <v>0</v>
      </c>
      <c r="AC24" s="117">
        <f t="shared" si="12"/>
        <v>0</v>
      </c>
    </row>
    <row r="25" spans="1:29" ht="15.75">
      <c r="A25" s="255"/>
      <c r="B25" s="133" t="s">
        <v>49</v>
      </c>
      <c r="C25" s="95">
        <v>69788514.469999999</v>
      </c>
      <c r="D25" s="20"/>
      <c r="E25" s="96">
        <f t="shared" si="13"/>
        <v>69788514.469999999</v>
      </c>
      <c r="F25" s="95">
        <v>2758086.54</v>
      </c>
      <c r="G25" s="20"/>
      <c r="H25" s="96">
        <f t="shared" si="14"/>
        <v>2758086.54</v>
      </c>
      <c r="I25" s="95">
        <v>0</v>
      </c>
      <c r="J25" s="20"/>
      <c r="K25" s="96">
        <f t="shared" si="15"/>
        <v>0</v>
      </c>
      <c r="L25" s="95">
        <v>0</v>
      </c>
      <c r="M25" s="20"/>
      <c r="N25" s="96">
        <f t="shared" si="16"/>
        <v>0</v>
      </c>
      <c r="O25" s="95">
        <v>320736.34999999998</v>
      </c>
      <c r="P25" s="20"/>
      <c r="Q25" s="96">
        <f t="shared" si="17"/>
        <v>320736.34999999998</v>
      </c>
      <c r="R25" s="95">
        <v>66709691.579999998</v>
      </c>
      <c r="S25" s="20"/>
      <c r="T25" s="96">
        <f t="shared" si="18"/>
        <v>66709691.579999998</v>
      </c>
      <c r="U25" s="221">
        <f t="shared" si="19"/>
        <v>0</v>
      </c>
      <c r="W25" s="133" t="s">
        <v>49</v>
      </c>
      <c r="X25" s="114">
        <f t="shared" si="7"/>
        <v>0</v>
      </c>
      <c r="Y25" s="115">
        <f t="shared" si="8"/>
        <v>0</v>
      </c>
      <c r="Z25" s="115">
        <f t="shared" si="9"/>
        <v>0</v>
      </c>
      <c r="AA25" s="116">
        <f t="shared" si="10"/>
        <v>0</v>
      </c>
      <c r="AB25" s="116">
        <f t="shared" si="11"/>
        <v>0</v>
      </c>
      <c r="AC25" s="117">
        <f t="shared" si="12"/>
        <v>0</v>
      </c>
    </row>
    <row r="26" spans="1:29" ht="15.75">
      <c r="A26" s="256"/>
      <c r="B26" s="134" t="s">
        <v>50</v>
      </c>
      <c r="C26" s="97">
        <v>103874343.3</v>
      </c>
      <c r="D26" s="98"/>
      <c r="E26" s="99">
        <f t="shared" si="13"/>
        <v>103874343.3</v>
      </c>
      <c r="F26" s="97">
        <v>2414622.2200000002</v>
      </c>
      <c r="G26" s="98"/>
      <c r="H26" s="99">
        <f t="shared" si="14"/>
        <v>2414622.2200000002</v>
      </c>
      <c r="I26" s="97">
        <v>0</v>
      </c>
      <c r="J26" s="98"/>
      <c r="K26" s="99">
        <f t="shared" si="15"/>
        <v>0</v>
      </c>
      <c r="L26" s="97">
        <v>0</v>
      </c>
      <c r="M26" s="98"/>
      <c r="N26" s="99">
        <f t="shared" si="16"/>
        <v>0</v>
      </c>
      <c r="O26" s="97">
        <v>484770.58</v>
      </c>
      <c r="P26" s="98"/>
      <c r="Q26" s="99">
        <f t="shared" si="17"/>
        <v>484770.58</v>
      </c>
      <c r="R26" s="97">
        <v>100974950.5</v>
      </c>
      <c r="S26" s="98"/>
      <c r="T26" s="99">
        <f t="shared" si="18"/>
        <v>100974950.5</v>
      </c>
      <c r="U26" s="222">
        <f t="shared" si="19"/>
        <v>0</v>
      </c>
      <c r="W26" s="134" t="s">
        <v>50</v>
      </c>
      <c r="X26" s="118">
        <f t="shared" si="7"/>
        <v>0</v>
      </c>
      <c r="Y26" s="119">
        <f t="shared" si="8"/>
        <v>0</v>
      </c>
      <c r="Z26" s="119">
        <f t="shared" si="9"/>
        <v>0</v>
      </c>
      <c r="AA26" s="120">
        <f t="shared" si="10"/>
        <v>0</v>
      </c>
      <c r="AB26" s="120">
        <f t="shared" si="11"/>
        <v>0</v>
      </c>
      <c r="AC26" s="223">
        <f t="shared" si="12"/>
        <v>0</v>
      </c>
    </row>
    <row r="27" spans="1:29" ht="15.75" customHeight="1">
      <c r="A27" s="254">
        <v>42465</v>
      </c>
      <c r="B27" s="133" t="s">
        <v>42</v>
      </c>
      <c r="C27" s="95">
        <v>49767032.990000002</v>
      </c>
      <c r="D27" s="20"/>
      <c r="E27" s="96">
        <f t="shared" si="13"/>
        <v>49767032.990000002</v>
      </c>
      <c r="F27" s="95">
        <v>554846.09</v>
      </c>
      <c r="G27" s="20"/>
      <c r="H27" s="96">
        <f t="shared" si="14"/>
        <v>554846.09</v>
      </c>
      <c r="I27" s="95">
        <v>0</v>
      </c>
      <c r="J27" s="20"/>
      <c r="K27" s="96">
        <f t="shared" si="15"/>
        <v>0</v>
      </c>
      <c r="L27" s="95">
        <v>0</v>
      </c>
      <c r="M27" s="20"/>
      <c r="N27" s="96">
        <f t="shared" si="16"/>
        <v>0</v>
      </c>
      <c r="O27" s="95">
        <v>485040.2</v>
      </c>
      <c r="P27" s="20"/>
      <c r="Q27" s="96">
        <f t="shared" si="17"/>
        <v>485040.2</v>
      </c>
      <c r="R27" s="95">
        <v>48727146.700000003</v>
      </c>
      <c r="S27" s="20"/>
      <c r="T27" s="96">
        <f t="shared" si="18"/>
        <v>48727146.700000003</v>
      </c>
      <c r="U27" s="221">
        <f t="shared" si="19"/>
        <v>0</v>
      </c>
      <c r="W27" s="132" t="s">
        <v>42</v>
      </c>
      <c r="X27" s="114">
        <f t="shared" si="7"/>
        <v>0</v>
      </c>
      <c r="Y27" s="115">
        <f t="shared" si="8"/>
        <v>0</v>
      </c>
      <c r="Z27" s="115">
        <f t="shared" si="9"/>
        <v>0</v>
      </c>
      <c r="AA27" s="115">
        <f t="shared" si="10"/>
        <v>0</v>
      </c>
      <c r="AB27" s="116">
        <f t="shared" si="11"/>
        <v>0</v>
      </c>
      <c r="AC27" s="121">
        <f t="shared" si="12"/>
        <v>0</v>
      </c>
    </row>
    <row r="28" spans="1:29" ht="15.75">
      <c r="A28" s="255"/>
      <c r="B28" s="133" t="s">
        <v>43</v>
      </c>
      <c r="C28" s="95">
        <v>43103075.960000001</v>
      </c>
      <c r="D28" s="20">
        <v>42439460</v>
      </c>
      <c r="E28" s="96">
        <f t="shared" si="13"/>
        <v>663615.96000000089</v>
      </c>
      <c r="F28" s="95">
        <v>509645.81</v>
      </c>
      <c r="G28" s="20" t="s">
        <v>381</v>
      </c>
      <c r="H28" s="96">
        <f t="shared" si="14"/>
        <v>112375.81</v>
      </c>
      <c r="I28" s="95">
        <v>0</v>
      </c>
      <c r="J28" s="20" t="s">
        <v>55</v>
      </c>
      <c r="K28" s="96">
        <f t="shared" si="15"/>
        <v>0</v>
      </c>
      <c r="L28" s="95">
        <v>0</v>
      </c>
      <c r="M28" s="20" t="s">
        <v>55</v>
      </c>
      <c r="N28" s="96">
        <f t="shared" si="16"/>
        <v>0</v>
      </c>
      <c r="O28" s="95">
        <v>153962.26999999999</v>
      </c>
      <c r="P28" s="20" t="s">
        <v>382</v>
      </c>
      <c r="Q28" s="96">
        <f t="shared" si="17"/>
        <v>-42906.73000000001</v>
      </c>
      <c r="R28" s="95">
        <v>42439467.880000003</v>
      </c>
      <c r="S28" s="20">
        <v>41854690</v>
      </c>
      <c r="T28" s="96">
        <f t="shared" si="18"/>
        <v>584777.88000000268</v>
      </c>
      <c r="U28" s="221">
        <f t="shared" si="19"/>
        <v>1</v>
      </c>
      <c r="W28" s="133" t="s">
        <v>43</v>
      </c>
      <c r="X28" s="114">
        <f t="shared" si="7"/>
        <v>1</v>
      </c>
      <c r="Y28" s="115">
        <f t="shared" si="8"/>
        <v>1</v>
      </c>
      <c r="Z28" s="115">
        <f t="shared" si="9"/>
        <v>0</v>
      </c>
      <c r="AA28" s="115">
        <f t="shared" si="10"/>
        <v>0</v>
      </c>
      <c r="AB28" s="116">
        <f t="shared" si="11"/>
        <v>1</v>
      </c>
      <c r="AC28" s="121">
        <f t="shared" si="12"/>
        <v>1</v>
      </c>
    </row>
    <row r="29" spans="1:29" ht="15.75">
      <c r="A29" s="255"/>
      <c r="B29" s="104" t="s">
        <v>44</v>
      </c>
      <c r="C29" s="95">
        <v>89561200.909999996</v>
      </c>
      <c r="D29" s="20">
        <v>0</v>
      </c>
      <c r="E29" s="96">
        <f t="shared" si="13"/>
        <v>89561200.909999996</v>
      </c>
      <c r="F29" s="95">
        <v>2134833.4900000002</v>
      </c>
      <c r="G29" s="20"/>
      <c r="H29" s="96">
        <f t="shared" si="14"/>
        <v>2134833.4900000002</v>
      </c>
      <c r="I29" s="95">
        <v>0</v>
      </c>
      <c r="J29" s="20"/>
      <c r="K29" s="96">
        <f t="shared" si="15"/>
        <v>0</v>
      </c>
      <c r="L29" s="95">
        <v>0</v>
      </c>
      <c r="M29" s="20"/>
      <c r="N29" s="96">
        <f t="shared" si="16"/>
        <v>0</v>
      </c>
      <c r="O29" s="95">
        <v>346138.76</v>
      </c>
      <c r="P29" s="20"/>
      <c r="Q29" s="96">
        <f t="shared" si="17"/>
        <v>346138.76</v>
      </c>
      <c r="R29" s="95">
        <v>90330334.609999999</v>
      </c>
      <c r="S29" s="20">
        <v>0</v>
      </c>
      <c r="T29" s="96">
        <f t="shared" si="18"/>
        <v>90330334.609999999</v>
      </c>
      <c r="U29" s="221">
        <f t="shared" si="19"/>
        <v>0</v>
      </c>
      <c r="W29" s="104" t="s">
        <v>44</v>
      </c>
      <c r="X29" s="114">
        <f t="shared" si="7"/>
        <v>0</v>
      </c>
      <c r="Y29" s="115">
        <f t="shared" si="8"/>
        <v>0</v>
      </c>
      <c r="Z29" s="115">
        <f t="shared" si="9"/>
        <v>0</v>
      </c>
      <c r="AA29" s="115">
        <f t="shared" si="10"/>
        <v>0</v>
      </c>
      <c r="AB29" s="116">
        <f t="shared" si="11"/>
        <v>0</v>
      </c>
      <c r="AC29" s="121">
        <f t="shared" si="12"/>
        <v>0</v>
      </c>
    </row>
    <row r="30" spans="1:29" ht="15.75">
      <c r="A30" s="255"/>
      <c r="B30" s="133" t="s">
        <v>45</v>
      </c>
      <c r="C30" s="95">
        <v>47209967.329999998</v>
      </c>
      <c r="D30" s="20">
        <v>0</v>
      </c>
      <c r="E30" s="96">
        <f t="shared" si="13"/>
        <v>47209967.329999998</v>
      </c>
      <c r="F30" s="95">
        <v>903858.5</v>
      </c>
      <c r="G30" s="20"/>
      <c r="H30" s="96">
        <f t="shared" si="14"/>
        <v>903858.5</v>
      </c>
      <c r="I30" s="95">
        <v>0</v>
      </c>
      <c r="J30" s="20"/>
      <c r="K30" s="96">
        <f t="shared" si="15"/>
        <v>0</v>
      </c>
      <c r="L30" s="95">
        <v>0</v>
      </c>
      <c r="M30" s="20"/>
      <c r="N30" s="96">
        <f t="shared" si="16"/>
        <v>0</v>
      </c>
      <c r="O30" s="95">
        <v>157167.98000000001</v>
      </c>
      <c r="P30" s="20"/>
      <c r="Q30" s="96">
        <f t="shared" si="17"/>
        <v>157167.98000000001</v>
      </c>
      <c r="R30" s="95">
        <v>46148940.850000001</v>
      </c>
      <c r="S30" s="20">
        <v>0</v>
      </c>
      <c r="T30" s="96">
        <f t="shared" si="18"/>
        <v>46148940.850000001</v>
      </c>
      <c r="U30" s="221">
        <f t="shared" si="19"/>
        <v>0</v>
      </c>
      <c r="W30" s="133" t="s">
        <v>45</v>
      </c>
      <c r="X30" s="114">
        <f t="shared" si="7"/>
        <v>0</v>
      </c>
      <c r="Y30" s="4">
        <f t="shared" si="8"/>
        <v>0</v>
      </c>
      <c r="Z30" s="122">
        <f t="shared" si="9"/>
        <v>0</v>
      </c>
      <c r="AA30" s="4">
        <f t="shared" si="10"/>
        <v>0</v>
      </c>
      <c r="AB30" s="116">
        <f t="shared" si="11"/>
        <v>0</v>
      </c>
      <c r="AC30" s="121">
        <f t="shared" si="12"/>
        <v>0</v>
      </c>
    </row>
    <row r="31" spans="1:29" ht="15.75">
      <c r="A31" s="255"/>
      <c r="B31" s="133" t="s">
        <v>46</v>
      </c>
      <c r="C31" s="95">
        <v>111597204.31999999</v>
      </c>
      <c r="D31" s="20">
        <v>108750700</v>
      </c>
      <c r="E31" s="96">
        <f t="shared" si="13"/>
        <v>2846504.3199999928</v>
      </c>
      <c r="F31" s="95">
        <v>2592651.2599999998</v>
      </c>
      <c r="G31" s="20" t="s">
        <v>383</v>
      </c>
      <c r="H31" s="96">
        <f t="shared" si="14"/>
        <v>567141.25999999978</v>
      </c>
      <c r="I31" s="95">
        <v>0</v>
      </c>
      <c r="J31" s="20" t="s">
        <v>55</v>
      </c>
      <c r="K31" s="96">
        <f t="shared" si="15"/>
        <v>0</v>
      </c>
      <c r="L31" s="95">
        <v>0</v>
      </c>
      <c r="M31" s="20" t="s">
        <v>55</v>
      </c>
      <c r="N31" s="96">
        <f t="shared" si="16"/>
        <v>0</v>
      </c>
      <c r="O31" s="95">
        <v>253933.14</v>
      </c>
      <c r="P31" s="20" t="s">
        <v>384</v>
      </c>
      <c r="Q31" s="96">
        <f t="shared" si="17"/>
        <v>91026.140000000014</v>
      </c>
      <c r="R31" s="95">
        <v>108750619.92</v>
      </c>
      <c r="S31" s="20">
        <v>116230200</v>
      </c>
      <c r="T31" s="96">
        <f t="shared" si="18"/>
        <v>-7479580.0799999982</v>
      </c>
      <c r="U31" s="221">
        <f t="shared" si="19"/>
        <v>1</v>
      </c>
      <c r="W31" s="133" t="s">
        <v>46</v>
      </c>
      <c r="X31" s="114">
        <f t="shared" si="7"/>
        <v>1</v>
      </c>
      <c r="Y31" s="4">
        <f t="shared" si="8"/>
        <v>1</v>
      </c>
      <c r="Z31" s="122">
        <f t="shared" si="9"/>
        <v>0</v>
      </c>
      <c r="AA31" s="4">
        <f t="shared" si="10"/>
        <v>0</v>
      </c>
      <c r="AB31" s="4">
        <f t="shared" si="11"/>
        <v>1</v>
      </c>
      <c r="AC31" s="121">
        <f t="shared" si="12"/>
        <v>1</v>
      </c>
    </row>
    <row r="32" spans="1:29" ht="15.75">
      <c r="A32" s="255"/>
      <c r="B32" s="133" t="s">
        <v>47</v>
      </c>
      <c r="C32" s="95">
        <v>28377199.18</v>
      </c>
      <c r="D32" s="20">
        <v>27609080</v>
      </c>
      <c r="E32" s="96">
        <f t="shared" si="13"/>
        <v>768119.1799999997</v>
      </c>
      <c r="F32" s="95">
        <v>551241.21</v>
      </c>
      <c r="G32" s="20" t="s">
        <v>385</v>
      </c>
      <c r="H32" s="96">
        <f t="shared" si="14"/>
        <v>97384.209999999963</v>
      </c>
      <c r="I32" s="95">
        <v>0</v>
      </c>
      <c r="J32" s="20" t="s">
        <v>55</v>
      </c>
      <c r="K32" s="96">
        <f t="shared" si="15"/>
        <v>0</v>
      </c>
      <c r="L32" s="95">
        <v>0</v>
      </c>
      <c r="M32" s="20" t="s">
        <v>55</v>
      </c>
      <c r="N32" s="96">
        <f t="shared" si="16"/>
        <v>0</v>
      </c>
      <c r="O32" s="95">
        <v>228592.89</v>
      </c>
      <c r="P32" s="20" t="s">
        <v>386</v>
      </c>
      <c r="Q32" s="96">
        <f t="shared" si="17"/>
        <v>85079.890000000014</v>
      </c>
      <c r="R32" s="95">
        <v>27609093.219999999</v>
      </c>
      <c r="S32" s="20">
        <v>27011720</v>
      </c>
      <c r="T32" s="96">
        <f t="shared" si="18"/>
        <v>597373.21999999881</v>
      </c>
      <c r="U32" s="221">
        <f t="shared" si="19"/>
        <v>1</v>
      </c>
      <c r="W32" s="133" t="s">
        <v>47</v>
      </c>
      <c r="X32" s="114">
        <f t="shared" si="7"/>
        <v>1</v>
      </c>
      <c r="Y32" s="4">
        <f t="shared" si="8"/>
        <v>1</v>
      </c>
      <c r="Z32" s="122">
        <f t="shared" si="9"/>
        <v>0</v>
      </c>
      <c r="AA32" s="4">
        <f t="shared" si="10"/>
        <v>0</v>
      </c>
      <c r="AB32" s="4">
        <f t="shared" si="11"/>
        <v>1</v>
      </c>
      <c r="AC32" s="121">
        <f t="shared" si="12"/>
        <v>1</v>
      </c>
    </row>
    <row r="33" spans="1:29" ht="15.75">
      <c r="A33" s="255"/>
      <c r="B33" s="133" t="s">
        <v>48</v>
      </c>
      <c r="C33" s="95">
        <v>92222669.120000005</v>
      </c>
      <c r="D33" s="20"/>
      <c r="E33" s="96">
        <f t="shared" si="13"/>
        <v>92222669.120000005</v>
      </c>
      <c r="F33" s="95">
        <v>1311337.81</v>
      </c>
      <c r="G33" s="20"/>
      <c r="H33" s="96">
        <f t="shared" si="14"/>
        <v>1311337.81</v>
      </c>
      <c r="I33" s="95">
        <v>0</v>
      </c>
      <c r="J33" s="20"/>
      <c r="K33" s="96">
        <f t="shared" si="15"/>
        <v>0</v>
      </c>
      <c r="L33" s="95">
        <v>0</v>
      </c>
      <c r="M33" s="20"/>
      <c r="N33" s="96">
        <f t="shared" si="16"/>
        <v>0</v>
      </c>
      <c r="O33" s="95">
        <v>206182.93</v>
      </c>
      <c r="P33" s="20"/>
      <c r="Q33" s="96">
        <f t="shared" si="17"/>
        <v>206182.93</v>
      </c>
      <c r="R33" s="95">
        <v>90705148.379999995</v>
      </c>
      <c r="S33" s="20"/>
      <c r="T33" s="96">
        <f t="shared" si="18"/>
        <v>90705148.379999995</v>
      </c>
      <c r="U33" s="221">
        <f t="shared" si="19"/>
        <v>0</v>
      </c>
      <c r="W33" s="133" t="s">
        <v>48</v>
      </c>
      <c r="X33" s="114">
        <f t="shared" si="7"/>
        <v>0</v>
      </c>
      <c r="Y33" s="4">
        <f t="shared" si="8"/>
        <v>0</v>
      </c>
      <c r="Z33" s="122">
        <f t="shared" si="9"/>
        <v>0</v>
      </c>
      <c r="AA33" s="4">
        <f t="shared" si="10"/>
        <v>0</v>
      </c>
      <c r="AB33" s="4">
        <f t="shared" si="11"/>
        <v>0</v>
      </c>
      <c r="AC33" s="121">
        <f t="shared" si="12"/>
        <v>0</v>
      </c>
    </row>
    <row r="34" spans="1:29" ht="15.75">
      <c r="A34" s="255"/>
      <c r="B34" s="133" t="s">
        <v>49</v>
      </c>
      <c r="C34" s="95">
        <v>66709691.579999998</v>
      </c>
      <c r="D34" s="20"/>
      <c r="E34" s="96">
        <f t="shared" si="13"/>
        <v>66709691.579999998</v>
      </c>
      <c r="F34" s="95">
        <v>1316768.5</v>
      </c>
      <c r="G34" s="20"/>
      <c r="H34" s="96">
        <f t="shared" si="14"/>
        <v>1316768.5</v>
      </c>
      <c r="I34" s="95">
        <v>0</v>
      </c>
      <c r="J34" s="20"/>
      <c r="K34" s="96">
        <f t="shared" si="15"/>
        <v>0</v>
      </c>
      <c r="L34" s="95">
        <v>0</v>
      </c>
      <c r="M34" s="20"/>
      <c r="N34" s="96">
        <f t="shared" si="16"/>
        <v>0</v>
      </c>
      <c r="O34" s="95">
        <v>384249</v>
      </c>
      <c r="P34" s="20"/>
      <c r="Q34" s="96">
        <f t="shared" si="17"/>
        <v>384249</v>
      </c>
      <c r="R34" s="95">
        <v>65009758.840000004</v>
      </c>
      <c r="S34" s="20"/>
      <c r="T34" s="96">
        <f t="shared" si="18"/>
        <v>65009758.840000004</v>
      </c>
      <c r="U34" s="221">
        <f t="shared" si="19"/>
        <v>0</v>
      </c>
      <c r="W34" s="133" t="s">
        <v>49</v>
      </c>
      <c r="X34" s="114">
        <f t="shared" si="7"/>
        <v>0</v>
      </c>
      <c r="Y34" s="4">
        <f t="shared" si="8"/>
        <v>0</v>
      </c>
      <c r="Z34" s="122">
        <f t="shared" si="9"/>
        <v>0</v>
      </c>
      <c r="AA34" s="4">
        <f t="shared" si="10"/>
        <v>0</v>
      </c>
      <c r="AB34" s="4">
        <f t="shared" si="11"/>
        <v>0</v>
      </c>
      <c r="AC34" s="121">
        <f t="shared" si="12"/>
        <v>0</v>
      </c>
    </row>
    <row r="35" spans="1:29" ht="15.75">
      <c r="A35" s="256"/>
      <c r="B35" s="133" t="s">
        <v>50</v>
      </c>
      <c r="C35" s="95">
        <v>100974950.5</v>
      </c>
      <c r="D35" s="20"/>
      <c r="E35" s="96">
        <f t="shared" si="13"/>
        <v>100974950.5</v>
      </c>
      <c r="F35" s="95">
        <v>1231518.17</v>
      </c>
      <c r="G35" s="20"/>
      <c r="H35" s="96">
        <f t="shared" si="14"/>
        <v>1231518.17</v>
      </c>
      <c r="I35" s="95">
        <v>0</v>
      </c>
      <c r="J35" s="20"/>
      <c r="K35" s="96">
        <f t="shared" si="15"/>
        <v>0</v>
      </c>
      <c r="L35" s="95">
        <v>0</v>
      </c>
      <c r="M35" s="20"/>
      <c r="N35" s="96">
        <f t="shared" si="16"/>
        <v>0</v>
      </c>
      <c r="O35" s="95">
        <v>663960.29</v>
      </c>
      <c r="P35" s="20"/>
      <c r="Q35" s="96">
        <f t="shared" si="17"/>
        <v>663960.29</v>
      </c>
      <c r="R35" s="95">
        <v>99079472.040000007</v>
      </c>
      <c r="S35" s="20"/>
      <c r="T35" s="96">
        <f t="shared" si="18"/>
        <v>99079472.040000007</v>
      </c>
      <c r="U35" s="221">
        <f t="shared" si="19"/>
        <v>0</v>
      </c>
      <c r="W35" s="134" t="s">
        <v>50</v>
      </c>
      <c r="X35" s="114">
        <f t="shared" si="7"/>
        <v>0</v>
      </c>
      <c r="Y35" s="4">
        <f t="shared" si="8"/>
        <v>0</v>
      </c>
      <c r="Z35" s="122">
        <f t="shared" si="9"/>
        <v>0</v>
      </c>
      <c r="AA35" s="4">
        <f t="shared" si="10"/>
        <v>0</v>
      </c>
      <c r="AB35" s="4">
        <f t="shared" si="11"/>
        <v>0</v>
      </c>
      <c r="AC35" s="121">
        <f t="shared" si="12"/>
        <v>0</v>
      </c>
    </row>
    <row r="36" spans="1:29" ht="15.75" customHeight="1">
      <c r="A36" s="254">
        <v>42466</v>
      </c>
      <c r="B36" s="132" t="s">
        <v>42</v>
      </c>
      <c r="C36" s="92">
        <v>48727146.700000003</v>
      </c>
      <c r="D36" s="93"/>
      <c r="E36" s="94">
        <f t="shared" si="13"/>
        <v>48727146.700000003</v>
      </c>
      <c r="F36" s="92">
        <v>481206.13</v>
      </c>
      <c r="G36" s="93"/>
      <c r="H36" s="94">
        <f t="shared" si="14"/>
        <v>481206.13</v>
      </c>
      <c r="I36" s="92">
        <v>0</v>
      </c>
      <c r="J36" s="93"/>
      <c r="K36" s="94">
        <f t="shared" si="15"/>
        <v>0</v>
      </c>
      <c r="L36" s="92">
        <v>0</v>
      </c>
      <c r="M36" s="93"/>
      <c r="N36" s="94">
        <f t="shared" si="16"/>
        <v>0</v>
      </c>
      <c r="O36" s="92">
        <v>254019.49</v>
      </c>
      <c r="P36" s="93"/>
      <c r="Q36" s="94">
        <f t="shared" si="17"/>
        <v>254019.49</v>
      </c>
      <c r="R36" s="92">
        <v>52788408.270000003</v>
      </c>
      <c r="S36" s="93"/>
      <c r="T36" s="94">
        <f t="shared" si="18"/>
        <v>52788408.270000003</v>
      </c>
      <c r="U36" s="220">
        <f t="shared" si="19"/>
        <v>0</v>
      </c>
      <c r="W36" s="132" t="s">
        <v>42</v>
      </c>
      <c r="X36" s="110">
        <f t="shared" si="7"/>
        <v>0</v>
      </c>
      <c r="Y36" s="111">
        <f t="shared" si="8"/>
        <v>0</v>
      </c>
      <c r="Z36" s="111">
        <f t="shared" si="9"/>
        <v>0</v>
      </c>
      <c r="AA36" s="111">
        <f t="shared" si="10"/>
        <v>0</v>
      </c>
      <c r="AB36" s="111">
        <f t="shared" si="11"/>
        <v>0</v>
      </c>
      <c r="AC36" s="123">
        <f t="shared" si="12"/>
        <v>0</v>
      </c>
    </row>
    <row r="37" spans="1:29" ht="15.75">
      <c r="A37" s="255"/>
      <c r="B37" s="133" t="s">
        <v>43</v>
      </c>
      <c r="C37" s="95">
        <v>42439467.880000003</v>
      </c>
      <c r="D37" s="20">
        <v>41854690</v>
      </c>
      <c r="E37" s="96">
        <f t="shared" si="13"/>
        <v>584777.88000000268</v>
      </c>
      <c r="F37" s="95">
        <v>387925.21</v>
      </c>
      <c r="G37" s="20" t="s">
        <v>387</v>
      </c>
      <c r="H37" s="96">
        <f t="shared" si="14"/>
        <v>-76324.789999999979</v>
      </c>
      <c r="I37" s="95">
        <v>0</v>
      </c>
      <c r="J37" s="20" t="s">
        <v>55</v>
      </c>
      <c r="K37" s="96">
        <f t="shared" si="15"/>
        <v>0</v>
      </c>
      <c r="L37" s="95">
        <v>0</v>
      </c>
      <c r="M37" s="20" t="s">
        <v>55</v>
      </c>
      <c r="N37" s="96">
        <f t="shared" si="16"/>
        <v>0</v>
      </c>
      <c r="O37" s="95">
        <v>196867.84</v>
      </c>
      <c r="P37" s="20" t="s">
        <v>388</v>
      </c>
      <c r="Q37" s="96">
        <f t="shared" si="17"/>
        <v>51974.84</v>
      </c>
      <c r="R37" s="95">
        <v>41854674.829999998</v>
      </c>
      <c r="S37" s="20">
        <v>9579630</v>
      </c>
      <c r="T37" s="96">
        <f t="shared" si="18"/>
        <v>32275044.829999998</v>
      </c>
      <c r="U37" s="221">
        <f t="shared" si="19"/>
        <v>1</v>
      </c>
      <c r="W37" s="133" t="s">
        <v>43</v>
      </c>
      <c r="X37" s="114">
        <f t="shared" si="7"/>
        <v>1</v>
      </c>
      <c r="Y37" s="115">
        <f t="shared" si="8"/>
        <v>1</v>
      </c>
      <c r="Z37" s="115">
        <f t="shared" si="9"/>
        <v>0</v>
      </c>
      <c r="AA37" s="115">
        <f t="shared" si="10"/>
        <v>0</v>
      </c>
      <c r="AB37" s="115">
        <f t="shared" si="11"/>
        <v>1</v>
      </c>
      <c r="AC37" s="121">
        <f t="shared" si="12"/>
        <v>1</v>
      </c>
    </row>
    <row r="38" spans="1:29" ht="15.75">
      <c r="A38" s="255"/>
      <c r="B38" s="104" t="s">
        <v>44</v>
      </c>
      <c r="C38" s="95">
        <v>90330334.609999999</v>
      </c>
      <c r="D38" s="20">
        <v>0</v>
      </c>
      <c r="E38" s="96">
        <f t="shared" si="13"/>
        <v>90330334.609999999</v>
      </c>
      <c r="F38" s="95">
        <v>1511536.66</v>
      </c>
      <c r="G38" s="20"/>
      <c r="H38" s="96">
        <f t="shared" si="14"/>
        <v>1511536.66</v>
      </c>
      <c r="I38" s="95">
        <v>0</v>
      </c>
      <c r="J38" s="20"/>
      <c r="K38" s="96">
        <f t="shared" si="15"/>
        <v>0</v>
      </c>
      <c r="L38" s="95">
        <v>0</v>
      </c>
      <c r="M38" s="20"/>
      <c r="N38" s="96">
        <f t="shared" si="16"/>
        <v>0</v>
      </c>
      <c r="O38" s="95">
        <v>340183</v>
      </c>
      <c r="P38" s="20"/>
      <c r="Q38" s="96">
        <f t="shared" si="17"/>
        <v>340183</v>
      </c>
      <c r="R38" s="95">
        <v>88478614.950000003</v>
      </c>
      <c r="S38" s="20">
        <v>0</v>
      </c>
      <c r="T38" s="96">
        <f t="shared" si="18"/>
        <v>88478614.950000003</v>
      </c>
      <c r="U38" s="221">
        <f t="shared" si="19"/>
        <v>0</v>
      </c>
      <c r="W38" s="104" t="s">
        <v>44</v>
      </c>
      <c r="X38" s="114">
        <f t="shared" si="7"/>
        <v>0</v>
      </c>
      <c r="Y38" s="115">
        <f t="shared" si="8"/>
        <v>0</v>
      </c>
      <c r="Z38" s="115">
        <f t="shared" si="9"/>
        <v>0</v>
      </c>
      <c r="AA38" s="115">
        <f t="shared" si="10"/>
        <v>0</v>
      </c>
      <c r="AB38" s="115">
        <f t="shared" si="11"/>
        <v>0</v>
      </c>
      <c r="AC38" s="121">
        <f t="shared" si="12"/>
        <v>0</v>
      </c>
    </row>
    <row r="39" spans="1:29" ht="15.75">
      <c r="A39" s="255"/>
      <c r="B39" s="133" t="s">
        <v>45</v>
      </c>
      <c r="C39" s="95">
        <v>46148940.850000001</v>
      </c>
      <c r="D39" s="20">
        <v>0</v>
      </c>
      <c r="E39" s="96">
        <f t="shared" si="13"/>
        <v>46148940.850000001</v>
      </c>
      <c r="F39" s="95">
        <v>796831.85</v>
      </c>
      <c r="G39" s="20"/>
      <c r="H39" s="96">
        <f t="shared" si="14"/>
        <v>796831.85</v>
      </c>
      <c r="I39" s="95">
        <v>0</v>
      </c>
      <c r="J39" s="20"/>
      <c r="K39" s="96">
        <f t="shared" si="15"/>
        <v>0</v>
      </c>
      <c r="L39" s="95">
        <v>0</v>
      </c>
      <c r="M39" s="20"/>
      <c r="N39" s="96">
        <f t="shared" si="16"/>
        <v>0</v>
      </c>
      <c r="O39" s="95">
        <v>90867.94</v>
      </c>
      <c r="P39" s="20"/>
      <c r="Q39" s="96">
        <f t="shared" si="17"/>
        <v>90867.94</v>
      </c>
      <c r="R39" s="95">
        <v>45261241.060000002</v>
      </c>
      <c r="S39" s="20">
        <v>0</v>
      </c>
      <c r="T39" s="96">
        <f t="shared" si="18"/>
        <v>45261241.060000002</v>
      </c>
      <c r="U39" s="221">
        <f t="shared" si="19"/>
        <v>0</v>
      </c>
      <c r="W39" s="133" t="s">
        <v>45</v>
      </c>
      <c r="X39" s="114">
        <f t="shared" si="7"/>
        <v>0</v>
      </c>
      <c r="Y39" s="115">
        <f t="shared" si="8"/>
        <v>0</v>
      </c>
      <c r="Z39" s="115">
        <f t="shared" si="9"/>
        <v>0</v>
      </c>
      <c r="AA39" s="115">
        <f t="shared" si="10"/>
        <v>0</v>
      </c>
      <c r="AB39" s="115">
        <f t="shared" si="11"/>
        <v>0</v>
      </c>
      <c r="AC39" s="121">
        <f t="shared" si="12"/>
        <v>0</v>
      </c>
    </row>
    <row r="40" spans="1:29" ht="15.75">
      <c r="A40" s="255"/>
      <c r="B40" s="133" t="s">
        <v>46</v>
      </c>
      <c r="C40" s="95">
        <v>108750619.92</v>
      </c>
      <c r="D40" s="20">
        <v>0</v>
      </c>
      <c r="E40" s="96">
        <f t="shared" si="13"/>
        <v>108750619.92</v>
      </c>
      <c r="F40" s="95">
        <v>2025510.39</v>
      </c>
      <c r="G40" s="20"/>
      <c r="H40" s="96">
        <f t="shared" si="14"/>
        <v>2025510.39</v>
      </c>
      <c r="I40" s="95">
        <v>0</v>
      </c>
      <c r="J40" s="20"/>
      <c r="K40" s="96">
        <f t="shared" si="15"/>
        <v>0</v>
      </c>
      <c r="L40" s="95">
        <v>0</v>
      </c>
      <c r="M40" s="20"/>
      <c r="N40" s="96">
        <f t="shared" si="16"/>
        <v>0</v>
      </c>
      <c r="O40" s="95">
        <v>162907.26999999999</v>
      </c>
      <c r="P40" s="20"/>
      <c r="Q40" s="96">
        <f t="shared" si="17"/>
        <v>162907.26999999999</v>
      </c>
      <c r="R40" s="95">
        <v>116230262.43000001</v>
      </c>
      <c r="S40" s="20">
        <v>0</v>
      </c>
      <c r="T40" s="96">
        <f t="shared" si="18"/>
        <v>116230262.43000001</v>
      </c>
      <c r="U40" s="221">
        <f t="shared" si="19"/>
        <v>0</v>
      </c>
      <c r="W40" s="133" t="s">
        <v>46</v>
      </c>
      <c r="X40" s="114">
        <f t="shared" si="7"/>
        <v>0</v>
      </c>
      <c r="Y40" s="115">
        <f t="shared" si="8"/>
        <v>0</v>
      </c>
      <c r="Z40" s="115">
        <f t="shared" si="9"/>
        <v>0</v>
      </c>
      <c r="AA40" s="115">
        <f t="shared" si="10"/>
        <v>0</v>
      </c>
      <c r="AB40" s="115">
        <f t="shared" si="11"/>
        <v>0</v>
      </c>
      <c r="AC40" s="121">
        <f t="shared" si="12"/>
        <v>0</v>
      </c>
    </row>
    <row r="41" spans="1:29" ht="15.75">
      <c r="A41" s="255"/>
      <c r="B41" s="133" t="s">
        <v>47</v>
      </c>
      <c r="C41" s="95">
        <v>27609093.219999999</v>
      </c>
      <c r="D41" s="20">
        <v>27011720</v>
      </c>
      <c r="E41" s="96">
        <f t="shared" si="13"/>
        <v>597373.21999999881</v>
      </c>
      <c r="F41" s="95">
        <v>453857.34</v>
      </c>
      <c r="G41" s="20" t="s">
        <v>389</v>
      </c>
      <c r="H41" s="96">
        <f t="shared" si="14"/>
        <v>-20787.659999999974</v>
      </c>
      <c r="I41" s="95">
        <v>0</v>
      </c>
      <c r="J41" s="20" t="s">
        <v>55</v>
      </c>
      <c r="K41" s="96">
        <f t="shared" si="15"/>
        <v>0</v>
      </c>
      <c r="L41" s="95">
        <v>0</v>
      </c>
      <c r="M41" s="20" t="s">
        <v>55</v>
      </c>
      <c r="N41" s="96">
        <f t="shared" si="16"/>
        <v>0</v>
      </c>
      <c r="O41" s="95">
        <v>143512.69</v>
      </c>
      <c r="P41" s="20" t="s">
        <v>390</v>
      </c>
      <c r="Q41" s="96">
        <f t="shared" si="17"/>
        <v>12670.690000000002</v>
      </c>
      <c r="R41" s="95">
        <v>27011723.190000001</v>
      </c>
      <c r="S41" s="20">
        <v>27819980</v>
      </c>
      <c r="T41" s="96">
        <f t="shared" si="18"/>
        <v>-808256.80999999866</v>
      </c>
      <c r="U41" s="221">
        <f t="shared" si="19"/>
        <v>1</v>
      </c>
      <c r="W41" s="133" t="s">
        <v>47</v>
      </c>
      <c r="X41" s="114">
        <f t="shared" si="7"/>
        <v>1</v>
      </c>
      <c r="Y41" s="115">
        <f t="shared" si="8"/>
        <v>1</v>
      </c>
      <c r="Z41" s="115">
        <f t="shared" si="9"/>
        <v>0</v>
      </c>
      <c r="AA41" s="115">
        <f t="shared" si="10"/>
        <v>0</v>
      </c>
      <c r="AB41" s="115">
        <f t="shared" si="11"/>
        <v>1</v>
      </c>
      <c r="AC41" s="121">
        <f t="shared" si="12"/>
        <v>1</v>
      </c>
    </row>
    <row r="42" spans="1:29" ht="15.75">
      <c r="A42" s="255"/>
      <c r="B42" s="133" t="s">
        <v>48</v>
      </c>
      <c r="C42" s="95">
        <v>90705148.379999995</v>
      </c>
      <c r="D42" s="20">
        <v>0</v>
      </c>
      <c r="E42" s="96">
        <f t="shared" si="13"/>
        <v>90705148.379999995</v>
      </c>
      <c r="F42" s="95">
        <v>1467500.57</v>
      </c>
      <c r="G42" s="20"/>
      <c r="H42" s="96">
        <f t="shared" si="14"/>
        <v>1467500.57</v>
      </c>
      <c r="I42" s="95">
        <v>0</v>
      </c>
      <c r="J42" s="20"/>
      <c r="K42" s="96">
        <f t="shared" si="15"/>
        <v>0</v>
      </c>
      <c r="L42" s="95">
        <v>0</v>
      </c>
      <c r="M42" s="20"/>
      <c r="N42" s="96">
        <f t="shared" si="16"/>
        <v>0</v>
      </c>
      <c r="O42" s="95">
        <v>145523.57999999999</v>
      </c>
      <c r="P42" s="20"/>
      <c r="Q42" s="96">
        <f t="shared" si="17"/>
        <v>145523.57999999999</v>
      </c>
      <c r="R42" s="95">
        <v>94907797.150000006</v>
      </c>
      <c r="S42" s="20">
        <v>0</v>
      </c>
      <c r="T42" s="96">
        <f t="shared" si="18"/>
        <v>94907797.150000006</v>
      </c>
      <c r="U42" s="221">
        <f t="shared" si="19"/>
        <v>0</v>
      </c>
      <c r="W42" s="133" t="s">
        <v>48</v>
      </c>
      <c r="X42" s="114">
        <f t="shared" si="7"/>
        <v>0</v>
      </c>
      <c r="Y42" s="115">
        <f t="shared" si="8"/>
        <v>0</v>
      </c>
      <c r="Z42" s="115">
        <f t="shared" si="9"/>
        <v>0</v>
      </c>
      <c r="AA42" s="115">
        <f t="shared" si="10"/>
        <v>0</v>
      </c>
      <c r="AB42" s="115">
        <f t="shared" si="11"/>
        <v>0</v>
      </c>
      <c r="AC42" s="121">
        <f t="shared" si="12"/>
        <v>0</v>
      </c>
    </row>
    <row r="43" spans="1:29" ht="15.75">
      <c r="A43" s="255"/>
      <c r="B43" s="133" t="s">
        <v>49</v>
      </c>
      <c r="C43" s="95">
        <v>65009758.840000004</v>
      </c>
      <c r="D43" s="20">
        <v>62295700</v>
      </c>
      <c r="E43" s="96">
        <f t="shared" si="13"/>
        <v>2714058.8400000036</v>
      </c>
      <c r="F43" s="95">
        <v>950151.49</v>
      </c>
      <c r="G43" s="20" t="s">
        <v>391</v>
      </c>
      <c r="H43" s="96">
        <f t="shared" si="14"/>
        <v>-709118.51</v>
      </c>
      <c r="I43" s="95">
        <v>0</v>
      </c>
      <c r="J43" s="20" t="s">
        <v>55</v>
      </c>
      <c r="K43" s="96">
        <f t="shared" si="15"/>
        <v>0</v>
      </c>
      <c r="L43" s="95">
        <v>0</v>
      </c>
      <c r="M43" s="20" t="s">
        <v>55</v>
      </c>
      <c r="N43" s="96">
        <f t="shared" si="16"/>
        <v>0</v>
      </c>
      <c r="O43" s="95">
        <v>274595.23</v>
      </c>
      <c r="P43" s="20" t="s">
        <v>392</v>
      </c>
      <c r="Q43" s="96">
        <f t="shared" si="17"/>
        <v>108795.22999999998</v>
      </c>
      <c r="R43" s="95">
        <v>63785012.119999997</v>
      </c>
      <c r="S43" s="20">
        <v>62295700</v>
      </c>
      <c r="T43" s="96">
        <f t="shared" si="18"/>
        <v>1489312.1199999973</v>
      </c>
      <c r="U43" s="221">
        <f t="shared" si="19"/>
        <v>1</v>
      </c>
      <c r="W43" s="133" t="s">
        <v>49</v>
      </c>
      <c r="X43" s="114">
        <f t="shared" si="7"/>
        <v>1</v>
      </c>
      <c r="Y43" s="115">
        <f t="shared" si="8"/>
        <v>1</v>
      </c>
      <c r="Z43" s="115">
        <f t="shared" si="9"/>
        <v>0</v>
      </c>
      <c r="AA43" s="115">
        <f t="shared" si="10"/>
        <v>0</v>
      </c>
      <c r="AB43" s="115">
        <f t="shared" si="11"/>
        <v>1</v>
      </c>
      <c r="AC43" s="121">
        <f t="shared" si="12"/>
        <v>1</v>
      </c>
    </row>
    <row r="44" spans="1:29" ht="15.75">
      <c r="A44" s="256"/>
      <c r="B44" s="134" t="s">
        <v>50</v>
      </c>
      <c r="C44" s="97">
        <v>99079472.040000007</v>
      </c>
      <c r="D44" s="98"/>
      <c r="E44" s="99">
        <f t="shared" si="13"/>
        <v>99079472.040000007</v>
      </c>
      <c r="F44" s="97">
        <v>946381.55</v>
      </c>
      <c r="G44" s="98"/>
      <c r="H44" s="99">
        <f t="shared" si="14"/>
        <v>946381.55</v>
      </c>
      <c r="I44" s="97">
        <v>0</v>
      </c>
      <c r="J44" s="98"/>
      <c r="K44" s="99">
        <f t="shared" si="15"/>
        <v>0</v>
      </c>
      <c r="L44" s="97">
        <v>0</v>
      </c>
      <c r="M44" s="98"/>
      <c r="N44" s="99">
        <f t="shared" si="16"/>
        <v>0</v>
      </c>
      <c r="O44" s="97">
        <v>415738.99</v>
      </c>
      <c r="P44" s="98"/>
      <c r="Q44" s="99">
        <f t="shared" si="17"/>
        <v>415738.99</v>
      </c>
      <c r="R44" s="97">
        <v>97717351.5</v>
      </c>
      <c r="S44" s="98"/>
      <c r="T44" s="99">
        <f t="shared" si="18"/>
        <v>97717351.5</v>
      </c>
      <c r="U44" s="222">
        <f t="shared" si="19"/>
        <v>0</v>
      </c>
      <c r="W44" s="134" t="s">
        <v>50</v>
      </c>
      <c r="X44" s="118">
        <f t="shared" si="7"/>
        <v>0</v>
      </c>
      <c r="Y44" s="119">
        <f t="shared" si="8"/>
        <v>0</v>
      </c>
      <c r="Z44" s="119">
        <f t="shared" si="9"/>
        <v>0</v>
      </c>
      <c r="AA44" s="119">
        <f t="shared" si="10"/>
        <v>0</v>
      </c>
      <c r="AB44" s="119">
        <f t="shared" si="11"/>
        <v>0</v>
      </c>
      <c r="AC44" s="124">
        <f t="shared" si="12"/>
        <v>0</v>
      </c>
    </row>
    <row r="45" spans="1:29" ht="15.75" customHeight="1">
      <c r="A45" s="254">
        <v>42467</v>
      </c>
      <c r="B45" s="133" t="s">
        <v>42</v>
      </c>
      <c r="C45" s="95">
        <v>52788408.270000003</v>
      </c>
      <c r="D45" s="20"/>
      <c r="E45" s="96">
        <f t="shared" si="13"/>
        <v>52788408.270000003</v>
      </c>
      <c r="F45" s="95">
        <v>560241.99</v>
      </c>
      <c r="G45" s="20"/>
      <c r="H45" s="96">
        <f t="shared" si="14"/>
        <v>560241.99</v>
      </c>
      <c r="I45" s="95">
        <v>0</v>
      </c>
      <c r="J45" s="20"/>
      <c r="K45" s="96">
        <f t="shared" si="15"/>
        <v>0</v>
      </c>
      <c r="L45" s="95">
        <v>0</v>
      </c>
      <c r="M45" s="20"/>
      <c r="N45" s="96">
        <f t="shared" si="16"/>
        <v>0</v>
      </c>
      <c r="O45" s="95">
        <v>113129.97</v>
      </c>
      <c r="P45" s="20"/>
      <c r="Q45" s="96">
        <f t="shared" si="17"/>
        <v>113129.97</v>
      </c>
      <c r="R45" s="95">
        <v>52115036.310000002</v>
      </c>
      <c r="S45" s="20"/>
      <c r="T45" s="96">
        <f t="shared" si="18"/>
        <v>52115036.310000002</v>
      </c>
      <c r="U45" s="221">
        <f t="shared" si="19"/>
        <v>0</v>
      </c>
      <c r="W45" s="132" t="s">
        <v>42</v>
      </c>
      <c r="X45" s="110">
        <f t="shared" si="7"/>
        <v>0</v>
      </c>
      <c r="Y45" s="111">
        <f t="shared" si="8"/>
        <v>0</v>
      </c>
      <c r="Z45" s="111">
        <f t="shared" si="9"/>
        <v>0</v>
      </c>
      <c r="AA45" s="111">
        <f t="shared" si="10"/>
        <v>0</v>
      </c>
      <c r="AB45" s="111">
        <f t="shared" si="11"/>
        <v>0</v>
      </c>
      <c r="AC45" s="123">
        <f t="shared" si="12"/>
        <v>0</v>
      </c>
    </row>
    <row r="46" spans="1:29" ht="15.75">
      <c r="A46" s="255"/>
      <c r="B46" s="133" t="s">
        <v>43</v>
      </c>
      <c r="C46" s="95">
        <v>41854674.829999998</v>
      </c>
      <c r="D46" s="90">
        <v>42721500</v>
      </c>
      <c r="E46" s="96">
        <f t="shared" si="13"/>
        <v>-866825.17000000179</v>
      </c>
      <c r="F46" s="95">
        <v>455358.9</v>
      </c>
      <c r="G46" s="6" t="s">
        <v>393</v>
      </c>
      <c r="H46" s="96">
        <f t="shared" si="14"/>
        <v>-119091.09999999998</v>
      </c>
      <c r="I46" s="95">
        <v>0</v>
      </c>
      <c r="J46" s="20" t="s">
        <v>55</v>
      </c>
      <c r="K46" s="96">
        <f t="shared" si="15"/>
        <v>0</v>
      </c>
      <c r="L46" s="95">
        <v>0</v>
      </c>
      <c r="M46" s="20" t="s">
        <v>55</v>
      </c>
      <c r="N46" s="96">
        <f t="shared" si="16"/>
        <v>0</v>
      </c>
      <c r="O46" s="95">
        <v>144893.23000000001</v>
      </c>
      <c r="P46" s="6" t="s">
        <v>394</v>
      </c>
      <c r="Q46" s="96">
        <f t="shared" si="17"/>
        <v>-22985.76999999999</v>
      </c>
      <c r="R46" s="95">
        <v>42721501.329999998</v>
      </c>
      <c r="S46" s="6">
        <v>42007560</v>
      </c>
      <c r="T46" s="96">
        <f t="shared" si="18"/>
        <v>713941.32999999821</v>
      </c>
      <c r="U46" s="221">
        <f t="shared" si="19"/>
        <v>1</v>
      </c>
      <c r="W46" s="133" t="s">
        <v>43</v>
      </c>
      <c r="X46" s="114">
        <f t="shared" si="7"/>
        <v>1</v>
      </c>
      <c r="Y46" s="115">
        <f t="shared" si="8"/>
        <v>1</v>
      </c>
      <c r="Z46" s="115">
        <f t="shared" si="9"/>
        <v>0</v>
      </c>
      <c r="AA46" s="115">
        <f t="shared" si="10"/>
        <v>0</v>
      </c>
      <c r="AB46" s="115">
        <f t="shared" si="11"/>
        <v>1</v>
      </c>
      <c r="AC46" s="121">
        <f t="shared" si="12"/>
        <v>1</v>
      </c>
    </row>
    <row r="47" spans="1:29" ht="15.75">
      <c r="A47" s="255"/>
      <c r="B47" s="104" t="s">
        <v>44</v>
      </c>
      <c r="C47" s="95">
        <v>88478614.950000003</v>
      </c>
      <c r="D47" s="6">
        <v>0</v>
      </c>
      <c r="E47" s="96">
        <f t="shared" si="13"/>
        <v>88478614.950000003</v>
      </c>
      <c r="F47" s="95">
        <v>1397058.39</v>
      </c>
      <c r="G47" s="6"/>
      <c r="H47" s="96">
        <f t="shared" si="14"/>
        <v>1397058.39</v>
      </c>
      <c r="I47" s="95">
        <v>0</v>
      </c>
      <c r="J47" s="20"/>
      <c r="K47" s="96">
        <f t="shared" si="15"/>
        <v>0</v>
      </c>
      <c r="L47" s="95">
        <v>0</v>
      </c>
      <c r="M47" s="20"/>
      <c r="N47" s="96">
        <f t="shared" si="16"/>
        <v>0</v>
      </c>
      <c r="O47" s="95">
        <v>340631.72</v>
      </c>
      <c r="P47" s="6"/>
      <c r="Q47" s="96">
        <f t="shared" si="17"/>
        <v>340631.72</v>
      </c>
      <c r="R47" s="95">
        <v>86740924.840000004</v>
      </c>
      <c r="S47" s="6">
        <v>0</v>
      </c>
      <c r="T47" s="96">
        <f t="shared" si="18"/>
        <v>86740924.840000004</v>
      </c>
      <c r="U47" s="221">
        <f t="shared" si="19"/>
        <v>0</v>
      </c>
      <c r="W47" s="104" t="s">
        <v>44</v>
      </c>
      <c r="X47" s="114">
        <f t="shared" si="7"/>
        <v>0</v>
      </c>
      <c r="Y47" s="115">
        <f t="shared" si="8"/>
        <v>0</v>
      </c>
      <c r="Z47" s="115">
        <f t="shared" si="9"/>
        <v>0</v>
      </c>
      <c r="AA47" s="115">
        <f t="shared" si="10"/>
        <v>0</v>
      </c>
      <c r="AB47" s="115">
        <f t="shared" si="11"/>
        <v>0</v>
      </c>
      <c r="AC47" s="121">
        <f t="shared" si="12"/>
        <v>0</v>
      </c>
    </row>
    <row r="48" spans="1:29" ht="15.75">
      <c r="A48" s="255"/>
      <c r="B48" s="133" t="s">
        <v>45</v>
      </c>
      <c r="C48" s="95">
        <v>45261241.060000002</v>
      </c>
      <c r="D48" s="6">
        <v>0</v>
      </c>
      <c r="E48" s="96">
        <f t="shared" si="13"/>
        <v>45261241.060000002</v>
      </c>
      <c r="F48" s="95">
        <v>565369.89</v>
      </c>
      <c r="G48" s="6"/>
      <c r="H48" s="96">
        <f t="shared" si="14"/>
        <v>565369.89</v>
      </c>
      <c r="I48" s="95">
        <v>0</v>
      </c>
      <c r="J48" s="20"/>
      <c r="K48" s="96">
        <f t="shared" si="15"/>
        <v>0</v>
      </c>
      <c r="L48" s="95">
        <v>0</v>
      </c>
      <c r="M48" s="20"/>
      <c r="N48" s="96">
        <f t="shared" si="16"/>
        <v>0</v>
      </c>
      <c r="O48" s="95">
        <v>140696.63</v>
      </c>
      <c r="P48" s="6"/>
      <c r="Q48" s="96">
        <f t="shared" si="17"/>
        <v>140696.63</v>
      </c>
      <c r="R48" s="95">
        <v>44555174.539999999</v>
      </c>
      <c r="S48" s="6"/>
      <c r="T48" s="96">
        <f t="shared" si="18"/>
        <v>44555174.539999999</v>
      </c>
      <c r="U48" s="221">
        <f t="shared" si="19"/>
        <v>0</v>
      </c>
      <c r="W48" s="133" t="s">
        <v>45</v>
      </c>
      <c r="X48" s="114">
        <f t="shared" si="7"/>
        <v>0</v>
      </c>
      <c r="Y48" s="115">
        <f t="shared" si="8"/>
        <v>0</v>
      </c>
      <c r="Z48" s="115">
        <f t="shared" si="9"/>
        <v>0</v>
      </c>
      <c r="AA48" s="115">
        <f t="shared" si="10"/>
        <v>0</v>
      </c>
      <c r="AB48" s="115">
        <f t="shared" si="11"/>
        <v>0</v>
      </c>
      <c r="AC48" s="121">
        <f t="shared" si="12"/>
        <v>0</v>
      </c>
    </row>
    <row r="49" spans="1:29" ht="15.75">
      <c r="A49" s="255"/>
      <c r="B49" s="133" t="s">
        <v>46</v>
      </c>
      <c r="C49" s="95">
        <v>116230262.43000001</v>
      </c>
      <c r="D49" s="6">
        <v>114111704</v>
      </c>
      <c r="E49" s="96">
        <f t="shared" si="13"/>
        <v>2118558.4300000072</v>
      </c>
      <c r="F49" s="95">
        <v>1872170.65</v>
      </c>
      <c r="G49" s="6" t="s">
        <v>395</v>
      </c>
      <c r="H49" s="96">
        <f t="shared" si="14"/>
        <v>6760.6499999999069</v>
      </c>
      <c r="I49" s="95">
        <v>0</v>
      </c>
      <c r="J49" s="20" t="s">
        <v>55</v>
      </c>
      <c r="K49" s="96">
        <f t="shared" si="15"/>
        <v>0</v>
      </c>
      <c r="L49" s="95">
        <v>0</v>
      </c>
      <c r="M49" s="20" t="s">
        <v>55</v>
      </c>
      <c r="N49" s="96">
        <f t="shared" si="16"/>
        <v>0</v>
      </c>
      <c r="O49" s="95">
        <v>246436.65</v>
      </c>
      <c r="P49" s="6" t="s">
        <v>396</v>
      </c>
      <c r="Q49" s="96">
        <f t="shared" si="17"/>
        <v>180803.65</v>
      </c>
      <c r="R49" s="95">
        <v>114111655.13</v>
      </c>
      <c r="S49" s="6">
        <v>112102900</v>
      </c>
      <c r="T49" s="96">
        <f t="shared" si="18"/>
        <v>2008755.1299999952</v>
      </c>
      <c r="U49" s="221">
        <f t="shared" si="19"/>
        <v>1</v>
      </c>
      <c r="W49" s="133" t="s">
        <v>46</v>
      </c>
      <c r="X49" s="114">
        <f t="shared" si="7"/>
        <v>1</v>
      </c>
      <c r="Y49" s="115">
        <f t="shared" si="8"/>
        <v>1</v>
      </c>
      <c r="Z49" s="115">
        <f t="shared" si="9"/>
        <v>0</v>
      </c>
      <c r="AA49" s="115">
        <f t="shared" si="10"/>
        <v>0</v>
      </c>
      <c r="AB49" s="115">
        <f t="shared" si="11"/>
        <v>1</v>
      </c>
      <c r="AC49" s="121">
        <f t="shared" si="12"/>
        <v>1</v>
      </c>
    </row>
    <row r="50" spans="1:29" ht="15.75">
      <c r="A50" s="255"/>
      <c r="B50" s="133" t="s">
        <v>47</v>
      </c>
      <c r="C50" s="95">
        <v>27011723.190000001</v>
      </c>
      <c r="D50" s="6">
        <v>27819980</v>
      </c>
      <c r="E50" s="96">
        <f t="shared" si="13"/>
        <v>-808256.80999999866</v>
      </c>
      <c r="F50" s="95">
        <v>474646.35</v>
      </c>
      <c r="G50" s="6" t="s">
        <v>397</v>
      </c>
      <c r="H50" s="96">
        <f t="shared" si="14"/>
        <v>91226.349999999977</v>
      </c>
      <c r="I50" s="95">
        <v>0</v>
      </c>
      <c r="J50" s="20" t="s">
        <v>55</v>
      </c>
      <c r="K50" s="96">
        <f t="shared" si="15"/>
        <v>0</v>
      </c>
      <c r="L50" s="95">
        <v>0</v>
      </c>
      <c r="M50" s="20" t="s">
        <v>55</v>
      </c>
      <c r="N50" s="96">
        <f t="shared" si="16"/>
        <v>0</v>
      </c>
      <c r="O50" s="95">
        <v>130842.04</v>
      </c>
      <c r="P50" s="6" t="s">
        <v>398</v>
      </c>
      <c r="Q50" s="96">
        <f t="shared" si="17"/>
        <v>-89724.96</v>
      </c>
      <c r="R50" s="95">
        <v>27819951.890000001</v>
      </c>
      <c r="S50" s="6">
        <v>28450880</v>
      </c>
      <c r="T50" s="96">
        <f t="shared" si="18"/>
        <v>-630928.1099999994</v>
      </c>
      <c r="U50" s="221">
        <f t="shared" si="19"/>
        <v>1</v>
      </c>
      <c r="W50" s="133" t="s">
        <v>47</v>
      </c>
      <c r="X50" s="114">
        <f t="shared" si="7"/>
        <v>1</v>
      </c>
      <c r="Y50" s="115">
        <f t="shared" si="8"/>
        <v>1</v>
      </c>
      <c r="Z50" s="115">
        <f t="shared" si="9"/>
        <v>0</v>
      </c>
      <c r="AA50" s="115">
        <f t="shared" si="10"/>
        <v>0</v>
      </c>
      <c r="AB50" s="115">
        <f t="shared" si="11"/>
        <v>1</v>
      </c>
      <c r="AC50" s="121">
        <f t="shared" si="12"/>
        <v>1</v>
      </c>
    </row>
    <row r="51" spans="1:29" ht="15.75">
      <c r="A51" s="255"/>
      <c r="B51" s="133" t="s">
        <v>48</v>
      </c>
      <c r="C51" s="95">
        <v>94907797.150000006</v>
      </c>
      <c r="D51" s="6">
        <v>0</v>
      </c>
      <c r="E51" s="96">
        <f t="shared" si="13"/>
        <v>94907797.150000006</v>
      </c>
      <c r="F51" s="95">
        <v>1172403.8400000001</v>
      </c>
      <c r="G51" s="6"/>
      <c r="H51" s="96">
        <f t="shared" si="14"/>
        <v>1172403.8400000001</v>
      </c>
      <c r="I51" s="95">
        <v>0</v>
      </c>
      <c r="J51" s="20"/>
      <c r="K51" s="96">
        <f t="shared" si="15"/>
        <v>0</v>
      </c>
      <c r="L51" s="95">
        <v>0</v>
      </c>
      <c r="M51" s="20"/>
      <c r="N51" s="96">
        <f t="shared" si="16"/>
        <v>0</v>
      </c>
      <c r="O51" s="95">
        <v>107786.57</v>
      </c>
      <c r="P51" s="6"/>
      <c r="Q51" s="96">
        <f t="shared" si="17"/>
        <v>107786.57</v>
      </c>
      <c r="R51" s="95">
        <v>93627606.739999995</v>
      </c>
      <c r="S51" s="6">
        <v>0</v>
      </c>
      <c r="T51" s="96">
        <f t="shared" si="18"/>
        <v>93627606.739999995</v>
      </c>
      <c r="U51" s="221">
        <f t="shared" si="19"/>
        <v>0</v>
      </c>
      <c r="W51" s="133" t="s">
        <v>48</v>
      </c>
      <c r="X51" s="114">
        <f t="shared" si="7"/>
        <v>0</v>
      </c>
      <c r="Y51" s="115">
        <f t="shared" si="8"/>
        <v>0</v>
      </c>
      <c r="Z51" s="115">
        <f t="shared" si="9"/>
        <v>0</v>
      </c>
      <c r="AA51" s="115">
        <f t="shared" si="10"/>
        <v>0</v>
      </c>
      <c r="AB51" s="115">
        <f t="shared" si="11"/>
        <v>0</v>
      </c>
      <c r="AC51" s="121">
        <f t="shared" si="12"/>
        <v>0</v>
      </c>
    </row>
    <row r="52" spans="1:29" ht="15.75">
      <c r="A52" s="255"/>
      <c r="B52" s="133" t="s">
        <v>49</v>
      </c>
      <c r="C52" s="95">
        <v>63785012.119999997</v>
      </c>
      <c r="D52" s="6">
        <v>62295700</v>
      </c>
      <c r="E52" s="96">
        <f t="shared" si="13"/>
        <v>1489312.1199999973</v>
      </c>
      <c r="F52" s="95">
        <v>1303250.72</v>
      </c>
      <c r="G52" s="6" t="s">
        <v>399</v>
      </c>
      <c r="H52" s="96">
        <f t="shared" si="14"/>
        <v>414250.72</v>
      </c>
      <c r="I52" s="95">
        <v>0</v>
      </c>
      <c r="J52" s="20" t="s">
        <v>55</v>
      </c>
      <c r="K52" s="96">
        <f t="shared" si="15"/>
        <v>0</v>
      </c>
      <c r="L52" s="95">
        <v>0</v>
      </c>
      <c r="M52" s="20" t="s">
        <v>55</v>
      </c>
      <c r="N52" s="96">
        <f t="shared" si="16"/>
        <v>0</v>
      </c>
      <c r="O52" s="95">
        <v>186007.55</v>
      </c>
      <c r="P52" s="6" t="s">
        <v>55</v>
      </c>
      <c r="Q52" s="96">
        <f t="shared" si="17"/>
        <v>186007.55</v>
      </c>
      <c r="R52" s="95">
        <v>62295753.850000001</v>
      </c>
      <c r="S52" s="6">
        <v>61239400</v>
      </c>
      <c r="T52" s="96">
        <f t="shared" si="18"/>
        <v>1056353.8500000015</v>
      </c>
      <c r="U52" s="221">
        <f t="shared" si="19"/>
        <v>1</v>
      </c>
      <c r="W52" s="133" t="s">
        <v>49</v>
      </c>
      <c r="X52" s="114">
        <f t="shared" si="7"/>
        <v>1</v>
      </c>
      <c r="Y52" s="115">
        <f t="shared" si="8"/>
        <v>1</v>
      </c>
      <c r="Z52" s="115">
        <f t="shared" si="9"/>
        <v>0</v>
      </c>
      <c r="AA52" s="115">
        <f t="shared" si="10"/>
        <v>0</v>
      </c>
      <c r="AB52" s="115">
        <f t="shared" si="11"/>
        <v>1</v>
      </c>
      <c r="AC52" s="121">
        <f t="shared" si="12"/>
        <v>1</v>
      </c>
    </row>
    <row r="53" spans="1:29" ht="15.75">
      <c r="A53" s="256"/>
      <c r="B53" s="133" t="s">
        <v>50</v>
      </c>
      <c r="C53" s="95">
        <v>97717351.5</v>
      </c>
      <c r="D53" s="6"/>
      <c r="E53" s="96">
        <f t="shared" si="13"/>
        <v>97717351.5</v>
      </c>
      <c r="F53" s="95">
        <v>1322911.9099999999</v>
      </c>
      <c r="G53" s="6"/>
      <c r="H53" s="96">
        <f t="shared" si="14"/>
        <v>1322911.9099999999</v>
      </c>
      <c r="I53" s="95">
        <v>0</v>
      </c>
      <c r="J53" s="20"/>
      <c r="K53" s="96">
        <f t="shared" si="15"/>
        <v>0</v>
      </c>
      <c r="L53" s="95">
        <v>0</v>
      </c>
      <c r="M53" s="20"/>
      <c r="N53" s="96">
        <f t="shared" si="16"/>
        <v>0</v>
      </c>
      <c r="O53" s="95">
        <v>481993.42</v>
      </c>
      <c r="P53" s="6"/>
      <c r="Q53" s="96">
        <f t="shared" si="17"/>
        <v>481993.42</v>
      </c>
      <c r="R53" s="95">
        <v>95912446.170000002</v>
      </c>
      <c r="S53" s="6"/>
      <c r="T53" s="96">
        <f t="shared" si="18"/>
        <v>95912446.170000002</v>
      </c>
      <c r="U53" s="221">
        <f t="shared" si="19"/>
        <v>0</v>
      </c>
      <c r="W53" s="134" t="s">
        <v>50</v>
      </c>
      <c r="X53" s="118">
        <f t="shared" si="7"/>
        <v>0</v>
      </c>
      <c r="Y53" s="119">
        <f t="shared" si="8"/>
        <v>0</v>
      </c>
      <c r="Z53" s="119">
        <f t="shared" si="9"/>
        <v>0</v>
      </c>
      <c r="AA53" s="119">
        <f t="shared" si="10"/>
        <v>0</v>
      </c>
      <c r="AB53" s="119">
        <f t="shared" si="11"/>
        <v>0</v>
      </c>
      <c r="AC53" s="124">
        <f t="shared" si="12"/>
        <v>0</v>
      </c>
    </row>
    <row r="54" spans="1:29" ht="15.75">
      <c r="A54" s="254">
        <v>42470</v>
      </c>
      <c r="B54" s="132" t="s">
        <v>42</v>
      </c>
      <c r="C54" s="92">
        <v>52115036.310000002</v>
      </c>
      <c r="D54" s="93"/>
      <c r="E54" s="94">
        <f t="shared" si="13"/>
        <v>52115036.310000002</v>
      </c>
      <c r="F54" s="92">
        <v>436223.61</v>
      </c>
      <c r="G54" s="93"/>
      <c r="H54" s="94">
        <f t="shared" si="14"/>
        <v>436223.61</v>
      </c>
      <c r="I54" s="92">
        <v>0</v>
      </c>
      <c r="J54" s="93"/>
      <c r="K54" s="94">
        <f t="shared" si="15"/>
        <v>0</v>
      </c>
      <c r="L54" s="92">
        <v>0</v>
      </c>
      <c r="M54" s="93"/>
      <c r="N54" s="94">
        <f t="shared" si="16"/>
        <v>0</v>
      </c>
      <c r="O54" s="92">
        <v>151611.46</v>
      </c>
      <c r="P54" s="93"/>
      <c r="Q54" s="94">
        <f t="shared" si="17"/>
        <v>151611.46</v>
      </c>
      <c r="R54" s="92">
        <v>51527201.240000002</v>
      </c>
      <c r="S54" s="93"/>
      <c r="T54" s="94">
        <f t="shared" si="18"/>
        <v>51527201.240000002</v>
      </c>
      <c r="U54" s="220">
        <f t="shared" si="19"/>
        <v>0</v>
      </c>
      <c r="W54" s="132" t="s">
        <v>42</v>
      </c>
      <c r="X54" s="114">
        <f t="shared" si="7"/>
        <v>0</v>
      </c>
      <c r="Y54" s="115">
        <f t="shared" si="8"/>
        <v>0</v>
      </c>
      <c r="Z54" s="115">
        <f t="shared" si="9"/>
        <v>0</v>
      </c>
      <c r="AA54" s="115">
        <f t="shared" si="10"/>
        <v>0</v>
      </c>
      <c r="AB54" s="115">
        <f t="shared" si="11"/>
        <v>0</v>
      </c>
      <c r="AC54" s="121">
        <f t="shared" si="12"/>
        <v>0</v>
      </c>
    </row>
    <row r="55" spans="1:29" ht="15.75">
      <c r="A55" s="255"/>
      <c r="B55" s="133" t="s">
        <v>43</v>
      </c>
      <c r="C55" s="95">
        <v>42721501.329999998</v>
      </c>
      <c r="D55" s="20">
        <v>42007560</v>
      </c>
      <c r="E55" s="96">
        <f t="shared" si="13"/>
        <v>713941.32999999821</v>
      </c>
      <c r="F55" s="95">
        <v>546054.6</v>
      </c>
      <c r="G55" s="20" t="s">
        <v>400</v>
      </c>
      <c r="H55" s="96">
        <f t="shared" si="14"/>
        <v>-122965.40000000002</v>
      </c>
      <c r="I55" s="95">
        <v>0</v>
      </c>
      <c r="J55" s="20" t="s">
        <v>55</v>
      </c>
      <c r="K55" s="96">
        <f t="shared" si="15"/>
        <v>0</v>
      </c>
      <c r="L55" s="95">
        <v>0</v>
      </c>
      <c r="M55" s="20" t="s">
        <v>55</v>
      </c>
      <c r="N55" s="96">
        <f t="shared" si="16"/>
        <v>0</v>
      </c>
      <c r="O55" s="95">
        <v>167879.4</v>
      </c>
      <c r="P55" s="20" t="s">
        <v>401</v>
      </c>
      <c r="Q55" s="96">
        <f t="shared" si="17"/>
        <v>-121050.6</v>
      </c>
      <c r="R55" s="95">
        <v>42007567.329999998</v>
      </c>
      <c r="S55" s="20">
        <v>41059940</v>
      </c>
      <c r="T55" s="96">
        <f t="shared" si="18"/>
        <v>947627.32999999821</v>
      </c>
      <c r="U55" s="221">
        <f t="shared" si="19"/>
        <v>1</v>
      </c>
      <c r="W55" s="133" t="s">
        <v>43</v>
      </c>
      <c r="X55" s="114">
        <f t="shared" si="7"/>
        <v>1</v>
      </c>
      <c r="Y55" s="115">
        <f t="shared" si="8"/>
        <v>1</v>
      </c>
      <c r="Z55" s="115">
        <f t="shared" si="9"/>
        <v>0</v>
      </c>
      <c r="AA55" s="115">
        <f t="shared" si="10"/>
        <v>0</v>
      </c>
      <c r="AB55" s="115">
        <f t="shared" si="11"/>
        <v>1</v>
      </c>
      <c r="AC55" s="121">
        <f t="shared" si="12"/>
        <v>1</v>
      </c>
    </row>
    <row r="56" spans="1:29" ht="15.75">
      <c r="A56" s="255"/>
      <c r="B56" s="104" t="s">
        <v>44</v>
      </c>
      <c r="C56" s="95">
        <v>86740924.840000004</v>
      </c>
      <c r="D56" s="20">
        <v>0</v>
      </c>
      <c r="E56" s="96">
        <f t="shared" si="13"/>
        <v>86740924.840000004</v>
      </c>
      <c r="F56" s="95">
        <v>1120442.77</v>
      </c>
      <c r="G56" s="20"/>
      <c r="H56" s="96">
        <f t="shared" si="14"/>
        <v>1120442.77</v>
      </c>
      <c r="I56" s="95">
        <v>0</v>
      </c>
      <c r="J56" s="20"/>
      <c r="K56" s="96">
        <f t="shared" si="15"/>
        <v>0</v>
      </c>
      <c r="L56" s="95">
        <v>0</v>
      </c>
      <c r="M56" s="20"/>
      <c r="N56" s="96">
        <f t="shared" si="16"/>
        <v>0</v>
      </c>
      <c r="O56" s="95">
        <v>339605.54</v>
      </c>
      <c r="P56" s="20"/>
      <c r="Q56" s="96">
        <f t="shared" si="17"/>
        <v>339605.54</v>
      </c>
      <c r="R56" s="95">
        <v>99013566.620000005</v>
      </c>
      <c r="S56" s="20">
        <v>0</v>
      </c>
      <c r="T56" s="96">
        <f t="shared" si="18"/>
        <v>99013566.620000005</v>
      </c>
      <c r="U56" s="221">
        <f t="shared" si="19"/>
        <v>0</v>
      </c>
      <c r="W56" s="104" t="s">
        <v>44</v>
      </c>
      <c r="X56" s="114">
        <f t="shared" si="7"/>
        <v>0</v>
      </c>
      <c r="Y56" s="115">
        <f t="shared" si="8"/>
        <v>0</v>
      </c>
      <c r="Z56" s="115">
        <f t="shared" si="9"/>
        <v>0</v>
      </c>
      <c r="AA56" s="115">
        <f t="shared" si="10"/>
        <v>0</v>
      </c>
      <c r="AB56" s="115">
        <f t="shared" si="11"/>
        <v>0</v>
      </c>
      <c r="AC56" s="121">
        <f t="shared" si="12"/>
        <v>0</v>
      </c>
    </row>
    <row r="57" spans="1:29" ht="15.75">
      <c r="A57" s="255"/>
      <c r="B57" s="133" t="s">
        <v>45</v>
      </c>
      <c r="C57" s="95">
        <v>44555174.539999999</v>
      </c>
      <c r="D57" s="20">
        <v>0</v>
      </c>
      <c r="E57" s="96">
        <f t="shared" si="13"/>
        <v>44555174.539999999</v>
      </c>
      <c r="F57" s="95">
        <v>748888.11</v>
      </c>
      <c r="G57" s="20"/>
      <c r="H57" s="96">
        <f t="shared" si="14"/>
        <v>748888.11</v>
      </c>
      <c r="I57" s="95">
        <v>0</v>
      </c>
      <c r="J57" s="20"/>
      <c r="K57" s="96">
        <f t="shared" si="15"/>
        <v>0</v>
      </c>
      <c r="L57" s="95">
        <v>0</v>
      </c>
      <c r="M57" s="20"/>
      <c r="N57" s="96">
        <f t="shared" si="16"/>
        <v>0</v>
      </c>
      <c r="O57" s="95">
        <v>176867.31</v>
      </c>
      <c r="P57" s="20"/>
      <c r="Q57" s="96">
        <f t="shared" si="17"/>
        <v>176867.31</v>
      </c>
      <c r="R57" s="95">
        <v>47381683.159999996</v>
      </c>
      <c r="S57" s="20">
        <v>0</v>
      </c>
      <c r="T57" s="96">
        <f t="shared" si="18"/>
        <v>47381683.159999996</v>
      </c>
      <c r="U57" s="221">
        <f t="shared" si="19"/>
        <v>0</v>
      </c>
      <c r="W57" s="133" t="s">
        <v>45</v>
      </c>
      <c r="X57" s="114">
        <f t="shared" si="7"/>
        <v>0</v>
      </c>
      <c r="Y57" s="115">
        <f t="shared" si="8"/>
        <v>0</v>
      </c>
      <c r="Z57" s="115">
        <f t="shared" si="9"/>
        <v>0</v>
      </c>
      <c r="AA57" s="115">
        <f t="shared" si="10"/>
        <v>0</v>
      </c>
      <c r="AB57" s="115">
        <f t="shared" si="11"/>
        <v>0</v>
      </c>
      <c r="AC57" s="121">
        <f t="shared" si="12"/>
        <v>0</v>
      </c>
    </row>
    <row r="58" spans="1:29" ht="15.75">
      <c r="A58" s="255"/>
      <c r="B58" s="133" t="s">
        <v>46</v>
      </c>
      <c r="C58" s="95">
        <v>114111655.13</v>
      </c>
      <c r="D58" s="20">
        <v>0</v>
      </c>
      <c r="E58" s="96">
        <f t="shared" si="13"/>
        <v>114111655.13</v>
      </c>
      <c r="F58" s="95">
        <v>1865410.14</v>
      </c>
      <c r="G58" s="20"/>
      <c r="H58" s="96">
        <f t="shared" si="14"/>
        <v>1865410.14</v>
      </c>
      <c r="I58" s="95">
        <v>0</v>
      </c>
      <c r="J58" s="20"/>
      <c r="K58" s="96">
        <f t="shared" si="15"/>
        <v>0</v>
      </c>
      <c r="L58" s="95">
        <v>0</v>
      </c>
      <c r="M58" s="20"/>
      <c r="N58" s="96">
        <f t="shared" si="16"/>
        <v>0</v>
      </c>
      <c r="O58" s="95">
        <v>143414.75</v>
      </c>
      <c r="P58" s="20"/>
      <c r="Q58" s="96">
        <f t="shared" si="17"/>
        <v>143414.75</v>
      </c>
      <c r="R58" s="95">
        <v>112102830.23999999</v>
      </c>
      <c r="S58" s="20">
        <v>0</v>
      </c>
      <c r="T58" s="96">
        <f t="shared" si="18"/>
        <v>112102830.23999999</v>
      </c>
      <c r="U58" s="221">
        <f t="shared" si="19"/>
        <v>0</v>
      </c>
      <c r="W58" s="133" t="s">
        <v>46</v>
      </c>
      <c r="X58" s="114">
        <f t="shared" si="7"/>
        <v>0</v>
      </c>
      <c r="Y58" s="115">
        <f t="shared" si="8"/>
        <v>0</v>
      </c>
      <c r="Z58" s="115">
        <f t="shared" si="9"/>
        <v>0</v>
      </c>
      <c r="AA58" s="115">
        <f t="shared" si="10"/>
        <v>0</v>
      </c>
      <c r="AB58" s="115">
        <f t="shared" si="11"/>
        <v>0</v>
      </c>
      <c r="AC58" s="121">
        <f t="shared" si="12"/>
        <v>0</v>
      </c>
    </row>
    <row r="59" spans="1:29" ht="15.75">
      <c r="A59" s="255"/>
      <c r="B59" s="133" t="s">
        <v>47</v>
      </c>
      <c r="C59" s="95">
        <v>27819951.890000001</v>
      </c>
      <c r="D59" s="20">
        <v>28450880</v>
      </c>
      <c r="E59" s="96">
        <f t="shared" si="13"/>
        <v>-630928.1099999994</v>
      </c>
      <c r="F59" s="95">
        <v>383410.98</v>
      </c>
      <c r="G59" s="20" t="s">
        <v>402</v>
      </c>
      <c r="H59" s="96">
        <f t="shared" si="14"/>
        <v>-511922.02</v>
      </c>
      <c r="I59" s="95">
        <v>0</v>
      </c>
      <c r="J59" s="20" t="s">
        <v>55</v>
      </c>
      <c r="K59" s="96">
        <f t="shared" si="15"/>
        <v>0</v>
      </c>
      <c r="L59" s="95">
        <v>0</v>
      </c>
      <c r="M59" s="20" t="s">
        <v>55</v>
      </c>
      <c r="N59" s="96">
        <f t="shared" si="16"/>
        <v>0</v>
      </c>
      <c r="O59" s="95">
        <v>220566.72</v>
      </c>
      <c r="P59" s="20" t="s">
        <v>403</v>
      </c>
      <c r="Q59" s="96">
        <f t="shared" si="17"/>
        <v>3309.7200000000012</v>
      </c>
      <c r="R59" s="95">
        <v>28450860.370000001</v>
      </c>
      <c r="S59" s="20">
        <v>27338280</v>
      </c>
      <c r="T59" s="96">
        <f t="shared" si="18"/>
        <v>1112580.370000001</v>
      </c>
      <c r="U59" s="221">
        <f t="shared" si="19"/>
        <v>1</v>
      </c>
      <c r="W59" s="133" t="s">
        <v>47</v>
      </c>
      <c r="X59" s="114">
        <f t="shared" si="7"/>
        <v>1</v>
      </c>
      <c r="Y59" s="115">
        <f t="shared" si="8"/>
        <v>1</v>
      </c>
      <c r="Z59" s="115">
        <f t="shared" si="9"/>
        <v>0</v>
      </c>
      <c r="AA59" s="115">
        <f t="shared" si="10"/>
        <v>0</v>
      </c>
      <c r="AB59" s="115">
        <f t="shared" si="11"/>
        <v>1</v>
      </c>
      <c r="AC59" s="121">
        <f t="shared" si="12"/>
        <v>1</v>
      </c>
    </row>
    <row r="60" spans="1:29" ht="16.5" customHeight="1">
      <c r="A60" s="255"/>
      <c r="B60" s="133" t="s">
        <v>48</v>
      </c>
      <c r="C60" s="95">
        <v>93627606.739999995</v>
      </c>
      <c r="D60" s="20">
        <v>96289996</v>
      </c>
      <c r="E60" s="96">
        <f t="shared" si="13"/>
        <v>-2662389.2600000054</v>
      </c>
      <c r="F60" s="95">
        <v>1100657.8700000001</v>
      </c>
      <c r="G60" s="20" t="s">
        <v>404</v>
      </c>
      <c r="H60" s="96">
        <f t="shared" si="14"/>
        <v>-6675962.1299999999</v>
      </c>
      <c r="I60" s="95">
        <v>0</v>
      </c>
      <c r="J60" s="20" t="s">
        <v>55</v>
      </c>
      <c r="K60" s="96">
        <f t="shared" si="15"/>
        <v>0</v>
      </c>
      <c r="L60" s="95">
        <v>0</v>
      </c>
      <c r="M60" s="20" t="s">
        <v>55</v>
      </c>
      <c r="N60" s="96">
        <f t="shared" si="16"/>
        <v>0</v>
      </c>
      <c r="O60" s="95">
        <v>184246.03</v>
      </c>
      <c r="P60" s="20" t="s">
        <v>405</v>
      </c>
      <c r="Q60" s="96">
        <f t="shared" si="17"/>
        <v>-180790.97</v>
      </c>
      <c r="R60" s="95">
        <v>96289956.590000004</v>
      </c>
      <c r="S60" s="20">
        <v>93903896</v>
      </c>
      <c r="T60" s="96">
        <f t="shared" si="18"/>
        <v>2386060.5900000036</v>
      </c>
      <c r="U60" s="221">
        <f t="shared" si="19"/>
        <v>1</v>
      </c>
      <c r="W60" s="133" t="s">
        <v>48</v>
      </c>
      <c r="X60" s="114">
        <f t="shared" si="7"/>
        <v>1</v>
      </c>
      <c r="Y60" s="115">
        <f t="shared" si="8"/>
        <v>1</v>
      </c>
      <c r="Z60" s="115">
        <f t="shared" si="9"/>
        <v>0</v>
      </c>
      <c r="AA60" s="115">
        <f t="shared" si="10"/>
        <v>0</v>
      </c>
      <c r="AB60" s="115">
        <f t="shared" si="11"/>
        <v>1</v>
      </c>
      <c r="AC60" s="121">
        <f t="shared" si="12"/>
        <v>1</v>
      </c>
    </row>
    <row r="61" spans="1:29" ht="15.75">
      <c r="A61" s="255"/>
      <c r="B61" s="133" t="s">
        <v>49</v>
      </c>
      <c r="C61" s="95">
        <v>62295753.850000001</v>
      </c>
      <c r="D61" s="20"/>
      <c r="E61" s="96">
        <f t="shared" si="13"/>
        <v>62295753.850000001</v>
      </c>
      <c r="F61" s="95">
        <v>894717.72</v>
      </c>
      <c r="G61" s="20"/>
      <c r="H61" s="96">
        <f t="shared" si="14"/>
        <v>894717.72</v>
      </c>
      <c r="I61" s="95">
        <v>0</v>
      </c>
      <c r="J61" s="20"/>
      <c r="K61" s="96">
        <f t="shared" si="15"/>
        <v>0</v>
      </c>
      <c r="L61" s="95">
        <v>0</v>
      </c>
      <c r="M61" s="20"/>
      <c r="N61" s="96">
        <f t="shared" si="16"/>
        <v>0</v>
      </c>
      <c r="O61" s="95">
        <v>161673.60999999999</v>
      </c>
      <c r="P61" s="20"/>
      <c r="Q61" s="96">
        <f t="shared" si="17"/>
        <v>161673.60999999999</v>
      </c>
      <c r="R61" s="95">
        <v>61239362.520000003</v>
      </c>
      <c r="S61" s="20"/>
      <c r="T61" s="96">
        <f t="shared" si="18"/>
        <v>61239362.520000003</v>
      </c>
      <c r="U61" s="221">
        <f t="shared" si="19"/>
        <v>0</v>
      </c>
      <c r="W61" s="133" t="s">
        <v>49</v>
      </c>
      <c r="X61" s="114">
        <f t="shared" si="7"/>
        <v>0</v>
      </c>
      <c r="Y61" s="115">
        <f t="shared" si="8"/>
        <v>0</v>
      </c>
      <c r="Z61" s="115">
        <f t="shared" si="9"/>
        <v>0</v>
      </c>
      <c r="AA61" s="115">
        <f t="shared" si="10"/>
        <v>0</v>
      </c>
      <c r="AB61" s="115">
        <f t="shared" si="11"/>
        <v>0</v>
      </c>
      <c r="AC61" s="121">
        <f t="shared" si="12"/>
        <v>0</v>
      </c>
    </row>
    <row r="62" spans="1:29" ht="15.75">
      <c r="A62" s="256"/>
      <c r="B62" s="134" t="s">
        <v>50</v>
      </c>
      <c r="C62" s="97">
        <v>95912446.170000002</v>
      </c>
      <c r="D62" s="98"/>
      <c r="E62" s="99">
        <f t="shared" si="13"/>
        <v>95912446.170000002</v>
      </c>
      <c r="F62" s="97">
        <v>1453474.25</v>
      </c>
      <c r="G62" s="98"/>
      <c r="H62" s="99">
        <f t="shared" si="14"/>
        <v>1453474.25</v>
      </c>
      <c r="I62" s="97">
        <v>0</v>
      </c>
      <c r="J62" s="98"/>
      <c r="K62" s="99">
        <f t="shared" si="15"/>
        <v>0</v>
      </c>
      <c r="L62" s="97">
        <v>0</v>
      </c>
      <c r="M62" s="98"/>
      <c r="N62" s="99">
        <f t="shared" si="16"/>
        <v>0</v>
      </c>
      <c r="O62" s="97">
        <v>466396.37</v>
      </c>
      <c r="P62" s="98"/>
      <c r="Q62" s="99">
        <f t="shared" si="17"/>
        <v>466396.37</v>
      </c>
      <c r="R62" s="97">
        <v>99536890.219999999</v>
      </c>
      <c r="S62" s="98"/>
      <c r="T62" s="99">
        <f t="shared" si="18"/>
        <v>99536890.219999999</v>
      </c>
      <c r="U62" s="222">
        <f t="shared" si="19"/>
        <v>0</v>
      </c>
      <c r="W62" s="134" t="s">
        <v>50</v>
      </c>
      <c r="X62" s="114">
        <f t="shared" si="7"/>
        <v>0</v>
      </c>
      <c r="Y62" s="115">
        <f t="shared" si="8"/>
        <v>0</v>
      </c>
      <c r="Z62" s="115">
        <f t="shared" si="9"/>
        <v>0</v>
      </c>
      <c r="AA62" s="115">
        <f t="shared" si="10"/>
        <v>0</v>
      </c>
      <c r="AB62" s="115">
        <f t="shared" si="11"/>
        <v>0</v>
      </c>
      <c r="AC62" s="121">
        <f t="shared" si="12"/>
        <v>0</v>
      </c>
    </row>
    <row r="63" spans="1:29" ht="15.75" customHeight="1">
      <c r="A63" s="254">
        <v>42472</v>
      </c>
      <c r="B63" s="133" t="s">
        <v>42</v>
      </c>
      <c r="C63" s="95"/>
      <c r="D63" s="20"/>
      <c r="E63" s="96">
        <f t="shared" si="13"/>
        <v>0</v>
      </c>
      <c r="F63" s="95"/>
      <c r="G63" s="20"/>
      <c r="H63" s="96">
        <f t="shared" si="14"/>
        <v>0</v>
      </c>
      <c r="I63" s="95"/>
      <c r="J63" s="20"/>
      <c r="K63" s="96">
        <f t="shared" si="15"/>
        <v>0</v>
      </c>
      <c r="L63" s="95"/>
      <c r="M63" s="20"/>
      <c r="N63" s="96">
        <f t="shared" si="16"/>
        <v>0</v>
      </c>
      <c r="O63" s="95"/>
      <c r="P63" s="20"/>
      <c r="Q63" s="96">
        <f t="shared" si="17"/>
        <v>0</v>
      </c>
      <c r="R63" s="95"/>
      <c r="S63" s="20"/>
      <c r="T63" s="96">
        <f t="shared" si="18"/>
        <v>0</v>
      </c>
      <c r="U63" s="221">
        <f t="shared" si="19"/>
        <v>0</v>
      </c>
      <c r="W63" s="132" t="s">
        <v>42</v>
      </c>
      <c r="X63" s="110">
        <f t="shared" si="7"/>
        <v>0</v>
      </c>
      <c r="Y63" s="111">
        <f t="shared" si="8"/>
        <v>0</v>
      </c>
      <c r="Z63" s="111">
        <f t="shared" si="9"/>
        <v>0</v>
      </c>
      <c r="AA63" s="111">
        <f t="shared" si="10"/>
        <v>0</v>
      </c>
      <c r="AB63" s="111">
        <f t="shared" si="11"/>
        <v>0</v>
      </c>
      <c r="AC63" s="123">
        <f t="shared" si="12"/>
        <v>0</v>
      </c>
    </row>
    <row r="64" spans="1:29" ht="15.75">
      <c r="A64" s="255"/>
      <c r="B64" s="133" t="s">
        <v>43</v>
      </c>
      <c r="C64" s="95"/>
      <c r="D64" s="20">
        <v>41059940</v>
      </c>
      <c r="E64" s="96">
        <f t="shared" si="13"/>
        <v>-41059940</v>
      </c>
      <c r="F64" s="95"/>
      <c r="G64" s="20" t="s">
        <v>406</v>
      </c>
      <c r="H64" s="96">
        <f t="shared" si="14"/>
        <v>-531392</v>
      </c>
      <c r="I64" s="95"/>
      <c r="J64" s="20" t="s">
        <v>567</v>
      </c>
      <c r="K64" s="96">
        <f t="shared" si="15"/>
        <v>-64308.2</v>
      </c>
      <c r="L64" s="95"/>
      <c r="M64" s="20" t="s">
        <v>568</v>
      </c>
      <c r="N64" s="96">
        <f t="shared" si="16"/>
        <v>-12626.1</v>
      </c>
      <c r="O64" s="95"/>
      <c r="P64" s="20" t="s">
        <v>407</v>
      </c>
      <c r="Q64" s="96">
        <f t="shared" si="17"/>
        <v>-258246</v>
      </c>
      <c r="R64" s="95"/>
      <c r="S64" s="20">
        <v>42540570</v>
      </c>
      <c r="T64" s="96">
        <f t="shared" si="18"/>
        <v>-42540570</v>
      </c>
      <c r="U64" s="221">
        <f t="shared" si="19"/>
        <v>1</v>
      </c>
      <c r="W64" s="133" t="s">
        <v>43</v>
      </c>
      <c r="X64" s="114">
        <f t="shared" si="7"/>
        <v>0</v>
      </c>
      <c r="Y64" s="115">
        <f t="shared" si="8"/>
        <v>0</v>
      </c>
      <c r="Z64" s="115">
        <f t="shared" si="9"/>
        <v>0</v>
      </c>
      <c r="AA64" s="115">
        <f t="shared" si="10"/>
        <v>0</v>
      </c>
      <c r="AB64" s="115">
        <f t="shared" si="11"/>
        <v>0</v>
      </c>
      <c r="AC64" s="121">
        <f t="shared" si="12"/>
        <v>0</v>
      </c>
    </row>
    <row r="65" spans="1:29" ht="15.75">
      <c r="A65" s="255"/>
      <c r="B65" s="104" t="s">
        <v>44</v>
      </c>
      <c r="C65" s="95"/>
      <c r="D65" s="20">
        <v>0</v>
      </c>
      <c r="E65" s="96">
        <f t="shared" si="13"/>
        <v>0</v>
      </c>
      <c r="F65" s="95"/>
      <c r="G65" s="20"/>
      <c r="H65" s="96">
        <f t="shared" si="14"/>
        <v>0</v>
      </c>
      <c r="I65" s="95"/>
      <c r="J65" s="20"/>
      <c r="K65" s="96">
        <f t="shared" si="15"/>
        <v>0</v>
      </c>
      <c r="L65" s="95"/>
      <c r="M65" s="20"/>
      <c r="N65" s="96">
        <f t="shared" si="16"/>
        <v>0</v>
      </c>
      <c r="O65" s="95"/>
      <c r="P65" s="20"/>
      <c r="Q65" s="96">
        <f t="shared" si="17"/>
        <v>0</v>
      </c>
      <c r="R65" s="95"/>
      <c r="S65" s="20">
        <v>0</v>
      </c>
      <c r="T65" s="96">
        <f t="shared" si="18"/>
        <v>0</v>
      </c>
      <c r="U65" s="221">
        <f t="shared" si="19"/>
        <v>0</v>
      </c>
      <c r="W65" s="104" t="s">
        <v>44</v>
      </c>
      <c r="X65" s="114">
        <f t="shared" si="7"/>
        <v>0</v>
      </c>
      <c r="Y65" s="115">
        <f t="shared" si="8"/>
        <v>0</v>
      </c>
      <c r="Z65" s="115">
        <f t="shared" si="9"/>
        <v>0</v>
      </c>
      <c r="AA65" s="115">
        <f t="shared" si="10"/>
        <v>0</v>
      </c>
      <c r="AB65" s="115">
        <f t="shared" si="11"/>
        <v>0</v>
      </c>
      <c r="AC65" s="121">
        <f t="shared" si="12"/>
        <v>0</v>
      </c>
    </row>
    <row r="66" spans="1:29" ht="15.75">
      <c r="A66" s="255"/>
      <c r="B66" s="133" t="s">
        <v>45</v>
      </c>
      <c r="C66" s="95">
        <v>47381683.159999996</v>
      </c>
      <c r="D66" s="20">
        <v>0</v>
      </c>
      <c r="E66" s="96">
        <f t="shared" si="13"/>
        <v>47381683.159999996</v>
      </c>
      <c r="F66" s="95">
        <v>512846.11</v>
      </c>
      <c r="G66" s="20"/>
      <c r="H66" s="96">
        <f t="shared" si="14"/>
        <v>512846.11</v>
      </c>
      <c r="I66" s="95">
        <v>0</v>
      </c>
      <c r="J66" s="20"/>
      <c r="K66" s="96">
        <f t="shared" si="15"/>
        <v>0</v>
      </c>
      <c r="L66" s="95">
        <v>0</v>
      </c>
      <c r="M66" s="20"/>
      <c r="N66" s="96">
        <f t="shared" si="16"/>
        <v>0</v>
      </c>
      <c r="O66" s="95">
        <v>0</v>
      </c>
      <c r="P66" s="20"/>
      <c r="Q66" s="96">
        <f t="shared" si="17"/>
        <v>0</v>
      </c>
      <c r="R66" s="95">
        <v>46868837.049999997</v>
      </c>
      <c r="S66" s="20">
        <v>0</v>
      </c>
      <c r="T66" s="96">
        <f t="shared" si="18"/>
        <v>46868837.049999997</v>
      </c>
      <c r="U66" s="221">
        <f t="shared" si="19"/>
        <v>0</v>
      </c>
      <c r="W66" s="133" t="s">
        <v>45</v>
      </c>
      <c r="X66" s="114">
        <f t="shared" si="7"/>
        <v>0</v>
      </c>
      <c r="Y66" s="115">
        <f t="shared" si="8"/>
        <v>0</v>
      </c>
      <c r="Z66" s="115">
        <f t="shared" si="9"/>
        <v>0</v>
      </c>
      <c r="AA66" s="115">
        <f t="shared" si="10"/>
        <v>0</v>
      </c>
      <c r="AB66" s="115">
        <f t="shared" si="11"/>
        <v>0</v>
      </c>
      <c r="AC66" s="121">
        <f t="shared" si="12"/>
        <v>0</v>
      </c>
    </row>
    <row r="67" spans="1:29" ht="15.75">
      <c r="A67" s="255"/>
      <c r="B67" s="133" t="s">
        <v>46</v>
      </c>
      <c r="C67" s="95"/>
      <c r="D67" s="20">
        <v>112102900</v>
      </c>
      <c r="E67" s="96">
        <f t="shared" si="13"/>
        <v>-112102900</v>
      </c>
      <c r="F67" s="95"/>
      <c r="G67" s="20" t="s">
        <v>408</v>
      </c>
      <c r="H67" s="96">
        <f t="shared" si="14"/>
        <v>-3974080</v>
      </c>
      <c r="I67" s="95"/>
      <c r="J67" s="20" t="s">
        <v>569</v>
      </c>
      <c r="K67" s="96">
        <f t="shared" si="15"/>
        <v>-59772.2</v>
      </c>
      <c r="L67" s="95"/>
      <c r="M67" s="20" t="s">
        <v>570</v>
      </c>
      <c r="N67" s="96">
        <f t="shared" si="16"/>
        <v>-37251</v>
      </c>
      <c r="O67" s="95"/>
      <c r="P67" s="20" t="s">
        <v>409</v>
      </c>
      <c r="Q67" s="96">
        <f t="shared" si="17"/>
        <v>-608658</v>
      </c>
      <c r="R67" s="95"/>
      <c r="S67" s="20">
        <v>121342700</v>
      </c>
      <c r="T67" s="96">
        <f t="shared" si="18"/>
        <v>-121342700</v>
      </c>
      <c r="U67" s="221">
        <f t="shared" si="19"/>
        <v>1</v>
      </c>
      <c r="W67" s="133" t="s">
        <v>46</v>
      </c>
      <c r="X67" s="114">
        <f t="shared" si="7"/>
        <v>0</v>
      </c>
      <c r="Y67" s="115">
        <f t="shared" si="8"/>
        <v>0</v>
      </c>
      <c r="Z67" s="115">
        <f t="shared" si="9"/>
        <v>0</v>
      </c>
      <c r="AA67" s="115">
        <f t="shared" si="10"/>
        <v>0</v>
      </c>
      <c r="AB67" s="115">
        <f t="shared" si="11"/>
        <v>0</v>
      </c>
      <c r="AC67" s="121">
        <f t="shared" si="12"/>
        <v>0</v>
      </c>
    </row>
    <row r="68" spans="1:29" ht="15.75">
      <c r="A68" s="255"/>
      <c r="B68" s="133" t="s">
        <v>47</v>
      </c>
      <c r="C68" s="95"/>
      <c r="D68" s="20">
        <v>27338280</v>
      </c>
      <c r="E68" s="96">
        <f t="shared" si="13"/>
        <v>-27338280</v>
      </c>
      <c r="F68" s="95"/>
      <c r="G68" s="20" t="s">
        <v>410</v>
      </c>
      <c r="H68" s="96">
        <f t="shared" si="14"/>
        <v>-1238970</v>
      </c>
      <c r="I68" s="95"/>
      <c r="J68" s="20" t="s">
        <v>571</v>
      </c>
      <c r="K68" s="96">
        <f t="shared" si="15"/>
        <v>-17792.599999999999</v>
      </c>
      <c r="L68" s="95"/>
      <c r="M68" s="20" t="s">
        <v>572</v>
      </c>
      <c r="N68" s="96">
        <f t="shared" si="16"/>
        <v>-465.16</v>
      </c>
      <c r="O68" s="95"/>
      <c r="P68" s="20" t="s">
        <v>411</v>
      </c>
      <c r="Q68" s="96">
        <f t="shared" si="17"/>
        <v>-489292</v>
      </c>
      <c r="R68" s="95"/>
      <c r="S68" s="20">
        <v>25627330</v>
      </c>
      <c r="T68" s="96">
        <f t="shared" si="18"/>
        <v>-25627330</v>
      </c>
      <c r="U68" s="221">
        <f t="shared" si="19"/>
        <v>1</v>
      </c>
      <c r="W68" s="133" t="s">
        <v>47</v>
      </c>
      <c r="X68" s="114">
        <f t="shared" si="7"/>
        <v>0</v>
      </c>
      <c r="Y68" s="115">
        <f t="shared" si="8"/>
        <v>0</v>
      </c>
      <c r="Z68" s="115">
        <f t="shared" si="9"/>
        <v>0</v>
      </c>
      <c r="AA68" s="115">
        <f t="shared" si="10"/>
        <v>0</v>
      </c>
      <c r="AB68" s="115">
        <f t="shared" si="11"/>
        <v>0</v>
      </c>
      <c r="AC68" s="121">
        <f t="shared" si="12"/>
        <v>0</v>
      </c>
    </row>
    <row r="69" spans="1:29" ht="15.75">
      <c r="A69" s="255"/>
      <c r="B69" s="133" t="s">
        <v>48</v>
      </c>
      <c r="C69" s="95"/>
      <c r="D69" s="20"/>
      <c r="E69" s="96">
        <f t="shared" si="13"/>
        <v>0</v>
      </c>
      <c r="F69" s="95"/>
      <c r="G69" s="20"/>
      <c r="H69" s="96">
        <f t="shared" si="14"/>
        <v>0</v>
      </c>
      <c r="I69" s="95"/>
      <c r="J69" s="20"/>
      <c r="K69" s="96">
        <f t="shared" si="15"/>
        <v>0</v>
      </c>
      <c r="L69" s="95"/>
      <c r="M69" s="20"/>
      <c r="N69" s="96">
        <f t="shared" si="16"/>
        <v>0</v>
      </c>
      <c r="O69" s="95"/>
      <c r="P69" s="20"/>
      <c r="Q69" s="96">
        <f t="shared" si="17"/>
        <v>0</v>
      </c>
      <c r="R69" s="95"/>
      <c r="S69" s="20"/>
      <c r="T69" s="96">
        <f t="shared" si="18"/>
        <v>0</v>
      </c>
      <c r="U69" s="221">
        <f t="shared" si="19"/>
        <v>0</v>
      </c>
      <c r="W69" s="133" t="s">
        <v>48</v>
      </c>
      <c r="X69" s="114">
        <f t="shared" si="7"/>
        <v>0</v>
      </c>
      <c r="Y69" s="115">
        <f t="shared" si="8"/>
        <v>0</v>
      </c>
      <c r="Z69" s="115">
        <f t="shared" si="9"/>
        <v>0</v>
      </c>
      <c r="AA69" s="115">
        <f t="shared" si="10"/>
        <v>0</v>
      </c>
      <c r="AB69" s="115">
        <f t="shared" si="11"/>
        <v>0</v>
      </c>
      <c r="AC69" s="121">
        <f t="shared" si="12"/>
        <v>0</v>
      </c>
    </row>
    <row r="70" spans="1:29" ht="15.75">
      <c r="A70" s="255"/>
      <c r="B70" s="133" t="s">
        <v>49</v>
      </c>
      <c r="C70" s="95">
        <v>61239362.520000003</v>
      </c>
      <c r="D70" s="20"/>
      <c r="E70" s="96">
        <f t="shared" si="13"/>
        <v>61239362.520000003</v>
      </c>
      <c r="F70" s="95">
        <v>341125.24</v>
      </c>
      <c r="G70" s="20"/>
      <c r="H70" s="96">
        <f t="shared" si="14"/>
        <v>341125.24</v>
      </c>
      <c r="I70" s="95">
        <v>0</v>
      </c>
      <c r="J70" s="20"/>
      <c r="K70" s="96">
        <f t="shared" si="15"/>
        <v>0</v>
      </c>
      <c r="L70" s="95">
        <v>0</v>
      </c>
      <c r="M70" s="20"/>
      <c r="N70" s="96">
        <f t="shared" si="16"/>
        <v>0</v>
      </c>
      <c r="O70" s="95">
        <v>0</v>
      </c>
      <c r="P70" s="20"/>
      <c r="Q70" s="96">
        <f t="shared" si="17"/>
        <v>0</v>
      </c>
      <c r="R70" s="95">
        <v>60898237.280000001</v>
      </c>
      <c r="S70" s="20"/>
      <c r="T70" s="96">
        <f t="shared" si="18"/>
        <v>60898237.280000001</v>
      </c>
      <c r="U70" s="221">
        <f t="shared" si="19"/>
        <v>0</v>
      </c>
      <c r="W70" s="133" t="s">
        <v>49</v>
      </c>
      <c r="X70" s="114">
        <f t="shared" si="7"/>
        <v>0</v>
      </c>
      <c r="Y70" s="115">
        <f t="shared" si="8"/>
        <v>0</v>
      </c>
      <c r="Z70" s="115">
        <f t="shared" si="9"/>
        <v>0</v>
      </c>
      <c r="AA70" s="115">
        <f t="shared" si="10"/>
        <v>0</v>
      </c>
      <c r="AB70" s="115">
        <f t="shared" si="11"/>
        <v>0</v>
      </c>
      <c r="AC70" s="121">
        <f t="shared" si="12"/>
        <v>0</v>
      </c>
    </row>
    <row r="71" spans="1:29" ht="15.75">
      <c r="A71" s="256"/>
      <c r="B71" s="133" t="s">
        <v>50</v>
      </c>
      <c r="C71" s="95"/>
      <c r="D71" s="20"/>
      <c r="E71" s="96">
        <f t="shared" si="13"/>
        <v>0</v>
      </c>
      <c r="F71" s="95"/>
      <c r="G71" s="20"/>
      <c r="H71" s="96">
        <f t="shared" si="14"/>
        <v>0</v>
      </c>
      <c r="I71" s="95"/>
      <c r="J71" s="20"/>
      <c r="K71" s="96">
        <f t="shared" si="15"/>
        <v>0</v>
      </c>
      <c r="L71" s="95"/>
      <c r="M71" s="20"/>
      <c r="N71" s="96">
        <f t="shared" si="16"/>
        <v>0</v>
      </c>
      <c r="O71" s="95"/>
      <c r="P71" s="20"/>
      <c r="Q71" s="96">
        <f t="shared" si="17"/>
        <v>0</v>
      </c>
      <c r="R71" s="95"/>
      <c r="S71" s="20"/>
      <c r="T71" s="96">
        <f t="shared" si="18"/>
        <v>0</v>
      </c>
      <c r="U71" s="221">
        <f t="shared" si="19"/>
        <v>0</v>
      </c>
      <c r="W71" s="134" t="s">
        <v>50</v>
      </c>
      <c r="X71" s="118">
        <f t="shared" si="7"/>
        <v>0</v>
      </c>
      <c r="Y71" s="119">
        <f t="shared" si="8"/>
        <v>0</v>
      </c>
      <c r="Z71" s="119">
        <f t="shared" si="9"/>
        <v>0</v>
      </c>
      <c r="AA71" s="119">
        <f t="shared" si="10"/>
        <v>0</v>
      </c>
      <c r="AB71" s="119">
        <f t="shared" si="11"/>
        <v>0</v>
      </c>
      <c r="AC71" s="124">
        <f t="shared" si="12"/>
        <v>0</v>
      </c>
    </row>
    <row r="72" spans="1:29" ht="15.75">
      <c r="A72" s="254">
        <v>42473</v>
      </c>
      <c r="B72" s="132" t="s">
        <v>42</v>
      </c>
      <c r="C72" s="92">
        <v>51527201.240000002</v>
      </c>
      <c r="D72" s="93"/>
      <c r="E72" s="94">
        <f t="shared" si="13"/>
        <v>51527201.240000002</v>
      </c>
      <c r="F72" s="92">
        <v>1168102.76</v>
      </c>
      <c r="G72" s="93"/>
      <c r="H72" s="94">
        <f t="shared" si="14"/>
        <v>1168102.76</v>
      </c>
      <c r="I72" s="92">
        <v>0</v>
      </c>
      <c r="J72" s="93"/>
      <c r="K72" s="94">
        <f t="shared" si="15"/>
        <v>0</v>
      </c>
      <c r="L72" s="92">
        <v>0</v>
      </c>
      <c r="M72" s="93"/>
      <c r="N72" s="94">
        <f t="shared" si="16"/>
        <v>0</v>
      </c>
      <c r="O72" s="92">
        <v>236203.31</v>
      </c>
      <c r="P72" s="93"/>
      <c r="Q72" s="94">
        <f t="shared" si="17"/>
        <v>236203.31</v>
      </c>
      <c r="R72" s="92">
        <v>57866203.759999998</v>
      </c>
      <c r="S72" s="93"/>
      <c r="T72" s="94">
        <f t="shared" si="18"/>
        <v>57866203.759999998</v>
      </c>
      <c r="U72" s="220">
        <f t="shared" si="19"/>
        <v>0</v>
      </c>
      <c r="W72" s="132" t="s">
        <v>42</v>
      </c>
      <c r="X72" s="114">
        <f t="shared" si="7"/>
        <v>0</v>
      </c>
      <c r="Y72" s="115">
        <f t="shared" si="8"/>
        <v>0</v>
      </c>
      <c r="Z72" s="115">
        <f t="shared" si="9"/>
        <v>0</v>
      </c>
      <c r="AA72" s="115">
        <f t="shared" si="10"/>
        <v>0</v>
      </c>
      <c r="AB72" s="115">
        <f t="shared" si="11"/>
        <v>0</v>
      </c>
      <c r="AC72" s="121">
        <f t="shared" si="12"/>
        <v>0</v>
      </c>
    </row>
    <row r="73" spans="1:29" ht="15.75">
      <c r="A73" s="255"/>
      <c r="B73" s="133" t="s">
        <v>43</v>
      </c>
      <c r="C73" s="95">
        <v>42007567.329999998</v>
      </c>
      <c r="D73" s="20">
        <v>42540570</v>
      </c>
      <c r="E73" s="96">
        <f t="shared" si="13"/>
        <v>-533002.67000000179</v>
      </c>
      <c r="F73" s="95">
        <v>658721.1</v>
      </c>
      <c r="G73" s="20" t="s">
        <v>412</v>
      </c>
      <c r="H73" s="96">
        <f t="shared" si="14"/>
        <v>268835.09999999998</v>
      </c>
      <c r="I73" s="95">
        <v>0</v>
      </c>
      <c r="J73" s="20" t="s">
        <v>573</v>
      </c>
      <c r="K73" s="96">
        <f t="shared" si="15"/>
        <v>-8536.73</v>
      </c>
      <c r="L73" s="95">
        <v>0</v>
      </c>
      <c r="M73" s="20" t="s">
        <v>574</v>
      </c>
      <c r="N73" s="96">
        <f t="shared" si="16"/>
        <v>-1451.64</v>
      </c>
      <c r="O73" s="95">
        <v>288929.76</v>
      </c>
      <c r="P73" s="20" t="s">
        <v>413</v>
      </c>
      <c r="Q73" s="96">
        <f t="shared" si="17"/>
        <v>102807.76000000001</v>
      </c>
      <c r="R73" s="95">
        <v>41059916.469999999</v>
      </c>
      <c r="S73" s="20">
        <v>41981690</v>
      </c>
      <c r="T73" s="96">
        <f t="shared" si="18"/>
        <v>-921773.53000000119</v>
      </c>
      <c r="U73" s="221">
        <f t="shared" si="19"/>
        <v>1</v>
      </c>
      <c r="W73" s="133" t="s">
        <v>43</v>
      </c>
      <c r="X73" s="114">
        <f t="shared" si="7"/>
        <v>1</v>
      </c>
      <c r="Y73" s="115">
        <f t="shared" si="8"/>
        <v>1</v>
      </c>
      <c r="Z73" s="115">
        <f t="shared" si="9"/>
        <v>0</v>
      </c>
      <c r="AA73" s="115">
        <f t="shared" si="10"/>
        <v>0</v>
      </c>
      <c r="AB73" s="115">
        <f t="shared" si="11"/>
        <v>1</v>
      </c>
      <c r="AC73" s="121">
        <f t="shared" si="12"/>
        <v>1</v>
      </c>
    </row>
    <row r="74" spans="1:29" ht="15.75">
      <c r="A74" s="255"/>
      <c r="B74" s="104" t="s">
        <v>44</v>
      </c>
      <c r="C74" s="95">
        <v>99013566.620000005</v>
      </c>
      <c r="D74" s="20">
        <v>0</v>
      </c>
      <c r="E74" s="96">
        <f t="shared" si="13"/>
        <v>99013566.620000005</v>
      </c>
      <c r="F74" s="95">
        <v>1831679.03</v>
      </c>
      <c r="G74" s="20"/>
      <c r="H74" s="96">
        <f t="shared" si="14"/>
        <v>1831679.03</v>
      </c>
      <c r="I74" s="95">
        <v>0</v>
      </c>
      <c r="J74" s="20"/>
      <c r="K74" s="96">
        <f t="shared" si="15"/>
        <v>0</v>
      </c>
      <c r="L74" s="95">
        <v>0</v>
      </c>
      <c r="M74" s="20"/>
      <c r="N74" s="96">
        <f t="shared" si="16"/>
        <v>0</v>
      </c>
      <c r="O74" s="95">
        <v>497123.55</v>
      </c>
      <c r="P74" s="20"/>
      <c r="Q74" s="96">
        <f t="shared" si="17"/>
        <v>497123.55</v>
      </c>
      <c r="R74" s="95">
        <v>96684764.040000007</v>
      </c>
      <c r="S74" s="20">
        <v>0</v>
      </c>
      <c r="T74" s="96">
        <f t="shared" si="18"/>
        <v>96684764.040000007</v>
      </c>
      <c r="U74" s="221">
        <f t="shared" si="19"/>
        <v>0</v>
      </c>
      <c r="W74" s="104" t="s">
        <v>44</v>
      </c>
      <c r="X74" s="114">
        <f t="shared" ref="X74:X137" si="20">+IF(AND(C74&lt;&gt;0,D74&lt;&gt;0,OR(E74&gt;100,E74&lt;-100)),1,0)</f>
        <v>0</v>
      </c>
      <c r="Y74" s="115">
        <f t="shared" ref="Y74:Y137" si="21">+IF(AND(F74&lt;&gt;0,G74&lt;&gt;0,OR(H74&gt;100,H74&lt;-100)),1,0)</f>
        <v>0</v>
      </c>
      <c r="Z74" s="115">
        <f t="shared" ref="Z74:Z137" si="22">+IF(AND(I74&lt;&gt;0,J74&lt;&gt;0,OR(K74&gt;100,K74&lt;-100)),1,0)</f>
        <v>0</v>
      </c>
      <c r="AA74" s="115">
        <f t="shared" ref="AA74:AA137" si="23">+IF(AND(L74&lt;&gt;0,M74&lt;&gt;0,OR(N74&gt;100,N74&lt;-100)),1,0)</f>
        <v>0</v>
      </c>
      <c r="AB74" s="115">
        <f t="shared" ref="AB74:AB137" si="24">+IF(AND(O74&lt;&gt;0,P74&lt;&gt;0,OR(Q74&gt;100,Q74&lt;-100)),1,0)</f>
        <v>0</v>
      </c>
      <c r="AC74" s="121">
        <f t="shared" ref="AC74:AC137" si="25">+IF(AND(R74&lt;&gt;0,S74&lt;&gt;0,OR(T74&gt;100,T74&lt;-100)),1,0)</f>
        <v>0</v>
      </c>
    </row>
    <row r="75" spans="1:29" ht="15.75">
      <c r="A75" s="255"/>
      <c r="B75" s="133" t="s">
        <v>45</v>
      </c>
      <c r="C75" s="95">
        <v>46868837.049999997</v>
      </c>
      <c r="D75" s="20">
        <v>0</v>
      </c>
      <c r="E75" s="96">
        <f t="shared" si="13"/>
        <v>46868837.049999997</v>
      </c>
      <c r="F75" s="95">
        <v>902846.97</v>
      </c>
      <c r="G75" s="20"/>
      <c r="H75" s="96">
        <f t="shared" si="14"/>
        <v>902846.97</v>
      </c>
      <c r="I75" s="95">
        <v>966.5</v>
      </c>
      <c r="J75" s="20"/>
      <c r="K75" s="96">
        <f t="shared" si="15"/>
        <v>966.5</v>
      </c>
      <c r="L75" s="95">
        <v>0</v>
      </c>
      <c r="M75" s="20"/>
      <c r="N75" s="96">
        <f t="shared" si="16"/>
        <v>0</v>
      </c>
      <c r="O75" s="95">
        <v>149952.06</v>
      </c>
      <c r="P75" s="20"/>
      <c r="Q75" s="96">
        <f t="shared" si="17"/>
        <v>149952.06</v>
      </c>
      <c r="R75" s="95">
        <v>45817004.520000003</v>
      </c>
      <c r="S75" s="20">
        <v>0</v>
      </c>
      <c r="T75" s="96">
        <f t="shared" si="18"/>
        <v>45817004.520000003</v>
      </c>
      <c r="U75" s="221">
        <f t="shared" si="19"/>
        <v>0</v>
      </c>
      <c r="W75" s="133" t="s">
        <v>45</v>
      </c>
      <c r="X75" s="114">
        <f t="shared" si="20"/>
        <v>0</v>
      </c>
      <c r="Y75" s="115">
        <f t="shared" si="21"/>
        <v>0</v>
      </c>
      <c r="Z75" s="115">
        <f t="shared" si="22"/>
        <v>0</v>
      </c>
      <c r="AA75" s="115">
        <f t="shared" si="23"/>
        <v>0</v>
      </c>
      <c r="AB75" s="115">
        <f t="shared" si="24"/>
        <v>0</v>
      </c>
      <c r="AC75" s="121">
        <f t="shared" si="25"/>
        <v>0</v>
      </c>
    </row>
    <row r="76" spans="1:29" ht="15.75">
      <c r="A76" s="255"/>
      <c r="B76" s="133" t="s">
        <v>46</v>
      </c>
      <c r="C76" s="95">
        <v>112102830.23999999</v>
      </c>
      <c r="D76" s="20">
        <v>95442690</v>
      </c>
      <c r="E76" s="96">
        <f t="shared" si="13"/>
        <v>16660140.239999995</v>
      </c>
      <c r="F76" s="95">
        <v>3966446.73</v>
      </c>
      <c r="G76" s="20" t="s">
        <v>55</v>
      </c>
      <c r="H76" s="96">
        <f t="shared" si="14"/>
        <v>3966446.73</v>
      </c>
      <c r="I76" s="95">
        <v>0</v>
      </c>
      <c r="J76" s="20"/>
      <c r="K76" s="96">
        <f t="shared" si="15"/>
        <v>0</v>
      </c>
      <c r="L76" s="95">
        <v>0</v>
      </c>
      <c r="M76" s="20"/>
      <c r="N76" s="96">
        <f t="shared" si="16"/>
        <v>0</v>
      </c>
      <c r="O76" s="95">
        <v>466133.92</v>
      </c>
      <c r="P76" s="20" t="s">
        <v>55</v>
      </c>
      <c r="Q76" s="96">
        <f t="shared" si="17"/>
        <v>466133.92</v>
      </c>
      <c r="R76" s="95">
        <v>107670249.59</v>
      </c>
      <c r="S76" s="20">
        <v>0</v>
      </c>
      <c r="T76" s="96">
        <f t="shared" si="18"/>
        <v>107670249.59</v>
      </c>
      <c r="U76" s="221">
        <f t="shared" si="19"/>
        <v>1</v>
      </c>
      <c r="W76" s="133" t="s">
        <v>46</v>
      </c>
      <c r="X76" s="114">
        <f t="shared" si="20"/>
        <v>1</v>
      </c>
      <c r="Y76" s="115">
        <f t="shared" si="21"/>
        <v>1</v>
      </c>
      <c r="Z76" s="115">
        <f t="shared" si="22"/>
        <v>0</v>
      </c>
      <c r="AA76" s="115">
        <f t="shared" si="23"/>
        <v>0</v>
      </c>
      <c r="AB76" s="115">
        <f t="shared" si="24"/>
        <v>1</v>
      </c>
      <c r="AC76" s="121">
        <f t="shared" si="25"/>
        <v>0</v>
      </c>
    </row>
    <row r="77" spans="1:29" ht="15.75">
      <c r="A77" s="255"/>
      <c r="B77" s="133" t="s">
        <v>47</v>
      </c>
      <c r="C77" s="95">
        <v>28450860.370000001</v>
      </c>
      <c r="D77" s="20">
        <v>0</v>
      </c>
      <c r="E77" s="96">
        <f t="shared" si="13"/>
        <v>28450860.370000001</v>
      </c>
      <c r="F77" s="95">
        <v>895332.87</v>
      </c>
      <c r="G77" s="20" t="s">
        <v>55</v>
      </c>
      <c r="H77" s="96">
        <f t="shared" si="14"/>
        <v>895332.87</v>
      </c>
      <c r="I77" s="95">
        <v>0</v>
      </c>
      <c r="J77" s="20" t="s">
        <v>55</v>
      </c>
      <c r="K77" s="96">
        <f t="shared" si="15"/>
        <v>0</v>
      </c>
      <c r="L77" s="95">
        <v>0</v>
      </c>
      <c r="M77" s="20" t="s">
        <v>55</v>
      </c>
      <c r="N77" s="96">
        <f t="shared" si="16"/>
        <v>0</v>
      </c>
      <c r="O77" s="95">
        <v>217256.69</v>
      </c>
      <c r="P77" s="20" t="s">
        <v>55</v>
      </c>
      <c r="Q77" s="96">
        <f t="shared" si="17"/>
        <v>217256.69</v>
      </c>
      <c r="R77" s="95">
        <v>27338270.809999999</v>
      </c>
      <c r="S77" s="20">
        <v>0</v>
      </c>
      <c r="T77" s="96">
        <f t="shared" si="18"/>
        <v>27338270.809999999</v>
      </c>
      <c r="U77" s="221">
        <f t="shared" si="19"/>
        <v>0</v>
      </c>
      <c r="W77" s="133" t="s">
        <v>47</v>
      </c>
      <c r="X77" s="114">
        <f t="shared" si="20"/>
        <v>0</v>
      </c>
      <c r="Y77" s="115">
        <f t="shared" si="21"/>
        <v>1</v>
      </c>
      <c r="Z77" s="115">
        <f t="shared" si="22"/>
        <v>0</v>
      </c>
      <c r="AA77" s="115">
        <f t="shared" si="23"/>
        <v>0</v>
      </c>
      <c r="AB77" s="115">
        <f t="shared" si="24"/>
        <v>1</v>
      </c>
      <c r="AC77" s="121">
        <f t="shared" si="25"/>
        <v>0</v>
      </c>
    </row>
    <row r="78" spans="1:29" ht="15.75">
      <c r="A78" s="255"/>
      <c r="B78" s="133" t="s">
        <v>48</v>
      </c>
      <c r="C78" s="95">
        <v>96289956.590000004</v>
      </c>
      <c r="D78" s="20"/>
      <c r="E78" s="96">
        <f t="shared" si="13"/>
        <v>96289956.590000004</v>
      </c>
      <c r="F78" s="95">
        <v>2021079.95</v>
      </c>
      <c r="G78" s="20"/>
      <c r="H78" s="96">
        <f t="shared" si="14"/>
        <v>2021079.95</v>
      </c>
      <c r="I78" s="95">
        <v>0</v>
      </c>
      <c r="J78" s="20"/>
      <c r="K78" s="96">
        <f t="shared" si="15"/>
        <v>0</v>
      </c>
      <c r="L78" s="95">
        <v>0</v>
      </c>
      <c r="M78" s="20"/>
      <c r="N78" s="96">
        <f t="shared" si="16"/>
        <v>0</v>
      </c>
      <c r="O78" s="95">
        <v>365037.65</v>
      </c>
      <c r="P78" s="20"/>
      <c r="Q78" s="96">
        <f t="shared" si="17"/>
        <v>365037.65</v>
      </c>
      <c r="R78" s="95">
        <v>93903838.989999995</v>
      </c>
      <c r="S78" s="20"/>
      <c r="T78" s="96">
        <f t="shared" si="18"/>
        <v>93903838.989999995</v>
      </c>
      <c r="U78" s="221">
        <f t="shared" si="19"/>
        <v>0</v>
      </c>
      <c r="W78" s="133" t="s">
        <v>48</v>
      </c>
      <c r="X78" s="114">
        <f t="shared" si="20"/>
        <v>0</v>
      </c>
      <c r="Y78" s="115">
        <f t="shared" si="21"/>
        <v>0</v>
      </c>
      <c r="Z78" s="115">
        <f t="shared" si="22"/>
        <v>0</v>
      </c>
      <c r="AA78" s="115">
        <f t="shared" si="23"/>
        <v>0</v>
      </c>
      <c r="AB78" s="115">
        <f t="shared" si="24"/>
        <v>0</v>
      </c>
      <c r="AC78" s="121">
        <f t="shared" si="25"/>
        <v>0</v>
      </c>
    </row>
    <row r="79" spans="1:29" ht="15.75">
      <c r="A79" s="255"/>
      <c r="B79" s="133" t="s">
        <v>49</v>
      </c>
      <c r="C79" s="95">
        <v>60898237.280000001</v>
      </c>
      <c r="D79" s="20"/>
      <c r="E79" s="96">
        <f t="shared" si="13"/>
        <v>60898237.280000001</v>
      </c>
      <c r="F79" s="95">
        <v>873673.38</v>
      </c>
      <c r="G79" s="20"/>
      <c r="H79" s="96">
        <f t="shared" si="14"/>
        <v>873673.38</v>
      </c>
      <c r="I79" s="95">
        <v>0</v>
      </c>
      <c r="J79" s="20"/>
      <c r="K79" s="96">
        <f t="shared" si="15"/>
        <v>0</v>
      </c>
      <c r="L79" s="95">
        <v>0</v>
      </c>
      <c r="M79" s="20"/>
      <c r="N79" s="96">
        <f t="shared" si="16"/>
        <v>0</v>
      </c>
      <c r="O79" s="95">
        <v>286424.32000000001</v>
      </c>
      <c r="P79" s="20"/>
      <c r="Q79" s="96">
        <f t="shared" si="17"/>
        <v>286424.32000000001</v>
      </c>
      <c r="R79" s="95">
        <v>59738139.579999998</v>
      </c>
      <c r="S79" s="20"/>
      <c r="T79" s="96">
        <f t="shared" si="18"/>
        <v>59738139.579999998</v>
      </c>
      <c r="U79" s="221">
        <f t="shared" si="19"/>
        <v>0</v>
      </c>
      <c r="W79" s="133" t="s">
        <v>49</v>
      </c>
      <c r="X79" s="114">
        <f t="shared" si="20"/>
        <v>0</v>
      </c>
      <c r="Y79" s="115">
        <f t="shared" si="21"/>
        <v>0</v>
      </c>
      <c r="Z79" s="115">
        <f t="shared" si="22"/>
        <v>0</v>
      </c>
      <c r="AA79" s="115">
        <f t="shared" si="23"/>
        <v>0</v>
      </c>
      <c r="AB79" s="115">
        <f t="shared" si="24"/>
        <v>0</v>
      </c>
      <c r="AC79" s="121">
        <f t="shared" si="25"/>
        <v>0</v>
      </c>
    </row>
    <row r="80" spans="1:29" ht="15.75">
      <c r="A80" s="256"/>
      <c r="B80" s="134" t="s">
        <v>50</v>
      </c>
      <c r="C80" s="97">
        <v>99536890.219999999</v>
      </c>
      <c r="D80" s="98"/>
      <c r="E80" s="99">
        <f t="shared" si="13"/>
        <v>99536890.219999999</v>
      </c>
      <c r="F80" s="97">
        <v>2352654.52</v>
      </c>
      <c r="G80" s="98"/>
      <c r="H80" s="99">
        <f t="shared" si="14"/>
        <v>2352654.52</v>
      </c>
      <c r="I80" s="97">
        <v>0</v>
      </c>
      <c r="J80" s="98"/>
      <c r="K80" s="99">
        <f t="shared" si="15"/>
        <v>0</v>
      </c>
      <c r="L80" s="97">
        <v>0</v>
      </c>
      <c r="M80" s="98"/>
      <c r="N80" s="99">
        <f t="shared" si="16"/>
        <v>0</v>
      </c>
      <c r="O80" s="97">
        <v>634893.49</v>
      </c>
      <c r="P80" s="98"/>
      <c r="Q80" s="99">
        <f t="shared" si="17"/>
        <v>634893.49</v>
      </c>
      <c r="R80" s="97">
        <v>96549342.209999993</v>
      </c>
      <c r="S80" s="98"/>
      <c r="T80" s="99">
        <f t="shared" si="18"/>
        <v>96549342.209999993</v>
      </c>
      <c r="U80" s="222">
        <f t="shared" si="19"/>
        <v>0</v>
      </c>
      <c r="W80" s="134" t="s">
        <v>50</v>
      </c>
      <c r="X80" s="114">
        <f t="shared" si="20"/>
        <v>0</v>
      </c>
      <c r="Y80" s="115">
        <f t="shared" si="21"/>
        <v>0</v>
      </c>
      <c r="Z80" s="115">
        <f t="shared" si="22"/>
        <v>0</v>
      </c>
      <c r="AA80" s="115">
        <f t="shared" si="23"/>
        <v>0</v>
      </c>
      <c r="AB80" s="115">
        <f t="shared" si="24"/>
        <v>0</v>
      </c>
      <c r="AC80" s="121">
        <f t="shared" si="25"/>
        <v>0</v>
      </c>
    </row>
    <row r="81" spans="1:29" ht="15.75" customHeight="1">
      <c r="A81" s="254">
        <v>42479</v>
      </c>
      <c r="B81" s="133" t="s">
        <v>42</v>
      </c>
      <c r="C81" s="95">
        <v>57866203.759999998</v>
      </c>
      <c r="D81" s="20"/>
      <c r="E81" s="96">
        <f t="shared" si="13"/>
        <v>57866203.759999998</v>
      </c>
      <c r="F81" s="95">
        <v>1249816.24</v>
      </c>
      <c r="G81" s="20"/>
      <c r="H81" s="96">
        <f t="shared" si="14"/>
        <v>1249816.24</v>
      </c>
      <c r="I81" s="95">
        <v>0</v>
      </c>
      <c r="J81" s="20"/>
      <c r="K81" s="96">
        <f t="shared" si="15"/>
        <v>0</v>
      </c>
      <c r="L81" s="95">
        <v>0</v>
      </c>
      <c r="M81" s="20"/>
      <c r="N81" s="96">
        <f t="shared" si="16"/>
        <v>0</v>
      </c>
      <c r="O81" s="95">
        <v>307443.52</v>
      </c>
      <c r="P81" s="20"/>
      <c r="Q81" s="96">
        <f t="shared" si="17"/>
        <v>307443.52</v>
      </c>
      <c r="R81" s="95">
        <v>56308944</v>
      </c>
      <c r="S81" s="20"/>
      <c r="T81" s="96">
        <f t="shared" si="18"/>
        <v>56308944</v>
      </c>
      <c r="U81" s="221">
        <f t="shared" si="19"/>
        <v>0</v>
      </c>
      <c r="W81" s="132" t="s">
        <v>42</v>
      </c>
      <c r="X81" s="110">
        <f t="shared" si="20"/>
        <v>0</v>
      </c>
      <c r="Y81" s="111">
        <f t="shared" si="21"/>
        <v>0</v>
      </c>
      <c r="Z81" s="111">
        <f t="shared" si="22"/>
        <v>0</v>
      </c>
      <c r="AA81" s="111">
        <f t="shared" si="23"/>
        <v>0</v>
      </c>
      <c r="AB81" s="111">
        <f t="shared" si="24"/>
        <v>0</v>
      </c>
      <c r="AC81" s="123">
        <f t="shared" si="25"/>
        <v>0</v>
      </c>
    </row>
    <row r="82" spans="1:29" ht="15.75">
      <c r="A82" s="255"/>
      <c r="B82" s="133" t="s">
        <v>43</v>
      </c>
      <c r="C82" s="95">
        <v>41059916.469999999</v>
      </c>
      <c r="D82" s="20">
        <v>42394280</v>
      </c>
      <c r="E82" s="96">
        <f t="shared" si="13"/>
        <v>-1334363.5300000012</v>
      </c>
      <c r="F82" s="95">
        <v>507006.76</v>
      </c>
      <c r="G82" s="20" t="s">
        <v>414</v>
      </c>
      <c r="H82" s="96">
        <f t="shared" si="14"/>
        <v>-219707.24</v>
      </c>
      <c r="I82" s="95">
        <v>64308.21</v>
      </c>
      <c r="J82" s="20" t="s">
        <v>575</v>
      </c>
      <c r="K82" s="96">
        <f t="shared" si="15"/>
        <v>-39795.79</v>
      </c>
      <c r="L82" s="95">
        <v>12626.13</v>
      </c>
      <c r="M82" s="20" t="s">
        <v>576</v>
      </c>
      <c r="N82" s="96">
        <f t="shared" si="16"/>
        <v>-7812.2700000000023</v>
      </c>
      <c r="O82" s="95">
        <v>258246.05</v>
      </c>
      <c r="P82" s="20" t="s">
        <v>55</v>
      </c>
      <c r="Q82" s="96">
        <f t="shared" si="17"/>
        <v>258246.05</v>
      </c>
      <c r="R82" s="95">
        <v>42540601.560000002</v>
      </c>
      <c r="S82" s="20">
        <v>41761240</v>
      </c>
      <c r="T82" s="96">
        <f t="shared" si="18"/>
        <v>779361.56000000238</v>
      </c>
      <c r="U82" s="221">
        <f t="shared" si="19"/>
        <v>1</v>
      </c>
      <c r="W82" s="133" t="s">
        <v>43</v>
      </c>
      <c r="X82" s="114">
        <f t="shared" si="20"/>
        <v>1</v>
      </c>
      <c r="Y82" s="115">
        <f t="shared" si="21"/>
        <v>1</v>
      </c>
      <c r="Z82" s="115">
        <f t="shared" si="22"/>
        <v>1</v>
      </c>
      <c r="AA82" s="115">
        <f t="shared" si="23"/>
        <v>1</v>
      </c>
      <c r="AB82" s="115">
        <f t="shared" si="24"/>
        <v>1</v>
      </c>
      <c r="AC82" s="121">
        <f t="shared" si="25"/>
        <v>1</v>
      </c>
    </row>
    <row r="83" spans="1:29" ht="15.75">
      <c r="A83" s="255"/>
      <c r="B83" s="104" t="s">
        <v>44</v>
      </c>
      <c r="C83" s="95">
        <v>96684764.040000007</v>
      </c>
      <c r="D83" s="20"/>
      <c r="E83" s="96">
        <f t="shared" ref="E83:E143" si="26">C83-D83</f>
        <v>96684764.040000007</v>
      </c>
      <c r="F83" s="95">
        <v>2660560.16</v>
      </c>
      <c r="G83" s="20"/>
      <c r="H83" s="96">
        <f t="shared" ref="H83:H143" si="27">F83-G83</f>
        <v>2660560.16</v>
      </c>
      <c r="I83" s="95">
        <v>164705.42000000001</v>
      </c>
      <c r="J83" s="20"/>
      <c r="K83" s="96">
        <f t="shared" ref="K83:K143" si="28">I83-J83</f>
        <v>164705.42000000001</v>
      </c>
      <c r="L83" s="95">
        <v>37011.839999999997</v>
      </c>
      <c r="M83" s="20"/>
      <c r="N83" s="96">
        <f t="shared" ref="N83:N143" si="29">L83-M83</f>
        <v>37011.839999999997</v>
      </c>
      <c r="O83" s="95">
        <v>674673.18</v>
      </c>
      <c r="P83" s="20"/>
      <c r="Q83" s="96">
        <f t="shared" ref="Q83:Q143" si="30">O83-P83</f>
        <v>674673.18</v>
      </c>
      <c r="R83" s="95">
        <v>93534778.900000006</v>
      </c>
      <c r="S83" s="20"/>
      <c r="T83" s="96">
        <f t="shared" ref="T83:T143" si="31">R83-S83</f>
        <v>93534778.900000006</v>
      </c>
      <c r="U83" s="221">
        <f t="shared" ref="U83:U143" si="32">IF(D83=0,0,1)</f>
        <v>0</v>
      </c>
      <c r="W83" s="104" t="s">
        <v>44</v>
      </c>
      <c r="X83" s="114">
        <f t="shared" si="20"/>
        <v>0</v>
      </c>
      <c r="Y83" s="115">
        <f t="shared" si="21"/>
        <v>0</v>
      </c>
      <c r="Z83" s="115">
        <f t="shared" si="22"/>
        <v>0</v>
      </c>
      <c r="AA83" s="115">
        <f t="shared" si="23"/>
        <v>0</v>
      </c>
      <c r="AB83" s="115">
        <f t="shared" si="24"/>
        <v>0</v>
      </c>
      <c r="AC83" s="121">
        <f t="shared" si="25"/>
        <v>0</v>
      </c>
    </row>
    <row r="84" spans="1:29" ht="15.75">
      <c r="A84" s="255"/>
      <c r="B84" s="133" t="s">
        <v>45</v>
      </c>
      <c r="C84" s="95">
        <v>45817004.520000003</v>
      </c>
      <c r="D84" s="20"/>
      <c r="E84" s="96">
        <f t="shared" si="26"/>
        <v>45817004.520000003</v>
      </c>
      <c r="F84" s="95">
        <v>1537432.69</v>
      </c>
      <c r="G84" s="20"/>
      <c r="H84" s="96">
        <f t="shared" si="27"/>
        <v>1537432.69</v>
      </c>
      <c r="I84" s="95">
        <v>0</v>
      </c>
      <c r="J84" s="20"/>
      <c r="K84" s="96">
        <f t="shared" si="28"/>
        <v>0</v>
      </c>
      <c r="L84" s="95">
        <v>0</v>
      </c>
      <c r="M84" s="20"/>
      <c r="N84" s="96">
        <f t="shared" si="29"/>
        <v>0</v>
      </c>
      <c r="O84" s="95">
        <v>137678.35999999999</v>
      </c>
      <c r="P84" s="20"/>
      <c r="Q84" s="96">
        <f t="shared" si="30"/>
        <v>137678.35999999999</v>
      </c>
      <c r="R84" s="95">
        <v>47750802.25</v>
      </c>
      <c r="S84" s="20"/>
      <c r="T84" s="96">
        <f t="shared" si="31"/>
        <v>47750802.25</v>
      </c>
      <c r="U84" s="221">
        <f t="shared" si="32"/>
        <v>0</v>
      </c>
      <c r="W84" s="133" t="s">
        <v>45</v>
      </c>
      <c r="X84" s="114">
        <f t="shared" si="20"/>
        <v>0</v>
      </c>
      <c r="Y84" s="115">
        <f t="shared" si="21"/>
        <v>0</v>
      </c>
      <c r="Z84" s="115">
        <f t="shared" si="22"/>
        <v>0</v>
      </c>
      <c r="AA84" s="115">
        <f t="shared" si="23"/>
        <v>0</v>
      </c>
      <c r="AB84" s="115">
        <f t="shared" si="24"/>
        <v>0</v>
      </c>
      <c r="AC84" s="121">
        <f t="shared" si="25"/>
        <v>0</v>
      </c>
    </row>
    <row r="85" spans="1:29" ht="15.75">
      <c r="A85" s="255"/>
      <c r="B85" s="133" t="s">
        <v>46</v>
      </c>
      <c r="C85" s="95">
        <v>107670249.59</v>
      </c>
      <c r="D85" s="20"/>
      <c r="E85" s="96">
        <f t="shared" si="26"/>
        <v>107670249.59</v>
      </c>
      <c r="F85" s="95">
        <v>3974082.78</v>
      </c>
      <c r="G85" s="20"/>
      <c r="H85" s="96">
        <f t="shared" si="27"/>
        <v>3974082.78</v>
      </c>
      <c r="I85" s="95">
        <v>59772.21</v>
      </c>
      <c r="J85" s="20"/>
      <c r="K85" s="96">
        <f t="shared" si="28"/>
        <v>59772.21</v>
      </c>
      <c r="L85" s="95">
        <v>37251.040000000001</v>
      </c>
      <c r="M85" s="20"/>
      <c r="N85" s="96">
        <f t="shared" si="29"/>
        <v>37251.040000000001</v>
      </c>
      <c r="O85" s="95">
        <v>608658.34</v>
      </c>
      <c r="P85" s="20"/>
      <c r="Q85" s="96">
        <f t="shared" si="30"/>
        <v>608658.34</v>
      </c>
      <c r="R85" s="95">
        <v>121342643.33</v>
      </c>
      <c r="S85" s="20"/>
      <c r="T85" s="96">
        <f t="shared" si="31"/>
        <v>121342643.33</v>
      </c>
      <c r="U85" s="221">
        <f t="shared" si="32"/>
        <v>0</v>
      </c>
      <c r="W85" s="133" t="s">
        <v>46</v>
      </c>
      <c r="X85" s="114">
        <f t="shared" si="20"/>
        <v>0</v>
      </c>
      <c r="Y85" s="115">
        <f t="shared" si="21"/>
        <v>0</v>
      </c>
      <c r="Z85" s="115">
        <f t="shared" si="22"/>
        <v>0</v>
      </c>
      <c r="AA85" s="115">
        <f t="shared" si="23"/>
        <v>0</v>
      </c>
      <c r="AB85" s="115">
        <f t="shared" si="24"/>
        <v>0</v>
      </c>
      <c r="AC85" s="121">
        <f t="shared" si="25"/>
        <v>0</v>
      </c>
    </row>
    <row r="86" spans="1:29" ht="15.75">
      <c r="A86" s="255"/>
      <c r="B86" s="133" t="s">
        <v>47</v>
      </c>
      <c r="C86" s="95">
        <v>27338270.809999999</v>
      </c>
      <c r="D86" s="20"/>
      <c r="E86" s="96">
        <f t="shared" si="26"/>
        <v>27338270.809999999</v>
      </c>
      <c r="F86" s="95">
        <v>1241729.8899999999</v>
      </c>
      <c r="G86" s="20"/>
      <c r="H86" s="96">
        <f t="shared" si="27"/>
        <v>1241729.8899999999</v>
      </c>
      <c r="I86" s="95">
        <v>17792.59</v>
      </c>
      <c r="J86" s="20"/>
      <c r="K86" s="96">
        <f t="shared" si="28"/>
        <v>17792.59</v>
      </c>
      <c r="L86" s="95">
        <v>465.16</v>
      </c>
      <c r="M86" s="20"/>
      <c r="N86" s="96">
        <f t="shared" si="29"/>
        <v>465.16</v>
      </c>
      <c r="O86" s="95">
        <v>489292.44</v>
      </c>
      <c r="P86" s="20"/>
      <c r="Q86" s="96">
        <f t="shared" si="30"/>
        <v>489292.44</v>
      </c>
      <c r="R86" s="95">
        <v>25624575.91</v>
      </c>
      <c r="S86" s="20"/>
      <c r="T86" s="96">
        <f t="shared" si="31"/>
        <v>25624575.91</v>
      </c>
      <c r="U86" s="221">
        <f t="shared" si="32"/>
        <v>0</v>
      </c>
      <c r="W86" s="133" t="s">
        <v>47</v>
      </c>
      <c r="X86" s="114">
        <f t="shared" si="20"/>
        <v>0</v>
      </c>
      <c r="Y86" s="115">
        <f t="shared" si="21"/>
        <v>0</v>
      </c>
      <c r="Z86" s="115">
        <f t="shared" si="22"/>
        <v>0</v>
      </c>
      <c r="AA86" s="115">
        <f t="shared" si="23"/>
        <v>0</v>
      </c>
      <c r="AB86" s="115">
        <f t="shared" si="24"/>
        <v>0</v>
      </c>
      <c r="AC86" s="121">
        <f t="shared" si="25"/>
        <v>0</v>
      </c>
    </row>
    <row r="87" spans="1:29" ht="15.75">
      <c r="A87" s="255"/>
      <c r="B87" s="133" t="s">
        <v>48</v>
      </c>
      <c r="C87" s="95">
        <v>93903838.989999995</v>
      </c>
      <c r="D87" s="20"/>
      <c r="E87" s="96">
        <f t="shared" si="26"/>
        <v>93903838.989999995</v>
      </c>
      <c r="F87" s="95">
        <v>2336024.2999999998</v>
      </c>
      <c r="G87" s="20"/>
      <c r="H87" s="96">
        <f t="shared" si="27"/>
        <v>2336024.2999999998</v>
      </c>
      <c r="I87" s="95">
        <v>37000.019999999997</v>
      </c>
      <c r="J87" s="20"/>
      <c r="K87" s="96">
        <f t="shared" si="28"/>
        <v>37000.019999999997</v>
      </c>
      <c r="L87" s="95">
        <v>0</v>
      </c>
      <c r="M87" s="20"/>
      <c r="N87" s="96">
        <f t="shared" si="29"/>
        <v>0</v>
      </c>
      <c r="O87" s="95">
        <v>701993.27</v>
      </c>
      <c r="P87" s="20"/>
      <c r="Q87" s="96">
        <f t="shared" si="30"/>
        <v>701993.27</v>
      </c>
      <c r="R87" s="95">
        <v>103207844.59</v>
      </c>
      <c r="S87" s="20"/>
      <c r="T87" s="96">
        <f t="shared" si="31"/>
        <v>103207844.59</v>
      </c>
      <c r="U87" s="221">
        <f t="shared" si="32"/>
        <v>0</v>
      </c>
      <c r="W87" s="133" t="s">
        <v>48</v>
      </c>
      <c r="X87" s="114">
        <f t="shared" si="20"/>
        <v>0</v>
      </c>
      <c r="Y87" s="115">
        <f t="shared" si="21"/>
        <v>0</v>
      </c>
      <c r="Z87" s="115">
        <f t="shared" si="22"/>
        <v>0</v>
      </c>
      <c r="AA87" s="115">
        <f t="shared" si="23"/>
        <v>0</v>
      </c>
      <c r="AB87" s="115">
        <f t="shared" si="24"/>
        <v>0</v>
      </c>
      <c r="AC87" s="121">
        <f t="shared" si="25"/>
        <v>0</v>
      </c>
    </row>
    <row r="88" spans="1:29" ht="15.75">
      <c r="A88" s="255"/>
      <c r="B88" s="133" t="s">
        <v>49</v>
      </c>
      <c r="C88" s="95">
        <v>59738139.579999998</v>
      </c>
      <c r="D88" s="20"/>
      <c r="E88" s="96">
        <f t="shared" si="26"/>
        <v>59738139.579999998</v>
      </c>
      <c r="F88" s="95">
        <v>1810745.81</v>
      </c>
      <c r="G88" s="20"/>
      <c r="H88" s="96">
        <f t="shared" si="27"/>
        <v>1810745.81</v>
      </c>
      <c r="I88" s="95">
        <v>24730.639999999999</v>
      </c>
      <c r="J88" s="20"/>
      <c r="K88" s="96">
        <f t="shared" si="28"/>
        <v>24730.639999999999</v>
      </c>
      <c r="L88" s="95">
        <v>720.82</v>
      </c>
      <c r="M88" s="20"/>
      <c r="N88" s="96">
        <f t="shared" si="29"/>
        <v>720.82</v>
      </c>
      <c r="O88" s="95">
        <v>368155.9</v>
      </c>
      <c r="P88" s="20"/>
      <c r="Q88" s="96">
        <f t="shared" si="30"/>
        <v>368155.9</v>
      </c>
      <c r="R88" s="95">
        <v>57583247.689999998</v>
      </c>
      <c r="S88" s="20"/>
      <c r="T88" s="96">
        <f t="shared" si="31"/>
        <v>57583247.689999998</v>
      </c>
      <c r="U88" s="221">
        <f t="shared" si="32"/>
        <v>0</v>
      </c>
      <c r="W88" s="133" t="s">
        <v>49</v>
      </c>
      <c r="X88" s="114">
        <f t="shared" si="20"/>
        <v>0</v>
      </c>
      <c r="Y88" s="115">
        <f t="shared" si="21"/>
        <v>0</v>
      </c>
      <c r="Z88" s="115">
        <f t="shared" si="22"/>
        <v>0</v>
      </c>
      <c r="AA88" s="115">
        <f t="shared" si="23"/>
        <v>0</v>
      </c>
      <c r="AB88" s="115">
        <f t="shared" si="24"/>
        <v>0</v>
      </c>
      <c r="AC88" s="121">
        <f t="shared" si="25"/>
        <v>0</v>
      </c>
    </row>
    <row r="89" spans="1:29" ht="15.75">
      <c r="A89" s="256"/>
      <c r="B89" s="133" t="s">
        <v>50</v>
      </c>
      <c r="C89" s="95">
        <v>96549342.209999993</v>
      </c>
      <c r="D89" s="20"/>
      <c r="E89" s="96">
        <f t="shared" si="26"/>
        <v>96549342.209999993</v>
      </c>
      <c r="F89" s="95">
        <v>2122126.34</v>
      </c>
      <c r="G89" s="20"/>
      <c r="H89" s="96">
        <f t="shared" si="27"/>
        <v>2122126.34</v>
      </c>
      <c r="I89" s="95">
        <v>0</v>
      </c>
      <c r="J89" s="20"/>
      <c r="K89" s="96">
        <f t="shared" si="28"/>
        <v>0</v>
      </c>
      <c r="L89" s="95">
        <v>0</v>
      </c>
      <c r="M89" s="20"/>
      <c r="N89" s="96">
        <f t="shared" si="29"/>
        <v>0</v>
      </c>
      <c r="O89" s="95">
        <v>932382.45</v>
      </c>
      <c r="P89" s="20"/>
      <c r="Q89" s="96">
        <f t="shared" si="30"/>
        <v>932382.45</v>
      </c>
      <c r="R89" s="95">
        <v>93494833.420000002</v>
      </c>
      <c r="S89" s="20"/>
      <c r="T89" s="96">
        <f t="shared" si="31"/>
        <v>93494833.420000002</v>
      </c>
      <c r="U89" s="221">
        <f t="shared" si="32"/>
        <v>0</v>
      </c>
      <c r="W89" s="134" t="s">
        <v>50</v>
      </c>
      <c r="X89" s="118">
        <f t="shared" si="20"/>
        <v>0</v>
      </c>
      <c r="Y89" s="119">
        <f t="shared" si="21"/>
        <v>0</v>
      </c>
      <c r="Z89" s="119">
        <f t="shared" si="22"/>
        <v>0</v>
      </c>
      <c r="AA89" s="119">
        <f t="shared" si="23"/>
        <v>0</v>
      </c>
      <c r="AB89" s="119">
        <f t="shared" si="24"/>
        <v>0</v>
      </c>
      <c r="AC89" s="124">
        <f t="shared" si="25"/>
        <v>0</v>
      </c>
    </row>
    <row r="90" spans="1:29" ht="15.75" customHeight="1">
      <c r="A90" s="254">
        <v>42480</v>
      </c>
      <c r="B90" s="132" t="s">
        <v>42</v>
      </c>
      <c r="C90" s="92">
        <v>56308944</v>
      </c>
      <c r="D90" s="224"/>
      <c r="E90" s="94">
        <f t="shared" si="26"/>
        <v>56308944</v>
      </c>
      <c r="F90" s="92">
        <v>660210.42000000004</v>
      </c>
      <c r="G90" s="93"/>
      <c r="H90" s="94">
        <f t="shared" si="27"/>
        <v>660210.42000000004</v>
      </c>
      <c r="I90" s="92">
        <v>0</v>
      </c>
      <c r="J90" s="93"/>
      <c r="K90" s="94">
        <f t="shared" si="28"/>
        <v>0</v>
      </c>
      <c r="L90" s="92">
        <v>0</v>
      </c>
      <c r="M90" s="93"/>
      <c r="N90" s="94">
        <f t="shared" si="29"/>
        <v>0</v>
      </c>
      <c r="O90" s="92">
        <v>195305.98</v>
      </c>
      <c r="P90" s="101"/>
      <c r="Q90" s="94">
        <f t="shared" si="30"/>
        <v>195305.98</v>
      </c>
      <c r="R90" s="92">
        <v>55453427.600000001</v>
      </c>
      <c r="S90" s="93"/>
      <c r="T90" s="94">
        <f t="shared" si="31"/>
        <v>55453427.600000001</v>
      </c>
      <c r="U90" s="220">
        <f t="shared" si="32"/>
        <v>0</v>
      </c>
      <c r="W90" s="132" t="s">
        <v>42</v>
      </c>
      <c r="X90" s="110">
        <f t="shared" si="20"/>
        <v>0</v>
      </c>
      <c r="Y90" s="111">
        <f t="shared" si="21"/>
        <v>0</v>
      </c>
      <c r="Z90" s="111">
        <f t="shared" si="22"/>
        <v>0</v>
      </c>
      <c r="AA90" s="111">
        <f t="shared" si="23"/>
        <v>0</v>
      </c>
      <c r="AB90" s="111">
        <f t="shared" si="24"/>
        <v>0</v>
      </c>
      <c r="AC90" s="123">
        <f t="shared" si="25"/>
        <v>0</v>
      </c>
    </row>
    <row r="91" spans="1:29" ht="15.75">
      <c r="A91" s="255"/>
      <c r="B91" s="133" t="s">
        <v>43</v>
      </c>
      <c r="C91" s="95">
        <v>42540601.560000002</v>
      </c>
      <c r="D91" s="225">
        <v>41758240</v>
      </c>
      <c r="E91" s="96">
        <f t="shared" si="26"/>
        <v>782361.56000000238</v>
      </c>
      <c r="F91" s="95">
        <v>379892.31</v>
      </c>
      <c r="G91" s="20" t="s">
        <v>415</v>
      </c>
      <c r="H91" s="96">
        <f t="shared" si="27"/>
        <v>-167300.69</v>
      </c>
      <c r="I91" s="95">
        <v>8536.73</v>
      </c>
      <c r="J91" s="20" t="s">
        <v>577</v>
      </c>
      <c r="K91" s="96">
        <f t="shared" si="28"/>
        <v>-25359.27</v>
      </c>
      <c r="L91" s="95">
        <v>1451.64</v>
      </c>
      <c r="M91" s="20" t="s">
        <v>578</v>
      </c>
      <c r="N91" s="96">
        <f t="shared" si="29"/>
        <v>-4869.2599999999993</v>
      </c>
      <c r="O91" s="95">
        <v>186122.38</v>
      </c>
      <c r="P91" s="6" t="s">
        <v>416</v>
      </c>
      <c r="Q91" s="96">
        <f t="shared" si="30"/>
        <v>-19139.619999999995</v>
      </c>
      <c r="R91" s="95">
        <v>41981671.960000001</v>
      </c>
      <c r="S91" s="20">
        <v>41052470</v>
      </c>
      <c r="T91" s="96">
        <f t="shared" si="31"/>
        <v>929201.96000000089</v>
      </c>
      <c r="U91" s="221">
        <f t="shared" si="32"/>
        <v>1</v>
      </c>
      <c r="W91" s="133" t="s">
        <v>43</v>
      </c>
      <c r="X91" s="114">
        <f t="shared" si="20"/>
        <v>1</v>
      </c>
      <c r="Y91" s="115">
        <f t="shared" si="21"/>
        <v>1</v>
      </c>
      <c r="Z91" s="115">
        <f t="shared" si="22"/>
        <v>1</v>
      </c>
      <c r="AA91" s="115">
        <f t="shared" si="23"/>
        <v>1</v>
      </c>
      <c r="AB91" s="115">
        <f t="shared" si="24"/>
        <v>1</v>
      </c>
      <c r="AC91" s="121">
        <f t="shared" si="25"/>
        <v>1</v>
      </c>
    </row>
    <row r="92" spans="1:29" ht="15.75">
      <c r="A92" s="255"/>
      <c r="B92" s="104" t="s">
        <v>44</v>
      </c>
      <c r="C92" s="95">
        <v>93534778.900000006</v>
      </c>
      <c r="D92" s="225"/>
      <c r="E92" s="96">
        <f t="shared" si="26"/>
        <v>93534778.900000006</v>
      </c>
      <c r="F92" s="95">
        <v>1504277.59</v>
      </c>
      <c r="G92" s="20"/>
      <c r="H92" s="96">
        <f t="shared" si="27"/>
        <v>1504277.59</v>
      </c>
      <c r="I92" s="95">
        <v>258007.85</v>
      </c>
      <c r="J92" s="20"/>
      <c r="K92" s="96">
        <f t="shared" si="28"/>
        <v>258007.85</v>
      </c>
      <c r="L92" s="95">
        <v>57550.42</v>
      </c>
      <c r="M92" s="20"/>
      <c r="N92" s="96">
        <f t="shared" si="29"/>
        <v>57550.42</v>
      </c>
      <c r="O92" s="95">
        <v>20168.38</v>
      </c>
      <c r="P92" s="6"/>
      <c r="Q92" s="96">
        <f t="shared" si="30"/>
        <v>20168.38</v>
      </c>
      <c r="R92" s="95">
        <v>92210790.359999999</v>
      </c>
      <c r="S92" s="20"/>
      <c r="T92" s="96">
        <f t="shared" si="31"/>
        <v>92210790.359999999</v>
      </c>
      <c r="U92" s="221">
        <f t="shared" si="32"/>
        <v>0</v>
      </c>
      <c r="W92" s="104" t="s">
        <v>44</v>
      </c>
      <c r="X92" s="114">
        <f t="shared" si="20"/>
        <v>0</v>
      </c>
      <c r="Y92" s="115">
        <f t="shared" si="21"/>
        <v>0</v>
      </c>
      <c r="Z92" s="115">
        <f t="shared" si="22"/>
        <v>0</v>
      </c>
      <c r="AA92" s="115">
        <f t="shared" si="23"/>
        <v>0</v>
      </c>
      <c r="AB92" s="115">
        <f t="shared" si="24"/>
        <v>0</v>
      </c>
      <c r="AC92" s="121">
        <f t="shared" si="25"/>
        <v>0</v>
      </c>
    </row>
    <row r="93" spans="1:29" ht="15.75">
      <c r="A93" s="255"/>
      <c r="B93" s="133" t="s">
        <v>45</v>
      </c>
      <c r="C93" s="95">
        <v>47750802.25</v>
      </c>
      <c r="D93" s="225"/>
      <c r="E93" s="96">
        <f t="shared" si="26"/>
        <v>47750802.25</v>
      </c>
      <c r="F93" s="95">
        <v>681275.11</v>
      </c>
      <c r="G93" s="20"/>
      <c r="H93" s="96">
        <f t="shared" si="27"/>
        <v>681275.11</v>
      </c>
      <c r="I93" s="95">
        <v>0</v>
      </c>
      <c r="J93" s="20"/>
      <c r="K93" s="96">
        <f t="shared" si="28"/>
        <v>0</v>
      </c>
      <c r="L93" s="95">
        <v>0</v>
      </c>
      <c r="M93" s="20"/>
      <c r="N93" s="96">
        <f t="shared" si="29"/>
        <v>0</v>
      </c>
      <c r="O93" s="95">
        <v>153446.17000000001</v>
      </c>
      <c r="P93" s="6"/>
      <c r="Q93" s="96">
        <f t="shared" si="30"/>
        <v>153446.17000000001</v>
      </c>
      <c r="R93" s="95">
        <v>46916080.969999999</v>
      </c>
      <c r="S93" s="20"/>
      <c r="T93" s="96">
        <f t="shared" si="31"/>
        <v>46916080.969999999</v>
      </c>
      <c r="U93" s="221">
        <f t="shared" si="32"/>
        <v>0</v>
      </c>
      <c r="W93" s="133" t="s">
        <v>45</v>
      </c>
      <c r="X93" s="114">
        <f t="shared" si="20"/>
        <v>0</v>
      </c>
      <c r="Y93" s="115">
        <f t="shared" si="21"/>
        <v>0</v>
      </c>
      <c r="Z93" s="115">
        <f t="shared" si="22"/>
        <v>0</v>
      </c>
      <c r="AA93" s="115">
        <f t="shared" si="23"/>
        <v>0</v>
      </c>
      <c r="AB93" s="115">
        <f t="shared" si="24"/>
        <v>0</v>
      </c>
      <c r="AC93" s="121">
        <f t="shared" si="25"/>
        <v>0</v>
      </c>
    </row>
    <row r="94" spans="1:29" ht="15.75">
      <c r="A94" s="255"/>
      <c r="B94" s="133" t="s">
        <v>46</v>
      </c>
      <c r="C94" s="95">
        <v>121342643.33</v>
      </c>
      <c r="D94" s="225"/>
      <c r="E94" s="96">
        <f t="shared" si="26"/>
        <v>121342643.33</v>
      </c>
      <c r="F94" s="95">
        <v>2273604.85</v>
      </c>
      <c r="G94" s="20"/>
      <c r="H94" s="96">
        <f t="shared" si="27"/>
        <v>2273604.85</v>
      </c>
      <c r="I94" s="95">
        <v>64365.75</v>
      </c>
      <c r="J94" s="20"/>
      <c r="K94" s="96">
        <f t="shared" si="28"/>
        <v>64365.75</v>
      </c>
      <c r="L94" s="95">
        <v>5360.18</v>
      </c>
      <c r="M94" s="20"/>
      <c r="N94" s="96">
        <f t="shared" si="29"/>
        <v>5360.18</v>
      </c>
      <c r="O94" s="95">
        <v>659997.88</v>
      </c>
      <c r="P94" s="6"/>
      <c r="Q94" s="96">
        <f t="shared" si="30"/>
        <v>659997.88</v>
      </c>
      <c r="R94" s="95">
        <v>118468046.17</v>
      </c>
      <c r="S94" s="20"/>
      <c r="T94" s="96">
        <f t="shared" si="31"/>
        <v>118468046.17</v>
      </c>
      <c r="U94" s="221">
        <f t="shared" si="32"/>
        <v>0</v>
      </c>
      <c r="W94" s="133" t="s">
        <v>46</v>
      </c>
      <c r="X94" s="114">
        <f t="shared" si="20"/>
        <v>0</v>
      </c>
      <c r="Y94" s="115">
        <f t="shared" si="21"/>
        <v>0</v>
      </c>
      <c r="Z94" s="115">
        <f t="shared" si="22"/>
        <v>0</v>
      </c>
      <c r="AA94" s="115">
        <f t="shared" si="23"/>
        <v>0</v>
      </c>
      <c r="AB94" s="115">
        <f t="shared" si="24"/>
        <v>0</v>
      </c>
      <c r="AC94" s="121">
        <f t="shared" si="25"/>
        <v>0</v>
      </c>
    </row>
    <row r="95" spans="1:29" ht="15.75">
      <c r="A95" s="255"/>
      <c r="B95" s="133" t="s">
        <v>47</v>
      </c>
      <c r="C95" s="95"/>
      <c r="D95" s="225"/>
      <c r="E95" s="96">
        <f t="shared" si="26"/>
        <v>0</v>
      </c>
      <c r="F95" s="95"/>
      <c r="G95" s="20"/>
      <c r="H95" s="96">
        <f t="shared" si="27"/>
        <v>0</v>
      </c>
      <c r="I95" s="95"/>
      <c r="J95" s="20"/>
      <c r="K95" s="96">
        <f t="shared" si="28"/>
        <v>0</v>
      </c>
      <c r="L95" s="95"/>
      <c r="M95" s="20"/>
      <c r="N95" s="96">
        <f t="shared" si="29"/>
        <v>0</v>
      </c>
      <c r="O95" s="95"/>
      <c r="P95" s="6"/>
      <c r="Q95" s="96">
        <f t="shared" si="30"/>
        <v>0</v>
      </c>
      <c r="R95" s="95"/>
      <c r="S95" s="20"/>
      <c r="T95" s="96">
        <f t="shared" si="31"/>
        <v>0</v>
      </c>
      <c r="U95" s="221">
        <f t="shared" si="32"/>
        <v>0</v>
      </c>
      <c r="W95" s="133" t="s">
        <v>47</v>
      </c>
      <c r="X95" s="114">
        <f t="shared" si="20"/>
        <v>0</v>
      </c>
      <c r="Y95" s="115">
        <f t="shared" si="21"/>
        <v>0</v>
      </c>
      <c r="Z95" s="115">
        <f t="shared" si="22"/>
        <v>0</v>
      </c>
      <c r="AA95" s="115">
        <f t="shared" si="23"/>
        <v>0</v>
      </c>
      <c r="AB95" s="115">
        <f t="shared" si="24"/>
        <v>0</v>
      </c>
      <c r="AC95" s="121">
        <f t="shared" si="25"/>
        <v>0</v>
      </c>
    </row>
    <row r="96" spans="1:29" ht="15.75">
      <c r="A96" s="255"/>
      <c r="B96" s="133" t="s">
        <v>48</v>
      </c>
      <c r="C96" s="95">
        <v>103207844.59</v>
      </c>
      <c r="D96" s="225"/>
      <c r="E96" s="96">
        <f t="shared" si="26"/>
        <v>103207844.59</v>
      </c>
      <c r="F96" s="95">
        <v>956959.34</v>
      </c>
      <c r="G96" s="20"/>
      <c r="H96" s="96">
        <f t="shared" si="27"/>
        <v>956959.34</v>
      </c>
      <c r="I96" s="95">
        <v>57723.53</v>
      </c>
      <c r="J96" s="20"/>
      <c r="K96" s="96">
        <f t="shared" si="28"/>
        <v>57723.53</v>
      </c>
      <c r="L96" s="95">
        <v>49020.28</v>
      </c>
      <c r="M96" s="20"/>
      <c r="N96" s="96">
        <f t="shared" si="29"/>
        <v>49020.28</v>
      </c>
      <c r="O96" s="95">
        <v>489341.86</v>
      </c>
      <c r="P96" s="6"/>
      <c r="Q96" s="96">
        <f t="shared" si="30"/>
        <v>489341.86</v>
      </c>
      <c r="R96" s="95">
        <v>101770246.64</v>
      </c>
      <c r="S96" s="20"/>
      <c r="T96" s="96">
        <f t="shared" si="31"/>
        <v>101770246.64</v>
      </c>
      <c r="U96" s="221">
        <f t="shared" si="32"/>
        <v>0</v>
      </c>
      <c r="W96" s="133" t="s">
        <v>48</v>
      </c>
      <c r="X96" s="114">
        <f t="shared" si="20"/>
        <v>0</v>
      </c>
      <c r="Y96" s="115">
        <f t="shared" si="21"/>
        <v>0</v>
      </c>
      <c r="Z96" s="115">
        <f t="shared" si="22"/>
        <v>0</v>
      </c>
      <c r="AA96" s="115">
        <f t="shared" si="23"/>
        <v>0</v>
      </c>
      <c r="AB96" s="115">
        <f t="shared" si="24"/>
        <v>0</v>
      </c>
      <c r="AC96" s="121">
        <f t="shared" si="25"/>
        <v>0</v>
      </c>
    </row>
    <row r="97" spans="1:29" ht="15.75">
      <c r="A97" s="255"/>
      <c r="B97" s="133" t="s">
        <v>49</v>
      </c>
      <c r="C97" s="95">
        <v>57583247.689999998</v>
      </c>
      <c r="D97" s="225"/>
      <c r="E97" s="96">
        <f t="shared" si="26"/>
        <v>57583247.689999998</v>
      </c>
      <c r="F97" s="95">
        <v>1181753.02</v>
      </c>
      <c r="G97" s="20"/>
      <c r="H97" s="96">
        <f t="shared" si="27"/>
        <v>1181753.02</v>
      </c>
      <c r="I97" s="95">
        <v>267013.24</v>
      </c>
      <c r="J97" s="20"/>
      <c r="K97" s="96">
        <f t="shared" si="28"/>
        <v>267013.24</v>
      </c>
      <c r="L97" s="95">
        <v>96551.43</v>
      </c>
      <c r="M97" s="20"/>
      <c r="N97" s="96">
        <f t="shared" si="29"/>
        <v>96551.43</v>
      </c>
      <c r="O97" s="95">
        <v>102549.48</v>
      </c>
      <c r="P97" s="6"/>
      <c r="Q97" s="96">
        <f t="shared" si="30"/>
        <v>102549.48</v>
      </c>
      <c r="R97" s="95">
        <v>56469407</v>
      </c>
      <c r="S97" s="20"/>
      <c r="T97" s="96">
        <f t="shared" si="31"/>
        <v>56469407</v>
      </c>
      <c r="U97" s="221">
        <f t="shared" si="32"/>
        <v>0</v>
      </c>
      <c r="W97" s="133" t="s">
        <v>49</v>
      </c>
      <c r="X97" s="114">
        <f t="shared" si="20"/>
        <v>0</v>
      </c>
      <c r="Y97" s="115">
        <f t="shared" si="21"/>
        <v>0</v>
      </c>
      <c r="Z97" s="115">
        <f t="shared" si="22"/>
        <v>0</v>
      </c>
      <c r="AA97" s="115">
        <f t="shared" si="23"/>
        <v>0</v>
      </c>
      <c r="AB97" s="115">
        <f t="shared" si="24"/>
        <v>0</v>
      </c>
      <c r="AC97" s="121">
        <f t="shared" si="25"/>
        <v>0</v>
      </c>
    </row>
    <row r="98" spans="1:29" ht="15.75">
      <c r="A98" s="256"/>
      <c r="B98" s="134" t="s">
        <v>50</v>
      </c>
      <c r="C98" s="97">
        <v>93494833.420000002</v>
      </c>
      <c r="D98" s="226"/>
      <c r="E98" s="99">
        <f t="shared" si="26"/>
        <v>93494833.420000002</v>
      </c>
      <c r="F98" s="97">
        <v>899344.97</v>
      </c>
      <c r="G98" s="98"/>
      <c r="H98" s="99">
        <f t="shared" si="27"/>
        <v>899344.97</v>
      </c>
      <c r="I98" s="97">
        <v>62362.04</v>
      </c>
      <c r="J98" s="98"/>
      <c r="K98" s="99">
        <f t="shared" si="28"/>
        <v>62362.04</v>
      </c>
      <c r="L98" s="97">
        <v>0</v>
      </c>
      <c r="M98" s="98"/>
      <c r="N98" s="99">
        <f t="shared" si="29"/>
        <v>0</v>
      </c>
      <c r="O98" s="97">
        <v>229047.23</v>
      </c>
      <c r="P98" s="103"/>
      <c r="Q98" s="99">
        <f t="shared" si="30"/>
        <v>229047.23</v>
      </c>
      <c r="R98" s="97">
        <v>92428803.260000005</v>
      </c>
      <c r="S98" s="98"/>
      <c r="T98" s="99">
        <f t="shared" si="31"/>
        <v>92428803.260000005</v>
      </c>
      <c r="U98" s="222">
        <f t="shared" si="32"/>
        <v>0</v>
      </c>
      <c r="W98" s="134" t="s">
        <v>50</v>
      </c>
      <c r="X98" s="118">
        <f t="shared" si="20"/>
        <v>0</v>
      </c>
      <c r="Y98" s="119">
        <f t="shared" si="21"/>
        <v>0</v>
      </c>
      <c r="Z98" s="119">
        <f t="shared" si="22"/>
        <v>0</v>
      </c>
      <c r="AA98" s="119">
        <f t="shared" si="23"/>
        <v>0</v>
      </c>
      <c r="AB98" s="119">
        <f t="shared" si="24"/>
        <v>0</v>
      </c>
      <c r="AC98" s="124">
        <f t="shared" si="25"/>
        <v>0</v>
      </c>
    </row>
    <row r="99" spans="1:29" ht="15.75" customHeight="1">
      <c r="A99" s="254">
        <v>42481</v>
      </c>
      <c r="B99" s="133" t="s">
        <v>42</v>
      </c>
      <c r="C99" s="95"/>
      <c r="D99" s="20"/>
      <c r="E99" s="96">
        <f t="shared" si="26"/>
        <v>0</v>
      </c>
      <c r="F99" s="95"/>
      <c r="G99" s="6"/>
      <c r="H99" s="96">
        <f t="shared" si="27"/>
        <v>0</v>
      </c>
      <c r="I99" s="95"/>
      <c r="J99" s="20"/>
      <c r="K99" s="96">
        <f t="shared" si="28"/>
        <v>0</v>
      </c>
      <c r="L99" s="95"/>
      <c r="M99" s="20"/>
      <c r="N99" s="96">
        <f t="shared" si="29"/>
        <v>0</v>
      </c>
      <c r="O99" s="95"/>
      <c r="P99" s="20"/>
      <c r="Q99" s="96">
        <f t="shared" si="30"/>
        <v>0</v>
      </c>
      <c r="R99" s="95"/>
      <c r="S99" s="6"/>
      <c r="T99" s="96">
        <f t="shared" si="31"/>
        <v>0</v>
      </c>
      <c r="U99" s="221">
        <f t="shared" si="32"/>
        <v>0</v>
      </c>
      <c r="W99" s="132" t="s">
        <v>42</v>
      </c>
      <c r="X99" s="114">
        <f t="shared" si="20"/>
        <v>0</v>
      </c>
      <c r="Y99" s="115">
        <f t="shared" si="21"/>
        <v>0</v>
      </c>
      <c r="Z99" s="115">
        <f t="shared" si="22"/>
        <v>0</v>
      </c>
      <c r="AA99" s="115">
        <f t="shared" si="23"/>
        <v>0</v>
      </c>
      <c r="AB99" s="115">
        <f t="shared" si="24"/>
        <v>0</v>
      </c>
      <c r="AC99" s="121">
        <f t="shared" si="25"/>
        <v>0</v>
      </c>
    </row>
    <row r="100" spans="1:29" ht="15.75">
      <c r="A100" s="255"/>
      <c r="B100" s="133" t="s">
        <v>43</v>
      </c>
      <c r="C100" s="95"/>
      <c r="D100" s="20">
        <v>5724490</v>
      </c>
      <c r="E100" s="96">
        <f>C100-D100</f>
        <v>-5724490</v>
      </c>
      <c r="F100" s="95"/>
      <c r="G100" s="6" t="s">
        <v>417</v>
      </c>
      <c r="H100" s="96">
        <f>F100-G100</f>
        <v>-456360</v>
      </c>
      <c r="I100" s="95"/>
      <c r="J100" s="20" t="s">
        <v>579</v>
      </c>
      <c r="K100" s="96">
        <f t="shared" si="28"/>
        <v>-109798</v>
      </c>
      <c r="L100" s="95"/>
      <c r="M100" s="20" t="s">
        <v>580</v>
      </c>
      <c r="N100" s="96">
        <f t="shared" si="29"/>
        <v>-57999.9</v>
      </c>
      <c r="O100" s="95"/>
      <c r="P100" s="20" t="s">
        <v>418</v>
      </c>
      <c r="Q100" s="96">
        <f>O100-P100</f>
        <v>-95651.5</v>
      </c>
      <c r="R100" s="95"/>
      <c r="S100" s="6">
        <v>40550150</v>
      </c>
      <c r="T100" s="96">
        <f t="shared" si="31"/>
        <v>-40550150</v>
      </c>
      <c r="U100" s="221">
        <f>IF(D100=0,0,1)</f>
        <v>1</v>
      </c>
      <c r="W100" s="133" t="s">
        <v>43</v>
      </c>
      <c r="X100" s="114">
        <f t="shared" si="20"/>
        <v>0</v>
      </c>
      <c r="Y100" s="115">
        <f t="shared" si="21"/>
        <v>0</v>
      </c>
      <c r="Z100" s="115">
        <f t="shared" si="22"/>
        <v>0</v>
      </c>
      <c r="AA100" s="115">
        <f t="shared" si="23"/>
        <v>0</v>
      </c>
      <c r="AB100" s="115">
        <f t="shared" si="24"/>
        <v>0</v>
      </c>
      <c r="AC100" s="121">
        <f t="shared" si="25"/>
        <v>0</v>
      </c>
    </row>
    <row r="101" spans="1:29" ht="15.75">
      <c r="A101" s="255"/>
      <c r="B101" s="104" t="s">
        <v>44</v>
      </c>
      <c r="C101" s="95"/>
      <c r="D101" s="20"/>
      <c r="E101" s="96">
        <f>C101-D101</f>
        <v>0</v>
      </c>
      <c r="F101" s="95"/>
      <c r="G101" s="6"/>
      <c r="H101" s="96">
        <f>F101-G101</f>
        <v>0</v>
      </c>
      <c r="I101" s="95"/>
      <c r="J101" s="20"/>
      <c r="K101" s="96">
        <f t="shared" si="28"/>
        <v>0</v>
      </c>
      <c r="L101" s="95"/>
      <c r="M101" s="20"/>
      <c r="N101" s="96">
        <f t="shared" si="29"/>
        <v>0</v>
      </c>
      <c r="O101" s="95"/>
      <c r="P101" s="20"/>
      <c r="Q101" s="96">
        <f>O101-P101</f>
        <v>0</v>
      </c>
      <c r="R101" s="95"/>
      <c r="S101" s="6"/>
      <c r="T101" s="96">
        <f t="shared" si="31"/>
        <v>0</v>
      </c>
      <c r="U101" s="221">
        <f>IF(D101=0,0,1)</f>
        <v>0</v>
      </c>
      <c r="W101" s="104" t="s">
        <v>44</v>
      </c>
      <c r="X101" s="114">
        <f t="shared" si="20"/>
        <v>0</v>
      </c>
      <c r="Y101" s="115">
        <f t="shared" si="21"/>
        <v>0</v>
      </c>
      <c r="Z101" s="115">
        <f t="shared" si="22"/>
        <v>0</v>
      </c>
      <c r="AA101" s="115">
        <f t="shared" si="23"/>
        <v>0</v>
      </c>
      <c r="AB101" s="115">
        <f t="shared" si="24"/>
        <v>0</v>
      </c>
      <c r="AC101" s="121">
        <f t="shared" si="25"/>
        <v>0</v>
      </c>
    </row>
    <row r="102" spans="1:29" ht="15.75">
      <c r="A102" s="255"/>
      <c r="B102" s="133" t="s">
        <v>45</v>
      </c>
      <c r="C102" s="95"/>
      <c r="D102" s="20"/>
      <c r="E102" s="96">
        <f t="shared" si="26"/>
        <v>0</v>
      </c>
      <c r="F102" s="95"/>
      <c r="G102" s="6"/>
      <c r="H102" s="96">
        <f t="shared" si="27"/>
        <v>0</v>
      </c>
      <c r="I102" s="95"/>
      <c r="J102" s="20"/>
      <c r="K102" s="96">
        <f t="shared" si="28"/>
        <v>0</v>
      </c>
      <c r="L102" s="95"/>
      <c r="M102" s="20"/>
      <c r="N102" s="96">
        <f t="shared" si="29"/>
        <v>0</v>
      </c>
      <c r="O102" s="95"/>
      <c r="P102" s="20"/>
      <c r="Q102" s="96">
        <f t="shared" si="30"/>
        <v>0</v>
      </c>
      <c r="R102" s="95"/>
      <c r="S102" s="6"/>
      <c r="T102" s="96">
        <f t="shared" si="31"/>
        <v>0</v>
      </c>
      <c r="U102" s="221">
        <f t="shared" si="32"/>
        <v>0</v>
      </c>
      <c r="W102" s="133" t="s">
        <v>45</v>
      </c>
      <c r="X102" s="114">
        <f t="shared" si="20"/>
        <v>0</v>
      </c>
      <c r="Y102" s="115">
        <f t="shared" si="21"/>
        <v>0</v>
      </c>
      <c r="Z102" s="115">
        <f t="shared" si="22"/>
        <v>0</v>
      </c>
      <c r="AA102" s="115">
        <f t="shared" si="23"/>
        <v>0</v>
      </c>
      <c r="AB102" s="115">
        <f t="shared" si="24"/>
        <v>0</v>
      </c>
      <c r="AC102" s="121">
        <f t="shared" si="25"/>
        <v>0</v>
      </c>
    </row>
    <row r="103" spans="1:29" ht="15.75">
      <c r="A103" s="255"/>
      <c r="B103" s="133" t="s">
        <v>46</v>
      </c>
      <c r="C103" s="95"/>
      <c r="D103" s="20"/>
      <c r="E103" s="96">
        <f t="shared" si="26"/>
        <v>0</v>
      </c>
      <c r="F103" s="95"/>
      <c r="G103" s="6"/>
      <c r="H103" s="96">
        <f t="shared" si="27"/>
        <v>0</v>
      </c>
      <c r="I103" s="95"/>
      <c r="J103" s="20"/>
      <c r="K103" s="96">
        <f t="shared" si="28"/>
        <v>0</v>
      </c>
      <c r="L103" s="95"/>
      <c r="M103" s="20"/>
      <c r="N103" s="96">
        <f t="shared" si="29"/>
        <v>0</v>
      </c>
      <c r="O103" s="95"/>
      <c r="P103" s="20"/>
      <c r="Q103" s="96">
        <f t="shared" si="30"/>
        <v>0</v>
      </c>
      <c r="R103" s="95"/>
      <c r="S103" s="6"/>
      <c r="T103" s="96">
        <f t="shared" si="31"/>
        <v>0</v>
      </c>
      <c r="U103" s="221">
        <f t="shared" si="32"/>
        <v>0</v>
      </c>
      <c r="W103" s="133" t="s">
        <v>46</v>
      </c>
      <c r="X103" s="114">
        <f t="shared" si="20"/>
        <v>0</v>
      </c>
      <c r="Y103" s="115">
        <f t="shared" si="21"/>
        <v>0</v>
      </c>
      <c r="Z103" s="115">
        <f t="shared" si="22"/>
        <v>0</v>
      </c>
      <c r="AA103" s="115">
        <f t="shared" si="23"/>
        <v>0</v>
      </c>
      <c r="AB103" s="115">
        <f t="shared" si="24"/>
        <v>0</v>
      </c>
      <c r="AC103" s="121">
        <f t="shared" si="25"/>
        <v>0</v>
      </c>
    </row>
    <row r="104" spans="1:29" ht="15.75">
      <c r="A104" s="255"/>
      <c r="B104" s="133" t="s">
        <v>47</v>
      </c>
      <c r="C104" s="95"/>
      <c r="D104" s="20"/>
      <c r="E104" s="96">
        <f t="shared" si="26"/>
        <v>0</v>
      </c>
      <c r="F104" s="95"/>
      <c r="G104" s="6"/>
      <c r="H104" s="96">
        <f t="shared" si="27"/>
        <v>0</v>
      </c>
      <c r="I104" s="95"/>
      <c r="J104" s="20"/>
      <c r="K104" s="96">
        <f t="shared" si="28"/>
        <v>0</v>
      </c>
      <c r="L104" s="95"/>
      <c r="M104" s="20"/>
      <c r="N104" s="96">
        <f t="shared" si="29"/>
        <v>0</v>
      </c>
      <c r="O104" s="95"/>
      <c r="P104" s="20"/>
      <c r="Q104" s="96">
        <f t="shared" si="30"/>
        <v>0</v>
      </c>
      <c r="R104" s="95"/>
      <c r="S104" s="6"/>
      <c r="T104" s="96">
        <f t="shared" si="31"/>
        <v>0</v>
      </c>
      <c r="U104" s="221">
        <f t="shared" si="32"/>
        <v>0</v>
      </c>
      <c r="W104" s="133" t="s">
        <v>47</v>
      </c>
      <c r="X104" s="114">
        <f t="shared" si="20"/>
        <v>0</v>
      </c>
      <c r="Y104" s="115">
        <f t="shared" si="21"/>
        <v>0</v>
      </c>
      <c r="Z104" s="115">
        <f t="shared" si="22"/>
        <v>0</v>
      </c>
      <c r="AA104" s="115">
        <f t="shared" si="23"/>
        <v>0</v>
      </c>
      <c r="AB104" s="115">
        <f t="shared" si="24"/>
        <v>0</v>
      </c>
      <c r="AC104" s="121">
        <f t="shared" si="25"/>
        <v>0</v>
      </c>
    </row>
    <row r="105" spans="1:29" ht="15.75">
      <c r="A105" s="255"/>
      <c r="B105" s="133" t="s">
        <v>48</v>
      </c>
      <c r="C105" s="95"/>
      <c r="D105" s="20"/>
      <c r="E105" s="96">
        <f t="shared" si="26"/>
        <v>0</v>
      </c>
      <c r="F105" s="95"/>
      <c r="G105" s="6"/>
      <c r="H105" s="96">
        <f t="shared" si="27"/>
        <v>0</v>
      </c>
      <c r="I105" s="95"/>
      <c r="J105" s="20"/>
      <c r="K105" s="96">
        <f t="shared" si="28"/>
        <v>0</v>
      </c>
      <c r="L105" s="95"/>
      <c r="M105" s="20"/>
      <c r="N105" s="96">
        <f t="shared" si="29"/>
        <v>0</v>
      </c>
      <c r="O105" s="95"/>
      <c r="P105" s="20"/>
      <c r="Q105" s="96">
        <f t="shared" si="30"/>
        <v>0</v>
      </c>
      <c r="R105" s="95"/>
      <c r="S105" s="6"/>
      <c r="T105" s="96">
        <f t="shared" si="31"/>
        <v>0</v>
      </c>
      <c r="U105" s="221">
        <f t="shared" si="32"/>
        <v>0</v>
      </c>
      <c r="W105" s="133" t="s">
        <v>48</v>
      </c>
      <c r="X105" s="114">
        <f t="shared" si="20"/>
        <v>0</v>
      </c>
      <c r="Y105" s="115">
        <f t="shared" si="21"/>
        <v>0</v>
      </c>
      <c r="Z105" s="115">
        <f t="shared" si="22"/>
        <v>0</v>
      </c>
      <c r="AA105" s="115">
        <f t="shared" si="23"/>
        <v>0</v>
      </c>
      <c r="AB105" s="115">
        <f t="shared" si="24"/>
        <v>0</v>
      </c>
      <c r="AC105" s="121">
        <f t="shared" si="25"/>
        <v>0</v>
      </c>
    </row>
    <row r="106" spans="1:29" ht="15.75">
      <c r="A106" s="255"/>
      <c r="B106" s="133" t="s">
        <v>49</v>
      </c>
      <c r="C106" s="95"/>
      <c r="D106" s="20"/>
      <c r="E106" s="96">
        <f t="shared" si="26"/>
        <v>0</v>
      </c>
      <c r="F106" s="95"/>
      <c r="G106" s="6"/>
      <c r="H106" s="96">
        <f t="shared" si="27"/>
        <v>0</v>
      </c>
      <c r="I106" s="95"/>
      <c r="J106" s="20"/>
      <c r="K106" s="96">
        <f t="shared" si="28"/>
        <v>0</v>
      </c>
      <c r="L106" s="95"/>
      <c r="M106" s="20"/>
      <c r="N106" s="96">
        <f t="shared" si="29"/>
        <v>0</v>
      </c>
      <c r="O106" s="95"/>
      <c r="P106" s="20"/>
      <c r="Q106" s="96">
        <f t="shared" si="30"/>
        <v>0</v>
      </c>
      <c r="R106" s="95"/>
      <c r="S106" s="6"/>
      <c r="T106" s="96">
        <f t="shared" si="31"/>
        <v>0</v>
      </c>
      <c r="U106" s="221">
        <f t="shared" si="32"/>
        <v>0</v>
      </c>
      <c r="W106" s="133" t="s">
        <v>49</v>
      </c>
      <c r="X106" s="114">
        <f t="shared" si="20"/>
        <v>0</v>
      </c>
      <c r="Y106" s="115">
        <f t="shared" si="21"/>
        <v>0</v>
      </c>
      <c r="Z106" s="115">
        <f t="shared" si="22"/>
        <v>0</v>
      </c>
      <c r="AA106" s="115">
        <f t="shared" si="23"/>
        <v>0</v>
      </c>
      <c r="AB106" s="115">
        <f t="shared" si="24"/>
        <v>0</v>
      </c>
      <c r="AC106" s="121">
        <f t="shared" si="25"/>
        <v>0</v>
      </c>
    </row>
    <row r="107" spans="1:29" ht="15.75">
      <c r="A107" s="256"/>
      <c r="B107" s="133" t="s">
        <v>50</v>
      </c>
      <c r="C107" s="95"/>
      <c r="D107" s="20"/>
      <c r="E107" s="96">
        <f t="shared" si="26"/>
        <v>0</v>
      </c>
      <c r="F107" s="95"/>
      <c r="G107" s="6"/>
      <c r="H107" s="96">
        <f t="shared" si="27"/>
        <v>0</v>
      </c>
      <c r="I107" s="95"/>
      <c r="J107" s="20"/>
      <c r="K107" s="96">
        <f t="shared" si="28"/>
        <v>0</v>
      </c>
      <c r="L107" s="95"/>
      <c r="M107" s="20"/>
      <c r="N107" s="96">
        <f t="shared" si="29"/>
        <v>0</v>
      </c>
      <c r="O107" s="95"/>
      <c r="P107" s="20"/>
      <c r="Q107" s="96">
        <f t="shared" si="30"/>
        <v>0</v>
      </c>
      <c r="R107" s="95"/>
      <c r="S107" s="6"/>
      <c r="T107" s="96">
        <f t="shared" si="31"/>
        <v>0</v>
      </c>
      <c r="U107" s="221">
        <f t="shared" si="32"/>
        <v>0</v>
      </c>
      <c r="W107" s="134" t="s">
        <v>50</v>
      </c>
      <c r="X107" s="118">
        <f t="shared" si="20"/>
        <v>0</v>
      </c>
      <c r="Y107" s="119">
        <f t="shared" si="21"/>
        <v>0</v>
      </c>
      <c r="Z107" s="119">
        <f t="shared" si="22"/>
        <v>0</v>
      </c>
      <c r="AA107" s="119">
        <f t="shared" si="23"/>
        <v>0</v>
      </c>
      <c r="AB107" s="119">
        <f t="shared" si="24"/>
        <v>0</v>
      </c>
      <c r="AC107" s="124">
        <f t="shared" si="25"/>
        <v>0</v>
      </c>
    </row>
    <row r="108" spans="1:29" ht="15.75" customHeight="1">
      <c r="A108" s="254">
        <v>42484</v>
      </c>
      <c r="B108" s="132" t="s">
        <v>42</v>
      </c>
      <c r="C108" s="92"/>
      <c r="D108" s="93"/>
      <c r="E108" s="94">
        <f t="shared" si="26"/>
        <v>0</v>
      </c>
      <c r="F108" s="92"/>
      <c r="G108" s="93"/>
      <c r="H108" s="94">
        <f t="shared" si="27"/>
        <v>0</v>
      </c>
      <c r="I108" s="92"/>
      <c r="J108" s="93"/>
      <c r="K108" s="94">
        <f t="shared" si="28"/>
        <v>0</v>
      </c>
      <c r="L108" s="92"/>
      <c r="M108" s="93"/>
      <c r="N108" s="94">
        <f t="shared" si="29"/>
        <v>0</v>
      </c>
      <c r="O108" s="92"/>
      <c r="P108" s="93"/>
      <c r="Q108" s="94">
        <f t="shared" si="30"/>
        <v>0</v>
      </c>
      <c r="R108" s="92"/>
      <c r="S108" s="93"/>
      <c r="T108" s="94">
        <f t="shared" si="31"/>
        <v>0</v>
      </c>
      <c r="U108" s="220">
        <f t="shared" si="32"/>
        <v>0</v>
      </c>
      <c r="W108" s="132" t="s">
        <v>42</v>
      </c>
      <c r="X108" s="114">
        <f t="shared" si="20"/>
        <v>0</v>
      </c>
      <c r="Y108" s="115">
        <f t="shared" si="21"/>
        <v>0</v>
      </c>
      <c r="Z108" s="115">
        <f t="shared" si="22"/>
        <v>0</v>
      </c>
      <c r="AA108" s="115">
        <f t="shared" si="23"/>
        <v>0</v>
      </c>
      <c r="AB108" s="115">
        <f t="shared" si="24"/>
        <v>0</v>
      </c>
      <c r="AC108" s="121">
        <f t="shared" si="25"/>
        <v>0</v>
      </c>
    </row>
    <row r="109" spans="1:29" ht="15.75">
      <c r="A109" s="255"/>
      <c r="B109" s="133" t="s">
        <v>43</v>
      </c>
      <c r="C109" s="95"/>
      <c r="D109" s="20">
        <v>55050200</v>
      </c>
      <c r="E109" s="96">
        <f t="shared" si="26"/>
        <v>-55050200</v>
      </c>
      <c r="F109" s="95"/>
      <c r="G109" s="6" t="s">
        <v>419</v>
      </c>
      <c r="H109" s="96">
        <f t="shared" si="27"/>
        <v>-686103</v>
      </c>
      <c r="I109" s="95"/>
      <c r="J109" s="20" t="s">
        <v>581</v>
      </c>
      <c r="K109" s="96">
        <f t="shared" si="28"/>
        <v>-61355.9</v>
      </c>
      <c r="L109" s="95"/>
      <c r="M109" s="20" t="s">
        <v>582</v>
      </c>
      <c r="N109" s="96">
        <f t="shared" si="29"/>
        <v>-6817.36</v>
      </c>
      <c r="O109" s="95"/>
      <c r="P109" s="20" t="s">
        <v>420</v>
      </c>
      <c r="Q109" s="96">
        <f t="shared" si="30"/>
        <v>-161504</v>
      </c>
      <c r="R109" s="95"/>
      <c r="S109" s="20">
        <v>39769952</v>
      </c>
      <c r="T109" s="96">
        <f t="shared" si="31"/>
        <v>-39769952</v>
      </c>
      <c r="U109" s="221">
        <f t="shared" si="32"/>
        <v>1</v>
      </c>
      <c r="W109" s="133" t="s">
        <v>43</v>
      </c>
      <c r="X109" s="114">
        <f t="shared" si="20"/>
        <v>0</v>
      </c>
      <c r="Y109" s="115">
        <f t="shared" si="21"/>
        <v>0</v>
      </c>
      <c r="Z109" s="115">
        <f t="shared" si="22"/>
        <v>0</v>
      </c>
      <c r="AA109" s="115">
        <f t="shared" si="23"/>
        <v>0</v>
      </c>
      <c r="AB109" s="115">
        <f t="shared" si="24"/>
        <v>0</v>
      </c>
      <c r="AC109" s="121">
        <f t="shared" si="25"/>
        <v>0</v>
      </c>
    </row>
    <row r="110" spans="1:29" ht="15.75">
      <c r="A110" s="255"/>
      <c r="B110" s="104" t="s">
        <v>44</v>
      </c>
      <c r="C110" s="95"/>
      <c r="D110" s="20"/>
      <c r="E110" s="96">
        <f t="shared" si="26"/>
        <v>0</v>
      </c>
      <c r="F110" s="95"/>
      <c r="G110" s="6"/>
      <c r="H110" s="96">
        <f t="shared" si="27"/>
        <v>0</v>
      </c>
      <c r="I110" s="95"/>
      <c r="J110" s="20"/>
      <c r="K110" s="96">
        <f t="shared" si="28"/>
        <v>0</v>
      </c>
      <c r="L110" s="95"/>
      <c r="M110" s="20"/>
      <c r="N110" s="96">
        <f t="shared" si="29"/>
        <v>0</v>
      </c>
      <c r="O110" s="95"/>
      <c r="P110" s="20"/>
      <c r="Q110" s="96">
        <f t="shared" si="30"/>
        <v>0</v>
      </c>
      <c r="R110" s="95"/>
      <c r="S110" s="20"/>
      <c r="T110" s="96">
        <f t="shared" si="31"/>
        <v>0</v>
      </c>
      <c r="U110" s="221">
        <f t="shared" si="32"/>
        <v>0</v>
      </c>
      <c r="W110" s="104" t="s">
        <v>44</v>
      </c>
      <c r="X110" s="114">
        <f t="shared" si="20"/>
        <v>0</v>
      </c>
      <c r="Y110" s="115">
        <f t="shared" si="21"/>
        <v>0</v>
      </c>
      <c r="Z110" s="115">
        <f t="shared" si="22"/>
        <v>0</v>
      </c>
      <c r="AA110" s="115">
        <f t="shared" si="23"/>
        <v>0</v>
      </c>
      <c r="AB110" s="115">
        <f t="shared" si="24"/>
        <v>0</v>
      </c>
      <c r="AC110" s="121">
        <f t="shared" si="25"/>
        <v>0</v>
      </c>
    </row>
    <row r="111" spans="1:29" ht="15.75">
      <c r="A111" s="255"/>
      <c r="B111" s="133" t="s">
        <v>45</v>
      </c>
      <c r="C111" s="95"/>
      <c r="D111" s="20"/>
      <c r="E111" s="96">
        <f t="shared" si="26"/>
        <v>0</v>
      </c>
      <c r="F111" s="95"/>
      <c r="G111" s="6"/>
      <c r="H111" s="96">
        <f t="shared" si="27"/>
        <v>0</v>
      </c>
      <c r="I111" s="95"/>
      <c r="J111" s="20"/>
      <c r="K111" s="96">
        <f t="shared" si="28"/>
        <v>0</v>
      </c>
      <c r="L111" s="95"/>
      <c r="M111" s="20"/>
      <c r="N111" s="96">
        <f t="shared" si="29"/>
        <v>0</v>
      </c>
      <c r="O111" s="95"/>
      <c r="P111" s="20"/>
      <c r="Q111" s="96">
        <f t="shared" si="30"/>
        <v>0</v>
      </c>
      <c r="R111" s="95"/>
      <c r="S111" s="20"/>
      <c r="T111" s="96">
        <f t="shared" si="31"/>
        <v>0</v>
      </c>
      <c r="U111" s="221">
        <f t="shared" si="32"/>
        <v>0</v>
      </c>
      <c r="W111" s="133" t="s">
        <v>45</v>
      </c>
      <c r="X111" s="114">
        <f t="shared" si="20"/>
        <v>0</v>
      </c>
      <c r="Y111" s="115">
        <f t="shared" si="21"/>
        <v>0</v>
      </c>
      <c r="Z111" s="115">
        <f t="shared" si="22"/>
        <v>0</v>
      </c>
      <c r="AA111" s="115">
        <f t="shared" si="23"/>
        <v>0</v>
      </c>
      <c r="AB111" s="115">
        <f t="shared" si="24"/>
        <v>0</v>
      </c>
      <c r="AC111" s="121">
        <f t="shared" si="25"/>
        <v>0</v>
      </c>
    </row>
    <row r="112" spans="1:29" ht="15.75">
      <c r="A112" s="255"/>
      <c r="B112" s="133" t="s">
        <v>46</v>
      </c>
      <c r="C112" s="95"/>
      <c r="D112" s="20"/>
      <c r="E112" s="96">
        <f t="shared" si="26"/>
        <v>0</v>
      </c>
      <c r="F112" s="95"/>
      <c r="G112" s="6"/>
      <c r="H112" s="96">
        <f t="shared" si="27"/>
        <v>0</v>
      </c>
      <c r="I112" s="95"/>
      <c r="J112" s="20"/>
      <c r="K112" s="96">
        <f t="shared" si="28"/>
        <v>0</v>
      </c>
      <c r="L112" s="95"/>
      <c r="M112" s="20"/>
      <c r="N112" s="96">
        <f t="shared" si="29"/>
        <v>0</v>
      </c>
      <c r="O112" s="95"/>
      <c r="P112" s="20"/>
      <c r="Q112" s="96">
        <f t="shared" si="30"/>
        <v>0</v>
      </c>
      <c r="R112" s="95"/>
      <c r="S112" s="20"/>
      <c r="T112" s="96">
        <f t="shared" si="31"/>
        <v>0</v>
      </c>
      <c r="U112" s="221">
        <f t="shared" si="32"/>
        <v>0</v>
      </c>
      <c r="W112" s="133" t="s">
        <v>46</v>
      </c>
      <c r="X112" s="114">
        <f t="shared" si="20"/>
        <v>0</v>
      </c>
      <c r="Y112" s="115">
        <f t="shared" si="21"/>
        <v>0</v>
      </c>
      <c r="Z112" s="115">
        <f t="shared" si="22"/>
        <v>0</v>
      </c>
      <c r="AA112" s="115">
        <f t="shared" si="23"/>
        <v>0</v>
      </c>
      <c r="AB112" s="115">
        <f t="shared" si="24"/>
        <v>0</v>
      </c>
      <c r="AC112" s="121">
        <f t="shared" si="25"/>
        <v>0</v>
      </c>
    </row>
    <row r="113" spans="1:29" ht="15.75">
      <c r="A113" s="255"/>
      <c r="B113" s="133" t="s">
        <v>47</v>
      </c>
      <c r="C113" s="95"/>
      <c r="D113" s="20"/>
      <c r="E113" s="96">
        <f t="shared" si="26"/>
        <v>0</v>
      </c>
      <c r="F113" s="95"/>
      <c r="G113" s="6"/>
      <c r="H113" s="96">
        <f t="shared" si="27"/>
        <v>0</v>
      </c>
      <c r="I113" s="95"/>
      <c r="J113" s="20"/>
      <c r="K113" s="96">
        <f t="shared" si="28"/>
        <v>0</v>
      </c>
      <c r="L113" s="95"/>
      <c r="M113" s="20"/>
      <c r="N113" s="96">
        <f t="shared" si="29"/>
        <v>0</v>
      </c>
      <c r="O113" s="95"/>
      <c r="P113" s="20"/>
      <c r="Q113" s="96">
        <f t="shared" si="30"/>
        <v>0</v>
      </c>
      <c r="R113" s="95"/>
      <c r="S113" s="20"/>
      <c r="T113" s="96">
        <f t="shared" si="31"/>
        <v>0</v>
      </c>
      <c r="U113" s="221">
        <f t="shared" si="32"/>
        <v>0</v>
      </c>
      <c r="W113" s="133" t="s">
        <v>47</v>
      </c>
      <c r="X113" s="114">
        <f t="shared" si="20"/>
        <v>0</v>
      </c>
      <c r="Y113" s="115">
        <f t="shared" si="21"/>
        <v>0</v>
      </c>
      <c r="Z113" s="115">
        <f t="shared" si="22"/>
        <v>0</v>
      </c>
      <c r="AA113" s="115">
        <f t="shared" si="23"/>
        <v>0</v>
      </c>
      <c r="AB113" s="115">
        <f t="shared" si="24"/>
        <v>0</v>
      </c>
      <c r="AC113" s="121">
        <f t="shared" si="25"/>
        <v>0</v>
      </c>
    </row>
    <row r="114" spans="1:29" ht="15.75">
      <c r="A114" s="255"/>
      <c r="B114" s="133" t="s">
        <v>48</v>
      </c>
      <c r="C114" s="95"/>
      <c r="D114" s="20"/>
      <c r="E114" s="96">
        <f t="shared" si="26"/>
        <v>0</v>
      </c>
      <c r="F114" s="95"/>
      <c r="G114" s="6"/>
      <c r="H114" s="96">
        <f t="shared" si="27"/>
        <v>0</v>
      </c>
      <c r="I114" s="95"/>
      <c r="J114" s="20"/>
      <c r="K114" s="96">
        <f t="shared" si="28"/>
        <v>0</v>
      </c>
      <c r="L114" s="95"/>
      <c r="M114" s="20"/>
      <c r="N114" s="96">
        <f t="shared" si="29"/>
        <v>0</v>
      </c>
      <c r="O114" s="95"/>
      <c r="P114" s="20"/>
      <c r="Q114" s="96">
        <f t="shared" si="30"/>
        <v>0</v>
      </c>
      <c r="R114" s="95"/>
      <c r="S114" s="20"/>
      <c r="T114" s="96">
        <f t="shared" si="31"/>
        <v>0</v>
      </c>
      <c r="U114" s="221">
        <f t="shared" si="32"/>
        <v>0</v>
      </c>
      <c r="W114" s="133" t="s">
        <v>48</v>
      </c>
      <c r="X114" s="114">
        <f t="shared" si="20"/>
        <v>0</v>
      </c>
      <c r="Y114" s="115">
        <f t="shared" si="21"/>
        <v>0</v>
      </c>
      <c r="Z114" s="115">
        <f t="shared" si="22"/>
        <v>0</v>
      </c>
      <c r="AA114" s="115">
        <f t="shared" si="23"/>
        <v>0</v>
      </c>
      <c r="AB114" s="115">
        <f t="shared" si="24"/>
        <v>0</v>
      </c>
      <c r="AC114" s="121">
        <f t="shared" si="25"/>
        <v>0</v>
      </c>
    </row>
    <row r="115" spans="1:29" ht="15.75">
      <c r="A115" s="255"/>
      <c r="B115" s="133" t="s">
        <v>49</v>
      </c>
      <c r="C115" s="95"/>
      <c r="D115" s="20"/>
      <c r="E115" s="96">
        <f t="shared" si="26"/>
        <v>0</v>
      </c>
      <c r="F115" s="95"/>
      <c r="G115" s="6"/>
      <c r="H115" s="96">
        <f t="shared" si="27"/>
        <v>0</v>
      </c>
      <c r="I115" s="95"/>
      <c r="J115" s="20"/>
      <c r="K115" s="96">
        <f t="shared" si="28"/>
        <v>0</v>
      </c>
      <c r="L115" s="95"/>
      <c r="M115" s="20"/>
      <c r="N115" s="96">
        <f t="shared" si="29"/>
        <v>0</v>
      </c>
      <c r="O115" s="95"/>
      <c r="P115" s="20"/>
      <c r="Q115" s="96">
        <f t="shared" si="30"/>
        <v>0</v>
      </c>
      <c r="R115" s="95"/>
      <c r="S115" s="20"/>
      <c r="T115" s="96">
        <f t="shared" si="31"/>
        <v>0</v>
      </c>
      <c r="U115" s="221">
        <f t="shared" si="32"/>
        <v>0</v>
      </c>
      <c r="W115" s="133" t="s">
        <v>49</v>
      </c>
      <c r="X115" s="114">
        <f t="shared" si="20"/>
        <v>0</v>
      </c>
      <c r="Y115" s="115">
        <f t="shared" si="21"/>
        <v>0</v>
      </c>
      <c r="Z115" s="115">
        <f t="shared" si="22"/>
        <v>0</v>
      </c>
      <c r="AA115" s="115">
        <f t="shared" si="23"/>
        <v>0</v>
      </c>
      <c r="AB115" s="115">
        <f t="shared" si="24"/>
        <v>0</v>
      </c>
      <c r="AC115" s="121">
        <f t="shared" si="25"/>
        <v>0</v>
      </c>
    </row>
    <row r="116" spans="1:29" ht="15.75">
      <c r="A116" s="256"/>
      <c r="B116" s="134" t="s">
        <v>50</v>
      </c>
      <c r="C116" s="97"/>
      <c r="D116" s="98"/>
      <c r="E116" s="99">
        <f t="shared" si="26"/>
        <v>0</v>
      </c>
      <c r="F116" s="97"/>
      <c r="G116" s="103"/>
      <c r="H116" s="99">
        <f t="shared" si="27"/>
        <v>0</v>
      </c>
      <c r="I116" s="97"/>
      <c r="J116" s="98"/>
      <c r="K116" s="99">
        <f t="shared" si="28"/>
        <v>0</v>
      </c>
      <c r="L116" s="97"/>
      <c r="M116" s="98"/>
      <c r="N116" s="99">
        <f t="shared" si="29"/>
        <v>0</v>
      </c>
      <c r="O116" s="97"/>
      <c r="P116" s="98"/>
      <c r="Q116" s="99">
        <f t="shared" si="30"/>
        <v>0</v>
      </c>
      <c r="R116" s="97"/>
      <c r="S116" s="98"/>
      <c r="T116" s="99">
        <f t="shared" si="31"/>
        <v>0</v>
      </c>
      <c r="U116" s="222">
        <f t="shared" si="32"/>
        <v>0</v>
      </c>
      <c r="W116" s="134" t="s">
        <v>50</v>
      </c>
      <c r="X116" s="114">
        <f t="shared" si="20"/>
        <v>0</v>
      </c>
      <c r="Y116" s="115">
        <f t="shared" si="21"/>
        <v>0</v>
      </c>
      <c r="Z116" s="115">
        <f t="shared" si="22"/>
        <v>0</v>
      </c>
      <c r="AA116" s="115">
        <f t="shared" si="23"/>
        <v>0</v>
      </c>
      <c r="AB116" s="115">
        <f t="shared" si="24"/>
        <v>0</v>
      </c>
      <c r="AC116" s="121">
        <f t="shared" si="25"/>
        <v>0</v>
      </c>
    </row>
    <row r="117" spans="1:29" ht="15.75" customHeight="1">
      <c r="A117" s="254">
        <v>42485</v>
      </c>
      <c r="B117" s="133" t="s">
        <v>42</v>
      </c>
      <c r="C117" s="135">
        <v>55453427.600000001</v>
      </c>
      <c r="D117" s="20"/>
      <c r="E117" s="96">
        <f t="shared" si="26"/>
        <v>55453427.600000001</v>
      </c>
      <c r="F117" s="135">
        <v>2295482.13</v>
      </c>
      <c r="G117" s="20"/>
      <c r="H117" s="96">
        <f t="shared" si="27"/>
        <v>2295482.13</v>
      </c>
      <c r="I117" s="135">
        <v>337915.55</v>
      </c>
      <c r="J117" s="131"/>
      <c r="K117" s="96">
        <f t="shared" si="28"/>
        <v>337915.55</v>
      </c>
      <c r="L117" s="135">
        <v>930.68</v>
      </c>
      <c r="M117" s="131"/>
      <c r="N117" s="96">
        <f t="shared" si="29"/>
        <v>930.68</v>
      </c>
      <c r="O117" s="135">
        <v>214207.54</v>
      </c>
      <c r="P117" s="20"/>
      <c r="Q117" s="96">
        <f t="shared" si="30"/>
        <v>214207.54</v>
      </c>
      <c r="R117" s="135">
        <v>58187219.689999998</v>
      </c>
      <c r="S117" s="20"/>
      <c r="T117" s="96">
        <f t="shared" si="31"/>
        <v>58187219.689999998</v>
      </c>
      <c r="U117" s="221">
        <f t="shared" si="32"/>
        <v>0</v>
      </c>
      <c r="W117" s="132" t="s">
        <v>42</v>
      </c>
      <c r="X117" s="110">
        <f t="shared" si="20"/>
        <v>0</v>
      </c>
      <c r="Y117" s="111">
        <f t="shared" si="21"/>
        <v>0</v>
      </c>
      <c r="Z117" s="111">
        <f t="shared" si="22"/>
        <v>0</v>
      </c>
      <c r="AA117" s="111">
        <f t="shared" si="23"/>
        <v>0</v>
      </c>
      <c r="AB117" s="111">
        <f t="shared" si="24"/>
        <v>0</v>
      </c>
      <c r="AC117" s="123">
        <f t="shared" si="25"/>
        <v>0</v>
      </c>
    </row>
    <row r="118" spans="1:29" ht="15.75">
      <c r="A118" s="255"/>
      <c r="B118" s="133" t="s">
        <v>43</v>
      </c>
      <c r="C118" s="95">
        <v>41981671.960000001</v>
      </c>
      <c r="D118" s="20">
        <v>39769952</v>
      </c>
      <c r="E118" s="96">
        <f t="shared" si="26"/>
        <v>2211719.9600000009</v>
      </c>
      <c r="F118" s="95">
        <v>1108896.81</v>
      </c>
      <c r="G118" s="20" t="s">
        <v>421</v>
      </c>
      <c r="H118" s="96">
        <f t="shared" si="27"/>
        <v>859621.81</v>
      </c>
      <c r="I118" s="95">
        <v>106128.71</v>
      </c>
      <c r="J118" s="20" t="s">
        <v>583</v>
      </c>
      <c r="K118" s="96">
        <f t="shared" si="28"/>
        <v>90965.61</v>
      </c>
      <c r="L118" s="95">
        <v>57019.54</v>
      </c>
      <c r="M118" s="20" t="s">
        <v>584</v>
      </c>
      <c r="N118" s="96">
        <f t="shared" si="29"/>
        <v>-99073.459999999992</v>
      </c>
      <c r="O118" s="95">
        <v>469463.85</v>
      </c>
      <c r="P118" s="20" t="s">
        <v>422</v>
      </c>
      <c r="Q118" s="96">
        <f t="shared" si="30"/>
        <v>323024.84999999998</v>
      </c>
      <c r="R118" s="95">
        <v>42394275.75</v>
      </c>
      <c r="S118" s="20">
        <v>41097660</v>
      </c>
      <c r="T118" s="96">
        <f t="shared" si="31"/>
        <v>1296615.75</v>
      </c>
      <c r="U118" s="221">
        <f t="shared" si="32"/>
        <v>1</v>
      </c>
      <c r="W118" s="133" t="s">
        <v>43</v>
      </c>
      <c r="X118" s="114">
        <f t="shared" si="20"/>
        <v>1</v>
      </c>
      <c r="Y118" s="115">
        <f t="shared" si="21"/>
        <v>1</v>
      </c>
      <c r="Z118" s="115">
        <f t="shared" si="22"/>
        <v>1</v>
      </c>
      <c r="AA118" s="115">
        <f t="shared" si="23"/>
        <v>1</v>
      </c>
      <c r="AB118" s="115">
        <f t="shared" si="24"/>
        <v>1</v>
      </c>
      <c r="AC118" s="121">
        <f t="shared" si="25"/>
        <v>1</v>
      </c>
    </row>
    <row r="119" spans="1:29" ht="15.75">
      <c r="A119" s="255"/>
      <c r="B119" s="104" t="s">
        <v>44</v>
      </c>
      <c r="C119" s="95"/>
      <c r="D119" s="20"/>
      <c r="E119" s="96">
        <f t="shared" si="26"/>
        <v>0</v>
      </c>
      <c r="F119" s="95"/>
      <c r="G119" s="20"/>
      <c r="H119" s="96">
        <f t="shared" si="27"/>
        <v>0</v>
      </c>
      <c r="I119" s="95"/>
      <c r="J119" s="20"/>
      <c r="K119" s="96">
        <f t="shared" si="28"/>
        <v>0</v>
      </c>
      <c r="L119" s="95"/>
      <c r="M119" s="20"/>
      <c r="N119" s="96">
        <f t="shared" si="29"/>
        <v>0</v>
      </c>
      <c r="O119" s="95"/>
      <c r="P119" s="20"/>
      <c r="Q119" s="96">
        <f t="shared" si="30"/>
        <v>0</v>
      </c>
      <c r="R119" s="95"/>
      <c r="S119" s="20"/>
      <c r="T119" s="96">
        <f t="shared" si="31"/>
        <v>0</v>
      </c>
      <c r="U119" s="221">
        <f t="shared" si="32"/>
        <v>0</v>
      </c>
      <c r="W119" s="104" t="s">
        <v>44</v>
      </c>
      <c r="X119" s="114">
        <f t="shared" si="20"/>
        <v>0</v>
      </c>
      <c r="Y119" s="115">
        <f t="shared" si="21"/>
        <v>0</v>
      </c>
      <c r="Z119" s="115">
        <f t="shared" si="22"/>
        <v>0</v>
      </c>
      <c r="AA119" s="115">
        <f t="shared" si="23"/>
        <v>0</v>
      </c>
      <c r="AB119" s="115">
        <f t="shared" si="24"/>
        <v>0</v>
      </c>
      <c r="AC119" s="121">
        <f t="shared" si="25"/>
        <v>0</v>
      </c>
    </row>
    <row r="120" spans="1:29" ht="15.75">
      <c r="A120" s="255"/>
      <c r="B120" s="133" t="s">
        <v>45</v>
      </c>
      <c r="C120" s="95"/>
      <c r="D120" s="20"/>
      <c r="E120" s="96">
        <f t="shared" si="26"/>
        <v>0</v>
      </c>
      <c r="F120" s="95"/>
      <c r="G120" s="20"/>
      <c r="H120" s="96">
        <f t="shared" si="27"/>
        <v>0</v>
      </c>
      <c r="I120" s="95"/>
      <c r="J120" s="20"/>
      <c r="K120" s="96">
        <f t="shared" si="28"/>
        <v>0</v>
      </c>
      <c r="L120" s="95"/>
      <c r="M120" s="20"/>
      <c r="N120" s="96">
        <f t="shared" si="29"/>
        <v>0</v>
      </c>
      <c r="O120" s="95"/>
      <c r="P120" s="20"/>
      <c r="Q120" s="96">
        <f t="shared" si="30"/>
        <v>0</v>
      </c>
      <c r="R120" s="95"/>
      <c r="S120" s="20"/>
      <c r="T120" s="96">
        <f t="shared" si="31"/>
        <v>0</v>
      </c>
      <c r="U120" s="221">
        <f t="shared" si="32"/>
        <v>0</v>
      </c>
      <c r="W120" s="133" t="s">
        <v>45</v>
      </c>
      <c r="X120" s="114">
        <f t="shared" si="20"/>
        <v>0</v>
      </c>
      <c r="Y120" s="115">
        <f t="shared" si="21"/>
        <v>0</v>
      </c>
      <c r="Z120" s="115">
        <f t="shared" si="22"/>
        <v>0</v>
      </c>
      <c r="AA120" s="115">
        <f t="shared" si="23"/>
        <v>0</v>
      </c>
      <c r="AB120" s="115">
        <f t="shared" si="24"/>
        <v>0</v>
      </c>
      <c r="AC120" s="121">
        <f t="shared" si="25"/>
        <v>0</v>
      </c>
    </row>
    <row r="121" spans="1:29" ht="15.75">
      <c r="A121" s="255"/>
      <c r="B121" s="133" t="s">
        <v>46</v>
      </c>
      <c r="C121" s="95"/>
      <c r="D121" s="20"/>
      <c r="E121" s="96">
        <f t="shared" si="26"/>
        <v>0</v>
      </c>
      <c r="F121" s="95"/>
      <c r="G121" s="20"/>
      <c r="H121" s="96">
        <f t="shared" si="27"/>
        <v>0</v>
      </c>
      <c r="I121" s="95"/>
      <c r="J121" s="20"/>
      <c r="K121" s="96">
        <f t="shared" si="28"/>
        <v>0</v>
      </c>
      <c r="L121" s="95"/>
      <c r="M121" s="20"/>
      <c r="N121" s="96">
        <f t="shared" si="29"/>
        <v>0</v>
      </c>
      <c r="O121" s="95"/>
      <c r="P121" s="20"/>
      <c r="Q121" s="96">
        <f t="shared" si="30"/>
        <v>0</v>
      </c>
      <c r="R121" s="95"/>
      <c r="S121" s="20"/>
      <c r="T121" s="96">
        <f t="shared" si="31"/>
        <v>0</v>
      </c>
      <c r="U121" s="221">
        <f t="shared" si="32"/>
        <v>0</v>
      </c>
      <c r="W121" s="133" t="s">
        <v>46</v>
      </c>
      <c r="X121" s="114">
        <f t="shared" si="20"/>
        <v>0</v>
      </c>
      <c r="Y121" s="115">
        <f t="shared" si="21"/>
        <v>0</v>
      </c>
      <c r="Z121" s="115">
        <f t="shared" si="22"/>
        <v>0</v>
      </c>
      <c r="AA121" s="115">
        <f t="shared" si="23"/>
        <v>0</v>
      </c>
      <c r="AB121" s="115">
        <f t="shared" si="24"/>
        <v>0</v>
      </c>
      <c r="AC121" s="121">
        <f t="shared" si="25"/>
        <v>0</v>
      </c>
    </row>
    <row r="122" spans="1:29" ht="15.75">
      <c r="A122" s="255"/>
      <c r="B122" s="133" t="s">
        <v>47</v>
      </c>
      <c r="C122" s="95"/>
      <c r="D122" s="20"/>
      <c r="E122" s="96">
        <f t="shared" si="26"/>
        <v>0</v>
      </c>
      <c r="F122" s="95"/>
      <c r="G122" s="20"/>
      <c r="H122" s="96">
        <f t="shared" si="27"/>
        <v>0</v>
      </c>
      <c r="I122" s="95"/>
      <c r="J122" s="20"/>
      <c r="K122" s="96">
        <f t="shared" si="28"/>
        <v>0</v>
      </c>
      <c r="L122" s="95"/>
      <c r="M122" s="20"/>
      <c r="N122" s="96">
        <f t="shared" si="29"/>
        <v>0</v>
      </c>
      <c r="O122" s="95"/>
      <c r="P122" s="20"/>
      <c r="Q122" s="96">
        <f t="shared" si="30"/>
        <v>0</v>
      </c>
      <c r="R122" s="95"/>
      <c r="S122" s="20"/>
      <c r="T122" s="96">
        <f t="shared" si="31"/>
        <v>0</v>
      </c>
      <c r="U122" s="221">
        <f t="shared" si="32"/>
        <v>0</v>
      </c>
      <c r="W122" s="133" t="s">
        <v>47</v>
      </c>
      <c r="X122" s="114">
        <f t="shared" si="20"/>
        <v>0</v>
      </c>
      <c r="Y122" s="115">
        <f t="shared" si="21"/>
        <v>0</v>
      </c>
      <c r="Z122" s="115">
        <f t="shared" si="22"/>
        <v>0</v>
      </c>
      <c r="AA122" s="115">
        <f t="shared" si="23"/>
        <v>0</v>
      </c>
      <c r="AB122" s="115">
        <f t="shared" si="24"/>
        <v>0</v>
      </c>
      <c r="AC122" s="121">
        <f t="shared" si="25"/>
        <v>0</v>
      </c>
    </row>
    <row r="123" spans="1:29" ht="15.75">
      <c r="A123" s="255"/>
      <c r="B123" s="133" t="s">
        <v>48</v>
      </c>
      <c r="C123" s="95"/>
      <c r="D123" s="20"/>
      <c r="E123" s="96">
        <f t="shared" si="26"/>
        <v>0</v>
      </c>
      <c r="F123" s="95"/>
      <c r="G123" s="20"/>
      <c r="H123" s="96">
        <f t="shared" si="27"/>
        <v>0</v>
      </c>
      <c r="I123" s="95"/>
      <c r="J123" s="20"/>
      <c r="K123" s="96">
        <f t="shared" si="28"/>
        <v>0</v>
      </c>
      <c r="L123" s="95"/>
      <c r="M123" s="20"/>
      <c r="N123" s="96">
        <f t="shared" si="29"/>
        <v>0</v>
      </c>
      <c r="O123" s="95"/>
      <c r="P123" s="20"/>
      <c r="Q123" s="96">
        <f t="shared" si="30"/>
        <v>0</v>
      </c>
      <c r="R123" s="95"/>
      <c r="S123" s="20"/>
      <c r="T123" s="96">
        <f t="shared" si="31"/>
        <v>0</v>
      </c>
      <c r="U123" s="221">
        <f t="shared" si="32"/>
        <v>0</v>
      </c>
      <c r="W123" s="133" t="s">
        <v>48</v>
      </c>
      <c r="X123" s="114">
        <f t="shared" si="20"/>
        <v>0</v>
      </c>
      <c r="Y123" s="115">
        <f t="shared" si="21"/>
        <v>0</v>
      </c>
      <c r="Z123" s="115">
        <f t="shared" si="22"/>
        <v>0</v>
      </c>
      <c r="AA123" s="115">
        <f t="shared" si="23"/>
        <v>0</v>
      </c>
      <c r="AB123" s="115">
        <f t="shared" si="24"/>
        <v>0</v>
      </c>
      <c r="AC123" s="121">
        <f t="shared" si="25"/>
        <v>0</v>
      </c>
    </row>
    <row r="124" spans="1:29" ht="15.75">
      <c r="A124" s="255"/>
      <c r="B124" s="133" t="s">
        <v>49</v>
      </c>
      <c r="C124" s="95"/>
      <c r="D124" s="20"/>
      <c r="E124" s="96">
        <f t="shared" si="26"/>
        <v>0</v>
      </c>
      <c r="F124" s="95"/>
      <c r="G124" s="20"/>
      <c r="H124" s="96">
        <f t="shared" si="27"/>
        <v>0</v>
      </c>
      <c r="I124" s="95"/>
      <c r="J124" s="20"/>
      <c r="K124" s="96">
        <f t="shared" si="28"/>
        <v>0</v>
      </c>
      <c r="L124" s="95"/>
      <c r="M124" s="20"/>
      <c r="N124" s="96">
        <f t="shared" si="29"/>
        <v>0</v>
      </c>
      <c r="O124" s="95"/>
      <c r="P124" s="20"/>
      <c r="Q124" s="96">
        <f t="shared" si="30"/>
        <v>0</v>
      </c>
      <c r="R124" s="95"/>
      <c r="S124" s="20"/>
      <c r="T124" s="96">
        <f t="shared" si="31"/>
        <v>0</v>
      </c>
      <c r="U124" s="221">
        <f t="shared" si="32"/>
        <v>0</v>
      </c>
      <c r="W124" s="133" t="s">
        <v>49</v>
      </c>
      <c r="X124" s="114">
        <f t="shared" si="20"/>
        <v>0</v>
      </c>
      <c r="Y124" s="115">
        <f t="shared" si="21"/>
        <v>0</v>
      </c>
      <c r="Z124" s="115">
        <f t="shared" si="22"/>
        <v>0</v>
      </c>
      <c r="AA124" s="115">
        <f t="shared" si="23"/>
        <v>0</v>
      </c>
      <c r="AB124" s="115">
        <f t="shared" si="24"/>
        <v>0</v>
      </c>
      <c r="AC124" s="121">
        <f t="shared" si="25"/>
        <v>0</v>
      </c>
    </row>
    <row r="125" spans="1:29" ht="15.75">
      <c r="A125" s="256"/>
      <c r="B125" s="133" t="s">
        <v>50</v>
      </c>
      <c r="C125" s="95"/>
      <c r="D125" s="20"/>
      <c r="E125" s="96">
        <f t="shared" si="26"/>
        <v>0</v>
      </c>
      <c r="F125" s="95"/>
      <c r="G125" s="20"/>
      <c r="H125" s="96">
        <f t="shared" si="27"/>
        <v>0</v>
      </c>
      <c r="I125" s="95"/>
      <c r="J125" s="20"/>
      <c r="K125" s="96">
        <f t="shared" si="28"/>
        <v>0</v>
      </c>
      <c r="L125" s="95"/>
      <c r="M125" s="20"/>
      <c r="N125" s="96">
        <f t="shared" si="29"/>
        <v>0</v>
      </c>
      <c r="O125" s="95"/>
      <c r="P125" s="20"/>
      <c r="Q125" s="96">
        <f t="shared" si="30"/>
        <v>0</v>
      </c>
      <c r="R125" s="95"/>
      <c r="S125" s="20"/>
      <c r="T125" s="96">
        <f t="shared" si="31"/>
        <v>0</v>
      </c>
      <c r="U125" s="221">
        <f t="shared" si="32"/>
        <v>0</v>
      </c>
      <c r="W125" s="134" t="s">
        <v>50</v>
      </c>
      <c r="X125" s="118">
        <f t="shared" si="20"/>
        <v>0</v>
      </c>
      <c r="Y125" s="119">
        <f t="shared" si="21"/>
        <v>0</v>
      </c>
      <c r="Z125" s="119">
        <f t="shared" si="22"/>
        <v>0</v>
      </c>
      <c r="AA125" s="119">
        <f t="shared" si="23"/>
        <v>0</v>
      </c>
      <c r="AB125" s="119">
        <f t="shared" si="24"/>
        <v>0</v>
      </c>
      <c r="AC125" s="124">
        <f t="shared" si="25"/>
        <v>0</v>
      </c>
    </row>
    <row r="126" spans="1:29" ht="15.75" customHeight="1">
      <c r="A126" s="254">
        <v>42486</v>
      </c>
      <c r="B126" s="132" t="s">
        <v>42</v>
      </c>
      <c r="C126" s="92">
        <v>58187219.689999998</v>
      </c>
      <c r="D126" s="148"/>
      <c r="E126" s="94">
        <f t="shared" si="26"/>
        <v>58187219.689999998</v>
      </c>
      <c r="F126" s="92">
        <v>694845.22</v>
      </c>
      <c r="G126" s="93"/>
      <c r="H126" s="94">
        <f t="shared" si="27"/>
        <v>694845.22</v>
      </c>
      <c r="I126" s="92">
        <v>219382.62</v>
      </c>
      <c r="J126" s="93"/>
      <c r="K126" s="94">
        <f t="shared" si="28"/>
        <v>219382.62</v>
      </c>
      <c r="L126" s="92">
        <v>4671.7700000000004</v>
      </c>
      <c r="M126" s="93"/>
      <c r="N126" s="94">
        <f t="shared" si="29"/>
        <v>4671.7700000000004</v>
      </c>
      <c r="O126" s="92">
        <v>607521.79</v>
      </c>
      <c r="P126" s="148"/>
      <c r="Q126" s="94">
        <f t="shared" si="30"/>
        <v>607521.79</v>
      </c>
      <c r="R126" s="92">
        <v>57099563.530000001</v>
      </c>
      <c r="S126" s="93"/>
      <c r="T126" s="94">
        <f t="shared" si="31"/>
        <v>57099563.530000001</v>
      </c>
      <c r="U126" s="220">
        <f t="shared" si="32"/>
        <v>0</v>
      </c>
      <c r="W126" s="132" t="s">
        <v>42</v>
      </c>
      <c r="X126" s="110">
        <f t="shared" si="20"/>
        <v>0</v>
      </c>
      <c r="Y126" s="111">
        <f t="shared" si="21"/>
        <v>0</v>
      </c>
      <c r="Z126" s="111">
        <f t="shared" si="22"/>
        <v>0</v>
      </c>
      <c r="AA126" s="111">
        <f t="shared" si="23"/>
        <v>0</v>
      </c>
      <c r="AB126" s="111">
        <f t="shared" si="24"/>
        <v>0</v>
      </c>
      <c r="AC126" s="123">
        <f t="shared" si="25"/>
        <v>0</v>
      </c>
    </row>
    <row r="127" spans="1:29" ht="15.75">
      <c r="A127" s="255"/>
      <c r="B127" s="133" t="s">
        <v>43</v>
      </c>
      <c r="C127" s="95">
        <v>42394275.75</v>
      </c>
      <c r="D127" s="20">
        <v>41097660</v>
      </c>
      <c r="E127" s="96">
        <f t="shared" si="26"/>
        <v>1296615.75</v>
      </c>
      <c r="F127" s="95">
        <v>719739.56</v>
      </c>
      <c r="G127" s="20" t="s">
        <v>423</v>
      </c>
      <c r="H127" s="96">
        <f t="shared" si="27"/>
        <v>217242.56000000006</v>
      </c>
      <c r="I127" s="95">
        <v>104103.84</v>
      </c>
      <c r="J127" s="20" t="s">
        <v>585</v>
      </c>
      <c r="K127" s="96">
        <f t="shared" si="28"/>
        <v>31713.039999999994</v>
      </c>
      <c r="L127" s="95">
        <v>20438.45</v>
      </c>
      <c r="M127" s="20" t="s">
        <v>586</v>
      </c>
      <c r="N127" s="96">
        <f t="shared" si="29"/>
        <v>16726.38</v>
      </c>
      <c r="O127" s="95">
        <v>0</v>
      </c>
      <c r="P127" s="20" t="s">
        <v>424</v>
      </c>
      <c r="Q127" s="96">
        <f t="shared" si="30"/>
        <v>-73546.8</v>
      </c>
      <c r="R127" s="95">
        <v>41758201.579999998</v>
      </c>
      <c r="S127" s="20">
        <v>40599950</v>
      </c>
      <c r="T127" s="96">
        <f t="shared" si="31"/>
        <v>1158251.5799999982</v>
      </c>
      <c r="U127" s="221">
        <f t="shared" si="32"/>
        <v>1</v>
      </c>
      <c r="W127" s="133" t="s">
        <v>43</v>
      </c>
      <c r="X127" s="114">
        <f t="shared" si="20"/>
        <v>1</v>
      </c>
      <c r="Y127" s="115">
        <f t="shared" si="21"/>
        <v>1</v>
      </c>
      <c r="Z127" s="115">
        <f t="shared" si="22"/>
        <v>1</v>
      </c>
      <c r="AA127" s="115">
        <f t="shared" si="23"/>
        <v>1</v>
      </c>
      <c r="AB127" s="115">
        <f t="shared" si="24"/>
        <v>0</v>
      </c>
      <c r="AC127" s="121">
        <f t="shared" si="25"/>
        <v>1</v>
      </c>
    </row>
    <row r="128" spans="1:29" ht="15.75">
      <c r="A128" s="255"/>
      <c r="B128" s="104" t="s">
        <v>44</v>
      </c>
      <c r="C128" s="95">
        <v>92210790.359999999</v>
      </c>
      <c r="D128" s="20"/>
      <c r="E128" s="96">
        <f t="shared" si="26"/>
        <v>92210790.359999999</v>
      </c>
      <c r="F128" s="95">
        <v>4653492.29</v>
      </c>
      <c r="G128" s="20"/>
      <c r="H128" s="96">
        <f t="shared" si="27"/>
        <v>4653492.29</v>
      </c>
      <c r="I128" s="95">
        <v>373480.1</v>
      </c>
      <c r="J128" s="20"/>
      <c r="K128" s="96">
        <f t="shared" si="28"/>
        <v>373480.1</v>
      </c>
      <c r="L128" s="95">
        <v>77601.31</v>
      </c>
      <c r="M128" s="20"/>
      <c r="N128" s="96">
        <f t="shared" si="29"/>
        <v>77601.31</v>
      </c>
      <c r="O128" s="95">
        <v>1667019.79</v>
      </c>
      <c r="P128" s="20"/>
      <c r="Q128" s="96">
        <f t="shared" si="30"/>
        <v>1667019.79</v>
      </c>
      <c r="R128" s="95">
        <v>89903904.310000002</v>
      </c>
      <c r="S128" s="20"/>
      <c r="T128" s="96">
        <f t="shared" si="31"/>
        <v>89903904.310000002</v>
      </c>
      <c r="U128" s="221">
        <f t="shared" si="32"/>
        <v>0</v>
      </c>
      <c r="W128" s="104" t="s">
        <v>44</v>
      </c>
      <c r="X128" s="114">
        <f t="shared" si="20"/>
        <v>0</v>
      </c>
      <c r="Y128" s="115">
        <f t="shared" si="21"/>
        <v>0</v>
      </c>
      <c r="Z128" s="115">
        <f t="shared" si="22"/>
        <v>0</v>
      </c>
      <c r="AA128" s="115">
        <f t="shared" si="23"/>
        <v>0</v>
      </c>
      <c r="AB128" s="115">
        <f t="shared" si="24"/>
        <v>0</v>
      </c>
      <c r="AC128" s="121">
        <f t="shared" si="25"/>
        <v>0</v>
      </c>
    </row>
    <row r="129" spans="1:29" ht="15.75">
      <c r="A129" s="255"/>
      <c r="B129" s="133" t="s">
        <v>45</v>
      </c>
      <c r="C129" s="95"/>
      <c r="D129" s="20"/>
      <c r="E129" s="96">
        <f t="shared" si="26"/>
        <v>0</v>
      </c>
      <c r="F129" s="95"/>
      <c r="G129" s="20"/>
      <c r="H129" s="96">
        <f t="shared" si="27"/>
        <v>0</v>
      </c>
      <c r="I129" s="95"/>
      <c r="J129" s="20"/>
      <c r="K129" s="96">
        <f t="shared" si="28"/>
        <v>0</v>
      </c>
      <c r="L129" s="95"/>
      <c r="M129" s="20"/>
      <c r="N129" s="96">
        <f t="shared" si="29"/>
        <v>0</v>
      </c>
      <c r="O129" s="95"/>
      <c r="P129" s="20"/>
      <c r="Q129" s="96">
        <f t="shared" si="30"/>
        <v>0</v>
      </c>
      <c r="R129" s="95"/>
      <c r="S129" s="20"/>
      <c r="T129" s="96">
        <f t="shared" si="31"/>
        <v>0</v>
      </c>
      <c r="U129" s="221">
        <f t="shared" si="32"/>
        <v>0</v>
      </c>
      <c r="W129" s="133" t="s">
        <v>45</v>
      </c>
      <c r="X129" s="114">
        <f t="shared" si="20"/>
        <v>0</v>
      </c>
      <c r="Y129" s="115">
        <f t="shared" si="21"/>
        <v>0</v>
      </c>
      <c r="Z129" s="115">
        <f t="shared" si="22"/>
        <v>0</v>
      </c>
      <c r="AA129" s="115">
        <f t="shared" si="23"/>
        <v>0</v>
      </c>
      <c r="AB129" s="115">
        <f t="shared" si="24"/>
        <v>0</v>
      </c>
      <c r="AC129" s="121">
        <f t="shared" si="25"/>
        <v>0</v>
      </c>
    </row>
    <row r="130" spans="1:29" ht="15.75">
      <c r="A130" s="255"/>
      <c r="B130" s="133" t="s">
        <v>46</v>
      </c>
      <c r="C130" s="95">
        <v>118468046.17</v>
      </c>
      <c r="D130" s="20"/>
      <c r="E130" s="96">
        <f t="shared" si="26"/>
        <v>118468046.17</v>
      </c>
      <c r="F130" s="95">
        <v>6603540.9800000004</v>
      </c>
      <c r="G130" s="20"/>
      <c r="H130" s="96">
        <f t="shared" si="27"/>
        <v>6603540.9800000004</v>
      </c>
      <c r="I130" s="95">
        <v>171946.88</v>
      </c>
      <c r="J130" s="20"/>
      <c r="K130" s="96">
        <f t="shared" si="28"/>
        <v>171946.88</v>
      </c>
      <c r="L130" s="95">
        <v>33484.14</v>
      </c>
      <c r="M130" s="20"/>
      <c r="N130" s="96">
        <f t="shared" si="29"/>
        <v>33484.14</v>
      </c>
      <c r="O130" s="95">
        <v>2344451.77</v>
      </c>
      <c r="P130" s="20"/>
      <c r="Q130" s="96">
        <f t="shared" si="30"/>
        <v>2344451.77</v>
      </c>
      <c r="R130" s="95">
        <v>120956468.02</v>
      </c>
      <c r="S130" s="20"/>
      <c r="T130" s="96">
        <f t="shared" si="31"/>
        <v>120956468.02</v>
      </c>
      <c r="U130" s="221">
        <f t="shared" si="32"/>
        <v>0</v>
      </c>
      <c r="W130" s="133" t="s">
        <v>46</v>
      </c>
      <c r="X130" s="114">
        <f t="shared" si="20"/>
        <v>0</v>
      </c>
      <c r="Y130" s="115">
        <f t="shared" si="21"/>
        <v>0</v>
      </c>
      <c r="Z130" s="115">
        <f t="shared" si="22"/>
        <v>0</v>
      </c>
      <c r="AA130" s="115">
        <f t="shared" si="23"/>
        <v>0</v>
      </c>
      <c r="AB130" s="115">
        <f t="shared" si="24"/>
        <v>0</v>
      </c>
      <c r="AC130" s="121">
        <f t="shared" si="25"/>
        <v>0</v>
      </c>
    </row>
    <row r="131" spans="1:29" ht="15.75">
      <c r="A131" s="255"/>
      <c r="B131" s="133" t="s">
        <v>47</v>
      </c>
      <c r="C131" s="95">
        <v>25624575.91</v>
      </c>
      <c r="D131" s="20"/>
      <c r="E131" s="96">
        <f t="shared" si="26"/>
        <v>25624575.91</v>
      </c>
      <c r="F131" s="95">
        <v>1471543.4</v>
      </c>
      <c r="G131" s="20"/>
      <c r="H131" s="96">
        <f t="shared" si="27"/>
        <v>1471543.4</v>
      </c>
      <c r="I131" s="95">
        <v>66735.240000000005</v>
      </c>
      <c r="J131" s="20"/>
      <c r="K131" s="96">
        <f t="shared" si="28"/>
        <v>66735.240000000005</v>
      </c>
      <c r="L131" s="95">
        <v>33615.18</v>
      </c>
      <c r="M131" s="20"/>
      <c r="N131" s="96">
        <f t="shared" si="29"/>
        <v>33615.18</v>
      </c>
      <c r="O131" s="95">
        <v>511530.59</v>
      </c>
      <c r="P131" s="20"/>
      <c r="Q131" s="96">
        <f t="shared" si="30"/>
        <v>511530.59</v>
      </c>
      <c r="R131" s="95">
        <v>27728097.34</v>
      </c>
      <c r="S131" s="20"/>
      <c r="T131" s="96">
        <f t="shared" si="31"/>
        <v>27728097.34</v>
      </c>
      <c r="U131" s="221">
        <f t="shared" si="32"/>
        <v>0</v>
      </c>
      <c r="W131" s="133" t="s">
        <v>47</v>
      </c>
      <c r="X131" s="114">
        <f t="shared" si="20"/>
        <v>0</v>
      </c>
      <c r="Y131" s="115">
        <f t="shared" si="21"/>
        <v>0</v>
      </c>
      <c r="Z131" s="115">
        <f t="shared" si="22"/>
        <v>0</v>
      </c>
      <c r="AA131" s="115">
        <f t="shared" si="23"/>
        <v>0</v>
      </c>
      <c r="AB131" s="115">
        <f t="shared" si="24"/>
        <v>0</v>
      </c>
      <c r="AC131" s="121">
        <f t="shared" si="25"/>
        <v>0</v>
      </c>
    </row>
    <row r="132" spans="1:29" ht="15.75">
      <c r="A132" s="255"/>
      <c r="B132" s="133" t="s">
        <v>48</v>
      </c>
      <c r="C132" s="95">
        <v>101770246.64</v>
      </c>
      <c r="D132" s="20"/>
      <c r="E132" s="96">
        <f t="shared" si="26"/>
        <v>101770246.64</v>
      </c>
      <c r="F132" s="95">
        <v>4087460.58</v>
      </c>
      <c r="G132" s="20"/>
      <c r="H132" s="96">
        <f t="shared" si="27"/>
        <v>4087460.58</v>
      </c>
      <c r="I132" s="95">
        <v>497489.26</v>
      </c>
      <c r="J132" s="20"/>
      <c r="K132" s="96">
        <f t="shared" si="28"/>
        <v>497489.26</v>
      </c>
      <c r="L132" s="95">
        <v>480475.82</v>
      </c>
      <c r="M132" s="20"/>
      <c r="N132" s="96">
        <f t="shared" si="29"/>
        <v>480475.82</v>
      </c>
      <c r="O132" s="95">
        <v>1485871.65</v>
      </c>
      <c r="P132" s="20"/>
      <c r="Q132" s="96">
        <f t="shared" si="30"/>
        <v>1485871.65</v>
      </c>
      <c r="R132" s="95">
        <v>105344384.25</v>
      </c>
      <c r="S132" s="20"/>
      <c r="T132" s="96">
        <f t="shared" si="31"/>
        <v>105344384.25</v>
      </c>
      <c r="U132" s="221">
        <f t="shared" si="32"/>
        <v>0</v>
      </c>
      <c r="W132" s="133" t="s">
        <v>48</v>
      </c>
      <c r="X132" s="114">
        <f t="shared" si="20"/>
        <v>0</v>
      </c>
      <c r="Y132" s="115">
        <f t="shared" si="21"/>
        <v>0</v>
      </c>
      <c r="Z132" s="115">
        <f t="shared" si="22"/>
        <v>0</v>
      </c>
      <c r="AA132" s="115">
        <f t="shared" si="23"/>
        <v>0</v>
      </c>
      <c r="AB132" s="115">
        <f t="shared" si="24"/>
        <v>0</v>
      </c>
      <c r="AC132" s="121">
        <f t="shared" si="25"/>
        <v>0</v>
      </c>
    </row>
    <row r="133" spans="1:29" ht="15.75">
      <c r="A133" s="255"/>
      <c r="B133" s="133" t="s">
        <v>49</v>
      </c>
      <c r="C133" s="95"/>
      <c r="D133" s="20"/>
      <c r="E133" s="96">
        <f t="shared" si="26"/>
        <v>0</v>
      </c>
      <c r="F133" s="95"/>
      <c r="G133" s="20"/>
      <c r="H133" s="96">
        <f t="shared" si="27"/>
        <v>0</v>
      </c>
      <c r="I133" s="95"/>
      <c r="J133" s="20"/>
      <c r="K133" s="96">
        <f t="shared" si="28"/>
        <v>0</v>
      </c>
      <c r="L133" s="95"/>
      <c r="M133" s="20"/>
      <c r="N133" s="96">
        <f t="shared" si="29"/>
        <v>0</v>
      </c>
      <c r="O133" s="95"/>
      <c r="P133" s="20"/>
      <c r="Q133" s="96">
        <f t="shared" si="30"/>
        <v>0</v>
      </c>
      <c r="R133" s="95"/>
      <c r="S133" s="20"/>
      <c r="T133" s="96">
        <f t="shared" si="31"/>
        <v>0</v>
      </c>
      <c r="U133" s="221">
        <f t="shared" si="32"/>
        <v>0</v>
      </c>
      <c r="W133" s="133" t="s">
        <v>49</v>
      </c>
      <c r="X133" s="114">
        <f t="shared" si="20"/>
        <v>0</v>
      </c>
      <c r="Y133" s="115">
        <f t="shared" si="21"/>
        <v>0</v>
      </c>
      <c r="Z133" s="115">
        <f t="shared" si="22"/>
        <v>0</v>
      </c>
      <c r="AA133" s="115">
        <f t="shared" si="23"/>
        <v>0</v>
      </c>
      <c r="AB133" s="115">
        <f t="shared" si="24"/>
        <v>0</v>
      </c>
      <c r="AC133" s="121">
        <f t="shared" si="25"/>
        <v>0</v>
      </c>
    </row>
    <row r="134" spans="1:29" ht="15.75">
      <c r="A134" s="256"/>
      <c r="B134" s="134" t="s">
        <v>50</v>
      </c>
      <c r="C134" s="97"/>
      <c r="D134" s="98"/>
      <c r="E134" s="99">
        <f t="shared" si="26"/>
        <v>0</v>
      </c>
      <c r="F134" s="97"/>
      <c r="G134" s="98"/>
      <c r="H134" s="99">
        <f t="shared" si="27"/>
        <v>0</v>
      </c>
      <c r="I134" s="97"/>
      <c r="J134" s="98"/>
      <c r="K134" s="99">
        <f t="shared" si="28"/>
        <v>0</v>
      </c>
      <c r="L134" s="97"/>
      <c r="M134" s="98"/>
      <c r="N134" s="99">
        <f t="shared" si="29"/>
        <v>0</v>
      </c>
      <c r="O134" s="97"/>
      <c r="P134" s="98"/>
      <c r="Q134" s="99">
        <f t="shared" si="30"/>
        <v>0</v>
      </c>
      <c r="R134" s="97"/>
      <c r="S134" s="98"/>
      <c r="T134" s="99">
        <f t="shared" si="31"/>
        <v>0</v>
      </c>
      <c r="U134" s="222">
        <f t="shared" si="32"/>
        <v>0</v>
      </c>
      <c r="W134" s="134" t="s">
        <v>50</v>
      </c>
      <c r="X134" s="118">
        <f t="shared" si="20"/>
        <v>0</v>
      </c>
      <c r="Y134" s="119">
        <f t="shared" si="21"/>
        <v>0</v>
      </c>
      <c r="Z134" s="119">
        <f t="shared" si="22"/>
        <v>0</v>
      </c>
      <c r="AA134" s="119">
        <f t="shared" si="23"/>
        <v>0</v>
      </c>
      <c r="AB134" s="119">
        <f t="shared" si="24"/>
        <v>0</v>
      </c>
      <c r="AC134" s="124">
        <f t="shared" si="25"/>
        <v>0</v>
      </c>
    </row>
    <row r="135" spans="1:29" ht="15.75" customHeight="1">
      <c r="A135" s="254">
        <v>42488</v>
      </c>
      <c r="B135" s="132" t="s">
        <v>42</v>
      </c>
      <c r="C135" s="92">
        <v>57099563.530000001</v>
      </c>
      <c r="D135" s="93"/>
      <c r="E135" s="94">
        <f t="shared" si="26"/>
        <v>57099563.530000001</v>
      </c>
      <c r="F135" s="92">
        <v>793566.04</v>
      </c>
      <c r="G135" s="93"/>
      <c r="H135" s="94">
        <f t="shared" si="27"/>
        <v>793566.04</v>
      </c>
      <c r="I135" s="92">
        <v>174730.45</v>
      </c>
      <c r="J135" s="93"/>
      <c r="K135" s="94">
        <f t="shared" si="28"/>
        <v>174730.45</v>
      </c>
      <c r="L135" s="92">
        <v>45747.72</v>
      </c>
      <c r="M135" s="93"/>
      <c r="N135" s="94">
        <f t="shared" si="29"/>
        <v>45747.72</v>
      </c>
      <c r="O135" s="92">
        <v>506399.78</v>
      </c>
      <c r="P135" s="93"/>
      <c r="Q135" s="94">
        <f t="shared" si="30"/>
        <v>506399.78</v>
      </c>
      <c r="R135" s="92">
        <v>55928580.439999998</v>
      </c>
      <c r="S135" s="148"/>
      <c r="T135" s="94">
        <f t="shared" si="31"/>
        <v>55928580.439999998</v>
      </c>
      <c r="U135" s="220">
        <f t="shared" si="32"/>
        <v>0</v>
      </c>
      <c r="W135" s="132" t="s">
        <v>42</v>
      </c>
      <c r="X135" s="110">
        <f t="shared" si="20"/>
        <v>0</v>
      </c>
      <c r="Y135" s="111">
        <f t="shared" si="21"/>
        <v>0</v>
      </c>
      <c r="Z135" s="111">
        <f t="shared" si="22"/>
        <v>0</v>
      </c>
      <c r="AA135" s="111">
        <f t="shared" si="23"/>
        <v>0</v>
      </c>
      <c r="AB135" s="111">
        <f t="shared" si="24"/>
        <v>0</v>
      </c>
      <c r="AC135" s="123">
        <f t="shared" si="25"/>
        <v>0</v>
      </c>
    </row>
    <row r="136" spans="1:29" ht="15.75">
      <c r="A136" s="255"/>
      <c r="B136" s="133" t="s">
        <v>43</v>
      </c>
      <c r="C136" s="95">
        <v>41758201.579999998</v>
      </c>
      <c r="D136" s="20">
        <v>42353950</v>
      </c>
      <c r="E136" s="96">
        <f t="shared" si="26"/>
        <v>-595748.42000000179</v>
      </c>
      <c r="F136" s="95">
        <v>538022.75</v>
      </c>
      <c r="G136" s="20" t="s">
        <v>425</v>
      </c>
      <c r="H136" s="96">
        <f t="shared" si="27"/>
        <v>223453.75</v>
      </c>
      <c r="I136" s="95">
        <v>33895.96</v>
      </c>
      <c r="J136" s="20" t="s">
        <v>587</v>
      </c>
      <c r="K136" s="96">
        <f t="shared" si="28"/>
        <v>-5020.739999999998</v>
      </c>
      <c r="L136" s="95">
        <v>6320.9</v>
      </c>
      <c r="M136" s="20" t="s">
        <v>588</v>
      </c>
      <c r="N136" s="96">
        <f t="shared" si="29"/>
        <v>-8578.9</v>
      </c>
      <c r="O136" s="95">
        <v>205262.19</v>
      </c>
      <c r="P136" s="20" t="s">
        <v>55</v>
      </c>
      <c r="Q136" s="96">
        <f t="shared" si="30"/>
        <v>205262.19</v>
      </c>
      <c r="R136" s="95">
        <v>41042491.700000003</v>
      </c>
      <c r="S136" s="20">
        <v>42067600</v>
      </c>
      <c r="T136" s="96">
        <f t="shared" si="31"/>
        <v>-1025108.299999997</v>
      </c>
      <c r="U136" s="221">
        <f t="shared" si="32"/>
        <v>1</v>
      </c>
      <c r="W136" s="133" t="s">
        <v>43</v>
      </c>
      <c r="X136" s="114">
        <f t="shared" si="20"/>
        <v>1</v>
      </c>
      <c r="Y136" s="115">
        <f t="shared" si="21"/>
        <v>1</v>
      </c>
      <c r="Z136" s="115">
        <f t="shared" si="22"/>
        <v>1</v>
      </c>
      <c r="AA136" s="115">
        <f t="shared" si="23"/>
        <v>1</v>
      </c>
      <c r="AB136" s="115">
        <f t="shared" si="24"/>
        <v>1</v>
      </c>
      <c r="AC136" s="121">
        <f t="shared" si="25"/>
        <v>1</v>
      </c>
    </row>
    <row r="137" spans="1:29" ht="15.75">
      <c r="A137" s="255"/>
      <c r="B137" s="104" t="s">
        <v>44</v>
      </c>
      <c r="C137" s="95"/>
      <c r="D137" s="20"/>
      <c r="E137" s="96">
        <f t="shared" si="26"/>
        <v>0</v>
      </c>
      <c r="F137" s="95"/>
      <c r="G137" s="20"/>
      <c r="H137" s="96">
        <f t="shared" si="27"/>
        <v>0</v>
      </c>
      <c r="I137" s="95"/>
      <c r="J137" s="20"/>
      <c r="K137" s="96">
        <f t="shared" si="28"/>
        <v>0</v>
      </c>
      <c r="L137" s="95"/>
      <c r="M137" s="20"/>
      <c r="N137" s="96">
        <f t="shared" si="29"/>
        <v>0</v>
      </c>
      <c r="O137" s="95"/>
      <c r="P137" s="20"/>
      <c r="Q137" s="96">
        <f t="shared" si="30"/>
        <v>0</v>
      </c>
      <c r="R137" s="95"/>
      <c r="S137" s="20"/>
      <c r="T137" s="96">
        <f t="shared" si="31"/>
        <v>0</v>
      </c>
      <c r="U137" s="221">
        <f t="shared" si="32"/>
        <v>0</v>
      </c>
      <c r="W137" s="104" t="s">
        <v>44</v>
      </c>
      <c r="X137" s="114">
        <f t="shared" si="20"/>
        <v>0</v>
      </c>
      <c r="Y137" s="115">
        <f t="shared" si="21"/>
        <v>0</v>
      </c>
      <c r="Z137" s="115">
        <f t="shared" si="22"/>
        <v>0</v>
      </c>
      <c r="AA137" s="115">
        <f t="shared" si="23"/>
        <v>0</v>
      </c>
      <c r="AB137" s="115">
        <f t="shared" si="24"/>
        <v>0</v>
      </c>
      <c r="AC137" s="121">
        <f t="shared" si="25"/>
        <v>0</v>
      </c>
    </row>
    <row r="138" spans="1:29" ht="15.75">
      <c r="A138" s="255"/>
      <c r="B138" s="133" t="s">
        <v>45</v>
      </c>
      <c r="C138" s="95">
        <v>46916080.969999999</v>
      </c>
      <c r="D138" s="20"/>
      <c r="E138" s="96">
        <f t="shared" si="26"/>
        <v>46916080.969999999</v>
      </c>
      <c r="F138" s="95">
        <v>2935538.75</v>
      </c>
      <c r="G138" s="20"/>
      <c r="H138" s="96">
        <f t="shared" si="27"/>
        <v>2935538.75</v>
      </c>
      <c r="I138" s="95">
        <v>263746.48</v>
      </c>
      <c r="J138" s="20"/>
      <c r="K138" s="96">
        <f t="shared" si="28"/>
        <v>263746.48</v>
      </c>
      <c r="L138" s="95">
        <v>128488.96000000001</v>
      </c>
      <c r="M138" s="20"/>
      <c r="N138" s="96">
        <f t="shared" si="29"/>
        <v>128488.96000000001</v>
      </c>
      <c r="O138" s="95">
        <v>317996.61</v>
      </c>
      <c r="P138" s="20"/>
      <c r="Q138" s="96">
        <f t="shared" si="30"/>
        <v>317996.61</v>
      </c>
      <c r="R138" s="95">
        <v>48728257.939999998</v>
      </c>
      <c r="S138" s="20"/>
      <c r="T138" s="96">
        <f t="shared" si="31"/>
        <v>48728257.939999998</v>
      </c>
      <c r="U138" s="221">
        <f t="shared" si="32"/>
        <v>0</v>
      </c>
      <c r="W138" s="133" t="s">
        <v>45</v>
      </c>
      <c r="X138" s="114">
        <f t="shared" ref="X138:X143" si="33">+IF(AND(C138&lt;&gt;0,D138&lt;&gt;0,OR(E138&gt;100,E138&lt;-100)),1,0)</f>
        <v>0</v>
      </c>
      <c r="Y138" s="115">
        <f t="shared" ref="Y138:Y143" si="34">+IF(AND(F138&lt;&gt;0,G138&lt;&gt;0,OR(H138&gt;100,H138&lt;-100)),1,0)</f>
        <v>0</v>
      </c>
      <c r="Z138" s="115">
        <f t="shared" ref="Z138:Z143" si="35">+IF(AND(I138&lt;&gt;0,J138&lt;&gt;0,OR(K138&gt;100,K138&lt;-100)),1,0)</f>
        <v>0</v>
      </c>
      <c r="AA138" s="115">
        <f t="shared" ref="AA138:AA143" si="36">+IF(AND(L138&lt;&gt;0,M138&lt;&gt;0,OR(N138&gt;100,N138&lt;-100)),1,0)</f>
        <v>0</v>
      </c>
      <c r="AB138" s="115">
        <f t="shared" ref="AB138:AB143" si="37">+IF(AND(O138&lt;&gt;0,P138&lt;&gt;0,OR(Q138&gt;100,Q138&lt;-100)),1,0)</f>
        <v>0</v>
      </c>
      <c r="AC138" s="121">
        <f t="shared" ref="AC138:AC143" si="38">+IF(AND(R138&lt;&gt;0,S138&lt;&gt;0,OR(T138&gt;100,T138&lt;-100)),1,0)</f>
        <v>0</v>
      </c>
    </row>
    <row r="139" spans="1:29" ht="15.75">
      <c r="A139" s="255"/>
      <c r="B139" s="133" t="s">
        <v>46</v>
      </c>
      <c r="C139" s="95">
        <v>120956468.02</v>
      </c>
      <c r="D139" s="20"/>
      <c r="E139" s="96">
        <f t="shared" si="26"/>
        <v>120956468.02</v>
      </c>
      <c r="F139" s="95">
        <v>1643442.2</v>
      </c>
      <c r="G139" s="20"/>
      <c r="H139" s="96">
        <f t="shared" si="27"/>
        <v>1643442.2</v>
      </c>
      <c r="I139" s="95">
        <v>16873.02</v>
      </c>
      <c r="J139" s="20"/>
      <c r="K139" s="96">
        <f t="shared" si="28"/>
        <v>16873.02</v>
      </c>
      <c r="L139" s="95">
        <v>5986.29</v>
      </c>
      <c r="M139" s="20"/>
      <c r="N139" s="96">
        <f t="shared" si="29"/>
        <v>5986.29</v>
      </c>
      <c r="O139" s="95">
        <v>1303740</v>
      </c>
      <c r="P139" s="20"/>
      <c r="Q139" s="96">
        <f t="shared" si="30"/>
        <v>1303740</v>
      </c>
      <c r="R139" s="95">
        <v>118020172.55</v>
      </c>
      <c r="S139" s="20"/>
      <c r="T139" s="96">
        <f t="shared" si="31"/>
        <v>118020172.55</v>
      </c>
      <c r="U139" s="221">
        <f t="shared" si="32"/>
        <v>0</v>
      </c>
      <c r="W139" s="133" t="s">
        <v>46</v>
      </c>
      <c r="X139" s="114">
        <f t="shared" si="33"/>
        <v>0</v>
      </c>
      <c r="Y139" s="115">
        <f t="shared" si="34"/>
        <v>0</v>
      </c>
      <c r="Z139" s="115">
        <f t="shared" si="35"/>
        <v>0</v>
      </c>
      <c r="AA139" s="115">
        <f t="shared" si="36"/>
        <v>0</v>
      </c>
      <c r="AB139" s="115">
        <f t="shared" si="37"/>
        <v>0</v>
      </c>
      <c r="AC139" s="121">
        <f t="shared" si="38"/>
        <v>0</v>
      </c>
    </row>
    <row r="140" spans="1:29" ht="15.75">
      <c r="A140" s="255"/>
      <c r="B140" s="133" t="s">
        <v>47</v>
      </c>
      <c r="C140" s="95">
        <v>27728097.34</v>
      </c>
      <c r="D140" s="20"/>
      <c r="E140" s="96">
        <f t="shared" si="26"/>
        <v>27728097.34</v>
      </c>
      <c r="F140" s="95">
        <v>138527.32</v>
      </c>
      <c r="G140" s="20"/>
      <c r="H140" s="96">
        <f t="shared" si="27"/>
        <v>138527.32</v>
      </c>
      <c r="I140" s="95">
        <v>0</v>
      </c>
      <c r="J140" s="20"/>
      <c r="K140" s="96">
        <f t="shared" si="28"/>
        <v>0</v>
      </c>
      <c r="L140" s="95">
        <v>0</v>
      </c>
      <c r="M140" s="20"/>
      <c r="N140" s="96">
        <f t="shared" si="29"/>
        <v>0</v>
      </c>
      <c r="O140" s="95">
        <v>172168.52</v>
      </c>
      <c r="P140" s="20"/>
      <c r="Q140" s="96">
        <f t="shared" si="30"/>
        <v>172168.52</v>
      </c>
      <c r="R140" s="95">
        <v>27417401.5</v>
      </c>
      <c r="S140" s="20"/>
      <c r="T140" s="96">
        <f t="shared" si="31"/>
        <v>27417401.5</v>
      </c>
      <c r="U140" s="221">
        <f t="shared" si="32"/>
        <v>0</v>
      </c>
      <c r="W140" s="133" t="s">
        <v>47</v>
      </c>
      <c r="X140" s="114">
        <f t="shared" si="33"/>
        <v>0</v>
      </c>
      <c r="Y140" s="115">
        <f t="shared" si="34"/>
        <v>0</v>
      </c>
      <c r="Z140" s="115">
        <f t="shared" si="35"/>
        <v>0</v>
      </c>
      <c r="AA140" s="115">
        <f t="shared" si="36"/>
        <v>0</v>
      </c>
      <c r="AB140" s="115">
        <f t="shared" si="37"/>
        <v>0</v>
      </c>
      <c r="AC140" s="121">
        <f t="shared" si="38"/>
        <v>0</v>
      </c>
    </row>
    <row r="141" spans="1:29" ht="15.75">
      <c r="A141" s="255"/>
      <c r="B141" s="133" t="s">
        <v>48</v>
      </c>
      <c r="C141" s="95">
        <v>105344384.25</v>
      </c>
      <c r="D141" s="20"/>
      <c r="E141" s="96">
        <f t="shared" si="26"/>
        <v>105344384.25</v>
      </c>
      <c r="F141" s="95">
        <v>1254781.8700000001</v>
      </c>
      <c r="G141" s="20"/>
      <c r="H141" s="96">
        <f t="shared" si="27"/>
        <v>1254781.8700000001</v>
      </c>
      <c r="I141" s="95">
        <v>0</v>
      </c>
      <c r="J141" s="20"/>
      <c r="K141" s="96">
        <f t="shared" si="28"/>
        <v>0</v>
      </c>
      <c r="L141" s="95">
        <v>0</v>
      </c>
      <c r="M141" s="20"/>
      <c r="N141" s="96">
        <f t="shared" si="29"/>
        <v>0</v>
      </c>
      <c r="O141" s="95">
        <v>641082.84</v>
      </c>
      <c r="P141" s="20"/>
      <c r="Q141" s="96">
        <f t="shared" si="30"/>
        <v>641082.84</v>
      </c>
      <c r="R141" s="95">
        <v>103448519.54000001</v>
      </c>
      <c r="S141" s="20"/>
      <c r="T141" s="96">
        <f t="shared" si="31"/>
        <v>103448519.54000001</v>
      </c>
      <c r="U141" s="221">
        <f t="shared" si="32"/>
        <v>0</v>
      </c>
      <c r="W141" s="133" t="s">
        <v>48</v>
      </c>
      <c r="X141" s="114">
        <f t="shared" si="33"/>
        <v>0</v>
      </c>
      <c r="Y141" s="115">
        <f t="shared" si="34"/>
        <v>0</v>
      </c>
      <c r="Z141" s="115">
        <f t="shared" si="35"/>
        <v>0</v>
      </c>
      <c r="AA141" s="115">
        <f t="shared" si="36"/>
        <v>0</v>
      </c>
      <c r="AB141" s="115">
        <f t="shared" si="37"/>
        <v>0</v>
      </c>
      <c r="AC141" s="121">
        <f t="shared" si="38"/>
        <v>0</v>
      </c>
    </row>
    <row r="142" spans="1:29" ht="15.75">
      <c r="A142" s="255"/>
      <c r="B142" s="133" t="s">
        <v>49</v>
      </c>
      <c r="C142" s="95">
        <v>56469407</v>
      </c>
      <c r="D142" s="20"/>
      <c r="E142" s="96">
        <f t="shared" si="26"/>
        <v>56469407</v>
      </c>
      <c r="F142" s="95">
        <v>3333057.17</v>
      </c>
      <c r="G142" s="20"/>
      <c r="H142" s="96">
        <f t="shared" si="27"/>
        <v>3333057.17</v>
      </c>
      <c r="I142" s="95">
        <v>415939.8</v>
      </c>
      <c r="J142" s="20"/>
      <c r="K142" s="96">
        <f t="shared" si="28"/>
        <v>415939.8</v>
      </c>
      <c r="L142" s="95">
        <v>233111.13</v>
      </c>
      <c r="M142" s="20"/>
      <c r="N142" s="96">
        <f t="shared" si="29"/>
        <v>233111.13</v>
      </c>
      <c r="O142" s="95">
        <v>859484.31</v>
      </c>
      <c r="P142" s="20"/>
      <c r="Q142" s="96">
        <f t="shared" si="30"/>
        <v>859484.31</v>
      </c>
      <c r="R142" s="95">
        <v>64159704.829999998</v>
      </c>
      <c r="S142" s="20"/>
      <c r="T142" s="96">
        <f t="shared" si="31"/>
        <v>64159704.829999998</v>
      </c>
      <c r="U142" s="221">
        <f t="shared" si="32"/>
        <v>0</v>
      </c>
      <c r="W142" s="133" t="s">
        <v>49</v>
      </c>
      <c r="X142" s="114">
        <f t="shared" si="33"/>
        <v>0</v>
      </c>
      <c r="Y142" s="115">
        <f t="shared" si="34"/>
        <v>0</v>
      </c>
      <c r="Z142" s="115">
        <f t="shared" si="35"/>
        <v>0</v>
      </c>
      <c r="AA142" s="115">
        <f t="shared" si="36"/>
        <v>0</v>
      </c>
      <c r="AB142" s="115">
        <f t="shared" si="37"/>
        <v>0</v>
      </c>
      <c r="AC142" s="121">
        <f t="shared" si="38"/>
        <v>0</v>
      </c>
    </row>
    <row r="143" spans="1:29" ht="15.75">
      <c r="A143" s="256"/>
      <c r="B143" s="134" t="s">
        <v>50</v>
      </c>
      <c r="C143" s="97">
        <v>92428803.260000005</v>
      </c>
      <c r="D143" s="98"/>
      <c r="E143" s="99">
        <f t="shared" si="26"/>
        <v>92428803.260000005</v>
      </c>
      <c r="F143" s="97">
        <v>3706198.4</v>
      </c>
      <c r="G143" s="98"/>
      <c r="H143" s="99">
        <f t="shared" si="27"/>
        <v>3706198.4</v>
      </c>
      <c r="I143" s="97">
        <v>646868.15</v>
      </c>
      <c r="J143" s="98"/>
      <c r="K143" s="99">
        <f t="shared" si="28"/>
        <v>646868.15</v>
      </c>
      <c r="L143" s="97">
        <v>808868.17</v>
      </c>
      <c r="M143" s="98"/>
      <c r="N143" s="99">
        <f t="shared" si="29"/>
        <v>808868.17</v>
      </c>
      <c r="O143" s="97">
        <v>1391909</v>
      </c>
      <c r="P143" s="98"/>
      <c r="Q143" s="99">
        <f t="shared" si="30"/>
        <v>1391909</v>
      </c>
      <c r="R143" s="97">
        <v>94240639.989999995</v>
      </c>
      <c r="S143" s="98"/>
      <c r="T143" s="99">
        <f t="shared" si="31"/>
        <v>94240639.989999995</v>
      </c>
      <c r="U143" s="222">
        <f t="shared" si="32"/>
        <v>0</v>
      </c>
      <c r="W143" s="134" t="s">
        <v>50</v>
      </c>
      <c r="X143" s="118">
        <f t="shared" si="33"/>
        <v>0</v>
      </c>
      <c r="Y143" s="119">
        <f t="shared" si="34"/>
        <v>0</v>
      </c>
      <c r="Z143" s="119">
        <f t="shared" si="35"/>
        <v>0</v>
      </c>
      <c r="AA143" s="119">
        <f t="shared" si="36"/>
        <v>0</v>
      </c>
      <c r="AB143" s="119">
        <f t="shared" si="37"/>
        <v>0</v>
      </c>
      <c r="AC143" s="124">
        <f t="shared" si="38"/>
        <v>0</v>
      </c>
    </row>
    <row r="144" spans="1:29">
      <c r="G144" s="20"/>
      <c r="P144" s="20"/>
    </row>
    <row r="145" spans="7:29">
      <c r="G145" s="20"/>
      <c r="P145" s="20"/>
      <c r="U145" s="227" t="s">
        <v>368</v>
      </c>
      <c r="X145" s="91" t="s">
        <v>13</v>
      </c>
      <c r="Y145" s="91" t="s">
        <v>14</v>
      </c>
      <c r="Z145" s="109" t="s">
        <v>15</v>
      </c>
      <c r="AA145" s="91" t="s">
        <v>16</v>
      </c>
      <c r="AB145" s="91" t="s">
        <v>17</v>
      </c>
      <c r="AC145" s="91" t="s">
        <v>18</v>
      </c>
    </row>
    <row r="146" spans="7:29">
      <c r="G146" s="20"/>
      <c r="P146" s="20"/>
      <c r="U146" s="228">
        <f>U9+U18+U27+U36+U45+U54+U63+U72+U81+U90+U99+U108+U117+U126+U135</f>
        <v>0</v>
      </c>
      <c r="W146" s="132" t="s">
        <v>42</v>
      </c>
      <c r="X146" s="110">
        <f t="shared" ref="X146:AC146" si="39">X9+X18+X27+X36+X45+X54+X63+X72+X81+X90+X99+X108+X117+X126+X135</f>
        <v>0</v>
      </c>
      <c r="Y146" s="111">
        <f t="shared" si="39"/>
        <v>0</v>
      </c>
      <c r="Z146" s="111">
        <f t="shared" si="39"/>
        <v>0</v>
      </c>
      <c r="AA146" s="111">
        <f t="shared" si="39"/>
        <v>0</v>
      </c>
      <c r="AB146" s="111">
        <f t="shared" si="39"/>
        <v>0</v>
      </c>
      <c r="AC146" s="123">
        <f t="shared" si="39"/>
        <v>0</v>
      </c>
    </row>
    <row r="147" spans="7:29">
      <c r="G147" s="20"/>
      <c r="P147" s="20"/>
      <c r="U147" s="229">
        <f t="shared" ref="U147:U154" si="40">U10+U19+U28+U37+U46+U55+U64+U73+U82+U91+U100+U109+U118+U127+U136</f>
        <v>15</v>
      </c>
      <c r="W147" s="133" t="s">
        <v>43</v>
      </c>
      <c r="X147" s="114">
        <f t="shared" ref="X147:AC154" si="41">X10+X19+X28+X37+X46+X55+X64+X73+X82+X91+X100+X109+X118+X127+X136</f>
        <v>11</v>
      </c>
      <c r="Y147" s="115">
        <f t="shared" si="41"/>
        <v>11</v>
      </c>
      <c r="Z147" s="115">
        <f t="shared" si="41"/>
        <v>5</v>
      </c>
      <c r="AA147" s="115">
        <f t="shared" si="41"/>
        <v>5</v>
      </c>
      <c r="AB147" s="115">
        <f t="shared" si="41"/>
        <v>10</v>
      </c>
      <c r="AC147" s="121">
        <f t="shared" si="41"/>
        <v>11</v>
      </c>
    </row>
    <row r="148" spans="7:29">
      <c r="G148" s="20"/>
      <c r="P148" s="20"/>
      <c r="U148" s="229">
        <f t="shared" si="40"/>
        <v>0</v>
      </c>
      <c r="W148" s="104" t="s">
        <v>44</v>
      </c>
      <c r="X148" s="114">
        <f t="shared" si="41"/>
        <v>0</v>
      </c>
      <c r="Y148" s="115">
        <f t="shared" si="41"/>
        <v>0</v>
      </c>
      <c r="Z148" s="115">
        <f t="shared" si="41"/>
        <v>0</v>
      </c>
      <c r="AA148" s="115">
        <f t="shared" si="41"/>
        <v>0</v>
      </c>
      <c r="AB148" s="115">
        <f t="shared" si="41"/>
        <v>0</v>
      </c>
      <c r="AC148" s="121">
        <f t="shared" si="41"/>
        <v>0</v>
      </c>
    </row>
    <row r="149" spans="7:29">
      <c r="U149" s="229">
        <f t="shared" si="40"/>
        <v>0</v>
      </c>
      <c r="W149" s="133" t="s">
        <v>45</v>
      </c>
      <c r="X149" s="114">
        <f t="shared" si="41"/>
        <v>0</v>
      </c>
      <c r="Y149" s="115">
        <f t="shared" si="41"/>
        <v>0</v>
      </c>
      <c r="Z149" s="115">
        <f t="shared" si="41"/>
        <v>0</v>
      </c>
      <c r="AA149" s="115">
        <f t="shared" si="41"/>
        <v>0</v>
      </c>
      <c r="AB149" s="115">
        <f t="shared" si="41"/>
        <v>0</v>
      </c>
      <c r="AC149" s="121">
        <f t="shared" si="41"/>
        <v>0</v>
      </c>
    </row>
    <row r="150" spans="7:29">
      <c r="U150" s="229">
        <f t="shared" si="40"/>
        <v>6</v>
      </c>
      <c r="W150" s="133" t="s">
        <v>46</v>
      </c>
      <c r="X150" s="114">
        <f t="shared" si="41"/>
        <v>4</v>
      </c>
      <c r="Y150" s="115">
        <f t="shared" si="41"/>
        <v>4</v>
      </c>
      <c r="Z150" s="115">
        <f t="shared" si="41"/>
        <v>0</v>
      </c>
      <c r="AA150" s="115">
        <f t="shared" si="41"/>
        <v>0</v>
      </c>
      <c r="AB150" s="115">
        <f t="shared" si="41"/>
        <v>4</v>
      </c>
      <c r="AC150" s="121">
        <f t="shared" si="41"/>
        <v>3</v>
      </c>
    </row>
    <row r="151" spans="7:29">
      <c r="U151" s="229">
        <f t="shared" si="40"/>
        <v>7</v>
      </c>
      <c r="W151" s="133" t="s">
        <v>47</v>
      </c>
      <c r="X151" s="114">
        <f t="shared" si="41"/>
        <v>5</v>
      </c>
      <c r="Y151" s="115">
        <f t="shared" si="41"/>
        <v>6</v>
      </c>
      <c r="Z151" s="115">
        <f t="shared" si="41"/>
        <v>0</v>
      </c>
      <c r="AA151" s="115">
        <f t="shared" si="41"/>
        <v>0</v>
      </c>
      <c r="AB151" s="115">
        <f t="shared" si="41"/>
        <v>6</v>
      </c>
      <c r="AC151" s="121">
        <f t="shared" si="41"/>
        <v>5</v>
      </c>
    </row>
    <row r="152" spans="7:29">
      <c r="U152" s="229">
        <f t="shared" si="40"/>
        <v>1</v>
      </c>
      <c r="W152" s="133" t="s">
        <v>48</v>
      </c>
      <c r="X152" s="114">
        <f t="shared" si="41"/>
        <v>1</v>
      </c>
      <c r="Y152" s="115">
        <f t="shared" si="41"/>
        <v>1</v>
      </c>
      <c r="Z152" s="115">
        <f t="shared" si="41"/>
        <v>0</v>
      </c>
      <c r="AA152" s="115">
        <f t="shared" si="41"/>
        <v>0</v>
      </c>
      <c r="AB152" s="115">
        <f t="shared" si="41"/>
        <v>1</v>
      </c>
      <c r="AC152" s="121">
        <f t="shared" si="41"/>
        <v>1</v>
      </c>
    </row>
    <row r="153" spans="7:29">
      <c r="U153" s="229">
        <f t="shared" si="40"/>
        <v>2</v>
      </c>
      <c r="W153" s="133" t="s">
        <v>49</v>
      </c>
      <c r="X153" s="114">
        <f t="shared" si="41"/>
        <v>2</v>
      </c>
      <c r="Y153" s="115">
        <f t="shared" si="41"/>
        <v>2</v>
      </c>
      <c r="Z153" s="115">
        <f t="shared" si="41"/>
        <v>0</v>
      </c>
      <c r="AA153" s="115">
        <f t="shared" si="41"/>
        <v>0</v>
      </c>
      <c r="AB153" s="115">
        <f t="shared" si="41"/>
        <v>2</v>
      </c>
      <c r="AC153" s="121">
        <f t="shared" si="41"/>
        <v>2</v>
      </c>
    </row>
    <row r="154" spans="7:29">
      <c r="U154" s="230">
        <f t="shared" si="40"/>
        <v>0</v>
      </c>
      <c r="W154" s="134" t="s">
        <v>50</v>
      </c>
      <c r="X154" s="118">
        <f t="shared" si="41"/>
        <v>0</v>
      </c>
      <c r="Y154" s="119">
        <f t="shared" si="41"/>
        <v>0</v>
      </c>
      <c r="Z154" s="119">
        <f t="shared" si="41"/>
        <v>0</v>
      </c>
      <c r="AA154" s="119">
        <f t="shared" si="41"/>
        <v>0</v>
      </c>
      <c r="AB154" s="119">
        <f t="shared" si="41"/>
        <v>0</v>
      </c>
      <c r="AC154" s="124">
        <f t="shared" si="41"/>
        <v>0</v>
      </c>
    </row>
  </sheetData>
  <mergeCells count="23">
    <mergeCell ref="A45:A53"/>
    <mergeCell ref="B7:B8"/>
    <mergeCell ref="C7:E7"/>
    <mergeCell ref="F7:H7"/>
    <mergeCell ref="I7:K7"/>
    <mergeCell ref="A9:A17"/>
    <mergeCell ref="R7:T7"/>
    <mergeCell ref="U7:U8"/>
    <mergeCell ref="A18:A26"/>
    <mergeCell ref="A27:A35"/>
    <mergeCell ref="A36:A44"/>
    <mergeCell ref="L7:N7"/>
    <mergeCell ref="O7:Q7"/>
    <mergeCell ref="A99:A107"/>
    <mergeCell ref="A108:A116"/>
    <mergeCell ref="A117:A125"/>
    <mergeCell ref="A126:A134"/>
    <mergeCell ref="A135:A143"/>
    <mergeCell ref="A54:A62"/>
    <mergeCell ref="A63:A71"/>
    <mergeCell ref="A72:A80"/>
    <mergeCell ref="A81:A89"/>
    <mergeCell ref="A90:A9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9"/>
  <sheetViews>
    <sheetView zoomScale="70" zoomScaleNormal="70" workbookViewId="0">
      <selection activeCell="U191" sqref="U191:U199"/>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3.42578125" bestFit="1"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42492</v>
      </c>
      <c r="B9" s="132" t="s">
        <v>42</v>
      </c>
      <c r="C9" s="92"/>
      <c r="D9" s="93"/>
      <c r="E9" s="94">
        <f>C9-D9</f>
        <v>0</v>
      </c>
      <c r="F9" s="92"/>
      <c r="G9" s="93"/>
      <c r="H9" s="94">
        <f t="shared" ref="H9:H72" si="0">F9-G9</f>
        <v>0</v>
      </c>
      <c r="I9" s="92"/>
      <c r="J9" s="93"/>
      <c r="K9" s="94">
        <f t="shared" ref="K9:K72" si="1">I9-J9</f>
        <v>0</v>
      </c>
      <c r="L9" s="92"/>
      <c r="M9" s="93"/>
      <c r="N9" s="94">
        <f t="shared" ref="N9:N72" si="2">L9-M9</f>
        <v>0</v>
      </c>
      <c r="O9" s="92"/>
      <c r="P9" s="93"/>
      <c r="Q9" s="94">
        <f t="shared" ref="Q9:Q72" si="3">O9-P9</f>
        <v>0</v>
      </c>
      <c r="R9" s="92"/>
      <c r="S9" s="93"/>
      <c r="T9" s="94">
        <f t="shared" ref="T9:T72" si="4">R9-S9</f>
        <v>0</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c r="D10" s="20"/>
      <c r="E10" s="96">
        <f t="shared" ref="E10:E73" si="5">C10-D10</f>
        <v>0</v>
      </c>
      <c r="F10" s="95"/>
      <c r="G10" s="20"/>
      <c r="H10" s="96">
        <f t="shared" si="0"/>
        <v>0</v>
      </c>
      <c r="I10" s="95"/>
      <c r="J10" s="20"/>
      <c r="K10" s="96">
        <f t="shared" si="1"/>
        <v>0</v>
      </c>
      <c r="L10" s="95"/>
      <c r="M10" s="20"/>
      <c r="N10" s="96">
        <f t="shared" si="2"/>
        <v>0</v>
      </c>
      <c r="O10" s="95"/>
      <c r="P10" s="20"/>
      <c r="Q10" s="96">
        <f t="shared" si="3"/>
        <v>0</v>
      </c>
      <c r="R10" s="95"/>
      <c r="S10" s="20"/>
      <c r="T10" s="96">
        <f t="shared" si="4"/>
        <v>0</v>
      </c>
      <c r="U10" s="221">
        <f t="shared" ref="U10:U17" si="6">IF(D10=0,0,1)</f>
        <v>0</v>
      </c>
      <c r="V10" s="88"/>
      <c r="W10" s="133" t="s">
        <v>43</v>
      </c>
      <c r="X10" s="114">
        <f t="shared" ref="X10:X73" si="7">+IF(AND(C10&lt;&gt;0,D10&lt;&gt;0,OR(E10&gt;100,E10&lt;-100)),1,0)</f>
        <v>0</v>
      </c>
      <c r="Y10" s="115">
        <f t="shared" ref="Y10:Y73" si="8">+IF(AND(F10&lt;&gt;0,G10&lt;&gt;0,OR(H10&gt;100,H10&lt;-100)),1,0)</f>
        <v>0</v>
      </c>
      <c r="Z10" s="115">
        <f t="shared" ref="Z10:Z73" si="9">+IF(AND(I10&lt;&gt;0,J10&lt;&gt;0,OR(K10&gt;100,K10&lt;-100)),1,0)</f>
        <v>0</v>
      </c>
      <c r="AA10" s="116">
        <f t="shared" ref="AA10:AA73" si="10">+IF(AND(L10&lt;&gt;0,M10&lt;&gt;0,OR(N10&gt;100,N10&lt;-100)),1,0)</f>
        <v>0</v>
      </c>
      <c r="AB10" s="116">
        <f t="shared" ref="AB10:AB73" si="11">+IF(AND(O10&lt;&gt;0,P10&lt;&gt;0,OR(Q10&gt;100,Q10&lt;-100)),1,0)</f>
        <v>0</v>
      </c>
      <c r="AC10" s="117">
        <f t="shared" ref="AC10:AC73" si="12">+IF(AND(R10&lt;&gt;0,S10&lt;&gt;0,OR(T10&gt;100,T10&lt;-100)),1,0)</f>
        <v>0</v>
      </c>
    </row>
    <row r="11" spans="1:29" s="2" customFormat="1" ht="12.75" customHeight="1">
      <c r="A11" s="255"/>
      <c r="B11" s="104" t="s">
        <v>44</v>
      </c>
      <c r="C11" s="95">
        <v>89001825.189994261</v>
      </c>
      <c r="D11" s="20"/>
      <c r="E11" s="96">
        <f t="shared" si="5"/>
        <v>89001825.189994261</v>
      </c>
      <c r="F11" s="95">
        <v>691542.26</v>
      </c>
      <c r="G11" s="20"/>
      <c r="H11" s="96">
        <f t="shared" si="0"/>
        <v>691542.26</v>
      </c>
      <c r="I11" s="95">
        <v>159719.91</v>
      </c>
      <c r="J11" s="20"/>
      <c r="K11" s="96">
        <f t="shared" si="1"/>
        <v>159719.91</v>
      </c>
      <c r="L11" s="95">
        <v>143155.47999999998</v>
      </c>
      <c r="M11" s="20"/>
      <c r="N11" s="96">
        <f t="shared" si="2"/>
        <v>143155.47999999998</v>
      </c>
      <c r="O11" s="95">
        <v>249397.21000000011</v>
      </c>
      <c r="P11" s="20"/>
      <c r="Q11" s="96">
        <f t="shared" si="3"/>
        <v>249397.21000000011</v>
      </c>
      <c r="R11" s="95">
        <v>88077450.149994254</v>
      </c>
      <c r="S11" s="20"/>
      <c r="T11" s="96">
        <f t="shared" si="4"/>
        <v>88077450.149994254</v>
      </c>
      <c r="U11" s="221">
        <f t="shared" si="6"/>
        <v>0</v>
      </c>
      <c r="V11" s="88"/>
      <c r="W11" s="104" t="s">
        <v>44</v>
      </c>
      <c r="X11" s="114">
        <f t="shared" si="7"/>
        <v>0</v>
      </c>
      <c r="Y11" s="115">
        <f t="shared" si="8"/>
        <v>0</v>
      </c>
      <c r="Z11" s="115">
        <f t="shared" si="9"/>
        <v>0</v>
      </c>
      <c r="AA11" s="116">
        <f t="shared" si="10"/>
        <v>0</v>
      </c>
      <c r="AB11" s="116">
        <f t="shared" si="11"/>
        <v>0</v>
      </c>
      <c r="AC11" s="117">
        <f t="shared" si="12"/>
        <v>0</v>
      </c>
    </row>
    <row r="12" spans="1:29" s="2" customFormat="1" ht="12.75" customHeight="1">
      <c r="A12" s="255"/>
      <c r="B12" s="133" t="s">
        <v>45</v>
      </c>
      <c r="C12" s="95"/>
      <c r="D12" s="20"/>
      <c r="E12" s="96">
        <f t="shared" si="5"/>
        <v>0</v>
      </c>
      <c r="F12" s="95"/>
      <c r="G12" s="20"/>
      <c r="H12" s="96">
        <f t="shared" si="0"/>
        <v>0</v>
      </c>
      <c r="I12" s="95"/>
      <c r="J12" s="20"/>
      <c r="K12" s="96">
        <f t="shared" si="1"/>
        <v>0</v>
      </c>
      <c r="L12" s="95"/>
      <c r="M12" s="20"/>
      <c r="N12" s="96">
        <f t="shared" si="2"/>
        <v>0</v>
      </c>
      <c r="O12" s="95"/>
      <c r="P12" s="20"/>
      <c r="Q12" s="96">
        <f t="shared" si="3"/>
        <v>0</v>
      </c>
      <c r="R12" s="95"/>
      <c r="S12" s="20"/>
      <c r="T12" s="96">
        <f t="shared" si="4"/>
        <v>0</v>
      </c>
      <c r="U12" s="221">
        <f t="shared" si="6"/>
        <v>0</v>
      </c>
      <c r="V12" s="88"/>
      <c r="W12" s="133" t="s">
        <v>45</v>
      </c>
      <c r="X12" s="114">
        <f t="shared" si="7"/>
        <v>0</v>
      </c>
      <c r="Y12" s="115">
        <f t="shared" si="8"/>
        <v>0</v>
      </c>
      <c r="Z12" s="115">
        <f t="shared" si="9"/>
        <v>0</v>
      </c>
      <c r="AA12" s="116">
        <f t="shared" si="10"/>
        <v>0</v>
      </c>
      <c r="AB12" s="116">
        <f t="shared" si="11"/>
        <v>0</v>
      </c>
      <c r="AC12" s="117">
        <f t="shared" si="12"/>
        <v>0</v>
      </c>
    </row>
    <row r="13" spans="1:29" s="2" customFormat="1" ht="12.75" customHeight="1">
      <c r="A13" s="255"/>
      <c r="B13" s="133" t="s">
        <v>46</v>
      </c>
      <c r="C13" s="95"/>
      <c r="D13" s="20"/>
      <c r="E13" s="96">
        <f t="shared" si="5"/>
        <v>0</v>
      </c>
      <c r="F13" s="95"/>
      <c r="G13" s="20"/>
      <c r="H13" s="96">
        <f t="shared" si="0"/>
        <v>0</v>
      </c>
      <c r="I13" s="95"/>
      <c r="J13" s="20"/>
      <c r="K13" s="96">
        <f t="shared" si="1"/>
        <v>0</v>
      </c>
      <c r="L13" s="95"/>
      <c r="M13" s="20"/>
      <c r="N13" s="96">
        <f t="shared" si="2"/>
        <v>0</v>
      </c>
      <c r="O13" s="95"/>
      <c r="P13" s="20"/>
      <c r="Q13" s="96">
        <f t="shared" si="3"/>
        <v>0</v>
      </c>
      <c r="R13" s="95"/>
      <c r="S13" s="20"/>
      <c r="T13" s="96">
        <f t="shared" si="4"/>
        <v>0</v>
      </c>
      <c r="U13" s="221">
        <f t="shared" si="6"/>
        <v>0</v>
      </c>
      <c r="V13" s="88"/>
      <c r="W13" s="133" t="s">
        <v>46</v>
      </c>
      <c r="X13" s="114">
        <f t="shared" si="7"/>
        <v>0</v>
      </c>
      <c r="Y13" s="115">
        <f t="shared" si="8"/>
        <v>0</v>
      </c>
      <c r="Z13" s="115">
        <f t="shared" si="9"/>
        <v>0</v>
      </c>
      <c r="AA13" s="116">
        <f t="shared" si="10"/>
        <v>0</v>
      </c>
      <c r="AB13" s="116">
        <f t="shared" si="11"/>
        <v>0</v>
      </c>
      <c r="AC13" s="117">
        <f t="shared" si="12"/>
        <v>0</v>
      </c>
    </row>
    <row r="14" spans="1:29" s="2" customFormat="1" ht="12.75" customHeight="1">
      <c r="A14" s="255"/>
      <c r="B14" s="133" t="s">
        <v>47</v>
      </c>
      <c r="C14" s="95"/>
      <c r="D14" s="20"/>
      <c r="E14" s="96">
        <f t="shared" si="5"/>
        <v>0</v>
      </c>
      <c r="F14" s="95"/>
      <c r="G14" s="20"/>
      <c r="H14" s="96">
        <f t="shared" si="0"/>
        <v>0</v>
      </c>
      <c r="I14" s="95"/>
      <c r="J14" s="20"/>
      <c r="K14" s="96">
        <f t="shared" si="1"/>
        <v>0</v>
      </c>
      <c r="L14" s="95"/>
      <c r="M14" s="20"/>
      <c r="N14" s="96">
        <f t="shared" si="2"/>
        <v>0</v>
      </c>
      <c r="O14" s="95"/>
      <c r="P14" s="20"/>
      <c r="Q14" s="96">
        <f t="shared" si="3"/>
        <v>0</v>
      </c>
      <c r="R14" s="95"/>
      <c r="S14" s="20"/>
      <c r="T14" s="96">
        <f t="shared" si="4"/>
        <v>0</v>
      </c>
      <c r="U14" s="221">
        <f t="shared" si="6"/>
        <v>0</v>
      </c>
      <c r="V14" s="88"/>
      <c r="W14" s="133" t="s">
        <v>47</v>
      </c>
      <c r="X14" s="114">
        <f t="shared" si="7"/>
        <v>0</v>
      </c>
      <c r="Y14" s="115">
        <f t="shared" si="8"/>
        <v>0</v>
      </c>
      <c r="Z14" s="115">
        <f t="shared" si="9"/>
        <v>0</v>
      </c>
      <c r="AA14" s="116">
        <f t="shared" si="10"/>
        <v>0</v>
      </c>
      <c r="AB14" s="116">
        <f t="shared" si="11"/>
        <v>0</v>
      </c>
      <c r="AC14" s="117">
        <f t="shared" si="12"/>
        <v>0</v>
      </c>
    </row>
    <row r="15" spans="1:29" s="2" customFormat="1" ht="12.75" customHeight="1">
      <c r="A15" s="255"/>
      <c r="B15" s="133" t="s">
        <v>48</v>
      </c>
      <c r="C15" s="95"/>
      <c r="D15" s="20"/>
      <c r="E15" s="96">
        <f t="shared" si="5"/>
        <v>0</v>
      </c>
      <c r="F15" s="95"/>
      <c r="G15" s="20"/>
      <c r="H15" s="96">
        <f t="shared" si="0"/>
        <v>0</v>
      </c>
      <c r="I15" s="95"/>
      <c r="J15" s="20"/>
      <c r="K15" s="96">
        <f t="shared" si="1"/>
        <v>0</v>
      </c>
      <c r="L15" s="95"/>
      <c r="M15" s="20"/>
      <c r="N15" s="96">
        <f t="shared" si="2"/>
        <v>0</v>
      </c>
      <c r="O15" s="95"/>
      <c r="P15" s="20"/>
      <c r="Q15" s="96">
        <f t="shared" si="3"/>
        <v>0</v>
      </c>
      <c r="R15" s="95"/>
      <c r="S15" s="20"/>
      <c r="T15" s="96">
        <f t="shared" si="4"/>
        <v>0</v>
      </c>
      <c r="U15" s="221">
        <f t="shared" si="6"/>
        <v>0</v>
      </c>
      <c r="V15" s="88"/>
      <c r="W15" s="133" t="s">
        <v>48</v>
      </c>
      <c r="X15" s="114">
        <f t="shared" si="7"/>
        <v>0</v>
      </c>
      <c r="Y15" s="115">
        <f t="shared" si="8"/>
        <v>0</v>
      </c>
      <c r="Z15" s="115">
        <f t="shared" si="9"/>
        <v>0</v>
      </c>
      <c r="AA15" s="116">
        <f t="shared" si="10"/>
        <v>0</v>
      </c>
      <c r="AB15" s="116">
        <f t="shared" si="11"/>
        <v>0</v>
      </c>
      <c r="AC15" s="117">
        <f t="shared" si="12"/>
        <v>0</v>
      </c>
    </row>
    <row r="16" spans="1:29" s="2" customFormat="1" ht="12.75" customHeight="1">
      <c r="A16" s="255"/>
      <c r="B16" s="133" t="s">
        <v>49</v>
      </c>
      <c r="C16" s="95"/>
      <c r="D16" s="20">
        <v>85132000</v>
      </c>
      <c r="E16" s="96">
        <f t="shared" si="5"/>
        <v>-85132000</v>
      </c>
      <c r="F16" s="95"/>
      <c r="G16" s="20" t="s">
        <v>426</v>
      </c>
      <c r="H16" s="96">
        <f t="shared" si="0"/>
        <v>-1386410</v>
      </c>
      <c r="I16" s="95"/>
      <c r="J16" s="20" t="s">
        <v>589</v>
      </c>
      <c r="K16" s="96">
        <f t="shared" si="1"/>
        <v>-334681</v>
      </c>
      <c r="L16" s="95"/>
      <c r="M16" s="20" t="s">
        <v>590</v>
      </c>
      <c r="N16" s="96">
        <f t="shared" si="2"/>
        <v>-70717.100000000006</v>
      </c>
      <c r="O16" s="95"/>
      <c r="P16" s="20" t="s">
        <v>427</v>
      </c>
      <c r="Q16" s="96">
        <f t="shared" si="3"/>
        <v>-1598620</v>
      </c>
      <c r="R16" s="95"/>
      <c r="S16" s="20">
        <v>82410900</v>
      </c>
      <c r="T16" s="96">
        <f t="shared" si="4"/>
        <v>-82410900</v>
      </c>
      <c r="U16" s="221">
        <f t="shared" si="6"/>
        <v>1</v>
      </c>
      <c r="V16" s="88"/>
      <c r="W16" s="133" t="s">
        <v>49</v>
      </c>
      <c r="X16" s="114">
        <f t="shared" si="7"/>
        <v>0</v>
      </c>
      <c r="Y16" s="115">
        <f t="shared" si="8"/>
        <v>0</v>
      </c>
      <c r="Z16" s="115">
        <f t="shared" si="9"/>
        <v>0</v>
      </c>
      <c r="AA16" s="116">
        <f t="shared" si="10"/>
        <v>0</v>
      </c>
      <c r="AB16" s="116">
        <f t="shared" si="11"/>
        <v>0</v>
      </c>
      <c r="AC16" s="117">
        <f t="shared" si="12"/>
        <v>0</v>
      </c>
    </row>
    <row r="17" spans="1:29" s="2" customFormat="1" ht="12.75" customHeight="1">
      <c r="A17" s="256"/>
      <c r="B17" s="134" t="s">
        <v>50</v>
      </c>
      <c r="C17" s="97"/>
      <c r="D17" s="98"/>
      <c r="E17" s="99">
        <f t="shared" si="5"/>
        <v>0</v>
      </c>
      <c r="F17" s="97"/>
      <c r="G17" s="98"/>
      <c r="H17" s="99">
        <f t="shared" si="0"/>
        <v>0</v>
      </c>
      <c r="I17" s="97"/>
      <c r="J17" s="98"/>
      <c r="K17" s="99">
        <f t="shared" si="1"/>
        <v>0</v>
      </c>
      <c r="L17" s="97"/>
      <c r="M17" s="98"/>
      <c r="N17" s="99">
        <f t="shared" si="2"/>
        <v>0</v>
      </c>
      <c r="O17" s="97"/>
      <c r="P17" s="98"/>
      <c r="Q17" s="99">
        <f t="shared" si="3"/>
        <v>0</v>
      </c>
      <c r="R17" s="97"/>
      <c r="S17" s="98"/>
      <c r="T17" s="99">
        <f t="shared" si="4"/>
        <v>0</v>
      </c>
      <c r="U17" s="222">
        <f t="shared" si="6"/>
        <v>0</v>
      </c>
      <c r="V17" s="88"/>
      <c r="W17" s="134" t="s">
        <v>50</v>
      </c>
      <c r="X17" s="118">
        <f t="shared" si="7"/>
        <v>0</v>
      </c>
      <c r="Y17" s="119">
        <f t="shared" si="8"/>
        <v>0</v>
      </c>
      <c r="Z17" s="119">
        <f t="shared" si="9"/>
        <v>0</v>
      </c>
      <c r="AA17" s="120">
        <f t="shared" si="10"/>
        <v>0</v>
      </c>
      <c r="AB17" s="120">
        <f t="shared" si="11"/>
        <v>0</v>
      </c>
      <c r="AC17" s="223">
        <f t="shared" si="12"/>
        <v>0</v>
      </c>
    </row>
    <row r="18" spans="1:29" ht="15.75" customHeight="1">
      <c r="A18" s="254">
        <v>42493</v>
      </c>
      <c r="B18" s="132" t="s">
        <v>42</v>
      </c>
      <c r="C18" s="92">
        <v>57770223.539999448</v>
      </c>
      <c r="D18" s="93"/>
      <c r="E18" s="94">
        <f t="shared" si="5"/>
        <v>57770223.539999448</v>
      </c>
      <c r="F18" s="92">
        <v>1171263.8</v>
      </c>
      <c r="G18" s="93"/>
      <c r="H18" s="94">
        <f t="shared" si="0"/>
        <v>1171263.8</v>
      </c>
      <c r="I18" s="92">
        <v>97221.87</v>
      </c>
      <c r="J18" s="93"/>
      <c r="K18" s="94">
        <f t="shared" si="1"/>
        <v>97221.87</v>
      </c>
      <c r="L18" s="92">
        <v>7515.81</v>
      </c>
      <c r="M18" s="93"/>
      <c r="N18" s="94">
        <f t="shared" si="2"/>
        <v>7515.81</v>
      </c>
      <c r="O18" s="92">
        <v>1083439.0100000002</v>
      </c>
      <c r="P18" s="93"/>
      <c r="Q18" s="94">
        <f t="shared" si="3"/>
        <v>1083439.0100000002</v>
      </c>
      <c r="R18" s="92">
        <v>58851918.149999447</v>
      </c>
      <c r="S18" s="93"/>
      <c r="T18" s="94">
        <f t="shared" si="4"/>
        <v>58851918.149999447</v>
      </c>
      <c r="U18" s="220">
        <f>IF(D18=0,0,1)</f>
        <v>0</v>
      </c>
      <c r="W18" s="132" t="s">
        <v>42</v>
      </c>
      <c r="X18" s="110">
        <f t="shared" si="7"/>
        <v>0</v>
      </c>
      <c r="Y18" s="111">
        <f t="shared" si="8"/>
        <v>0</v>
      </c>
      <c r="Z18" s="111">
        <f t="shared" si="9"/>
        <v>0</v>
      </c>
      <c r="AA18" s="112">
        <f t="shared" si="10"/>
        <v>0</v>
      </c>
      <c r="AB18" s="112">
        <f t="shared" si="11"/>
        <v>0</v>
      </c>
      <c r="AC18" s="113">
        <f t="shared" si="12"/>
        <v>0</v>
      </c>
    </row>
    <row r="19" spans="1:29" ht="15.75">
      <c r="A19" s="255"/>
      <c r="B19" s="133" t="s">
        <v>43</v>
      </c>
      <c r="C19" s="95">
        <v>42067629.020000257</v>
      </c>
      <c r="D19" s="20">
        <v>43700010</v>
      </c>
      <c r="E19" s="96">
        <f t="shared" si="5"/>
        <v>-1632380.9799997434</v>
      </c>
      <c r="F19" s="95">
        <v>101734.94</v>
      </c>
      <c r="G19" s="20" t="s">
        <v>428</v>
      </c>
      <c r="H19" s="96">
        <f t="shared" si="0"/>
        <v>-468265.06</v>
      </c>
      <c r="I19" s="95">
        <v>0</v>
      </c>
      <c r="J19" s="20" t="s">
        <v>591</v>
      </c>
      <c r="K19" s="96">
        <f t="shared" si="1"/>
        <v>-214603</v>
      </c>
      <c r="L19" s="95">
        <v>0</v>
      </c>
      <c r="M19" s="20" t="s">
        <v>592</v>
      </c>
      <c r="N19" s="96">
        <f t="shared" si="2"/>
        <v>-104133</v>
      </c>
      <c r="O19" s="95">
        <v>93228.79</v>
      </c>
      <c r="P19" s="20" t="s">
        <v>429</v>
      </c>
      <c r="Q19" s="96">
        <f t="shared" si="3"/>
        <v>-78426.210000000006</v>
      </c>
      <c r="R19" s="95">
        <v>43699982.210000247</v>
      </c>
      <c r="S19" s="20">
        <v>43063830</v>
      </c>
      <c r="T19" s="96">
        <f t="shared" si="4"/>
        <v>636152.21000024676</v>
      </c>
      <c r="U19" s="221">
        <f t="shared" ref="U19:U82" si="13">IF(D19=0,0,1)</f>
        <v>1</v>
      </c>
      <c r="W19" s="133" t="s">
        <v>43</v>
      </c>
      <c r="X19" s="114">
        <f t="shared" si="7"/>
        <v>1</v>
      </c>
      <c r="Y19" s="115">
        <f t="shared" si="8"/>
        <v>1</v>
      </c>
      <c r="Z19" s="115">
        <f t="shared" si="9"/>
        <v>0</v>
      </c>
      <c r="AA19" s="116">
        <f t="shared" si="10"/>
        <v>0</v>
      </c>
      <c r="AB19" s="116">
        <f t="shared" si="11"/>
        <v>1</v>
      </c>
      <c r="AC19" s="117">
        <f t="shared" si="12"/>
        <v>1</v>
      </c>
    </row>
    <row r="20" spans="1:29" ht="15.75">
      <c r="A20" s="255"/>
      <c r="B20" s="104" t="s">
        <v>44</v>
      </c>
      <c r="C20" s="95">
        <v>88077450.149994254</v>
      </c>
      <c r="D20" s="20">
        <v>0</v>
      </c>
      <c r="E20" s="96">
        <f t="shared" si="5"/>
        <v>88077450.149994254</v>
      </c>
      <c r="F20" s="95">
        <v>2254470.7800000012</v>
      </c>
      <c r="G20" s="20"/>
      <c r="H20" s="96">
        <f t="shared" si="0"/>
        <v>2254470.7800000012</v>
      </c>
      <c r="I20" s="95">
        <v>255931.47999999995</v>
      </c>
      <c r="J20" s="20"/>
      <c r="K20" s="96">
        <f t="shared" si="1"/>
        <v>255931.47999999995</v>
      </c>
      <c r="L20" s="95">
        <v>47054.55</v>
      </c>
      <c r="M20" s="20"/>
      <c r="N20" s="96">
        <f t="shared" si="2"/>
        <v>47054.55</v>
      </c>
      <c r="O20" s="95">
        <v>376387.36</v>
      </c>
      <c r="P20" s="20"/>
      <c r="Q20" s="96">
        <f t="shared" si="3"/>
        <v>376387.36</v>
      </c>
      <c r="R20" s="95">
        <v>85655468.939994261</v>
      </c>
      <c r="S20" s="20">
        <v>0</v>
      </c>
      <c r="T20" s="96">
        <f t="shared" si="4"/>
        <v>85655468.939994261</v>
      </c>
      <c r="U20" s="221">
        <f t="shared" si="13"/>
        <v>0</v>
      </c>
      <c r="W20" s="104" t="s">
        <v>44</v>
      </c>
      <c r="X20" s="114">
        <f t="shared" si="7"/>
        <v>0</v>
      </c>
      <c r="Y20" s="115">
        <f t="shared" si="8"/>
        <v>0</v>
      </c>
      <c r="Z20" s="115">
        <f t="shared" si="9"/>
        <v>0</v>
      </c>
      <c r="AA20" s="116">
        <f t="shared" si="10"/>
        <v>0</v>
      </c>
      <c r="AB20" s="116">
        <f t="shared" si="11"/>
        <v>0</v>
      </c>
      <c r="AC20" s="117">
        <f t="shared" si="12"/>
        <v>0</v>
      </c>
    </row>
    <row r="21" spans="1:29" ht="15.75">
      <c r="A21" s="255"/>
      <c r="B21" s="133" t="s">
        <v>45</v>
      </c>
      <c r="C21" s="95">
        <v>53821763.021397956</v>
      </c>
      <c r="D21" s="20">
        <v>53523930</v>
      </c>
      <c r="E21" s="96">
        <f t="shared" si="5"/>
        <v>297833.02139795572</v>
      </c>
      <c r="F21" s="95">
        <v>333924.09999999998</v>
      </c>
      <c r="G21" s="20" t="s">
        <v>430</v>
      </c>
      <c r="H21" s="96">
        <f t="shared" si="0"/>
        <v>-1826215.9</v>
      </c>
      <c r="I21" s="95">
        <v>37728.439999999995</v>
      </c>
      <c r="J21" s="20" t="s">
        <v>593</v>
      </c>
      <c r="K21" s="96">
        <f t="shared" si="1"/>
        <v>-134296.56</v>
      </c>
      <c r="L21" s="95">
        <v>1687.96</v>
      </c>
      <c r="M21" s="20" t="s">
        <v>594</v>
      </c>
      <c r="N21" s="96">
        <f t="shared" si="2"/>
        <v>-314083.03999999998</v>
      </c>
      <c r="O21" s="95">
        <v>0</v>
      </c>
      <c r="P21" s="20" t="s">
        <v>431</v>
      </c>
      <c r="Q21" s="96">
        <f t="shared" si="3"/>
        <v>-352250</v>
      </c>
      <c r="R21" s="95">
        <v>53523879.401397951</v>
      </c>
      <c r="S21" s="20">
        <v>56638000</v>
      </c>
      <c r="T21" s="96">
        <f t="shared" si="4"/>
        <v>-3114120.5986020491</v>
      </c>
      <c r="U21" s="221">
        <f t="shared" si="13"/>
        <v>1</v>
      </c>
      <c r="W21" s="133" t="s">
        <v>45</v>
      </c>
      <c r="X21" s="114">
        <f t="shared" si="7"/>
        <v>1</v>
      </c>
      <c r="Y21" s="115">
        <f t="shared" si="8"/>
        <v>1</v>
      </c>
      <c r="Z21" s="115">
        <f t="shared" si="9"/>
        <v>1</v>
      </c>
      <c r="AA21" s="116">
        <f t="shared" si="10"/>
        <v>1</v>
      </c>
      <c r="AB21" s="116">
        <f t="shared" si="11"/>
        <v>0</v>
      </c>
      <c r="AC21" s="117">
        <f t="shared" si="12"/>
        <v>1</v>
      </c>
    </row>
    <row r="22" spans="1:29" ht="15.75">
      <c r="A22" s="255"/>
      <c r="B22" s="133" t="s">
        <v>46</v>
      </c>
      <c r="C22" s="95">
        <v>114226177.38999842</v>
      </c>
      <c r="D22" s="20">
        <v>116441100</v>
      </c>
      <c r="E22" s="96">
        <f t="shared" si="5"/>
        <v>-2214922.6100015789</v>
      </c>
      <c r="F22" s="95">
        <v>804895.88</v>
      </c>
      <c r="G22" s="20" t="s">
        <v>432</v>
      </c>
      <c r="H22" s="96">
        <f t="shared" si="0"/>
        <v>-3797944.12</v>
      </c>
      <c r="I22" s="95">
        <v>26460.78</v>
      </c>
      <c r="J22" s="20" t="s">
        <v>595</v>
      </c>
      <c r="K22" s="96">
        <f t="shared" si="1"/>
        <v>-377326.22</v>
      </c>
      <c r="L22" s="95">
        <v>1590.21</v>
      </c>
      <c r="M22" s="20" t="s">
        <v>596</v>
      </c>
      <c r="N22" s="96">
        <f t="shared" si="2"/>
        <v>-75328.09</v>
      </c>
      <c r="O22" s="95">
        <v>0</v>
      </c>
      <c r="P22" s="20" t="s">
        <v>433</v>
      </c>
      <c r="Q22" s="96">
        <f t="shared" si="3"/>
        <v>-975883</v>
      </c>
      <c r="R22" s="95">
        <v>116440696.77999839</v>
      </c>
      <c r="S22" s="20">
        <v>116594400</v>
      </c>
      <c r="T22" s="96">
        <f t="shared" si="4"/>
        <v>-153703.22000160813</v>
      </c>
      <c r="U22" s="221">
        <f t="shared" si="13"/>
        <v>1</v>
      </c>
      <c r="W22" s="133" t="s">
        <v>46</v>
      </c>
      <c r="X22" s="114">
        <f t="shared" si="7"/>
        <v>1</v>
      </c>
      <c r="Y22" s="115">
        <f t="shared" si="8"/>
        <v>1</v>
      </c>
      <c r="Z22" s="115">
        <f t="shared" si="9"/>
        <v>1</v>
      </c>
      <c r="AA22" s="116">
        <f t="shared" si="10"/>
        <v>1</v>
      </c>
      <c r="AB22" s="116">
        <f t="shared" si="11"/>
        <v>0</v>
      </c>
      <c r="AC22" s="117">
        <f t="shared" si="12"/>
        <v>1</v>
      </c>
    </row>
    <row r="23" spans="1:29" ht="15.75">
      <c r="A23" s="255"/>
      <c r="B23" s="133" t="s">
        <v>47</v>
      </c>
      <c r="C23" s="95">
        <v>27355639.980000127</v>
      </c>
      <c r="D23" s="20"/>
      <c r="E23" s="96">
        <f t="shared" si="5"/>
        <v>27355639.980000127</v>
      </c>
      <c r="F23" s="95">
        <v>220013.70000000007</v>
      </c>
      <c r="G23" s="20"/>
      <c r="H23" s="96">
        <f t="shared" si="0"/>
        <v>220013.70000000007</v>
      </c>
      <c r="I23" s="95">
        <v>13049.2</v>
      </c>
      <c r="J23" s="20"/>
      <c r="K23" s="96">
        <f t="shared" si="1"/>
        <v>13049.2</v>
      </c>
      <c r="L23" s="95">
        <v>23757.7</v>
      </c>
      <c r="M23" s="20"/>
      <c r="N23" s="96">
        <f t="shared" si="2"/>
        <v>23757.7</v>
      </c>
      <c r="O23" s="95">
        <v>66649.34</v>
      </c>
      <c r="P23" s="20"/>
      <c r="Q23" s="96">
        <f t="shared" si="3"/>
        <v>66649.34</v>
      </c>
      <c r="R23" s="95">
        <v>31892756.300000127</v>
      </c>
      <c r="S23" s="20"/>
      <c r="T23" s="96">
        <f t="shared" si="4"/>
        <v>31892756.300000127</v>
      </c>
      <c r="U23" s="221">
        <f t="shared" si="13"/>
        <v>0</v>
      </c>
      <c r="W23" s="133" t="s">
        <v>47</v>
      </c>
      <c r="X23" s="114">
        <f t="shared" si="7"/>
        <v>0</v>
      </c>
      <c r="Y23" s="115">
        <f t="shared" si="8"/>
        <v>0</v>
      </c>
      <c r="Z23" s="115">
        <f t="shared" si="9"/>
        <v>0</v>
      </c>
      <c r="AA23" s="116">
        <f t="shared" si="10"/>
        <v>0</v>
      </c>
      <c r="AB23" s="116">
        <f t="shared" si="11"/>
        <v>0</v>
      </c>
      <c r="AC23" s="117">
        <f t="shared" si="12"/>
        <v>0</v>
      </c>
    </row>
    <row r="24" spans="1:29" ht="15.75">
      <c r="A24" s="255"/>
      <c r="B24" s="133" t="s">
        <v>48</v>
      </c>
      <c r="C24" s="95">
        <v>103269506.66999874</v>
      </c>
      <c r="D24" s="20"/>
      <c r="E24" s="96">
        <f t="shared" si="5"/>
        <v>103269506.66999874</v>
      </c>
      <c r="F24" s="95">
        <v>1777169.7100000009</v>
      </c>
      <c r="G24" s="20"/>
      <c r="H24" s="96">
        <f t="shared" si="0"/>
        <v>1777169.7100000009</v>
      </c>
      <c r="I24" s="95">
        <v>217448.72</v>
      </c>
      <c r="J24" s="20"/>
      <c r="K24" s="96">
        <f t="shared" si="1"/>
        <v>217448.72</v>
      </c>
      <c r="L24" s="95">
        <v>42395.58</v>
      </c>
      <c r="M24" s="20"/>
      <c r="N24" s="96">
        <f t="shared" si="2"/>
        <v>42395.58</v>
      </c>
      <c r="O24" s="95">
        <v>683734.44000000029</v>
      </c>
      <c r="P24" s="20"/>
      <c r="Q24" s="96">
        <f t="shared" si="3"/>
        <v>683734.44000000029</v>
      </c>
      <c r="R24" s="95">
        <v>100983655.65999874</v>
      </c>
      <c r="S24" s="20"/>
      <c r="T24" s="96">
        <f t="shared" si="4"/>
        <v>100983655.65999874</v>
      </c>
      <c r="U24" s="221">
        <f t="shared" si="13"/>
        <v>0</v>
      </c>
      <c r="W24" s="133" t="s">
        <v>48</v>
      </c>
      <c r="X24" s="114">
        <f t="shared" si="7"/>
        <v>0</v>
      </c>
      <c r="Y24" s="115">
        <f t="shared" si="8"/>
        <v>0</v>
      </c>
      <c r="Z24" s="115">
        <f t="shared" si="9"/>
        <v>0</v>
      </c>
      <c r="AA24" s="116">
        <f t="shared" si="10"/>
        <v>0</v>
      </c>
      <c r="AB24" s="116">
        <f t="shared" si="11"/>
        <v>0</v>
      </c>
      <c r="AC24" s="117">
        <f t="shared" si="12"/>
        <v>0</v>
      </c>
    </row>
    <row r="25" spans="1:29" ht="15.75">
      <c r="A25" s="255"/>
      <c r="B25" s="133" t="s">
        <v>49</v>
      </c>
      <c r="C25" s="95">
        <v>85131970.519999385</v>
      </c>
      <c r="D25" s="20"/>
      <c r="E25" s="96">
        <f t="shared" si="5"/>
        <v>85131970.519999385</v>
      </c>
      <c r="F25" s="95">
        <v>1386406.59</v>
      </c>
      <c r="G25" s="20"/>
      <c r="H25" s="96">
        <f t="shared" si="0"/>
        <v>1386406.59</v>
      </c>
      <c r="I25" s="95">
        <v>334681.11</v>
      </c>
      <c r="J25" s="20"/>
      <c r="K25" s="96">
        <f t="shared" si="1"/>
        <v>334681.11</v>
      </c>
      <c r="L25" s="95">
        <v>70717.06</v>
      </c>
      <c r="M25" s="20"/>
      <c r="N25" s="96">
        <f t="shared" si="2"/>
        <v>70717.06</v>
      </c>
      <c r="O25" s="95">
        <v>1598621.3999999997</v>
      </c>
      <c r="P25" s="20"/>
      <c r="Q25" s="96">
        <f t="shared" si="3"/>
        <v>1598621.3999999997</v>
      </c>
      <c r="R25" s="95">
        <v>82410906.579999402</v>
      </c>
      <c r="S25" s="20"/>
      <c r="T25" s="96">
        <f t="shared" si="4"/>
        <v>82410906.579999402</v>
      </c>
      <c r="U25" s="221">
        <f t="shared" si="13"/>
        <v>0</v>
      </c>
      <c r="W25" s="133" t="s">
        <v>49</v>
      </c>
      <c r="X25" s="114">
        <f t="shared" si="7"/>
        <v>0</v>
      </c>
      <c r="Y25" s="115">
        <f t="shared" si="8"/>
        <v>0</v>
      </c>
      <c r="Z25" s="115">
        <f t="shared" si="9"/>
        <v>0</v>
      </c>
      <c r="AA25" s="116">
        <f t="shared" si="10"/>
        <v>0</v>
      </c>
      <c r="AB25" s="116">
        <f t="shared" si="11"/>
        <v>0</v>
      </c>
      <c r="AC25" s="117">
        <f t="shared" si="12"/>
        <v>0</v>
      </c>
    </row>
    <row r="26" spans="1:29" ht="15.75">
      <c r="A26" s="256"/>
      <c r="B26" s="134" t="s">
        <v>50</v>
      </c>
      <c r="C26" s="97">
        <v>116962946.779999</v>
      </c>
      <c r="D26" s="98"/>
      <c r="E26" s="99">
        <f t="shared" si="5"/>
        <v>116962946.779999</v>
      </c>
      <c r="F26" s="97">
        <v>1865007.9500000009</v>
      </c>
      <c r="G26" s="98"/>
      <c r="H26" s="99">
        <f t="shared" si="0"/>
        <v>1865007.9500000009</v>
      </c>
      <c r="I26" s="97">
        <v>203659.52999999997</v>
      </c>
      <c r="J26" s="98"/>
      <c r="K26" s="99">
        <f t="shared" si="1"/>
        <v>203659.52999999997</v>
      </c>
      <c r="L26" s="97">
        <v>462066.61</v>
      </c>
      <c r="M26" s="98"/>
      <c r="N26" s="99">
        <f t="shared" si="2"/>
        <v>462066.61</v>
      </c>
      <c r="O26" s="97">
        <v>796280.27</v>
      </c>
      <c r="P26" s="98"/>
      <c r="Q26" s="99">
        <f t="shared" si="3"/>
        <v>796280.27</v>
      </c>
      <c r="R26" s="97">
        <v>114043251.47999901</v>
      </c>
      <c r="S26" s="98"/>
      <c r="T26" s="99">
        <f t="shared" si="4"/>
        <v>114043251.47999901</v>
      </c>
      <c r="U26" s="222">
        <f t="shared" si="13"/>
        <v>0</v>
      </c>
      <c r="W26" s="134" t="s">
        <v>50</v>
      </c>
      <c r="X26" s="118">
        <f t="shared" si="7"/>
        <v>0</v>
      </c>
      <c r="Y26" s="119">
        <f t="shared" si="8"/>
        <v>0</v>
      </c>
      <c r="Z26" s="119">
        <f t="shared" si="9"/>
        <v>0</v>
      </c>
      <c r="AA26" s="120">
        <f t="shared" si="10"/>
        <v>0</v>
      </c>
      <c r="AB26" s="120">
        <f t="shared" si="11"/>
        <v>0</v>
      </c>
      <c r="AC26" s="223">
        <f t="shared" si="12"/>
        <v>0</v>
      </c>
    </row>
    <row r="27" spans="1:29" ht="15.75" customHeight="1">
      <c r="A27" s="254">
        <v>42494</v>
      </c>
      <c r="B27" s="133" t="s">
        <v>42</v>
      </c>
      <c r="C27" s="95">
        <v>58851918.149999447</v>
      </c>
      <c r="D27" s="20"/>
      <c r="E27" s="96">
        <f t="shared" si="5"/>
        <v>58851918.149999447</v>
      </c>
      <c r="F27" s="95">
        <v>911088.48</v>
      </c>
      <c r="G27" s="20"/>
      <c r="H27" s="96">
        <f t="shared" si="0"/>
        <v>911088.48</v>
      </c>
      <c r="I27" s="95">
        <v>334481.31999999995</v>
      </c>
      <c r="J27" s="20"/>
      <c r="K27" s="96">
        <f t="shared" si="1"/>
        <v>334481.31999999995</v>
      </c>
      <c r="L27" s="95">
        <v>0</v>
      </c>
      <c r="M27" s="20"/>
      <c r="N27" s="96">
        <f t="shared" si="2"/>
        <v>0</v>
      </c>
      <c r="O27" s="95">
        <v>0</v>
      </c>
      <c r="P27" s="20"/>
      <c r="Q27" s="96">
        <f t="shared" si="3"/>
        <v>0</v>
      </c>
      <c r="R27" s="95">
        <v>58275310.989999443</v>
      </c>
      <c r="S27" s="20"/>
      <c r="T27" s="96">
        <f t="shared" si="4"/>
        <v>58275310.989999443</v>
      </c>
      <c r="U27" s="221">
        <f t="shared" si="13"/>
        <v>0</v>
      </c>
      <c r="W27" s="132" t="s">
        <v>42</v>
      </c>
      <c r="X27" s="114">
        <f t="shared" si="7"/>
        <v>0</v>
      </c>
      <c r="Y27" s="115">
        <f t="shared" si="8"/>
        <v>0</v>
      </c>
      <c r="Z27" s="115">
        <f t="shared" si="9"/>
        <v>0</v>
      </c>
      <c r="AA27" s="115">
        <f t="shared" si="10"/>
        <v>0</v>
      </c>
      <c r="AB27" s="116">
        <f t="shared" si="11"/>
        <v>0</v>
      </c>
      <c r="AC27" s="121">
        <f t="shared" si="12"/>
        <v>0</v>
      </c>
    </row>
    <row r="28" spans="1:29" ht="15.75">
      <c r="A28" s="255"/>
      <c r="B28" s="133" t="s">
        <v>43</v>
      </c>
      <c r="C28" s="95">
        <v>43699982.210000247</v>
      </c>
      <c r="D28" s="20">
        <v>43063830</v>
      </c>
      <c r="E28" s="96">
        <f t="shared" si="5"/>
        <v>636152.21000024676</v>
      </c>
      <c r="F28" s="95">
        <v>580334.32999999973</v>
      </c>
      <c r="G28" s="20" t="s">
        <v>434</v>
      </c>
      <c r="H28" s="96">
        <f t="shared" si="0"/>
        <v>279765.32999999973</v>
      </c>
      <c r="I28" s="95">
        <v>214602.69</v>
      </c>
      <c r="J28" s="20" t="s">
        <v>597</v>
      </c>
      <c r="K28" s="96">
        <f t="shared" si="1"/>
        <v>189382.79</v>
      </c>
      <c r="L28" s="95">
        <v>104133.23</v>
      </c>
      <c r="M28" s="20" t="s">
        <v>598</v>
      </c>
      <c r="N28" s="96">
        <f t="shared" si="2"/>
        <v>94062.93</v>
      </c>
      <c r="O28" s="95">
        <v>171654.8</v>
      </c>
      <c r="P28" s="20" t="s">
        <v>435</v>
      </c>
      <c r="Q28" s="96">
        <f t="shared" si="3"/>
        <v>-179253.2</v>
      </c>
      <c r="R28" s="95">
        <v>43063832.55000025</v>
      </c>
      <c r="S28" s="20">
        <v>42435780</v>
      </c>
      <c r="T28" s="96">
        <f t="shared" si="4"/>
        <v>628052.55000025034</v>
      </c>
      <c r="U28" s="221">
        <f t="shared" si="13"/>
        <v>1</v>
      </c>
      <c r="W28" s="133" t="s">
        <v>43</v>
      </c>
      <c r="X28" s="114">
        <f t="shared" si="7"/>
        <v>1</v>
      </c>
      <c r="Y28" s="115">
        <f t="shared" si="8"/>
        <v>1</v>
      </c>
      <c r="Z28" s="115">
        <f t="shared" si="9"/>
        <v>1</v>
      </c>
      <c r="AA28" s="115">
        <f t="shared" si="10"/>
        <v>1</v>
      </c>
      <c r="AB28" s="116">
        <f t="shared" si="11"/>
        <v>1</v>
      </c>
      <c r="AC28" s="121">
        <f t="shared" si="12"/>
        <v>1</v>
      </c>
    </row>
    <row r="29" spans="1:29" ht="15.75">
      <c r="A29" s="255"/>
      <c r="B29" s="104" t="s">
        <v>44</v>
      </c>
      <c r="C29" s="95">
        <v>85655468.939994261</v>
      </c>
      <c r="D29" s="20">
        <v>0</v>
      </c>
      <c r="E29" s="96">
        <f t="shared" si="5"/>
        <v>85655468.939994261</v>
      </c>
      <c r="F29" s="95">
        <v>1722826.2100000009</v>
      </c>
      <c r="G29" s="20"/>
      <c r="H29" s="96">
        <f t="shared" si="0"/>
        <v>1722826.2100000009</v>
      </c>
      <c r="I29" s="95">
        <v>373205.11</v>
      </c>
      <c r="J29" s="20"/>
      <c r="K29" s="96">
        <f t="shared" si="1"/>
        <v>373205.11</v>
      </c>
      <c r="L29" s="95">
        <v>30562.959999999999</v>
      </c>
      <c r="M29" s="20"/>
      <c r="N29" s="96">
        <f t="shared" si="2"/>
        <v>30562.959999999999</v>
      </c>
      <c r="O29" s="95">
        <v>0</v>
      </c>
      <c r="P29" s="20"/>
      <c r="Q29" s="96">
        <f t="shared" si="3"/>
        <v>0</v>
      </c>
      <c r="R29" s="95">
        <v>84275284.879994258</v>
      </c>
      <c r="S29" s="20">
        <v>0</v>
      </c>
      <c r="T29" s="96">
        <f t="shared" si="4"/>
        <v>84275284.879994258</v>
      </c>
      <c r="U29" s="221">
        <f t="shared" si="13"/>
        <v>0</v>
      </c>
      <c r="W29" s="104" t="s">
        <v>44</v>
      </c>
      <c r="X29" s="114">
        <f t="shared" si="7"/>
        <v>0</v>
      </c>
      <c r="Y29" s="115">
        <f t="shared" si="8"/>
        <v>0</v>
      </c>
      <c r="Z29" s="115">
        <f t="shared" si="9"/>
        <v>0</v>
      </c>
      <c r="AA29" s="115">
        <f t="shared" si="10"/>
        <v>0</v>
      </c>
      <c r="AB29" s="116">
        <f t="shared" si="11"/>
        <v>0</v>
      </c>
      <c r="AC29" s="121">
        <f t="shared" si="12"/>
        <v>0</v>
      </c>
    </row>
    <row r="30" spans="1:29" ht="15.75">
      <c r="A30" s="255"/>
      <c r="B30" s="133" t="s">
        <v>45</v>
      </c>
      <c r="C30" s="95">
        <v>53523879.401397951</v>
      </c>
      <c r="D30" s="20">
        <v>0</v>
      </c>
      <c r="E30" s="96">
        <f t="shared" si="5"/>
        <v>53523879.401397951</v>
      </c>
      <c r="F30" s="95">
        <v>2160143.8399999994</v>
      </c>
      <c r="G30" s="20"/>
      <c r="H30" s="96">
        <f t="shared" si="0"/>
        <v>2160143.8399999994</v>
      </c>
      <c r="I30" s="95">
        <v>315771.46999999997</v>
      </c>
      <c r="J30" s="20"/>
      <c r="K30" s="96">
        <f t="shared" si="1"/>
        <v>315771.46999999997</v>
      </c>
      <c r="L30" s="95">
        <v>172024.67</v>
      </c>
      <c r="M30" s="20"/>
      <c r="N30" s="96">
        <f t="shared" si="2"/>
        <v>172024.67</v>
      </c>
      <c r="O30" s="95">
        <v>352250.03</v>
      </c>
      <c r="P30" s="20"/>
      <c r="Q30" s="96">
        <f t="shared" si="3"/>
        <v>352250.03</v>
      </c>
      <c r="R30" s="95">
        <v>56638034.071397945</v>
      </c>
      <c r="S30" s="20">
        <v>0</v>
      </c>
      <c r="T30" s="96">
        <f t="shared" si="4"/>
        <v>56638034.071397945</v>
      </c>
      <c r="U30" s="221">
        <f t="shared" si="13"/>
        <v>0</v>
      </c>
      <c r="W30" s="133" t="s">
        <v>45</v>
      </c>
      <c r="X30" s="114">
        <f t="shared" si="7"/>
        <v>0</v>
      </c>
      <c r="Y30" s="4">
        <f t="shared" si="8"/>
        <v>0</v>
      </c>
      <c r="Z30" s="122">
        <f t="shared" si="9"/>
        <v>0</v>
      </c>
      <c r="AA30" s="4">
        <f t="shared" si="10"/>
        <v>0</v>
      </c>
      <c r="AB30" s="116">
        <f t="shared" si="11"/>
        <v>0</v>
      </c>
      <c r="AC30" s="121">
        <f t="shared" si="12"/>
        <v>0</v>
      </c>
    </row>
    <row r="31" spans="1:29" ht="15.75">
      <c r="A31" s="255"/>
      <c r="B31" s="133" t="s">
        <v>46</v>
      </c>
      <c r="C31" s="95">
        <v>116440696.77999839</v>
      </c>
      <c r="D31" s="20">
        <v>0</v>
      </c>
      <c r="E31" s="96">
        <f t="shared" si="5"/>
        <v>116440696.77999839</v>
      </c>
      <c r="F31" s="95">
        <v>4602835.2500000009</v>
      </c>
      <c r="G31" s="20"/>
      <c r="H31" s="96">
        <f t="shared" si="0"/>
        <v>4602835.2500000009</v>
      </c>
      <c r="I31" s="95">
        <v>429078.3800000003</v>
      </c>
      <c r="J31" s="20"/>
      <c r="K31" s="96">
        <f t="shared" si="1"/>
        <v>429078.3800000003</v>
      </c>
      <c r="L31" s="95">
        <v>62957.81</v>
      </c>
      <c r="M31" s="20"/>
      <c r="N31" s="96">
        <f t="shared" si="2"/>
        <v>62957.81</v>
      </c>
      <c r="O31" s="95">
        <v>975882.81999999983</v>
      </c>
      <c r="P31" s="20"/>
      <c r="Q31" s="96">
        <f t="shared" si="3"/>
        <v>975882.81999999983</v>
      </c>
      <c r="R31" s="95">
        <v>116594100.60999838</v>
      </c>
      <c r="S31" s="20">
        <v>0</v>
      </c>
      <c r="T31" s="96">
        <f t="shared" si="4"/>
        <v>116594100.60999838</v>
      </c>
      <c r="U31" s="221">
        <f t="shared" si="13"/>
        <v>0</v>
      </c>
      <c r="W31" s="133" t="s">
        <v>46</v>
      </c>
      <c r="X31" s="114">
        <f t="shared" si="7"/>
        <v>0</v>
      </c>
      <c r="Y31" s="4">
        <f t="shared" si="8"/>
        <v>0</v>
      </c>
      <c r="Z31" s="122">
        <f t="shared" si="9"/>
        <v>0</v>
      </c>
      <c r="AA31" s="4">
        <f t="shared" si="10"/>
        <v>0</v>
      </c>
      <c r="AB31" s="4">
        <f t="shared" si="11"/>
        <v>0</v>
      </c>
      <c r="AC31" s="121">
        <f t="shared" si="12"/>
        <v>0</v>
      </c>
    </row>
    <row r="32" spans="1:29" ht="15.75">
      <c r="A32" s="255"/>
      <c r="B32" s="133" t="s">
        <v>47</v>
      </c>
      <c r="C32" s="95">
        <v>31892756.300000127</v>
      </c>
      <c r="D32" s="20">
        <v>0</v>
      </c>
      <c r="E32" s="96">
        <f t="shared" si="5"/>
        <v>31892756.300000127</v>
      </c>
      <c r="F32" s="95">
        <v>977364.15</v>
      </c>
      <c r="G32" s="20" t="s">
        <v>55</v>
      </c>
      <c r="H32" s="96">
        <f t="shared" si="0"/>
        <v>977364.15</v>
      </c>
      <c r="I32" s="95">
        <v>75180.25</v>
      </c>
      <c r="J32" s="20" t="s">
        <v>55</v>
      </c>
      <c r="K32" s="96">
        <f t="shared" si="1"/>
        <v>75180.25</v>
      </c>
      <c r="L32" s="95">
        <v>6531.04</v>
      </c>
      <c r="M32" s="20" t="s">
        <v>55</v>
      </c>
      <c r="N32" s="96">
        <f t="shared" si="2"/>
        <v>6531.04</v>
      </c>
      <c r="O32" s="95">
        <v>203823.50000000003</v>
      </c>
      <c r="P32" s="20" t="s">
        <v>55</v>
      </c>
      <c r="Q32" s="96">
        <f t="shared" si="3"/>
        <v>203823.50000000003</v>
      </c>
      <c r="R32" s="95">
        <v>30787528.84000013</v>
      </c>
      <c r="S32" s="20">
        <v>0</v>
      </c>
      <c r="T32" s="96">
        <f t="shared" si="4"/>
        <v>30787528.84000013</v>
      </c>
      <c r="U32" s="221">
        <f t="shared" si="13"/>
        <v>0</v>
      </c>
      <c r="W32" s="133" t="s">
        <v>47</v>
      </c>
      <c r="X32" s="114">
        <f t="shared" si="7"/>
        <v>0</v>
      </c>
      <c r="Y32" s="4">
        <f t="shared" si="8"/>
        <v>1</v>
      </c>
      <c r="Z32" s="122">
        <f t="shared" si="9"/>
        <v>1</v>
      </c>
      <c r="AA32" s="4">
        <f t="shared" si="10"/>
        <v>1</v>
      </c>
      <c r="AB32" s="4">
        <f t="shared" si="11"/>
        <v>1</v>
      </c>
      <c r="AC32" s="121">
        <f t="shared" si="12"/>
        <v>0</v>
      </c>
    </row>
    <row r="33" spans="1:29" ht="15.75">
      <c r="A33" s="255"/>
      <c r="B33" s="133" t="s">
        <v>48</v>
      </c>
      <c r="C33" s="95">
        <v>100983655.65999874</v>
      </c>
      <c r="D33" s="20">
        <v>0</v>
      </c>
      <c r="E33" s="96">
        <f t="shared" si="5"/>
        <v>100983655.65999874</v>
      </c>
      <c r="F33" s="95">
        <v>1534425.6600000004</v>
      </c>
      <c r="G33" s="20"/>
      <c r="H33" s="96">
        <f t="shared" si="0"/>
        <v>1534425.6600000004</v>
      </c>
      <c r="I33" s="95">
        <v>239074.91</v>
      </c>
      <c r="J33" s="20"/>
      <c r="K33" s="96">
        <f t="shared" si="1"/>
        <v>239074.91</v>
      </c>
      <c r="L33" s="95">
        <v>498007.29</v>
      </c>
      <c r="M33" s="20"/>
      <c r="N33" s="96">
        <f t="shared" si="2"/>
        <v>498007.29</v>
      </c>
      <c r="O33" s="95">
        <v>0</v>
      </c>
      <c r="P33" s="20"/>
      <c r="Q33" s="96">
        <f t="shared" si="3"/>
        <v>0</v>
      </c>
      <c r="R33" s="95">
        <v>102361768.35999875</v>
      </c>
      <c r="S33" s="20">
        <v>0</v>
      </c>
      <c r="T33" s="96">
        <f t="shared" si="4"/>
        <v>102361768.35999875</v>
      </c>
      <c r="U33" s="221">
        <f t="shared" si="13"/>
        <v>0</v>
      </c>
      <c r="W33" s="133" t="s">
        <v>48</v>
      </c>
      <c r="X33" s="114">
        <f t="shared" si="7"/>
        <v>0</v>
      </c>
      <c r="Y33" s="4">
        <f t="shared" si="8"/>
        <v>0</v>
      </c>
      <c r="Z33" s="122">
        <f t="shared" si="9"/>
        <v>0</v>
      </c>
      <c r="AA33" s="4">
        <f t="shared" si="10"/>
        <v>0</v>
      </c>
      <c r="AB33" s="4">
        <f t="shared" si="11"/>
        <v>0</v>
      </c>
      <c r="AC33" s="121">
        <f t="shared" si="12"/>
        <v>0</v>
      </c>
    </row>
    <row r="34" spans="1:29" ht="15.75">
      <c r="A34" s="255"/>
      <c r="B34" s="133" t="s">
        <v>49</v>
      </c>
      <c r="C34" s="95">
        <v>82410906.579999402</v>
      </c>
      <c r="D34" s="20">
        <v>85162000</v>
      </c>
      <c r="E34" s="96">
        <f t="shared" si="5"/>
        <v>-2751093.4200005978</v>
      </c>
      <c r="F34" s="95">
        <v>1081418.2000000004</v>
      </c>
      <c r="G34" s="20" t="s">
        <v>436</v>
      </c>
      <c r="H34" s="96">
        <f t="shared" si="0"/>
        <v>-9340781.7999999989</v>
      </c>
      <c r="I34" s="95">
        <v>287184.63</v>
      </c>
      <c r="J34" s="20" t="s">
        <v>599</v>
      </c>
      <c r="K34" s="96">
        <f t="shared" si="1"/>
        <v>147237.63</v>
      </c>
      <c r="L34" s="95">
        <v>358767.08</v>
      </c>
      <c r="M34" s="20" t="s">
        <v>600</v>
      </c>
      <c r="N34" s="96">
        <f t="shared" si="2"/>
        <v>277804.08</v>
      </c>
      <c r="O34" s="95">
        <v>0</v>
      </c>
      <c r="P34" s="20" t="s">
        <v>437</v>
      </c>
      <c r="Q34" s="96">
        <f t="shared" si="3"/>
        <v>-1993650</v>
      </c>
      <c r="R34" s="95">
        <v>81257905.929999411</v>
      </c>
      <c r="S34" s="20">
        <v>78282900</v>
      </c>
      <c r="T34" s="96">
        <f t="shared" si="4"/>
        <v>2975005.9299994111</v>
      </c>
      <c r="U34" s="221">
        <f t="shared" si="13"/>
        <v>1</v>
      </c>
      <c r="W34" s="133" t="s">
        <v>49</v>
      </c>
      <c r="X34" s="114">
        <f t="shared" si="7"/>
        <v>1</v>
      </c>
      <c r="Y34" s="4">
        <f t="shared" si="8"/>
        <v>1</v>
      </c>
      <c r="Z34" s="122">
        <f t="shared" si="9"/>
        <v>1</v>
      </c>
      <c r="AA34" s="4">
        <f t="shared" si="10"/>
        <v>1</v>
      </c>
      <c r="AB34" s="4">
        <f t="shared" si="11"/>
        <v>0</v>
      </c>
      <c r="AC34" s="121">
        <f t="shared" si="12"/>
        <v>1</v>
      </c>
    </row>
    <row r="35" spans="1:29" ht="15.75">
      <c r="A35" s="256"/>
      <c r="B35" s="133" t="s">
        <v>50</v>
      </c>
      <c r="C35" s="95">
        <v>114043251.47999901</v>
      </c>
      <c r="D35" s="20"/>
      <c r="E35" s="96">
        <f t="shared" si="5"/>
        <v>114043251.47999901</v>
      </c>
      <c r="F35" s="95">
        <v>1596460.94</v>
      </c>
      <c r="G35" s="20"/>
      <c r="H35" s="96">
        <f t="shared" si="0"/>
        <v>1596460.94</v>
      </c>
      <c r="I35" s="95">
        <v>549869.17000000004</v>
      </c>
      <c r="J35" s="20"/>
      <c r="K35" s="96">
        <f t="shared" si="1"/>
        <v>549869.17000000004</v>
      </c>
      <c r="L35" s="95">
        <v>416919.27</v>
      </c>
      <c r="M35" s="20"/>
      <c r="N35" s="96">
        <f t="shared" si="2"/>
        <v>416919.27</v>
      </c>
      <c r="O35" s="95">
        <v>0</v>
      </c>
      <c r="P35" s="20"/>
      <c r="Q35" s="96">
        <f t="shared" si="3"/>
        <v>0</v>
      </c>
      <c r="R35" s="95">
        <v>112579740.43999901</v>
      </c>
      <c r="S35" s="20"/>
      <c r="T35" s="96">
        <f t="shared" si="4"/>
        <v>112579740.43999901</v>
      </c>
      <c r="U35" s="221">
        <f t="shared" si="13"/>
        <v>0</v>
      </c>
      <c r="W35" s="134" t="s">
        <v>50</v>
      </c>
      <c r="X35" s="114">
        <f t="shared" si="7"/>
        <v>0</v>
      </c>
      <c r="Y35" s="4">
        <f t="shared" si="8"/>
        <v>0</v>
      </c>
      <c r="Z35" s="122">
        <f t="shared" si="9"/>
        <v>0</v>
      </c>
      <c r="AA35" s="4">
        <f t="shared" si="10"/>
        <v>0</v>
      </c>
      <c r="AB35" s="4">
        <f t="shared" si="11"/>
        <v>0</v>
      </c>
      <c r="AC35" s="121">
        <f t="shared" si="12"/>
        <v>0</v>
      </c>
    </row>
    <row r="36" spans="1:29" ht="15.75" customHeight="1">
      <c r="A36" s="254">
        <v>42495</v>
      </c>
      <c r="B36" s="132" t="s">
        <v>42</v>
      </c>
      <c r="C36" s="92"/>
      <c r="D36" s="93"/>
      <c r="E36" s="94">
        <f t="shared" si="5"/>
        <v>0</v>
      </c>
      <c r="F36" s="92"/>
      <c r="G36" s="93"/>
      <c r="H36" s="94">
        <f t="shared" si="0"/>
        <v>0</v>
      </c>
      <c r="I36" s="92"/>
      <c r="J36" s="93"/>
      <c r="K36" s="94">
        <f t="shared" si="1"/>
        <v>0</v>
      </c>
      <c r="L36" s="92"/>
      <c r="M36" s="93"/>
      <c r="N36" s="94">
        <f t="shared" si="2"/>
        <v>0</v>
      </c>
      <c r="O36" s="92"/>
      <c r="P36" s="93"/>
      <c r="Q36" s="94">
        <f t="shared" si="3"/>
        <v>0</v>
      </c>
      <c r="R36" s="92"/>
      <c r="S36" s="93"/>
      <c r="T36" s="94">
        <f t="shared" si="4"/>
        <v>0</v>
      </c>
      <c r="U36" s="220">
        <f t="shared" si="13"/>
        <v>0</v>
      </c>
      <c r="W36" s="132" t="s">
        <v>42</v>
      </c>
      <c r="X36" s="110">
        <f t="shared" si="7"/>
        <v>0</v>
      </c>
      <c r="Y36" s="111">
        <f t="shared" si="8"/>
        <v>0</v>
      </c>
      <c r="Z36" s="111">
        <f t="shared" si="9"/>
        <v>0</v>
      </c>
      <c r="AA36" s="111">
        <f t="shared" si="10"/>
        <v>0</v>
      </c>
      <c r="AB36" s="111">
        <f t="shared" si="11"/>
        <v>0</v>
      </c>
      <c r="AC36" s="123">
        <f t="shared" si="12"/>
        <v>0</v>
      </c>
    </row>
    <row r="37" spans="1:29" ht="15.75">
      <c r="A37" s="255"/>
      <c r="B37" s="133" t="s">
        <v>43</v>
      </c>
      <c r="C37" s="95"/>
      <c r="D37" s="20">
        <v>0</v>
      </c>
      <c r="E37" s="96">
        <f t="shared" si="5"/>
        <v>0</v>
      </c>
      <c r="F37" s="95"/>
      <c r="G37" s="20"/>
      <c r="H37" s="96">
        <f t="shared" si="0"/>
        <v>0</v>
      </c>
      <c r="I37" s="95"/>
      <c r="J37" s="20"/>
      <c r="K37" s="96">
        <f t="shared" si="1"/>
        <v>0</v>
      </c>
      <c r="L37" s="95"/>
      <c r="M37" s="20"/>
      <c r="N37" s="96">
        <f t="shared" si="2"/>
        <v>0</v>
      </c>
      <c r="O37" s="95"/>
      <c r="P37" s="20"/>
      <c r="Q37" s="96">
        <f t="shared" si="3"/>
        <v>0</v>
      </c>
      <c r="R37" s="95"/>
      <c r="S37" s="20">
        <v>0</v>
      </c>
      <c r="T37" s="96">
        <f t="shared" si="4"/>
        <v>0</v>
      </c>
      <c r="U37" s="221">
        <f t="shared" si="13"/>
        <v>0</v>
      </c>
      <c r="W37" s="133" t="s">
        <v>43</v>
      </c>
      <c r="X37" s="114">
        <f t="shared" si="7"/>
        <v>0</v>
      </c>
      <c r="Y37" s="115">
        <f t="shared" si="8"/>
        <v>0</v>
      </c>
      <c r="Z37" s="115">
        <f t="shared" si="9"/>
        <v>0</v>
      </c>
      <c r="AA37" s="115">
        <f t="shared" si="10"/>
        <v>0</v>
      </c>
      <c r="AB37" s="115">
        <f t="shared" si="11"/>
        <v>0</v>
      </c>
      <c r="AC37" s="121">
        <f t="shared" si="12"/>
        <v>0</v>
      </c>
    </row>
    <row r="38" spans="1:29" ht="15.75">
      <c r="A38" s="255"/>
      <c r="B38" s="104" t="s">
        <v>44</v>
      </c>
      <c r="C38" s="95"/>
      <c r="D38" s="20"/>
      <c r="E38" s="96">
        <f t="shared" si="5"/>
        <v>0</v>
      </c>
      <c r="F38" s="95"/>
      <c r="G38" s="20"/>
      <c r="H38" s="96">
        <f t="shared" si="0"/>
        <v>0</v>
      </c>
      <c r="I38" s="95"/>
      <c r="J38" s="20"/>
      <c r="K38" s="96">
        <f t="shared" si="1"/>
        <v>0</v>
      </c>
      <c r="L38" s="95"/>
      <c r="M38" s="20"/>
      <c r="N38" s="96">
        <f t="shared" si="2"/>
        <v>0</v>
      </c>
      <c r="O38" s="95"/>
      <c r="P38" s="20"/>
      <c r="Q38" s="96">
        <f t="shared" si="3"/>
        <v>0</v>
      </c>
      <c r="R38" s="95"/>
      <c r="S38" s="20"/>
      <c r="T38" s="96">
        <f t="shared" si="4"/>
        <v>0</v>
      </c>
      <c r="U38" s="221">
        <f t="shared" si="13"/>
        <v>0</v>
      </c>
      <c r="W38" s="104" t="s">
        <v>44</v>
      </c>
      <c r="X38" s="114">
        <f t="shared" si="7"/>
        <v>0</v>
      </c>
      <c r="Y38" s="115">
        <f t="shared" si="8"/>
        <v>0</v>
      </c>
      <c r="Z38" s="115">
        <f t="shared" si="9"/>
        <v>0</v>
      </c>
      <c r="AA38" s="115">
        <f t="shared" si="10"/>
        <v>0</v>
      </c>
      <c r="AB38" s="115">
        <f t="shared" si="11"/>
        <v>0</v>
      </c>
      <c r="AC38" s="121">
        <f t="shared" si="12"/>
        <v>0</v>
      </c>
    </row>
    <row r="39" spans="1:29" ht="15.75">
      <c r="A39" s="255"/>
      <c r="B39" s="133" t="s">
        <v>45</v>
      </c>
      <c r="C39" s="95"/>
      <c r="D39" s="20"/>
      <c r="E39" s="96">
        <f t="shared" si="5"/>
        <v>0</v>
      </c>
      <c r="F39" s="95"/>
      <c r="G39" s="20"/>
      <c r="H39" s="96">
        <f t="shared" si="0"/>
        <v>0</v>
      </c>
      <c r="I39" s="95"/>
      <c r="J39" s="20"/>
      <c r="K39" s="96">
        <f t="shared" si="1"/>
        <v>0</v>
      </c>
      <c r="L39" s="95"/>
      <c r="M39" s="20"/>
      <c r="N39" s="96">
        <f t="shared" si="2"/>
        <v>0</v>
      </c>
      <c r="O39" s="95"/>
      <c r="P39" s="20"/>
      <c r="Q39" s="96">
        <f t="shared" si="3"/>
        <v>0</v>
      </c>
      <c r="R39" s="95"/>
      <c r="S39" s="20"/>
      <c r="T39" s="96">
        <f t="shared" si="4"/>
        <v>0</v>
      </c>
      <c r="U39" s="221">
        <f t="shared" si="13"/>
        <v>0</v>
      </c>
      <c r="W39" s="133" t="s">
        <v>45</v>
      </c>
      <c r="X39" s="114">
        <f t="shared" si="7"/>
        <v>0</v>
      </c>
      <c r="Y39" s="115">
        <f t="shared" si="8"/>
        <v>0</v>
      </c>
      <c r="Z39" s="115">
        <f t="shared" si="9"/>
        <v>0</v>
      </c>
      <c r="AA39" s="115">
        <f t="shared" si="10"/>
        <v>0</v>
      </c>
      <c r="AB39" s="115">
        <f t="shared" si="11"/>
        <v>0</v>
      </c>
      <c r="AC39" s="121">
        <f t="shared" si="12"/>
        <v>0</v>
      </c>
    </row>
    <row r="40" spans="1:29" ht="15.75">
      <c r="A40" s="255"/>
      <c r="B40" s="133" t="s">
        <v>46</v>
      </c>
      <c r="C40" s="95"/>
      <c r="D40" s="20"/>
      <c r="E40" s="96">
        <f t="shared" si="5"/>
        <v>0</v>
      </c>
      <c r="F40" s="95"/>
      <c r="G40" s="20"/>
      <c r="H40" s="96">
        <f t="shared" si="0"/>
        <v>0</v>
      </c>
      <c r="I40" s="95"/>
      <c r="J40" s="20"/>
      <c r="K40" s="96">
        <f t="shared" si="1"/>
        <v>0</v>
      </c>
      <c r="L40" s="95"/>
      <c r="M40" s="20"/>
      <c r="N40" s="96">
        <f t="shared" si="2"/>
        <v>0</v>
      </c>
      <c r="O40" s="95"/>
      <c r="P40" s="20"/>
      <c r="Q40" s="96">
        <f t="shared" si="3"/>
        <v>0</v>
      </c>
      <c r="R40" s="95"/>
      <c r="S40" s="20"/>
      <c r="T40" s="96">
        <f t="shared" si="4"/>
        <v>0</v>
      </c>
      <c r="U40" s="221">
        <f t="shared" si="13"/>
        <v>0</v>
      </c>
      <c r="W40" s="133" t="s">
        <v>46</v>
      </c>
      <c r="X40" s="114">
        <f t="shared" si="7"/>
        <v>0</v>
      </c>
      <c r="Y40" s="115">
        <f t="shared" si="8"/>
        <v>0</v>
      </c>
      <c r="Z40" s="115">
        <f t="shared" si="9"/>
        <v>0</v>
      </c>
      <c r="AA40" s="115">
        <f t="shared" si="10"/>
        <v>0</v>
      </c>
      <c r="AB40" s="115">
        <f t="shared" si="11"/>
        <v>0</v>
      </c>
      <c r="AC40" s="121">
        <f t="shared" si="12"/>
        <v>0</v>
      </c>
    </row>
    <row r="41" spans="1:29" ht="15.75">
      <c r="A41" s="255"/>
      <c r="B41" s="133" t="s">
        <v>47</v>
      </c>
      <c r="C41" s="95"/>
      <c r="D41" s="20">
        <v>30787480</v>
      </c>
      <c r="E41" s="96">
        <f t="shared" si="5"/>
        <v>-30787480</v>
      </c>
      <c r="F41" s="95"/>
      <c r="G41" s="20" t="s">
        <v>438</v>
      </c>
      <c r="H41" s="96">
        <f t="shared" si="0"/>
        <v>-809630</v>
      </c>
      <c r="I41" s="95"/>
      <c r="J41" s="20" t="s">
        <v>601</v>
      </c>
      <c r="K41" s="96">
        <f t="shared" si="1"/>
        <v>-144120</v>
      </c>
      <c r="L41" s="95"/>
      <c r="M41" s="20" t="s">
        <v>602</v>
      </c>
      <c r="N41" s="96">
        <f t="shared" si="2"/>
        <v>-9999.61</v>
      </c>
      <c r="O41" s="95"/>
      <c r="P41" s="20" t="s">
        <v>439</v>
      </c>
      <c r="Q41" s="96">
        <f t="shared" si="3"/>
        <v>-478357</v>
      </c>
      <c r="R41" s="95"/>
      <c r="S41" s="20">
        <v>29633640</v>
      </c>
      <c r="T41" s="96">
        <f t="shared" si="4"/>
        <v>-29633640</v>
      </c>
      <c r="U41" s="221">
        <f t="shared" si="13"/>
        <v>1</v>
      </c>
      <c r="W41" s="133" t="s">
        <v>47</v>
      </c>
      <c r="X41" s="114">
        <f t="shared" si="7"/>
        <v>0</v>
      </c>
      <c r="Y41" s="115">
        <f t="shared" si="8"/>
        <v>0</v>
      </c>
      <c r="Z41" s="115">
        <f t="shared" si="9"/>
        <v>0</v>
      </c>
      <c r="AA41" s="115">
        <f t="shared" si="10"/>
        <v>0</v>
      </c>
      <c r="AB41" s="115">
        <f t="shared" si="11"/>
        <v>0</v>
      </c>
      <c r="AC41" s="121">
        <f t="shared" si="12"/>
        <v>0</v>
      </c>
    </row>
    <row r="42" spans="1:29" ht="15.75">
      <c r="A42" s="255"/>
      <c r="B42" s="133" t="s">
        <v>48</v>
      </c>
      <c r="C42" s="95">
        <v>102361768.35999875</v>
      </c>
      <c r="D42" s="20"/>
      <c r="E42" s="96">
        <f t="shared" si="5"/>
        <v>102361768.35999875</v>
      </c>
      <c r="F42" s="95">
        <v>1494123.8800000006</v>
      </c>
      <c r="G42" s="20"/>
      <c r="H42" s="96">
        <f t="shared" si="0"/>
        <v>1494123.8800000006</v>
      </c>
      <c r="I42" s="95">
        <v>199092.01</v>
      </c>
      <c r="J42" s="20"/>
      <c r="K42" s="96">
        <f t="shared" si="1"/>
        <v>199092.01</v>
      </c>
      <c r="L42" s="95">
        <v>140697.07</v>
      </c>
      <c r="M42" s="20"/>
      <c r="N42" s="96">
        <f t="shared" si="2"/>
        <v>140697.07</v>
      </c>
      <c r="O42" s="95">
        <v>1332822.6800000004</v>
      </c>
      <c r="P42" s="20"/>
      <c r="Q42" s="96">
        <f t="shared" si="3"/>
        <v>1332822.6800000004</v>
      </c>
      <c r="R42" s="95">
        <v>99593216.739998773</v>
      </c>
      <c r="S42" s="20"/>
      <c r="T42" s="96">
        <f t="shared" si="4"/>
        <v>99593216.739998773</v>
      </c>
      <c r="U42" s="221">
        <f t="shared" si="13"/>
        <v>0</v>
      </c>
      <c r="W42" s="133" t="s">
        <v>48</v>
      </c>
      <c r="X42" s="114">
        <f t="shared" si="7"/>
        <v>0</v>
      </c>
      <c r="Y42" s="115">
        <f t="shared" si="8"/>
        <v>0</v>
      </c>
      <c r="Z42" s="115">
        <f t="shared" si="9"/>
        <v>0</v>
      </c>
      <c r="AA42" s="115">
        <f t="shared" si="10"/>
        <v>0</v>
      </c>
      <c r="AB42" s="115">
        <f t="shared" si="11"/>
        <v>0</v>
      </c>
      <c r="AC42" s="121">
        <f t="shared" si="12"/>
        <v>0</v>
      </c>
    </row>
    <row r="43" spans="1:29" ht="15.75">
      <c r="A43" s="255"/>
      <c r="B43" s="133" t="s">
        <v>49</v>
      </c>
      <c r="C43" s="95">
        <v>81257905.929999411</v>
      </c>
      <c r="D43" s="20"/>
      <c r="E43" s="96">
        <f t="shared" si="5"/>
        <v>81257905.929999411</v>
      </c>
      <c r="F43" s="95">
        <v>1042214.56</v>
      </c>
      <c r="G43" s="20"/>
      <c r="H43" s="96">
        <f t="shared" si="0"/>
        <v>1042214.56</v>
      </c>
      <c r="I43" s="95">
        <v>141818.74</v>
      </c>
      <c r="J43" s="20"/>
      <c r="K43" s="96">
        <f t="shared" si="1"/>
        <v>141818.74</v>
      </c>
      <c r="L43" s="95">
        <v>80963.33</v>
      </c>
      <c r="M43" s="20"/>
      <c r="N43" s="96">
        <f t="shared" si="2"/>
        <v>80963.33</v>
      </c>
      <c r="O43" s="95">
        <v>1993654.2600000007</v>
      </c>
      <c r="P43" s="20"/>
      <c r="Q43" s="96">
        <f t="shared" si="3"/>
        <v>1993654.2600000007</v>
      </c>
      <c r="R43" s="95">
        <v>78282892.519999415</v>
      </c>
      <c r="S43" s="20"/>
      <c r="T43" s="96">
        <f t="shared" si="4"/>
        <v>78282892.519999415</v>
      </c>
      <c r="U43" s="221">
        <f t="shared" si="13"/>
        <v>0</v>
      </c>
      <c r="W43" s="133" t="s">
        <v>49</v>
      </c>
      <c r="X43" s="114">
        <f t="shared" si="7"/>
        <v>0</v>
      </c>
      <c r="Y43" s="115">
        <f t="shared" si="8"/>
        <v>0</v>
      </c>
      <c r="Z43" s="115">
        <f t="shared" si="9"/>
        <v>0</v>
      </c>
      <c r="AA43" s="115">
        <f t="shared" si="10"/>
        <v>0</v>
      </c>
      <c r="AB43" s="115">
        <f t="shared" si="11"/>
        <v>0</v>
      </c>
      <c r="AC43" s="121">
        <f t="shared" si="12"/>
        <v>0</v>
      </c>
    </row>
    <row r="44" spans="1:29" ht="15.75">
      <c r="A44" s="256"/>
      <c r="B44" s="134" t="s">
        <v>50</v>
      </c>
      <c r="C44" s="97"/>
      <c r="D44" s="98">
        <v>0</v>
      </c>
      <c r="E44" s="99">
        <f t="shared" si="5"/>
        <v>0</v>
      </c>
      <c r="F44" s="97"/>
      <c r="G44" s="98"/>
      <c r="H44" s="99">
        <f t="shared" si="0"/>
        <v>0</v>
      </c>
      <c r="I44" s="97"/>
      <c r="J44" s="98"/>
      <c r="K44" s="99">
        <f t="shared" si="1"/>
        <v>0</v>
      </c>
      <c r="L44" s="97"/>
      <c r="M44" s="98"/>
      <c r="N44" s="99">
        <f t="shared" si="2"/>
        <v>0</v>
      </c>
      <c r="O44" s="97"/>
      <c r="P44" s="98"/>
      <c r="Q44" s="99">
        <f t="shared" si="3"/>
        <v>0</v>
      </c>
      <c r="R44" s="97"/>
      <c r="S44" s="98">
        <v>0</v>
      </c>
      <c r="T44" s="99">
        <f t="shared" si="4"/>
        <v>0</v>
      </c>
      <c r="U44" s="222">
        <f t="shared" si="13"/>
        <v>0</v>
      </c>
      <c r="W44" s="134" t="s">
        <v>50</v>
      </c>
      <c r="X44" s="118">
        <f t="shared" si="7"/>
        <v>0</v>
      </c>
      <c r="Y44" s="119">
        <f t="shared" si="8"/>
        <v>0</v>
      </c>
      <c r="Z44" s="119">
        <f t="shared" si="9"/>
        <v>0</v>
      </c>
      <c r="AA44" s="119">
        <f t="shared" si="10"/>
        <v>0</v>
      </c>
      <c r="AB44" s="119">
        <f t="shared" si="11"/>
        <v>0</v>
      </c>
      <c r="AC44" s="124">
        <f t="shared" si="12"/>
        <v>0</v>
      </c>
    </row>
    <row r="45" spans="1:29" ht="15.75" customHeight="1">
      <c r="A45" s="254">
        <v>42497</v>
      </c>
      <c r="B45" s="133" t="s">
        <v>42</v>
      </c>
      <c r="C45" s="95">
        <v>58275310.989999443</v>
      </c>
      <c r="D45" s="20"/>
      <c r="E45" s="96">
        <f t="shared" si="5"/>
        <v>58275310.989999443</v>
      </c>
      <c r="F45" s="95">
        <v>1665217.2199999995</v>
      </c>
      <c r="G45" s="20"/>
      <c r="H45" s="96">
        <f t="shared" si="0"/>
        <v>1665217.2199999995</v>
      </c>
      <c r="I45" s="95">
        <v>256156.73</v>
      </c>
      <c r="J45" s="20"/>
      <c r="K45" s="96">
        <f t="shared" si="1"/>
        <v>256156.73</v>
      </c>
      <c r="L45" s="95">
        <v>119763.17</v>
      </c>
      <c r="M45" s="20"/>
      <c r="N45" s="96">
        <f t="shared" si="2"/>
        <v>119763.17</v>
      </c>
      <c r="O45" s="95">
        <v>1155977.98</v>
      </c>
      <c r="P45" s="20"/>
      <c r="Q45" s="96">
        <f t="shared" si="3"/>
        <v>1155977.98</v>
      </c>
      <c r="R45" s="95">
        <v>60793848.809999466</v>
      </c>
      <c r="S45" s="20"/>
      <c r="T45" s="96">
        <f t="shared" si="4"/>
        <v>60793848.809999466</v>
      </c>
      <c r="U45" s="221">
        <f t="shared" si="13"/>
        <v>0</v>
      </c>
      <c r="W45" s="132" t="s">
        <v>42</v>
      </c>
      <c r="X45" s="110">
        <f t="shared" si="7"/>
        <v>0</v>
      </c>
      <c r="Y45" s="111">
        <f t="shared" si="8"/>
        <v>0</v>
      </c>
      <c r="Z45" s="111">
        <f t="shared" si="9"/>
        <v>0</v>
      </c>
      <c r="AA45" s="111">
        <f t="shared" si="10"/>
        <v>0</v>
      </c>
      <c r="AB45" s="111">
        <f t="shared" si="11"/>
        <v>0</v>
      </c>
      <c r="AC45" s="123">
        <f t="shared" si="12"/>
        <v>0</v>
      </c>
    </row>
    <row r="46" spans="1:29" ht="15.75">
      <c r="A46" s="255"/>
      <c r="B46" s="133" t="s">
        <v>43</v>
      </c>
      <c r="C46" s="95">
        <v>43063832.55000025</v>
      </c>
      <c r="D46" s="90"/>
      <c r="E46" s="96">
        <f t="shared" si="5"/>
        <v>43063832.55000025</v>
      </c>
      <c r="F46" s="95">
        <v>534244.35999999987</v>
      </c>
      <c r="G46" s="6"/>
      <c r="H46" s="96">
        <f t="shared" si="0"/>
        <v>534244.35999999987</v>
      </c>
      <c r="I46" s="95">
        <v>34681.15</v>
      </c>
      <c r="J46" s="20"/>
      <c r="K46" s="96">
        <f t="shared" si="1"/>
        <v>34681.15</v>
      </c>
      <c r="L46" s="95">
        <v>10717.92</v>
      </c>
      <c r="M46" s="20"/>
      <c r="N46" s="96">
        <f t="shared" si="2"/>
        <v>10717.92</v>
      </c>
      <c r="O46" s="95">
        <v>500735.77000000014</v>
      </c>
      <c r="P46" s="6"/>
      <c r="Q46" s="96">
        <f t="shared" si="3"/>
        <v>500735.77000000014</v>
      </c>
      <c r="R46" s="95">
        <v>42867625.250000238</v>
      </c>
      <c r="S46" s="6"/>
      <c r="T46" s="96">
        <f t="shared" si="4"/>
        <v>42867625.250000238</v>
      </c>
      <c r="U46" s="221">
        <f t="shared" si="13"/>
        <v>0</v>
      </c>
      <c r="W46" s="133" t="s">
        <v>43</v>
      </c>
      <c r="X46" s="114">
        <f t="shared" si="7"/>
        <v>0</v>
      </c>
      <c r="Y46" s="115">
        <f t="shared" si="8"/>
        <v>0</v>
      </c>
      <c r="Z46" s="115">
        <f t="shared" si="9"/>
        <v>0</v>
      </c>
      <c r="AA46" s="115">
        <f t="shared" si="10"/>
        <v>0</v>
      </c>
      <c r="AB46" s="115">
        <f t="shared" si="11"/>
        <v>0</v>
      </c>
      <c r="AC46" s="121">
        <f t="shared" si="12"/>
        <v>0</v>
      </c>
    </row>
    <row r="47" spans="1:29" ht="15.75">
      <c r="A47" s="255"/>
      <c r="B47" s="104" t="s">
        <v>44</v>
      </c>
      <c r="C47" s="95">
        <v>84275284.879994258</v>
      </c>
      <c r="D47" s="6"/>
      <c r="E47" s="96">
        <f t="shared" si="5"/>
        <v>84275284.879994258</v>
      </c>
      <c r="F47" s="95">
        <v>2213949.2600000002</v>
      </c>
      <c r="G47" s="6"/>
      <c r="H47" s="96">
        <f t="shared" si="0"/>
        <v>2213949.2600000002</v>
      </c>
      <c r="I47" s="95">
        <v>310064.05</v>
      </c>
      <c r="J47" s="20"/>
      <c r="K47" s="96">
        <f t="shared" si="1"/>
        <v>310064.05</v>
      </c>
      <c r="L47" s="95">
        <v>2751.89</v>
      </c>
      <c r="M47" s="20"/>
      <c r="N47" s="96">
        <f t="shared" si="2"/>
        <v>2751.89</v>
      </c>
      <c r="O47" s="95">
        <v>718405.95999999985</v>
      </c>
      <c r="P47" s="6"/>
      <c r="Q47" s="96">
        <f t="shared" si="3"/>
        <v>718405.95999999985</v>
      </c>
      <c r="R47" s="95">
        <v>100243780.01999427</v>
      </c>
      <c r="S47" s="6"/>
      <c r="T47" s="96">
        <f t="shared" si="4"/>
        <v>100243780.01999427</v>
      </c>
      <c r="U47" s="221">
        <f t="shared" si="13"/>
        <v>0</v>
      </c>
      <c r="W47" s="104" t="s">
        <v>44</v>
      </c>
      <c r="X47" s="114">
        <f t="shared" si="7"/>
        <v>0</v>
      </c>
      <c r="Y47" s="115">
        <f t="shared" si="8"/>
        <v>0</v>
      </c>
      <c r="Z47" s="115">
        <f t="shared" si="9"/>
        <v>0</v>
      </c>
      <c r="AA47" s="115">
        <f t="shared" si="10"/>
        <v>0</v>
      </c>
      <c r="AB47" s="115">
        <f t="shared" si="11"/>
        <v>0</v>
      </c>
      <c r="AC47" s="121">
        <f t="shared" si="12"/>
        <v>0</v>
      </c>
    </row>
    <row r="48" spans="1:29" ht="15.75">
      <c r="A48" s="255"/>
      <c r="B48" s="133" t="s">
        <v>45</v>
      </c>
      <c r="C48" s="95">
        <v>56638034.071397945</v>
      </c>
      <c r="D48" s="6"/>
      <c r="E48" s="96">
        <f t="shared" si="5"/>
        <v>56638034.071397945</v>
      </c>
      <c r="F48" s="95">
        <v>1807369.09</v>
      </c>
      <c r="G48" s="6"/>
      <c r="H48" s="96">
        <f t="shared" si="0"/>
        <v>1807369.09</v>
      </c>
      <c r="I48" s="95">
        <v>167246.42000000001</v>
      </c>
      <c r="J48" s="20"/>
      <c r="K48" s="96">
        <f t="shared" si="1"/>
        <v>167246.42000000001</v>
      </c>
      <c r="L48" s="95">
        <v>85026.18</v>
      </c>
      <c r="M48" s="20"/>
      <c r="N48" s="96">
        <f t="shared" si="2"/>
        <v>85026.18</v>
      </c>
      <c r="O48" s="95">
        <v>470052.39999999991</v>
      </c>
      <c r="P48" s="6"/>
      <c r="Q48" s="96">
        <f t="shared" si="3"/>
        <v>470052.39999999991</v>
      </c>
      <c r="R48" s="95">
        <v>65634494.06139794</v>
      </c>
      <c r="S48" s="6"/>
      <c r="T48" s="96">
        <f t="shared" si="4"/>
        <v>65634494.06139794</v>
      </c>
      <c r="U48" s="221">
        <f t="shared" si="13"/>
        <v>0</v>
      </c>
      <c r="W48" s="133" t="s">
        <v>45</v>
      </c>
      <c r="X48" s="114">
        <f t="shared" si="7"/>
        <v>0</v>
      </c>
      <c r="Y48" s="115">
        <f t="shared" si="8"/>
        <v>0</v>
      </c>
      <c r="Z48" s="115">
        <f t="shared" si="9"/>
        <v>0</v>
      </c>
      <c r="AA48" s="115">
        <f t="shared" si="10"/>
        <v>0</v>
      </c>
      <c r="AB48" s="115">
        <f t="shared" si="11"/>
        <v>0</v>
      </c>
      <c r="AC48" s="121">
        <f t="shared" si="12"/>
        <v>0</v>
      </c>
    </row>
    <row r="49" spans="1:29" ht="15.75">
      <c r="A49" s="255"/>
      <c r="B49" s="133" t="s">
        <v>46</v>
      </c>
      <c r="C49" s="95">
        <v>116594100.60999838</v>
      </c>
      <c r="D49" s="6">
        <v>123495000</v>
      </c>
      <c r="E49" s="96">
        <f t="shared" si="5"/>
        <v>-6900899.3900016248</v>
      </c>
      <c r="F49" s="95">
        <v>3124987.4099999992</v>
      </c>
      <c r="G49" s="6" t="s">
        <v>440</v>
      </c>
      <c r="H49" s="96">
        <f t="shared" si="0"/>
        <v>-2.590000000782311</v>
      </c>
      <c r="I49" s="95">
        <v>536341.96</v>
      </c>
      <c r="J49" s="20" t="s">
        <v>603</v>
      </c>
      <c r="K49" s="96">
        <f t="shared" si="1"/>
        <v>7198.9599999999627</v>
      </c>
      <c r="L49" s="95">
        <v>80697.959999999992</v>
      </c>
      <c r="M49" s="20" t="s">
        <v>604</v>
      </c>
      <c r="N49" s="96">
        <f t="shared" si="2"/>
        <v>-4.0000000008149073E-2</v>
      </c>
      <c r="O49" s="95">
        <v>1506515</v>
      </c>
      <c r="P49" s="6" t="s">
        <v>441</v>
      </c>
      <c r="Q49" s="96">
        <f t="shared" si="3"/>
        <v>-5</v>
      </c>
      <c r="R49" s="95">
        <v>112463460.51999837</v>
      </c>
      <c r="S49" s="6">
        <v>112463100</v>
      </c>
      <c r="T49" s="96">
        <f t="shared" si="4"/>
        <v>360.5199983716011</v>
      </c>
      <c r="U49" s="221">
        <f t="shared" si="13"/>
        <v>1</v>
      </c>
      <c r="W49" s="133" t="s">
        <v>46</v>
      </c>
      <c r="X49" s="114">
        <f t="shared" si="7"/>
        <v>1</v>
      </c>
      <c r="Y49" s="115">
        <f t="shared" si="8"/>
        <v>0</v>
      </c>
      <c r="Z49" s="115">
        <f t="shared" si="9"/>
        <v>1</v>
      </c>
      <c r="AA49" s="115">
        <f t="shared" si="10"/>
        <v>0</v>
      </c>
      <c r="AB49" s="115">
        <f t="shared" si="11"/>
        <v>0</v>
      </c>
      <c r="AC49" s="121">
        <f t="shared" si="12"/>
        <v>1</v>
      </c>
    </row>
    <row r="50" spans="1:29" ht="15.75">
      <c r="A50" s="255"/>
      <c r="B50" s="133" t="s">
        <v>47</v>
      </c>
      <c r="C50" s="95">
        <v>30787528.84000013</v>
      </c>
      <c r="D50" s="6"/>
      <c r="E50" s="96">
        <f t="shared" si="5"/>
        <v>30787528.84000013</v>
      </c>
      <c r="F50" s="95">
        <v>809630.35999999975</v>
      </c>
      <c r="G50" s="6"/>
      <c r="H50" s="96">
        <f t="shared" si="0"/>
        <v>809630.35999999975</v>
      </c>
      <c r="I50" s="95">
        <v>144119.82999999999</v>
      </c>
      <c r="J50" s="20"/>
      <c r="K50" s="96">
        <f t="shared" si="1"/>
        <v>144119.82999999999</v>
      </c>
      <c r="L50" s="95">
        <v>9999.61</v>
      </c>
      <c r="M50" s="20"/>
      <c r="N50" s="96">
        <f t="shared" si="2"/>
        <v>9999.61</v>
      </c>
      <c r="O50" s="95">
        <v>478357.28999999992</v>
      </c>
      <c r="P50" s="6"/>
      <c r="Q50" s="96">
        <f t="shared" si="3"/>
        <v>478357.28999999992</v>
      </c>
      <c r="R50" s="95">
        <v>29633661.410000131</v>
      </c>
      <c r="S50" s="6"/>
      <c r="T50" s="96">
        <f t="shared" si="4"/>
        <v>29633661.410000131</v>
      </c>
      <c r="U50" s="221">
        <f t="shared" si="13"/>
        <v>0</v>
      </c>
      <c r="W50" s="133" t="s">
        <v>47</v>
      </c>
      <c r="X50" s="114">
        <f t="shared" si="7"/>
        <v>0</v>
      </c>
      <c r="Y50" s="115">
        <f t="shared" si="8"/>
        <v>0</v>
      </c>
      <c r="Z50" s="115">
        <f t="shared" si="9"/>
        <v>0</v>
      </c>
      <c r="AA50" s="115">
        <f t="shared" si="10"/>
        <v>0</v>
      </c>
      <c r="AB50" s="115">
        <f t="shared" si="11"/>
        <v>0</v>
      </c>
      <c r="AC50" s="121">
        <f t="shared" si="12"/>
        <v>0</v>
      </c>
    </row>
    <row r="51" spans="1:29" ht="15.75">
      <c r="A51" s="255"/>
      <c r="B51" s="133" t="s">
        <v>48</v>
      </c>
      <c r="C51" s="95">
        <v>99593216.739998773</v>
      </c>
      <c r="D51" s="6"/>
      <c r="E51" s="96">
        <f t="shared" si="5"/>
        <v>99593216.739998773</v>
      </c>
      <c r="F51" s="95">
        <v>994281.19000000018</v>
      </c>
      <c r="G51" s="6"/>
      <c r="H51" s="96">
        <f t="shared" si="0"/>
        <v>994281.19000000018</v>
      </c>
      <c r="I51" s="95">
        <v>104810.37</v>
      </c>
      <c r="J51" s="20"/>
      <c r="K51" s="96">
        <f t="shared" si="1"/>
        <v>104810.37</v>
      </c>
      <c r="L51" s="95">
        <v>1084.9299999999998</v>
      </c>
      <c r="M51" s="20"/>
      <c r="N51" s="96">
        <f t="shared" si="2"/>
        <v>1084.9299999999998</v>
      </c>
      <c r="O51" s="95">
        <v>431542.25000000017</v>
      </c>
      <c r="P51" s="6"/>
      <c r="Q51" s="96">
        <f t="shared" si="3"/>
        <v>431542.25000000017</v>
      </c>
      <c r="R51" s="95">
        <v>98271118.739998728</v>
      </c>
      <c r="S51" s="6"/>
      <c r="T51" s="96">
        <f t="shared" si="4"/>
        <v>98271118.739998728</v>
      </c>
      <c r="U51" s="221">
        <f t="shared" si="13"/>
        <v>0</v>
      </c>
      <c r="W51" s="133" t="s">
        <v>48</v>
      </c>
      <c r="X51" s="114">
        <f t="shared" si="7"/>
        <v>0</v>
      </c>
      <c r="Y51" s="115">
        <f t="shared" si="8"/>
        <v>0</v>
      </c>
      <c r="Z51" s="115">
        <f t="shared" si="9"/>
        <v>0</v>
      </c>
      <c r="AA51" s="115">
        <f t="shared" si="10"/>
        <v>0</v>
      </c>
      <c r="AB51" s="115">
        <f t="shared" si="11"/>
        <v>0</v>
      </c>
      <c r="AC51" s="121">
        <f t="shared" si="12"/>
        <v>0</v>
      </c>
    </row>
    <row r="52" spans="1:29" ht="15.75">
      <c r="A52" s="255"/>
      <c r="B52" s="133" t="s">
        <v>49</v>
      </c>
      <c r="C52" s="95">
        <v>78282892.519999415</v>
      </c>
      <c r="D52" s="6"/>
      <c r="E52" s="96">
        <f t="shared" si="5"/>
        <v>78282892.519999415</v>
      </c>
      <c r="F52" s="95">
        <v>937216.74999999965</v>
      </c>
      <c r="G52" s="6"/>
      <c r="H52" s="96">
        <f t="shared" si="0"/>
        <v>937216.74999999965</v>
      </c>
      <c r="I52" s="95">
        <v>117578.35</v>
      </c>
      <c r="J52" s="20"/>
      <c r="K52" s="96">
        <f t="shared" si="1"/>
        <v>117578.35</v>
      </c>
      <c r="L52" s="95">
        <v>28210.16</v>
      </c>
      <c r="M52" s="20"/>
      <c r="N52" s="96">
        <f t="shared" si="2"/>
        <v>28210.16</v>
      </c>
      <c r="O52" s="95">
        <v>771088.19</v>
      </c>
      <c r="P52" s="6"/>
      <c r="Q52" s="96">
        <f t="shared" si="3"/>
        <v>771088.19</v>
      </c>
      <c r="R52" s="95">
        <v>76663955.769999415</v>
      </c>
      <c r="S52" s="6"/>
      <c r="T52" s="96">
        <f t="shared" si="4"/>
        <v>76663955.769999415</v>
      </c>
      <c r="U52" s="221">
        <f t="shared" si="13"/>
        <v>0</v>
      </c>
      <c r="W52" s="133" t="s">
        <v>49</v>
      </c>
      <c r="X52" s="114">
        <f t="shared" si="7"/>
        <v>0</v>
      </c>
      <c r="Y52" s="115">
        <f t="shared" si="8"/>
        <v>0</v>
      </c>
      <c r="Z52" s="115">
        <f t="shared" si="9"/>
        <v>0</v>
      </c>
      <c r="AA52" s="115">
        <f t="shared" si="10"/>
        <v>0</v>
      </c>
      <c r="AB52" s="115">
        <f t="shared" si="11"/>
        <v>0</v>
      </c>
      <c r="AC52" s="121">
        <f t="shared" si="12"/>
        <v>0</v>
      </c>
    </row>
    <row r="53" spans="1:29" ht="15.75">
      <c r="A53" s="256"/>
      <c r="B53" s="133" t="s">
        <v>50</v>
      </c>
      <c r="C53" s="95">
        <v>112579740.43999901</v>
      </c>
      <c r="D53" s="6"/>
      <c r="E53" s="96">
        <f t="shared" si="5"/>
        <v>112579740.43999901</v>
      </c>
      <c r="F53" s="95">
        <v>2625916.1999999997</v>
      </c>
      <c r="G53" s="6"/>
      <c r="H53" s="96">
        <f t="shared" si="0"/>
        <v>2625916.1999999997</v>
      </c>
      <c r="I53" s="95">
        <v>514047.43</v>
      </c>
      <c r="J53" s="20"/>
      <c r="K53" s="96">
        <f t="shared" si="1"/>
        <v>514047.43</v>
      </c>
      <c r="L53" s="95">
        <v>133028.13</v>
      </c>
      <c r="M53" s="20"/>
      <c r="N53" s="96">
        <f t="shared" si="2"/>
        <v>133028.13</v>
      </c>
      <c r="O53" s="95">
        <v>1934740.08</v>
      </c>
      <c r="P53" s="6"/>
      <c r="Q53" s="96">
        <f t="shared" si="3"/>
        <v>1934740.08</v>
      </c>
      <c r="R53" s="95">
        <v>114929596.989999</v>
      </c>
      <c r="S53" s="6"/>
      <c r="T53" s="96">
        <f t="shared" si="4"/>
        <v>114929596.989999</v>
      </c>
      <c r="U53" s="221">
        <f t="shared" si="13"/>
        <v>0</v>
      </c>
      <c r="W53" s="134" t="s">
        <v>50</v>
      </c>
      <c r="X53" s="118">
        <f t="shared" si="7"/>
        <v>0</v>
      </c>
      <c r="Y53" s="119">
        <f t="shared" si="8"/>
        <v>0</v>
      </c>
      <c r="Z53" s="119">
        <f t="shared" si="9"/>
        <v>0</v>
      </c>
      <c r="AA53" s="119">
        <f t="shared" si="10"/>
        <v>0</v>
      </c>
      <c r="AB53" s="119">
        <f t="shared" si="11"/>
        <v>0</v>
      </c>
      <c r="AC53" s="124">
        <f t="shared" si="12"/>
        <v>0</v>
      </c>
    </row>
    <row r="54" spans="1:29" ht="15.75" customHeight="1">
      <c r="A54" s="254">
        <v>42498</v>
      </c>
      <c r="B54" s="132" t="s">
        <v>42</v>
      </c>
      <c r="C54" s="92"/>
      <c r="D54" s="93"/>
      <c r="E54" s="94">
        <f t="shared" si="5"/>
        <v>0</v>
      </c>
      <c r="F54" s="92"/>
      <c r="G54" s="93"/>
      <c r="H54" s="94">
        <f t="shared" si="0"/>
        <v>0</v>
      </c>
      <c r="I54" s="92"/>
      <c r="J54" s="93"/>
      <c r="K54" s="94">
        <f t="shared" si="1"/>
        <v>0</v>
      </c>
      <c r="L54" s="92"/>
      <c r="M54" s="93"/>
      <c r="N54" s="94">
        <f t="shared" si="2"/>
        <v>0</v>
      </c>
      <c r="O54" s="92"/>
      <c r="P54" s="93"/>
      <c r="Q54" s="94">
        <f t="shared" si="3"/>
        <v>0</v>
      </c>
      <c r="R54" s="92"/>
      <c r="S54" s="93"/>
      <c r="T54" s="94">
        <f t="shared" si="4"/>
        <v>0</v>
      </c>
      <c r="U54" s="220">
        <f t="shared" si="13"/>
        <v>0</v>
      </c>
      <c r="W54" s="132" t="s">
        <v>42</v>
      </c>
      <c r="X54" s="114">
        <f t="shared" si="7"/>
        <v>0</v>
      </c>
      <c r="Y54" s="115">
        <f t="shared" si="8"/>
        <v>0</v>
      </c>
      <c r="Z54" s="115">
        <f t="shared" si="9"/>
        <v>0</v>
      </c>
      <c r="AA54" s="115">
        <f t="shared" si="10"/>
        <v>0</v>
      </c>
      <c r="AB54" s="115">
        <f t="shared" si="11"/>
        <v>0</v>
      </c>
      <c r="AC54" s="121">
        <f t="shared" si="12"/>
        <v>0</v>
      </c>
    </row>
    <row r="55" spans="1:29" ht="15.75">
      <c r="A55" s="255"/>
      <c r="B55" s="133" t="s">
        <v>43</v>
      </c>
      <c r="C55" s="95"/>
      <c r="D55" s="20">
        <v>32318470</v>
      </c>
      <c r="E55" s="96">
        <f t="shared" si="5"/>
        <v>-32318470</v>
      </c>
      <c r="F55" s="95"/>
      <c r="G55" s="20" t="s">
        <v>442</v>
      </c>
      <c r="H55" s="96">
        <f t="shared" si="0"/>
        <v>-384537</v>
      </c>
      <c r="I55" s="95"/>
      <c r="J55" s="20"/>
      <c r="K55" s="96">
        <f t="shared" si="1"/>
        <v>0</v>
      </c>
      <c r="L55" s="95"/>
      <c r="M55" s="20"/>
      <c r="N55" s="96">
        <f t="shared" si="2"/>
        <v>0</v>
      </c>
      <c r="O55" s="95"/>
      <c r="P55" s="20" t="s">
        <v>443</v>
      </c>
      <c r="Q55" s="96">
        <f t="shared" si="3"/>
        <v>-2066900</v>
      </c>
      <c r="R55" s="95"/>
      <c r="S55" s="20">
        <v>42318470</v>
      </c>
      <c r="T55" s="96">
        <f t="shared" si="4"/>
        <v>-42318470</v>
      </c>
      <c r="U55" s="221">
        <f t="shared" si="13"/>
        <v>1</v>
      </c>
      <c r="W55" s="133" t="s">
        <v>43</v>
      </c>
      <c r="X55" s="114">
        <f t="shared" si="7"/>
        <v>0</v>
      </c>
      <c r="Y55" s="115">
        <f t="shared" si="8"/>
        <v>0</v>
      </c>
      <c r="Z55" s="115">
        <f t="shared" si="9"/>
        <v>0</v>
      </c>
      <c r="AA55" s="115">
        <f t="shared" si="10"/>
        <v>0</v>
      </c>
      <c r="AB55" s="115">
        <f t="shared" si="11"/>
        <v>0</v>
      </c>
      <c r="AC55" s="121">
        <f t="shared" si="12"/>
        <v>0</v>
      </c>
    </row>
    <row r="56" spans="1:29" ht="15.75">
      <c r="A56" s="255"/>
      <c r="B56" s="104" t="s">
        <v>44</v>
      </c>
      <c r="C56" s="95"/>
      <c r="D56" s="20">
        <v>0</v>
      </c>
      <c r="E56" s="96">
        <f t="shared" si="5"/>
        <v>0</v>
      </c>
      <c r="F56" s="95"/>
      <c r="G56" s="20"/>
      <c r="H56" s="96">
        <f t="shared" si="0"/>
        <v>0</v>
      </c>
      <c r="I56" s="95"/>
      <c r="J56" s="20"/>
      <c r="K56" s="96">
        <f t="shared" si="1"/>
        <v>0</v>
      </c>
      <c r="L56" s="95"/>
      <c r="M56" s="20"/>
      <c r="N56" s="96">
        <f t="shared" si="2"/>
        <v>0</v>
      </c>
      <c r="O56" s="95"/>
      <c r="P56" s="20"/>
      <c r="Q56" s="96">
        <f t="shared" si="3"/>
        <v>0</v>
      </c>
      <c r="R56" s="95"/>
      <c r="S56" s="20">
        <v>0</v>
      </c>
      <c r="T56" s="96">
        <f t="shared" si="4"/>
        <v>0</v>
      </c>
      <c r="U56" s="221">
        <f t="shared" si="13"/>
        <v>0</v>
      </c>
      <c r="W56" s="104" t="s">
        <v>44</v>
      </c>
      <c r="X56" s="114">
        <f t="shared" si="7"/>
        <v>0</v>
      </c>
      <c r="Y56" s="115">
        <f t="shared" si="8"/>
        <v>0</v>
      </c>
      <c r="Z56" s="115">
        <f t="shared" si="9"/>
        <v>0</v>
      </c>
      <c r="AA56" s="115">
        <f t="shared" si="10"/>
        <v>0</v>
      </c>
      <c r="AB56" s="115">
        <f t="shared" si="11"/>
        <v>0</v>
      </c>
      <c r="AC56" s="121">
        <f t="shared" si="12"/>
        <v>0</v>
      </c>
    </row>
    <row r="57" spans="1:29" ht="15.75">
      <c r="A57" s="255"/>
      <c r="B57" s="133" t="s">
        <v>45</v>
      </c>
      <c r="C57" s="95"/>
      <c r="D57" s="20">
        <v>0</v>
      </c>
      <c r="E57" s="96">
        <f t="shared" si="5"/>
        <v>0</v>
      </c>
      <c r="F57" s="95"/>
      <c r="G57" s="20"/>
      <c r="H57" s="96">
        <f t="shared" si="0"/>
        <v>0</v>
      </c>
      <c r="I57" s="95"/>
      <c r="J57" s="20"/>
      <c r="K57" s="96">
        <f t="shared" si="1"/>
        <v>0</v>
      </c>
      <c r="L57" s="95"/>
      <c r="M57" s="20"/>
      <c r="N57" s="96">
        <f t="shared" si="2"/>
        <v>0</v>
      </c>
      <c r="O57" s="95"/>
      <c r="P57" s="20"/>
      <c r="Q57" s="96">
        <f t="shared" si="3"/>
        <v>0</v>
      </c>
      <c r="R57" s="95"/>
      <c r="S57" s="20">
        <v>0</v>
      </c>
      <c r="T57" s="96">
        <f t="shared" si="4"/>
        <v>0</v>
      </c>
      <c r="U57" s="221">
        <f t="shared" si="13"/>
        <v>0</v>
      </c>
      <c r="W57" s="133" t="s">
        <v>45</v>
      </c>
      <c r="X57" s="114">
        <f t="shared" si="7"/>
        <v>0</v>
      </c>
      <c r="Y57" s="115">
        <f t="shared" si="8"/>
        <v>0</v>
      </c>
      <c r="Z57" s="115">
        <f t="shared" si="9"/>
        <v>0</v>
      </c>
      <c r="AA57" s="115">
        <f t="shared" si="10"/>
        <v>0</v>
      </c>
      <c r="AB57" s="115">
        <f t="shared" si="11"/>
        <v>0</v>
      </c>
      <c r="AC57" s="121">
        <f t="shared" si="12"/>
        <v>0</v>
      </c>
    </row>
    <row r="58" spans="1:29" ht="15.75">
      <c r="A58" s="255"/>
      <c r="B58" s="133" t="s">
        <v>46</v>
      </c>
      <c r="C58" s="95"/>
      <c r="D58" s="20">
        <v>112463100</v>
      </c>
      <c r="E58" s="96">
        <f t="shared" si="5"/>
        <v>-112463100</v>
      </c>
      <c r="F58" s="95"/>
      <c r="G58" s="20" t="s">
        <v>444</v>
      </c>
      <c r="H58" s="96">
        <f t="shared" si="0"/>
        <v>-3335690</v>
      </c>
      <c r="I58" s="95"/>
      <c r="J58" s="20" t="s">
        <v>605</v>
      </c>
      <c r="K58" s="96">
        <f t="shared" si="1"/>
        <v>-370941</v>
      </c>
      <c r="L58" s="95"/>
      <c r="M58" s="20" t="s">
        <v>606</v>
      </c>
      <c r="N58" s="96">
        <f t="shared" si="2"/>
        <v>-185876</v>
      </c>
      <c r="O58" s="95"/>
      <c r="P58" s="20" t="s">
        <v>445</v>
      </c>
      <c r="Q58" s="96">
        <f t="shared" si="3"/>
        <v>-1061710</v>
      </c>
      <c r="R58" s="95"/>
      <c r="S58" s="20">
        <v>113838300</v>
      </c>
      <c r="T58" s="96">
        <f t="shared" si="4"/>
        <v>-113838300</v>
      </c>
      <c r="U58" s="221">
        <f t="shared" si="13"/>
        <v>1</v>
      </c>
      <c r="W58" s="133" t="s">
        <v>46</v>
      </c>
      <c r="X58" s="114">
        <f t="shared" si="7"/>
        <v>0</v>
      </c>
      <c r="Y58" s="115">
        <f t="shared" si="8"/>
        <v>0</v>
      </c>
      <c r="Z58" s="115">
        <f t="shared" si="9"/>
        <v>0</v>
      </c>
      <c r="AA58" s="115">
        <f t="shared" si="10"/>
        <v>0</v>
      </c>
      <c r="AB58" s="115">
        <f t="shared" si="11"/>
        <v>0</v>
      </c>
      <c r="AC58" s="121">
        <f t="shared" si="12"/>
        <v>0</v>
      </c>
    </row>
    <row r="59" spans="1:29" ht="15.75">
      <c r="A59" s="255"/>
      <c r="B59" s="133" t="s">
        <v>47</v>
      </c>
      <c r="C59" s="95"/>
      <c r="D59" s="20">
        <v>0</v>
      </c>
      <c r="E59" s="96">
        <f t="shared" si="5"/>
        <v>0</v>
      </c>
      <c r="F59" s="95"/>
      <c r="G59" s="20"/>
      <c r="H59" s="96">
        <f t="shared" si="0"/>
        <v>0</v>
      </c>
      <c r="I59" s="95"/>
      <c r="J59" s="20"/>
      <c r="K59" s="96">
        <f t="shared" si="1"/>
        <v>0</v>
      </c>
      <c r="L59" s="95"/>
      <c r="M59" s="20"/>
      <c r="N59" s="96">
        <f t="shared" si="2"/>
        <v>0</v>
      </c>
      <c r="O59" s="95"/>
      <c r="P59" s="20"/>
      <c r="Q59" s="96">
        <f t="shared" si="3"/>
        <v>0</v>
      </c>
      <c r="R59" s="95"/>
      <c r="S59" s="20">
        <v>0</v>
      </c>
      <c r="T59" s="96">
        <f t="shared" si="4"/>
        <v>0</v>
      </c>
      <c r="U59" s="221">
        <f t="shared" si="13"/>
        <v>0</v>
      </c>
      <c r="W59" s="133" t="s">
        <v>47</v>
      </c>
      <c r="X59" s="114">
        <f t="shared" si="7"/>
        <v>0</v>
      </c>
      <c r="Y59" s="115">
        <f t="shared" si="8"/>
        <v>0</v>
      </c>
      <c r="Z59" s="115">
        <f t="shared" si="9"/>
        <v>0</v>
      </c>
      <c r="AA59" s="115">
        <f t="shared" si="10"/>
        <v>0</v>
      </c>
      <c r="AB59" s="115">
        <f t="shared" si="11"/>
        <v>0</v>
      </c>
      <c r="AC59" s="121">
        <f t="shared" si="12"/>
        <v>0</v>
      </c>
    </row>
    <row r="60" spans="1:29" ht="16.5" customHeight="1">
      <c r="A60" s="255"/>
      <c r="B60" s="133" t="s">
        <v>48</v>
      </c>
      <c r="C60" s="95">
        <v>65634494.06139794</v>
      </c>
      <c r="D60" s="20">
        <v>0</v>
      </c>
      <c r="E60" s="96">
        <f t="shared" si="5"/>
        <v>65634494.06139794</v>
      </c>
      <c r="F60" s="95">
        <v>533664.78000000026</v>
      </c>
      <c r="G60" s="20"/>
      <c r="H60" s="96">
        <f t="shared" si="0"/>
        <v>533664.78000000026</v>
      </c>
      <c r="I60" s="95">
        <v>16773.740000000002</v>
      </c>
      <c r="J60" s="20"/>
      <c r="K60" s="96">
        <f t="shared" si="1"/>
        <v>16773.740000000002</v>
      </c>
      <c r="L60" s="95">
        <v>731.37</v>
      </c>
      <c r="M60" s="20"/>
      <c r="N60" s="96">
        <f t="shared" si="2"/>
        <v>731.37</v>
      </c>
      <c r="O60" s="95">
        <v>0</v>
      </c>
      <c r="P60" s="20"/>
      <c r="Q60" s="96">
        <f t="shared" si="3"/>
        <v>0</v>
      </c>
      <c r="R60" s="95">
        <v>65116871.651397943</v>
      </c>
      <c r="S60" s="20">
        <v>0</v>
      </c>
      <c r="T60" s="96">
        <f t="shared" si="4"/>
        <v>65116871.651397943</v>
      </c>
      <c r="U60" s="221">
        <f t="shared" si="13"/>
        <v>0</v>
      </c>
      <c r="W60" s="133" t="s">
        <v>48</v>
      </c>
      <c r="X60" s="114">
        <f t="shared" si="7"/>
        <v>0</v>
      </c>
      <c r="Y60" s="115">
        <f t="shared" si="8"/>
        <v>0</v>
      </c>
      <c r="Z60" s="115">
        <f t="shared" si="9"/>
        <v>0</v>
      </c>
      <c r="AA60" s="115">
        <f t="shared" si="10"/>
        <v>0</v>
      </c>
      <c r="AB60" s="115">
        <f t="shared" si="11"/>
        <v>0</v>
      </c>
      <c r="AC60" s="121">
        <f t="shared" si="12"/>
        <v>0</v>
      </c>
    </row>
    <row r="61" spans="1:29" ht="15.75">
      <c r="A61" s="255"/>
      <c r="B61" s="133" t="s">
        <v>49</v>
      </c>
      <c r="C61" s="95"/>
      <c r="D61" s="20">
        <v>73969700</v>
      </c>
      <c r="E61" s="96">
        <f t="shared" si="5"/>
        <v>-73969700</v>
      </c>
      <c r="F61" s="95"/>
      <c r="G61" s="20" t="s">
        <v>446</v>
      </c>
      <c r="H61" s="96">
        <f t="shared" si="0"/>
        <v>-1284410</v>
      </c>
      <c r="I61" s="95"/>
      <c r="J61" s="20" t="s">
        <v>607</v>
      </c>
      <c r="K61" s="96">
        <f t="shared" si="1"/>
        <v>-313641</v>
      </c>
      <c r="L61" s="95"/>
      <c r="M61" s="20" t="s">
        <v>608</v>
      </c>
      <c r="N61" s="96">
        <f t="shared" si="2"/>
        <v>-160219</v>
      </c>
      <c r="O61" s="95"/>
      <c r="P61" s="20" t="s">
        <v>55</v>
      </c>
      <c r="Q61" s="96">
        <f t="shared" si="3"/>
        <v>0</v>
      </c>
      <c r="R61" s="95"/>
      <c r="S61" s="20">
        <v>73969700</v>
      </c>
      <c r="T61" s="96">
        <f t="shared" si="4"/>
        <v>-73969700</v>
      </c>
      <c r="U61" s="221">
        <f t="shared" si="13"/>
        <v>1</v>
      </c>
      <c r="W61" s="133" t="s">
        <v>49</v>
      </c>
      <c r="X61" s="114">
        <f t="shared" si="7"/>
        <v>0</v>
      </c>
      <c r="Y61" s="115">
        <f t="shared" si="8"/>
        <v>0</v>
      </c>
      <c r="Z61" s="115">
        <f t="shared" si="9"/>
        <v>0</v>
      </c>
      <c r="AA61" s="115">
        <f t="shared" si="10"/>
        <v>0</v>
      </c>
      <c r="AB61" s="115">
        <f t="shared" si="11"/>
        <v>0</v>
      </c>
      <c r="AC61" s="121">
        <f t="shared" si="12"/>
        <v>0</v>
      </c>
    </row>
    <row r="62" spans="1:29" ht="15.75">
      <c r="A62" s="256"/>
      <c r="B62" s="134" t="s">
        <v>50</v>
      </c>
      <c r="C62" s="97"/>
      <c r="D62" s="98"/>
      <c r="E62" s="99">
        <f t="shared" si="5"/>
        <v>0</v>
      </c>
      <c r="F62" s="97"/>
      <c r="G62" s="98"/>
      <c r="H62" s="99">
        <f t="shared" si="0"/>
        <v>0</v>
      </c>
      <c r="I62" s="97"/>
      <c r="J62" s="98"/>
      <c r="K62" s="99">
        <f t="shared" si="1"/>
        <v>0</v>
      </c>
      <c r="L62" s="97"/>
      <c r="M62" s="98"/>
      <c r="N62" s="99">
        <f t="shared" si="2"/>
        <v>0</v>
      </c>
      <c r="O62" s="97"/>
      <c r="P62" s="98"/>
      <c r="Q62" s="99">
        <f t="shared" si="3"/>
        <v>0</v>
      </c>
      <c r="R62" s="97"/>
      <c r="S62" s="98"/>
      <c r="T62" s="99">
        <f t="shared" si="4"/>
        <v>0</v>
      </c>
      <c r="U62" s="222">
        <f t="shared" si="13"/>
        <v>0</v>
      </c>
      <c r="W62" s="134" t="s">
        <v>50</v>
      </c>
      <c r="X62" s="114">
        <f t="shared" si="7"/>
        <v>0</v>
      </c>
      <c r="Y62" s="115">
        <f t="shared" si="8"/>
        <v>0</v>
      </c>
      <c r="Z62" s="115">
        <f t="shared" si="9"/>
        <v>0</v>
      </c>
      <c r="AA62" s="115">
        <f t="shared" si="10"/>
        <v>0</v>
      </c>
      <c r="AB62" s="115">
        <f t="shared" si="11"/>
        <v>0</v>
      </c>
      <c r="AC62" s="121">
        <f t="shared" si="12"/>
        <v>0</v>
      </c>
    </row>
    <row r="63" spans="1:29" ht="15.75" customHeight="1">
      <c r="A63" s="254">
        <v>42499</v>
      </c>
      <c r="B63" s="133" t="s">
        <v>42</v>
      </c>
      <c r="C63" s="95">
        <v>60793848.809999466</v>
      </c>
      <c r="D63" s="20"/>
      <c r="E63" s="96">
        <f t="shared" si="5"/>
        <v>60793848.809999466</v>
      </c>
      <c r="F63" s="95">
        <v>1478711.91</v>
      </c>
      <c r="G63" s="20"/>
      <c r="H63" s="96">
        <f t="shared" si="0"/>
        <v>1478711.91</v>
      </c>
      <c r="I63" s="95">
        <v>190412.71</v>
      </c>
      <c r="J63" s="20"/>
      <c r="K63" s="96">
        <f t="shared" si="1"/>
        <v>190412.71</v>
      </c>
      <c r="L63" s="95">
        <v>0</v>
      </c>
      <c r="M63" s="20"/>
      <c r="N63" s="96">
        <f t="shared" si="2"/>
        <v>0</v>
      </c>
      <c r="O63" s="95">
        <v>726826.39</v>
      </c>
      <c r="P63" s="20"/>
      <c r="Q63" s="96">
        <f t="shared" si="3"/>
        <v>726826.39</v>
      </c>
      <c r="R63" s="95">
        <v>58778723.219999462</v>
      </c>
      <c r="S63" s="20"/>
      <c r="T63" s="96">
        <f t="shared" si="4"/>
        <v>58778723.219999462</v>
      </c>
      <c r="U63" s="221">
        <f t="shared" si="13"/>
        <v>0</v>
      </c>
      <c r="W63" s="132" t="s">
        <v>42</v>
      </c>
      <c r="X63" s="110">
        <f t="shared" si="7"/>
        <v>0</v>
      </c>
      <c r="Y63" s="111">
        <f t="shared" si="8"/>
        <v>0</v>
      </c>
      <c r="Z63" s="111">
        <f t="shared" si="9"/>
        <v>0</v>
      </c>
      <c r="AA63" s="111">
        <f t="shared" si="10"/>
        <v>0</v>
      </c>
      <c r="AB63" s="111">
        <f t="shared" si="11"/>
        <v>0</v>
      </c>
      <c r="AC63" s="123">
        <f t="shared" si="12"/>
        <v>0</v>
      </c>
    </row>
    <row r="64" spans="1:29" ht="15.75">
      <c r="A64" s="255"/>
      <c r="B64" s="133" t="s">
        <v>43</v>
      </c>
      <c r="C64" s="95">
        <v>42867625.250000238</v>
      </c>
      <c r="D64" s="20">
        <v>42318470</v>
      </c>
      <c r="E64" s="96">
        <f t="shared" si="5"/>
        <v>549155.25000023842</v>
      </c>
      <c r="F64" s="95">
        <v>379615.22000000015</v>
      </c>
      <c r="G64" s="20" t="s">
        <v>447</v>
      </c>
      <c r="H64" s="96">
        <f t="shared" si="0"/>
        <v>140415.22000000015</v>
      </c>
      <c r="I64" s="95">
        <v>41207.839999999997</v>
      </c>
      <c r="J64" s="20" t="s">
        <v>609</v>
      </c>
      <c r="K64" s="96">
        <f t="shared" si="1"/>
        <v>36412.03</v>
      </c>
      <c r="L64" s="95">
        <v>4023.31</v>
      </c>
      <c r="M64" s="20" t="s">
        <v>610</v>
      </c>
      <c r="N64" s="96">
        <f t="shared" si="2"/>
        <v>-21929.09</v>
      </c>
      <c r="O64" s="95">
        <v>206687.87</v>
      </c>
      <c r="P64" s="20" t="s">
        <v>448</v>
      </c>
      <c r="Q64" s="96">
        <f t="shared" si="3"/>
        <v>-13114.130000000005</v>
      </c>
      <c r="R64" s="95">
        <v>42318506.690000236</v>
      </c>
      <c r="S64" s="20">
        <v>41844320</v>
      </c>
      <c r="T64" s="96">
        <f t="shared" si="4"/>
        <v>474186.69000023603</v>
      </c>
      <c r="U64" s="221">
        <f t="shared" si="13"/>
        <v>1</v>
      </c>
      <c r="W64" s="133" t="s">
        <v>43</v>
      </c>
      <c r="X64" s="114">
        <f t="shared" si="7"/>
        <v>1</v>
      </c>
      <c r="Y64" s="115">
        <f t="shared" si="8"/>
        <v>1</v>
      </c>
      <c r="Z64" s="115">
        <f t="shared" si="9"/>
        <v>1</v>
      </c>
      <c r="AA64" s="115">
        <f t="shared" si="10"/>
        <v>1</v>
      </c>
      <c r="AB64" s="115">
        <f t="shared" si="11"/>
        <v>1</v>
      </c>
      <c r="AC64" s="121">
        <f t="shared" si="12"/>
        <v>1</v>
      </c>
    </row>
    <row r="65" spans="1:29" ht="15.75">
      <c r="A65" s="255"/>
      <c r="B65" s="104" t="s">
        <v>44</v>
      </c>
      <c r="C65" s="95">
        <v>100243780.01999427</v>
      </c>
      <c r="D65" s="20">
        <v>0</v>
      </c>
      <c r="E65" s="96">
        <f t="shared" si="5"/>
        <v>100243780.01999427</v>
      </c>
      <c r="F65" s="95">
        <v>2357341.41</v>
      </c>
      <c r="G65" s="20"/>
      <c r="H65" s="96">
        <f t="shared" si="0"/>
        <v>2357341.41</v>
      </c>
      <c r="I65" s="95">
        <v>180441.4</v>
      </c>
      <c r="J65" s="20"/>
      <c r="K65" s="96">
        <f t="shared" si="1"/>
        <v>180441.4</v>
      </c>
      <c r="L65" s="95">
        <v>26848.629999999994</v>
      </c>
      <c r="M65" s="20"/>
      <c r="N65" s="96">
        <f t="shared" si="2"/>
        <v>26848.629999999994</v>
      </c>
      <c r="O65" s="95">
        <v>0</v>
      </c>
      <c r="P65" s="20"/>
      <c r="Q65" s="96">
        <f t="shared" si="3"/>
        <v>0</v>
      </c>
      <c r="R65" s="95">
        <v>98040031.379994243</v>
      </c>
      <c r="S65" s="20">
        <v>0</v>
      </c>
      <c r="T65" s="96">
        <f t="shared" si="4"/>
        <v>98040031.379994243</v>
      </c>
      <c r="U65" s="221">
        <f t="shared" si="13"/>
        <v>0</v>
      </c>
      <c r="W65" s="104" t="s">
        <v>44</v>
      </c>
      <c r="X65" s="114">
        <f t="shared" si="7"/>
        <v>0</v>
      </c>
      <c r="Y65" s="115">
        <f t="shared" si="8"/>
        <v>0</v>
      </c>
      <c r="Z65" s="115">
        <f t="shared" si="9"/>
        <v>0</v>
      </c>
      <c r="AA65" s="115">
        <f t="shared" si="10"/>
        <v>0</v>
      </c>
      <c r="AB65" s="115">
        <f t="shared" si="11"/>
        <v>0</v>
      </c>
      <c r="AC65" s="121">
        <f t="shared" si="12"/>
        <v>0</v>
      </c>
    </row>
    <row r="66" spans="1:29" ht="15.75">
      <c r="A66" s="255"/>
      <c r="B66" s="133" t="s">
        <v>45</v>
      </c>
      <c r="C66" s="95">
        <v>65116871.651397943</v>
      </c>
      <c r="D66" s="20">
        <v>0</v>
      </c>
      <c r="E66" s="96">
        <f t="shared" si="5"/>
        <v>65116871.651397943</v>
      </c>
      <c r="F66" s="95">
        <v>1251935.4400000004</v>
      </c>
      <c r="G66" s="20"/>
      <c r="H66" s="96">
        <f t="shared" si="0"/>
        <v>1251935.4400000004</v>
      </c>
      <c r="I66" s="95">
        <v>77156.42</v>
      </c>
      <c r="J66" s="20"/>
      <c r="K66" s="96">
        <f t="shared" si="1"/>
        <v>77156.42</v>
      </c>
      <c r="L66" s="95">
        <v>367524.1</v>
      </c>
      <c r="M66" s="20"/>
      <c r="N66" s="96">
        <f t="shared" si="2"/>
        <v>367524.1</v>
      </c>
      <c r="O66" s="95">
        <v>367876.10000000009</v>
      </c>
      <c r="P66" s="20"/>
      <c r="Q66" s="96">
        <f t="shared" si="3"/>
        <v>367876.10000000009</v>
      </c>
      <c r="R66" s="95">
        <v>63206692.431397937</v>
      </c>
      <c r="S66" s="20">
        <v>0</v>
      </c>
      <c r="T66" s="96">
        <f t="shared" si="4"/>
        <v>63206692.431397937</v>
      </c>
      <c r="U66" s="221">
        <f t="shared" si="13"/>
        <v>0</v>
      </c>
      <c r="W66" s="133" t="s">
        <v>45</v>
      </c>
      <c r="X66" s="114">
        <f t="shared" si="7"/>
        <v>0</v>
      </c>
      <c r="Y66" s="115">
        <f t="shared" si="8"/>
        <v>0</v>
      </c>
      <c r="Z66" s="115">
        <f t="shared" si="9"/>
        <v>0</v>
      </c>
      <c r="AA66" s="115">
        <f t="shared" si="10"/>
        <v>0</v>
      </c>
      <c r="AB66" s="115">
        <f t="shared" si="11"/>
        <v>0</v>
      </c>
      <c r="AC66" s="121">
        <f t="shared" si="12"/>
        <v>0</v>
      </c>
    </row>
    <row r="67" spans="1:29" ht="15.75">
      <c r="A67" s="255"/>
      <c r="B67" s="133" t="s">
        <v>46</v>
      </c>
      <c r="C67" s="95">
        <v>112463460.51999837</v>
      </c>
      <c r="D67" s="20">
        <v>113838300</v>
      </c>
      <c r="E67" s="96">
        <f t="shared" si="5"/>
        <v>-1374839.4800016284</v>
      </c>
      <c r="F67" s="95">
        <v>3335692.6800000011</v>
      </c>
      <c r="G67" s="20" t="s">
        <v>449</v>
      </c>
      <c r="H67" s="96">
        <f t="shared" si="0"/>
        <v>1855842.6800000011</v>
      </c>
      <c r="I67" s="95">
        <v>370941</v>
      </c>
      <c r="J67" s="20" t="s">
        <v>611</v>
      </c>
      <c r="K67" s="96">
        <f t="shared" si="1"/>
        <v>248743</v>
      </c>
      <c r="L67" s="95">
        <v>185875.71</v>
      </c>
      <c r="M67" s="20" t="s">
        <v>612</v>
      </c>
      <c r="N67" s="96">
        <f t="shared" si="2"/>
        <v>178951.38</v>
      </c>
      <c r="O67" s="95">
        <v>1061708.1700000004</v>
      </c>
      <c r="P67" s="20" t="s">
        <v>450</v>
      </c>
      <c r="Q67" s="96">
        <f t="shared" si="3"/>
        <v>322169.17000000039</v>
      </c>
      <c r="R67" s="95">
        <v>113838164.81999838</v>
      </c>
      <c r="S67" s="20">
        <v>111740700</v>
      </c>
      <c r="T67" s="96">
        <f t="shared" si="4"/>
        <v>2097464.8199983835</v>
      </c>
      <c r="U67" s="221">
        <f t="shared" si="13"/>
        <v>1</v>
      </c>
      <c r="W67" s="133" t="s">
        <v>46</v>
      </c>
      <c r="X67" s="114">
        <f t="shared" si="7"/>
        <v>1</v>
      </c>
      <c r="Y67" s="115">
        <f t="shared" si="8"/>
        <v>1</v>
      </c>
      <c r="Z67" s="115">
        <f t="shared" si="9"/>
        <v>1</v>
      </c>
      <c r="AA67" s="115">
        <f t="shared" si="10"/>
        <v>1</v>
      </c>
      <c r="AB67" s="115">
        <f t="shared" si="11"/>
        <v>1</v>
      </c>
      <c r="AC67" s="121">
        <f t="shared" si="12"/>
        <v>1</v>
      </c>
    </row>
    <row r="68" spans="1:29" ht="15.75">
      <c r="A68" s="255"/>
      <c r="B68" s="133" t="s">
        <v>47</v>
      </c>
      <c r="C68" s="95">
        <v>29633661.410000131</v>
      </c>
      <c r="D68" s="20"/>
      <c r="E68" s="96">
        <f t="shared" si="5"/>
        <v>29633661.410000131</v>
      </c>
      <c r="F68" s="95">
        <v>837241.4099999998</v>
      </c>
      <c r="G68" s="20"/>
      <c r="H68" s="96">
        <f t="shared" si="0"/>
        <v>837241.4099999998</v>
      </c>
      <c r="I68" s="95">
        <v>91505.38</v>
      </c>
      <c r="J68" s="20"/>
      <c r="K68" s="96">
        <f t="shared" si="1"/>
        <v>91505.38</v>
      </c>
      <c r="L68" s="95">
        <v>26890.679999999997</v>
      </c>
      <c r="M68" s="20"/>
      <c r="N68" s="96">
        <f t="shared" si="2"/>
        <v>26890.679999999997</v>
      </c>
      <c r="O68" s="95">
        <v>0</v>
      </c>
      <c r="P68" s="20"/>
      <c r="Q68" s="96">
        <f t="shared" si="3"/>
        <v>0</v>
      </c>
      <c r="R68" s="95">
        <v>30811064.330000132</v>
      </c>
      <c r="S68" s="20"/>
      <c r="T68" s="96">
        <f t="shared" si="4"/>
        <v>30811064.330000132</v>
      </c>
      <c r="U68" s="221">
        <f t="shared" si="13"/>
        <v>0</v>
      </c>
      <c r="W68" s="133" t="s">
        <v>47</v>
      </c>
      <c r="X68" s="114">
        <f t="shared" si="7"/>
        <v>0</v>
      </c>
      <c r="Y68" s="115">
        <f t="shared" si="8"/>
        <v>0</v>
      </c>
      <c r="Z68" s="115">
        <f t="shared" si="9"/>
        <v>0</v>
      </c>
      <c r="AA68" s="115">
        <f t="shared" si="10"/>
        <v>0</v>
      </c>
      <c r="AB68" s="115">
        <f t="shared" si="11"/>
        <v>0</v>
      </c>
      <c r="AC68" s="121">
        <f t="shared" si="12"/>
        <v>0</v>
      </c>
    </row>
    <row r="69" spans="1:29" ht="15.75">
      <c r="A69" s="255"/>
      <c r="B69" s="133" t="s">
        <v>48</v>
      </c>
      <c r="C69" s="95">
        <v>98271118.739998728</v>
      </c>
      <c r="D69" s="20"/>
      <c r="E69" s="96">
        <f t="shared" si="5"/>
        <v>98271118.739998728</v>
      </c>
      <c r="F69" s="95">
        <v>1023826.57</v>
      </c>
      <c r="G69" s="20"/>
      <c r="H69" s="96">
        <f t="shared" si="0"/>
        <v>1023826.57</v>
      </c>
      <c r="I69" s="95">
        <v>132560.13</v>
      </c>
      <c r="J69" s="20"/>
      <c r="K69" s="96">
        <f t="shared" si="1"/>
        <v>132560.13</v>
      </c>
      <c r="L69" s="95">
        <v>14164.44</v>
      </c>
      <c r="M69" s="20"/>
      <c r="N69" s="96">
        <f t="shared" si="2"/>
        <v>14164.44</v>
      </c>
      <c r="O69" s="95">
        <v>624558.56999999983</v>
      </c>
      <c r="P69" s="20"/>
      <c r="Q69" s="96">
        <f t="shared" si="3"/>
        <v>624558.56999999983</v>
      </c>
      <c r="R69" s="95">
        <v>96741129.28999874</v>
      </c>
      <c r="S69" s="20"/>
      <c r="T69" s="96">
        <f t="shared" si="4"/>
        <v>96741129.28999874</v>
      </c>
      <c r="U69" s="221">
        <f t="shared" si="13"/>
        <v>0</v>
      </c>
      <c r="W69" s="133" t="s">
        <v>48</v>
      </c>
      <c r="X69" s="114">
        <f t="shared" si="7"/>
        <v>0</v>
      </c>
      <c r="Y69" s="115">
        <f t="shared" si="8"/>
        <v>0</v>
      </c>
      <c r="Z69" s="115">
        <f t="shared" si="9"/>
        <v>0</v>
      </c>
      <c r="AA69" s="115">
        <f t="shared" si="10"/>
        <v>0</v>
      </c>
      <c r="AB69" s="115">
        <f t="shared" si="11"/>
        <v>0</v>
      </c>
      <c r="AC69" s="121">
        <f t="shared" si="12"/>
        <v>0</v>
      </c>
    </row>
    <row r="70" spans="1:29" ht="15.75">
      <c r="A70" s="255"/>
      <c r="B70" s="133" t="s">
        <v>49</v>
      </c>
      <c r="C70" s="95">
        <v>76663955.769999415</v>
      </c>
      <c r="D70" s="20"/>
      <c r="E70" s="96">
        <f t="shared" si="5"/>
        <v>76663955.769999415</v>
      </c>
      <c r="F70" s="95">
        <v>1284406.6499999997</v>
      </c>
      <c r="G70" s="20"/>
      <c r="H70" s="96">
        <f t="shared" si="0"/>
        <v>1284406.6499999997</v>
      </c>
      <c r="I70" s="95">
        <v>313641.67</v>
      </c>
      <c r="J70" s="20"/>
      <c r="K70" s="96">
        <f t="shared" si="1"/>
        <v>313641.67</v>
      </c>
      <c r="L70" s="95">
        <v>160219.96</v>
      </c>
      <c r="M70" s="20"/>
      <c r="N70" s="96">
        <f t="shared" si="2"/>
        <v>160219.96</v>
      </c>
      <c r="O70" s="95">
        <v>1563276.3599999994</v>
      </c>
      <c r="P70" s="20"/>
      <c r="Q70" s="96">
        <f t="shared" si="3"/>
        <v>1563276.3599999994</v>
      </c>
      <c r="R70" s="95">
        <v>73969694.469999418</v>
      </c>
      <c r="S70" s="20"/>
      <c r="T70" s="96">
        <f t="shared" si="4"/>
        <v>73969694.469999418</v>
      </c>
      <c r="U70" s="221">
        <f t="shared" si="13"/>
        <v>0</v>
      </c>
      <c r="W70" s="133" t="s">
        <v>49</v>
      </c>
      <c r="X70" s="114">
        <f t="shared" si="7"/>
        <v>0</v>
      </c>
      <c r="Y70" s="115">
        <f t="shared" si="8"/>
        <v>0</v>
      </c>
      <c r="Z70" s="115">
        <f t="shared" si="9"/>
        <v>0</v>
      </c>
      <c r="AA70" s="115">
        <f t="shared" si="10"/>
        <v>0</v>
      </c>
      <c r="AB70" s="115">
        <f t="shared" si="11"/>
        <v>0</v>
      </c>
      <c r="AC70" s="121">
        <f t="shared" si="12"/>
        <v>0</v>
      </c>
    </row>
    <row r="71" spans="1:29" ht="15.75">
      <c r="A71" s="256"/>
      <c r="B71" s="133" t="s">
        <v>50</v>
      </c>
      <c r="C71" s="95">
        <v>114929596.989999</v>
      </c>
      <c r="D71" s="20"/>
      <c r="E71" s="96">
        <f t="shared" si="5"/>
        <v>114929596.989999</v>
      </c>
      <c r="F71" s="95">
        <v>3356442.9900000012</v>
      </c>
      <c r="G71" s="20"/>
      <c r="H71" s="96">
        <f t="shared" si="0"/>
        <v>3356442.9900000012</v>
      </c>
      <c r="I71" s="95">
        <v>233723.60999999996</v>
      </c>
      <c r="J71" s="20"/>
      <c r="K71" s="96">
        <f t="shared" si="1"/>
        <v>233723.60999999996</v>
      </c>
      <c r="L71" s="95">
        <v>72421.289999999994</v>
      </c>
      <c r="M71" s="20"/>
      <c r="N71" s="96">
        <f t="shared" si="2"/>
        <v>72421.289999999994</v>
      </c>
      <c r="O71" s="95">
        <v>843502.03</v>
      </c>
      <c r="P71" s="20"/>
      <c r="Q71" s="96">
        <f t="shared" si="3"/>
        <v>843502.03</v>
      </c>
      <c r="R71" s="95">
        <v>110890954.28999899</v>
      </c>
      <c r="S71" s="20"/>
      <c r="T71" s="96">
        <f t="shared" si="4"/>
        <v>110890954.28999899</v>
      </c>
      <c r="U71" s="221">
        <f t="shared" si="13"/>
        <v>0</v>
      </c>
      <c r="W71" s="134" t="s">
        <v>50</v>
      </c>
      <c r="X71" s="118">
        <f t="shared" si="7"/>
        <v>0</v>
      </c>
      <c r="Y71" s="119">
        <f t="shared" si="8"/>
        <v>0</v>
      </c>
      <c r="Z71" s="119">
        <f t="shared" si="9"/>
        <v>0</v>
      </c>
      <c r="AA71" s="119">
        <f t="shared" si="10"/>
        <v>0</v>
      </c>
      <c r="AB71" s="119">
        <f t="shared" si="11"/>
        <v>0</v>
      </c>
      <c r="AC71" s="124">
        <f t="shared" si="12"/>
        <v>0</v>
      </c>
    </row>
    <row r="72" spans="1:29" ht="15.75" customHeight="1">
      <c r="A72" s="254">
        <v>42500</v>
      </c>
      <c r="B72" s="132" t="s">
        <v>42</v>
      </c>
      <c r="C72" s="92">
        <v>58778723.219999462</v>
      </c>
      <c r="D72" s="93"/>
      <c r="E72" s="94">
        <f t="shared" si="5"/>
        <v>58778723.219999462</v>
      </c>
      <c r="F72" s="92">
        <v>1081842.93</v>
      </c>
      <c r="G72" s="93"/>
      <c r="H72" s="94">
        <f t="shared" si="0"/>
        <v>1081842.93</v>
      </c>
      <c r="I72" s="92">
        <v>28637.35</v>
      </c>
      <c r="J72" s="93"/>
      <c r="K72" s="94">
        <f t="shared" si="1"/>
        <v>28637.35</v>
      </c>
      <c r="L72" s="92">
        <v>0</v>
      </c>
      <c r="M72" s="93"/>
      <c r="N72" s="94">
        <f t="shared" si="2"/>
        <v>0</v>
      </c>
      <c r="O72" s="92">
        <v>416420.24000000005</v>
      </c>
      <c r="P72" s="93"/>
      <c r="Q72" s="94">
        <f t="shared" si="3"/>
        <v>416420.24000000005</v>
      </c>
      <c r="R72" s="92">
        <v>60111490.069999456</v>
      </c>
      <c r="S72" s="93"/>
      <c r="T72" s="94">
        <f t="shared" si="4"/>
        <v>60111490.069999456</v>
      </c>
      <c r="U72" s="220">
        <f t="shared" si="13"/>
        <v>0</v>
      </c>
      <c r="W72" s="132" t="s">
        <v>42</v>
      </c>
      <c r="X72" s="114">
        <f t="shared" si="7"/>
        <v>0</v>
      </c>
      <c r="Y72" s="115">
        <f t="shared" si="8"/>
        <v>0</v>
      </c>
      <c r="Z72" s="115">
        <f t="shared" si="9"/>
        <v>0</v>
      </c>
      <c r="AA72" s="115">
        <f t="shared" si="10"/>
        <v>0</v>
      </c>
      <c r="AB72" s="115">
        <f t="shared" si="11"/>
        <v>0</v>
      </c>
      <c r="AC72" s="121">
        <f t="shared" si="12"/>
        <v>0</v>
      </c>
    </row>
    <row r="73" spans="1:29" ht="15.75">
      <c r="A73" s="255"/>
      <c r="B73" s="133" t="s">
        <v>43</v>
      </c>
      <c r="C73" s="95">
        <v>42318506.690000236</v>
      </c>
      <c r="D73" s="20">
        <v>41844320</v>
      </c>
      <c r="E73" s="96">
        <f t="shared" si="5"/>
        <v>474186.69000023603</v>
      </c>
      <c r="F73" s="95">
        <v>233222.81999999995</v>
      </c>
      <c r="G73" s="20" t="s">
        <v>451</v>
      </c>
      <c r="H73" s="96">
        <f t="shared" ref="H73:H136" si="14">F73-G73</f>
        <v>-71369.180000000051</v>
      </c>
      <c r="I73" s="95">
        <v>4795.8099999999995</v>
      </c>
      <c r="J73" s="20" t="s">
        <v>613</v>
      </c>
      <c r="K73" s="96">
        <f t="shared" ref="K73:K136" si="15">I73-J73</f>
        <v>-64161.39</v>
      </c>
      <c r="L73" s="95">
        <v>25952.41</v>
      </c>
      <c r="M73" s="20" t="s">
        <v>614</v>
      </c>
      <c r="N73" s="96">
        <f t="shared" ref="N73:N136" si="16">L73-M73</f>
        <v>-34453.089999999997</v>
      </c>
      <c r="O73" s="95">
        <v>219801.63999999996</v>
      </c>
      <c r="P73" s="20" t="s">
        <v>452</v>
      </c>
      <c r="Q73" s="96">
        <f t="shared" ref="Q73:Q136" si="17">O73-P73</f>
        <v>129732.93999999996</v>
      </c>
      <c r="R73" s="95">
        <v>41844325.630000241</v>
      </c>
      <c r="S73" s="20">
        <v>42368810</v>
      </c>
      <c r="T73" s="96">
        <f t="shared" ref="T73:T136" si="18">R73-S73</f>
        <v>-524484.3699997589</v>
      </c>
      <c r="U73" s="221">
        <f t="shared" si="13"/>
        <v>1</v>
      </c>
      <c r="W73" s="133" t="s">
        <v>43</v>
      </c>
      <c r="X73" s="114">
        <f t="shared" si="7"/>
        <v>1</v>
      </c>
      <c r="Y73" s="115">
        <f t="shared" si="8"/>
        <v>1</v>
      </c>
      <c r="Z73" s="115">
        <f t="shared" si="9"/>
        <v>1</v>
      </c>
      <c r="AA73" s="115">
        <f t="shared" si="10"/>
        <v>1</v>
      </c>
      <c r="AB73" s="115">
        <f t="shared" si="11"/>
        <v>1</v>
      </c>
      <c r="AC73" s="121">
        <f t="shared" si="12"/>
        <v>1</v>
      </c>
    </row>
    <row r="74" spans="1:29" ht="15.75">
      <c r="A74" s="255"/>
      <c r="B74" s="104" t="s">
        <v>44</v>
      </c>
      <c r="C74" s="95">
        <v>98040031.379994243</v>
      </c>
      <c r="D74" s="20">
        <v>0</v>
      </c>
      <c r="E74" s="96">
        <f t="shared" ref="E74:E137" si="19">C74-D74</f>
        <v>98040031.379994243</v>
      </c>
      <c r="F74" s="95">
        <v>1515988.2800000003</v>
      </c>
      <c r="G74" s="20"/>
      <c r="H74" s="96">
        <f t="shared" si="14"/>
        <v>1515988.2800000003</v>
      </c>
      <c r="I74" s="95">
        <v>122818.24000000001</v>
      </c>
      <c r="J74" s="20"/>
      <c r="K74" s="96">
        <f t="shared" si="15"/>
        <v>122818.24000000001</v>
      </c>
      <c r="L74" s="95">
        <v>36321.32</v>
      </c>
      <c r="M74" s="20"/>
      <c r="N74" s="96">
        <f t="shared" si="16"/>
        <v>36321.32</v>
      </c>
      <c r="O74" s="95">
        <v>537385.65</v>
      </c>
      <c r="P74" s="20"/>
      <c r="Q74" s="96">
        <f t="shared" si="17"/>
        <v>537385.65</v>
      </c>
      <c r="R74" s="95">
        <v>96073154.369994238</v>
      </c>
      <c r="S74" s="20">
        <v>0</v>
      </c>
      <c r="T74" s="96">
        <f t="shared" si="18"/>
        <v>96073154.369994238</v>
      </c>
      <c r="U74" s="221">
        <f t="shared" si="13"/>
        <v>0</v>
      </c>
      <c r="W74" s="104" t="s">
        <v>44</v>
      </c>
      <c r="X74" s="114">
        <f t="shared" ref="X74:X137" si="20">+IF(AND(C74&lt;&gt;0,D74&lt;&gt;0,OR(E74&gt;100,E74&lt;-100)),1,0)</f>
        <v>0</v>
      </c>
      <c r="Y74" s="115">
        <f t="shared" ref="Y74:Y137" si="21">+IF(AND(F74&lt;&gt;0,G74&lt;&gt;0,OR(H74&gt;100,H74&lt;-100)),1,0)</f>
        <v>0</v>
      </c>
      <c r="Z74" s="115">
        <f t="shared" ref="Z74:Z137" si="22">+IF(AND(I74&lt;&gt;0,J74&lt;&gt;0,OR(K74&gt;100,K74&lt;-100)),1,0)</f>
        <v>0</v>
      </c>
      <c r="AA74" s="115">
        <f t="shared" ref="AA74:AA137" si="23">+IF(AND(L74&lt;&gt;0,M74&lt;&gt;0,OR(N74&gt;100,N74&lt;-100)),1,0)</f>
        <v>0</v>
      </c>
      <c r="AB74" s="115">
        <f t="shared" ref="AB74:AB137" si="24">+IF(AND(O74&lt;&gt;0,P74&lt;&gt;0,OR(Q74&gt;100,Q74&lt;-100)),1,0)</f>
        <v>0</v>
      </c>
      <c r="AC74" s="121">
        <f t="shared" ref="AC74:AC137" si="25">+IF(AND(R74&lt;&gt;0,S74&lt;&gt;0,OR(T74&gt;100,T74&lt;-100)),1,0)</f>
        <v>0</v>
      </c>
    </row>
    <row r="75" spans="1:29" ht="15.75">
      <c r="A75" s="255"/>
      <c r="B75" s="133" t="s">
        <v>45</v>
      </c>
      <c r="C75" s="95">
        <v>63206692.431397937</v>
      </c>
      <c r="D75" s="20">
        <v>0</v>
      </c>
      <c r="E75" s="96">
        <f t="shared" si="19"/>
        <v>63206692.431397937</v>
      </c>
      <c r="F75" s="95">
        <v>1061460.1300000006</v>
      </c>
      <c r="G75" s="20"/>
      <c r="H75" s="96">
        <f t="shared" si="14"/>
        <v>1061460.1300000006</v>
      </c>
      <c r="I75" s="95">
        <v>227488.29</v>
      </c>
      <c r="J75" s="20"/>
      <c r="K75" s="96">
        <f t="shared" si="15"/>
        <v>227488.29</v>
      </c>
      <c r="L75" s="95">
        <v>125329.56</v>
      </c>
      <c r="M75" s="20"/>
      <c r="N75" s="96">
        <f t="shared" si="16"/>
        <v>125329.56</v>
      </c>
      <c r="O75" s="95">
        <v>186641.74</v>
      </c>
      <c r="P75" s="20"/>
      <c r="Q75" s="96">
        <f t="shared" si="17"/>
        <v>186641.74</v>
      </c>
      <c r="R75" s="95">
        <v>62060749.291397937</v>
      </c>
      <c r="S75" s="20">
        <v>0</v>
      </c>
      <c r="T75" s="96">
        <f t="shared" si="18"/>
        <v>62060749.291397937</v>
      </c>
      <c r="U75" s="221">
        <f t="shared" si="13"/>
        <v>0</v>
      </c>
      <c r="W75" s="133" t="s">
        <v>45</v>
      </c>
      <c r="X75" s="114">
        <f t="shared" si="20"/>
        <v>0</v>
      </c>
      <c r="Y75" s="115">
        <f t="shared" si="21"/>
        <v>0</v>
      </c>
      <c r="Z75" s="115">
        <f t="shared" si="22"/>
        <v>0</v>
      </c>
      <c r="AA75" s="115">
        <f t="shared" si="23"/>
        <v>0</v>
      </c>
      <c r="AB75" s="115">
        <f t="shared" si="24"/>
        <v>0</v>
      </c>
      <c r="AC75" s="121">
        <f t="shared" si="25"/>
        <v>0</v>
      </c>
    </row>
    <row r="76" spans="1:29" ht="15.75">
      <c r="A76" s="255"/>
      <c r="B76" s="133" t="s">
        <v>46</v>
      </c>
      <c r="C76" s="95">
        <v>113838164.81999838</v>
      </c>
      <c r="D76" s="20">
        <v>111740700</v>
      </c>
      <c r="E76" s="96">
        <f t="shared" si="19"/>
        <v>2097464.8199983835</v>
      </c>
      <c r="F76" s="95">
        <v>1479849.03</v>
      </c>
      <c r="G76" s="20" t="s">
        <v>453</v>
      </c>
      <c r="H76" s="96">
        <f t="shared" si="14"/>
        <v>28969.030000000028</v>
      </c>
      <c r="I76" s="95">
        <v>122198.2</v>
      </c>
      <c r="J76" s="20" t="s">
        <v>615</v>
      </c>
      <c r="K76" s="96">
        <f t="shared" si="15"/>
        <v>-50308.800000000003</v>
      </c>
      <c r="L76" s="95">
        <v>6924.3300000000036</v>
      </c>
      <c r="M76" s="20" t="s">
        <v>616</v>
      </c>
      <c r="N76" s="96">
        <f t="shared" si="16"/>
        <v>-10407.369999999997</v>
      </c>
      <c r="O76" s="95">
        <v>739538.56</v>
      </c>
      <c r="P76" s="20" t="s">
        <v>454</v>
      </c>
      <c r="Q76" s="96">
        <f t="shared" si="17"/>
        <v>-26596.439999999944</v>
      </c>
      <c r="R76" s="95">
        <v>111740427.27999838</v>
      </c>
      <c r="S76" s="20">
        <v>109678310</v>
      </c>
      <c r="T76" s="96">
        <f t="shared" si="18"/>
        <v>2062117.279998377</v>
      </c>
      <c r="U76" s="221">
        <f t="shared" si="13"/>
        <v>1</v>
      </c>
      <c r="W76" s="133" t="s">
        <v>46</v>
      </c>
      <c r="X76" s="114">
        <f t="shared" si="20"/>
        <v>1</v>
      </c>
      <c r="Y76" s="115">
        <f t="shared" si="21"/>
        <v>1</v>
      </c>
      <c r="Z76" s="115">
        <f t="shared" si="22"/>
        <v>1</v>
      </c>
      <c r="AA76" s="115">
        <f t="shared" si="23"/>
        <v>1</v>
      </c>
      <c r="AB76" s="115">
        <f t="shared" si="24"/>
        <v>1</v>
      </c>
      <c r="AC76" s="121">
        <f t="shared" si="25"/>
        <v>1</v>
      </c>
    </row>
    <row r="77" spans="1:29" ht="15.75">
      <c r="A77" s="255"/>
      <c r="B77" s="133" t="s">
        <v>47</v>
      </c>
      <c r="C77" s="95">
        <v>30811064.330000132</v>
      </c>
      <c r="D77" s="20"/>
      <c r="E77" s="96">
        <f t="shared" si="19"/>
        <v>30811064.330000132</v>
      </c>
      <c r="F77" s="95">
        <v>500180.7399999997</v>
      </c>
      <c r="G77" s="20"/>
      <c r="H77" s="96">
        <f t="shared" si="14"/>
        <v>500180.7399999997</v>
      </c>
      <c r="I77" s="95">
        <v>108266.06</v>
      </c>
      <c r="J77" s="20"/>
      <c r="K77" s="96">
        <f t="shared" si="15"/>
        <v>108266.06</v>
      </c>
      <c r="L77" s="95">
        <v>38407.749999999993</v>
      </c>
      <c r="M77" s="20"/>
      <c r="N77" s="96">
        <f t="shared" si="16"/>
        <v>38407.749999999993</v>
      </c>
      <c r="O77" s="95">
        <v>474942.35999999993</v>
      </c>
      <c r="P77" s="20"/>
      <c r="Q77" s="96">
        <f t="shared" si="17"/>
        <v>474942.35999999993</v>
      </c>
      <c r="R77" s="95">
        <v>29905799.540000133</v>
      </c>
      <c r="S77" s="20"/>
      <c r="T77" s="96">
        <f t="shared" si="18"/>
        <v>29905799.540000133</v>
      </c>
      <c r="U77" s="221">
        <f t="shared" si="13"/>
        <v>0</v>
      </c>
      <c r="W77" s="133" t="s">
        <v>47</v>
      </c>
      <c r="X77" s="114">
        <f t="shared" si="20"/>
        <v>0</v>
      </c>
      <c r="Y77" s="115">
        <f t="shared" si="21"/>
        <v>0</v>
      </c>
      <c r="Z77" s="115">
        <f t="shared" si="22"/>
        <v>0</v>
      </c>
      <c r="AA77" s="115">
        <f t="shared" si="23"/>
        <v>0</v>
      </c>
      <c r="AB77" s="115">
        <f t="shared" si="24"/>
        <v>0</v>
      </c>
      <c r="AC77" s="121">
        <f t="shared" si="25"/>
        <v>0</v>
      </c>
    </row>
    <row r="78" spans="1:29" ht="15.75">
      <c r="A78" s="255"/>
      <c r="B78" s="133" t="s">
        <v>48</v>
      </c>
      <c r="C78" s="95">
        <v>96741129.28999874</v>
      </c>
      <c r="D78" s="20"/>
      <c r="E78" s="96">
        <f t="shared" si="19"/>
        <v>96741129.28999874</v>
      </c>
      <c r="F78" s="95">
        <v>1065468.8500000001</v>
      </c>
      <c r="G78" s="20"/>
      <c r="H78" s="96">
        <f t="shared" si="14"/>
        <v>1065468.8500000001</v>
      </c>
      <c r="I78" s="95">
        <v>131389.00000000006</v>
      </c>
      <c r="J78" s="20"/>
      <c r="K78" s="96">
        <f t="shared" si="15"/>
        <v>131389.00000000006</v>
      </c>
      <c r="L78" s="95">
        <v>41725.360000000001</v>
      </c>
      <c r="M78" s="20"/>
      <c r="N78" s="96">
        <f t="shared" si="16"/>
        <v>41725.360000000001</v>
      </c>
      <c r="O78" s="95">
        <v>615189.27</v>
      </c>
      <c r="P78" s="20"/>
      <c r="Q78" s="96">
        <f t="shared" si="17"/>
        <v>615189.27</v>
      </c>
      <c r="R78" s="95">
        <v>95150134.809998736</v>
      </c>
      <c r="S78" s="20"/>
      <c r="T78" s="96">
        <f t="shared" si="18"/>
        <v>95150134.809998736</v>
      </c>
      <c r="U78" s="221">
        <f t="shared" si="13"/>
        <v>0</v>
      </c>
      <c r="W78" s="133" t="s">
        <v>48</v>
      </c>
      <c r="X78" s="114">
        <f t="shared" si="20"/>
        <v>0</v>
      </c>
      <c r="Y78" s="115">
        <f t="shared" si="21"/>
        <v>0</v>
      </c>
      <c r="Z78" s="115">
        <f t="shared" si="22"/>
        <v>0</v>
      </c>
      <c r="AA78" s="115">
        <f t="shared" si="23"/>
        <v>0</v>
      </c>
      <c r="AB78" s="115">
        <f t="shared" si="24"/>
        <v>0</v>
      </c>
      <c r="AC78" s="121">
        <f t="shared" si="25"/>
        <v>0</v>
      </c>
    </row>
    <row r="79" spans="1:29" ht="15.75">
      <c r="A79" s="255"/>
      <c r="B79" s="133" t="s">
        <v>49</v>
      </c>
      <c r="C79" s="95">
        <v>73969694.469999418</v>
      </c>
      <c r="D79" s="20"/>
      <c r="E79" s="96">
        <f t="shared" si="19"/>
        <v>73969694.469999418</v>
      </c>
      <c r="F79" s="95">
        <v>697632.39</v>
      </c>
      <c r="G79" s="20"/>
      <c r="H79" s="96">
        <f t="shared" si="14"/>
        <v>697632.39</v>
      </c>
      <c r="I79" s="95">
        <v>90115.27</v>
      </c>
      <c r="J79" s="20"/>
      <c r="K79" s="96">
        <f t="shared" si="15"/>
        <v>90115.27</v>
      </c>
      <c r="L79" s="95">
        <v>17463.03</v>
      </c>
      <c r="M79" s="20"/>
      <c r="N79" s="96">
        <f t="shared" si="16"/>
        <v>17463.03</v>
      </c>
      <c r="O79" s="95">
        <v>1123499.6299999999</v>
      </c>
      <c r="P79" s="20"/>
      <c r="Q79" s="96">
        <f t="shared" si="17"/>
        <v>1123499.6299999999</v>
      </c>
      <c r="R79" s="95">
        <v>72223437.819999427</v>
      </c>
      <c r="S79" s="20"/>
      <c r="T79" s="96">
        <f t="shared" si="18"/>
        <v>72223437.819999427</v>
      </c>
      <c r="U79" s="221">
        <f t="shared" si="13"/>
        <v>0</v>
      </c>
      <c r="W79" s="133" t="s">
        <v>49</v>
      </c>
      <c r="X79" s="114">
        <f t="shared" si="20"/>
        <v>0</v>
      </c>
      <c r="Y79" s="115">
        <f t="shared" si="21"/>
        <v>0</v>
      </c>
      <c r="Z79" s="115">
        <f t="shared" si="22"/>
        <v>0</v>
      </c>
      <c r="AA79" s="115">
        <f t="shared" si="23"/>
        <v>0</v>
      </c>
      <c r="AB79" s="115">
        <f t="shared" si="24"/>
        <v>0</v>
      </c>
      <c r="AC79" s="121">
        <f t="shared" si="25"/>
        <v>0</v>
      </c>
    </row>
    <row r="80" spans="1:29" ht="15.75">
      <c r="A80" s="256"/>
      <c r="B80" s="134" t="s">
        <v>50</v>
      </c>
      <c r="C80" s="97">
        <v>110890954.28999899</v>
      </c>
      <c r="D80" s="98"/>
      <c r="E80" s="99">
        <f t="shared" si="19"/>
        <v>110890954.28999899</v>
      </c>
      <c r="F80" s="97">
        <v>2014992.56</v>
      </c>
      <c r="G80" s="98"/>
      <c r="H80" s="99">
        <f t="shared" si="14"/>
        <v>2014992.56</v>
      </c>
      <c r="I80" s="97">
        <v>195520.89</v>
      </c>
      <c r="J80" s="98"/>
      <c r="K80" s="99">
        <f t="shared" si="15"/>
        <v>195520.89</v>
      </c>
      <c r="L80" s="97">
        <v>1992.72</v>
      </c>
      <c r="M80" s="98"/>
      <c r="N80" s="99">
        <f t="shared" si="16"/>
        <v>1992.72</v>
      </c>
      <c r="O80" s="97">
        <v>528306.42000000004</v>
      </c>
      <c r="P80" s="98"/>
      <c r="Q80" s="99">
        <f t="shared" si="17"/>
        <v>528306.42000000004</v>
      </c>
      <c r="R80" s="97">
        <v>108541183.47999899</v>
      </c>
      <c r="S80" s="98"/>
      <c r="T80" s="99">
        <f t="shared" si="18"/>
        <v>108541183.47999899</v>
      </c>
      <c r="U80" s="222">
        <f t="shared" si="13"/>
        <v>0</v>
      </c>
      <c r="W80" s="134" t="s">
        <v>50</v>
      </c>
      <c r="X80" s="114">
        <f t="shared" si="20"/>
        <v>0</v>
      </c>
      <c r="Y80" s="115">
        <f t="shared" si="21"/>
        <v>0</v>
      </c>
      <c r="Z80" s="115">
        <f t="shared" si="22"/>
        <v>0</v>
      </c>
      <c r="AA80" s="115">
        <f t="shared" si="23"/>
        <v>0</v>
      </c>
      <c r="AB80" s="115">
        <f t="shared" si="24"/>
        <v>0</v>
      </c>
      <c r="AC80" s="121">
        <f t="shared" si="25"/>
        <v>0</v>
      </c>
    </row>
    <row r="81" spans="1:29" ht="15.75" customHeight="1">
      <c r="A81" s="254">
        <v>42501</v>
      </c>
      <c r="B81" s="133" t="s">
        <v>42</v>
      </c>
      <c r="C81" s="95">
        <v>60111490.069999456</v>
      </c>
      <c r="D81" s="20"/>
      <c r="E81" s="96">
        <f t="shared" si="19"/>
        <v>60111490.069999456</v>
      </c>
      <c r="F81" s="95">
        <v>688674.3</v>
      </c>
      <c r="G81" s="20"/>
      <c r="H81" s="96">
        <f t="shared" si="14"/>
        <v>688674.3</v>
      </c>
      <c r="I81" s="95">
        <v>9015.44</v>
      </c>
      <c r="J81" s="20"/>
      <c r="K81" s="96">
        <f t="shared" si="15"/>
        <v>9015.44</v>
      </c>
      <c r="L81" s="95">
        <v>0</v>
      </c>
      <c r="M81" s="20"/>
      <c r="N81" s="96">
        <f t="shared" si="16"/>
        <v>0</v>
      </c>
      <c r="O81" s="95">
        <v>519606.79</v>
      </c>
      <c r="P81" s="20"/>
      <c r="Q81" s="96">
        <f t="shared" si="17"/>
        <v>519606.79</v>
      </c>
      <c r="R81" s="95">
        <v>65032494.20999945</v>
      </c>
      <c r="S81" s="20"/>
      <c r="T81" s="96">
        <f t="shared" si="18"/>
        <v>65032494.20999945</v>
      </c>
      <c r="U81" s="221">
        <f t="shared" si="13"/>
        <v>0</v>
      </c>
      <c r="W81" s="132" t="s">
        <v>42</v>
      </c>
      <c r="X81" s="110">
        <f t="shared" si="20"/>
        <v>0</v>
      </c>
      <c r="Y81" s="111">
        <f t="shared" si="21"/>
        <v>0</v>
      </c>
      <c r="Z81" s="111">
        <f t="shared" si="22"/>
        <v>0</v>
      </c>
      <c r="AA81" s="111">
        <f t="shared" si="23"/>
        <v>0</v>
      </c>
      <c r="AB81" s="111">
        <f t="shared" si="24"/>
        <v>0</v>
      </c>
      <c r="AC81" s="123">
        <f t="shared" si="25"/>
        <v>0</v>
      </c>
    </row>
    <row r="82" spans="1:29" ht="15.75">
      <c r="A82" s="255"/>
      <c r="B82" s="133" t="s">
        <v>43</v>
      </c>
      <c r="C82" s="95">
        <v>41844325.630000241</v>
      </c>
      <c r="D82" s="20"/>
      <c r="E82" s="96">
        <f t="shared" si="19"/>
        <v>41844325.630000241</v>
      </c>
      <c r="F82" s="95">
        <v>295907.95999999996</v>
      </c>
      <c r="G82" s="20"/>
      <c r="H82" s="96">
        <f t="shared" si="14"/>
        <v>295907.95999999996</v>
      </c>
      <c r="I82" s="95">
        <v>68957.239999999991</v>
      </c>
      <c r="J82" s="20"/>
      <c r="K82" s="96">
        <f t="shared" si="15"/>
        <v>68957.239999999991</v>
      </c>
      <c r="L82" s="95">
        <v>60405.49</v>
      </c>
      <c r="M82" s="20"/>
      <c r="N82" s="96">
        <f t="shared" si="16"/>
        <v>60405.49</v>
      </c>
      <c r="O82" s="95">
        <v>90068.73</v>
      </c>
      <c r="P82" s="20"/>
      <c r="Q82" s="96">
        <f t="shared" si="17"/>
        <v>90068.73</v>
      </c>
      <c r="R82" s="95">
        <v>42368809.480000235</v>
      </c>
      <c r="S82" s="20"/>
      <c r="T82" s="96">
        <f t="shared" si="18"/>
        <v>42368809.480000235</v>
      </c>
      <c r="U82" s="221">
        <f t="shared" si="13"/>
        <v>0</v>
      </c>
      <c r="W82" s="133" t="s">
        <v>43</v>
      </c>
      <c r="X82" s="114">
        <f t="shared" si="20"/>
        <v>0</v>
      </c>
      <c r="Y82" s="115">
        <f t="shared" si="21"/>
        <v>0</v>
      </c>
      <c r="Z82" s="115">
        <f t="shared" si="22"/>
        <v>0</v>
      </c>
      <c r="AA82" s="115">
        <f t="shared" si="23"/>
        <v>0</v>
      </c>
      <c r="AB82" s="115">
        <f t="shared" si="24"/>
        <v>0</v>
      </c>
      <c r="AC82" s="121">
        <f t="shared" si="25"/>
        <v>0</v>
      </c>
    </row>
    <row r="83" spans="1:29" ht="15.75">
      <c r="A83" s="255"/>
      <c r="B83" s="104" t="s">
        <v>44</v>
      </c>
      <c r="C83" s="95">
        <v>96073154.369994238</v>
      </c>
      <c r="D83" s="20"/>
      <c r="E83" s="96">
        <f t="shared" si="19"/>
        <v>96073154.369994238</v>
      </c>
      <c r="F83" s="95">
        <v>1497996.1600000004</v>
      </c>
      <c r="G83" s="20"/>
      <c r="H83" s="96">
        <f t="shared" si="14"/>
        <v>1497996.1600000004</v>
      </c>
      <c r="I83" s="95">
        <v>96025.89</v>
      </c>
      <c r="J83" s="20"/>
      <c r="K83" s="96">
        <f t="shared" si="15"/>
        <v>96025.89</v>
      </c>
      <c r="L83" s="95">
        <v>405839.84</v>
      </c>
      <c r="M83" s="20"/>
      <c r="N83" s="96">
        <f t="shared" si="16"/>
        <v>405839.84</v>
      </c>
      <c r="O83" s="95">
        <v>779362.84000000032</v>
      </c>
      <c r="P83" s="20"/>
      <c r="Q83" s="96">
        <f t="shared" si="17"/>
        <v>779362.84000000032</v>
      </c>
      <c r="R83" s="95">
        <v>93485981.419994235</v>
      </c>
      <c r="S83" s="20"/>
      <c r="T83" s="96">
        <f t="shared" si="18"/>
        <v>93485981.419994235</v>
      </c>
      <c r="U83" s="221">
        <f t="shared" ref="U83:U146" si="26">IF(D83=0,0,1)</f>
        <v>0</v>
      </c>
      <c r="W83" s="104" t="s">
        <v>44</v>
      </c>
      <c r="X83" s="114">
        <f t="shared" si="20"/>
        <v>0</v>
      </c>
      <c r="Y83" s="115">
        <f t="shared" si="21"/>
        <v>0</v>
      </c>
      <c r="Z83" s="115">
        <f t="shared" si="22"/>
        <v>0</v>
      </c>
      <c r="AA83" s="115">
        <f t="shared" si="23"/>
        <v>0</v>
      </c>
      <c r="AB83" s="115">
        <f t="shared" si="24"/>
        <v>0</v>
      </c>
      <c r="AC83" s="121">
        <f t="shared" si="25"/>
        <v>0</v>
      </c>
    </row>
    <row r="84" spans="1:29" ht="15.75">
      <c r="A84" s="255"/>
      <c r="B84" s="133" t="s">
        <v>45</v>
      </c>
      <c r="C84" s="95">
        <v>62060749.291397937</v>
      </c>
      <c r="D84" s="20"/>
      <c r="E84" s="96">
        <f t="shared" si="19"/>
        <v>62060749.291397937</v>
      </c>
      <c r="F84" s="95">
        <v>1475916.24</v>
      </c>
      <c r="G84" s="20"/>
      <c r="H84" s="96">
        <f t="shared" si="14"/>
        <v>1475916.24</v>
      </c>
      <c r="I84" s="95">
        <v>128414.08</v>
      </c>
      <c r="J84" s="20"/>
      <c r="K84" s="96">
        <f t="shared" si="15"/>
        <v>128414.08</v>
      </c>
      <c r="L84" s="95">
        <v>31474.73</v>
      </c>
      <c r="M84" s="20"/>
      <c r="N84" s="96">
        <f t="shared" si="16"/>
        <v>31474.73</v>
      </c>
      <c r="O84" s="95">
        <v>341012.19000000018</v>
      </c>
      <c r="P84" s="20"/>
      <c r="Q84" s="96">
        <f t="shared" si="17"/>
        <v>341012.19000000018</v>
      </c>
      <c r="R84" s="95">
        <v>60340760.211397946</v>
      </c>
      <c r="S84" s="20"/>
      <c r="T84" s="96">
        <f t="shared" si="18"/>
        <v>60340760.211397946</v>
      </c>
      <c r="U84" s="221">
        <f t="shared" si="26"/>
        <v>0</v>
      </c>
      <c r="W84" s="133" t="s">
        <v>45</v>
      </c>
      <c r="X84" s="114">
        <f t="shared" si="20"/>
        <v>0</v>
      </c>
      <c r="Y84" s="115">
        <f t="shared" si="21"/>
        <v>0</v>
      </c>
      <c r="Z84" s="115">
        <f t="shared" si="22"/>
        <v>0</v>
      </c>
      <c r="AA84" s="115">
        <f t="shared" si="23"/>
        <v>0</v>
      </c>
      <c r="AB84" s="115">
        <f t="shared" si="24"/>
        <v>0</v>
      </c>
      <c r="AC84" s="121">
        <f t="shared" si="25"/>
        <v>0</v>
      </c>
    </row>
    <row r="85" spans="1:29" ht="15.75">
      <c r="A85" s="255"/>
      <c r="B85" s="133" t="s">
        <v>46</v>
      </c>
      <c r="C85" s="95">
        <v>111740427.27999838</v>
      </c>
      <c r="D85" s="20">
        <v>109678310</v>
      </c>
      <c r="E85" s="96">
        <f t="shared" si="19"/>
        <v>2062117.279998377</v>
      </c>
      <c r="F85" s="95">
        <v>1450882.8200000003</v>
      </c>
      <c r="G85" s="20" t="s">
        <v>455</v>
      </c>
      <c r="H85" s="96">
        <f t="shared" si="14"/>
        <v>179372.8200000003</v>
      </c>
      <c r="I85" s="95">
        <v>172506.55</v>
      </c>
      <c r="J85" s="20" t="s">
        <v>617</v>
      </c>
      <c r="K85" s="96">
        <f t="shared" si="15"/>
        <v>-7412.4500000000116</v>
      </c>
      <c r="L85" s="95">
        <v>17331.71</v>
      </c>
      <c r="M85" s="20" t="s">
        <v>618</v>
      </c>
      <c r="N85" s="96">
        <f t="shared" si="16"/>
        <v>-176871.29</v>
      </c>
      <c r="O85" s="95">
        <v>766135.03999999969</v>
      </c>
      <c r="P85" s="20" t="s">
        <v>456</v>
      </c>
      <c r="Q85" s="96">
        <f t="shared" si="17"/>
        <v>-423864.96000000031</v>
      </c>
      <c r="R85" s="95">
        <v>109678584.25999838</v>
      </c>
      <c r="S85" s="20">
        <v>107757640</v>
      </c>
      <c r="T85" s="96">
        <f t="shared" si="18"/>
        <v>1920944.2599983811</v>
      </c>
      <c r="U85" s="221">
        <f t="shared" si="26"/>
        <v>1</v>
      </c>
      <c r="W85" s="133" t="s">
        <v>46</v>
      </c>
      <c r="X85" s="114">
        <f t="shared" si="20"/>
        <v>1</v>
      </c>
      <c r="Y85" s="115">
        <f t="shared" si="21"/>
        <v>1</v>
      </c>
      <c r="Z85" s="115">
        <f t="shared" si="22"/>
        <v>1</v>
      </c>
      <c r="AA85" s="115">
        <f t="shared" si="23"/>
        <v>1</v>
      </c>
      <c r="AB85" s="115">
        <f t="shared" si="24"/>
        <v>1</v>
      </c>
      <c r="AC85" s="121">
        <f t="shared" si="25"/>
        <v>1</v>
      </c>
    </row>
    <row r="86" spans="1:29" ht="15.75">
      <c r="A86" s="255"/>
      <c r="B86" s="133" t="s">
        <v>47</v>
      </c>
      <c r="C86" s="95">
        <v>29905799.540000133</v>
      </c>
      <c r="D86" s="20"/>
      <c r="E86" s="96">
        <f t="shared" si="19"/>
        <v>29905799.540000133</v>
      </c>
      <c r="F86" s="95">
        <v>411704.98999999987</v>
      </c>
      <c r="G86" s="20"/>
      <c r="H86" s="96">
        <f t="shared" si="14"/>
        <v>411704.98999999987</v>
      </c>
      <c r="I86" s="95">
        <v>16769.98</v>
      </c>
      <c r="J86" s="20"/>
      <c r="K86" s="96">
        <f t="shared" si="15"/>
        <v>16769.98</v>
      </c>
      <c r="L86" s="95">
        <v>3264.21</v>
      </c>
      <c r="M86" s="20"/>
      <c r="N86" s="96">
        <f t="shared" si="16"/>
        <v>3264.21</v>
      </c>
      <c r="O86" s="95">
        <v>331871.25</v>
      </c>
      <c r="P86" s="20"/>
      <c r="Q86" s="96">
        <f t="shared" si="17"/>
        <v>331871.25</v>
      </c>
      <c r="R86" s="95">
        <v>32517962.490000132</v>
      </c>
      <c r="S86" s="20"/>
      <c r="T86" s="96">
        <f t="shared" si="18"/>
        <v>32517962.490000132</v>
      </c>
      <c r="U86" s="221">
        <f t="shared" si="26"/>
        <v>0</v>
      </c>
      <c r="W86" s="133" t="s">
        <v>47</v>
      </c>
      <c r="X86" s="114">
        <f t="shared" si="20"/>
        <v>0</v>
      </c>
      <c r="Y86" s="115">
        <f t="shared" si="21"/>
        <v>0</v>
      </c>
      <c r="Z86" s="115">
        <f t="shared" si="22"/>
        <v>0</v>
      </c>
      <c r="AA86" s="115">
        <f t="shared" si="23"/>
        <v>0</v>
      </c>
      <c r="AB86" s="115">
        <f t="shared" si="24"/>
        <v>0</v>
      </c>
      <c r="AC86" s="121">
        <f t="shared" si="25"/>
        <v>0</v>
      </c>
    </row>
    <row r="87" spans="1:29" ht="15.75">
      <c r="A87" s="255"/>
      <c r="B87" s="133" t="s">
        <v>48</v>
      </c>
      <c r="C87" s="95">
        <v>95150134.809998736</v>
      </c>
      <c r="D87" s="20"/>
      <c r="E87" s="96">
        <f t="shared" si="19"/>
        <v>95150134.809998736</v>
      </c>
      <c r="F87" s="95">
        <v>1272569.93</v>
      </c>
      <c r="G87" s="20"/>
      <c r="H87" s="96">
        <f t="shared" si="14"/>
        <v>1272569.93</v>
      </c>
      <c r="I87" s="95">
        <v>152562.28000000006</v>
      </c>
      <c r="J87" s="20"/>
      <c r="K87" s="96">
        <f t="shared" si="15"/>
        <v>152562.28000000006</v>
      </c>
      <c r="L87" s="95">
        <v>325.66000000000003</v>
      </c>
      <c r="M87" s="20"/>
      <c r="N87" s="96">
        <f t="shared" si="16"/>
        <v>325.66000000000003</v>
      </c>
      <c r="O87" s="95">
        <v>286363.09000000003</v>
      </c>
      <c r="P87" s="20"/>
      <c r="Q87" s="96">
        <f t="shared" si="17"/>
        <v>286363.09000000003</v>
      </c>
      <c r="R87" s="95">
        <v>102050000.29999875</v>
      </c>
      <c r="S87" s="20"/>
      <c r="T87" s="96">
        <f t="shared" si="18"/>
        <v>102050000.29999875</v>
      </c>
      <c r="U87" s="221">
        <f t="shared" si="26"/>
        <v>0</v>
      </c>
      <c r="W87" s="133" t="s">
        <v>48</v>
      </c>
      <c r="X87" s="114">
        <f t="shared" si="20"/>
        <v>0</v>
      </c>
      <c r="Y87" s="115">
        <f t="shared" si="21"/>
        <v>0</v>
      </c>
      <c r="Z87" s="115">
        <f t="shared" si="22"/>
        <v>0</v>
      </c>
      <c r="AA87" s="115">
        <f t="shared" si="23"/>
        <v>0</v>
      </c>
      <c r="AB87" s="115">
        <f t="shared" si="24"/>
        <v>0</v>
      </c>
      <c r="AC87" s="121">
        <f t="shared" si="25"/>
        <v>0</v>
      </c>
    </row>
    <row r="88" spans="1:29" ht="15.75">
      <c r="A88" s="255"/>
      <c r="B88" s="133" t="s">
        <v>49</v>
      </c>
      <c r="C88" s="95">
        <v>72223437.819999427</v>
      </c>
      <c r="D88" s="20"/>
      <c r="E88" s="96">
        <f t="shared" si="19"/>
        <v>72223437.819999427</v>
      </c>
      <c r="F88" s="95">
        <v>833891.26000000013</v>
      </c>
      <c r="G88" s="20"/>
      <c r="H88" s="96">
        <f t="shared" si="14"/>
        <v>833891.26000000013</v>
      </c>
      <c r="I88" s="95">
        <v>122935.10999999999</v>
      </c>
      <c r="J88" s="20"/>
      <c r="K88" s="96">
        <f t="shared" si="15"/>
        <v>122935.10999999999</v>
      </c>
      <c r="L88" s="95">
        <v>23287.25</v>
      </c>
      <c r="M88" s="20"/>
      <c r="N88" s="96">
        <f t="shared" si="16"/>
        <v>23287.25</v>
      </c>
      <c r="O88" s="95">
        <v>0</v>
      </c>
      <c r="P88" s="20"/>
      <c r="Q88" s="96">
        <f t="shared" si="17"/>
        <v>0</v>
      </c>
      <c r="R88" s="95">
        <v>71489194.419999421</v>
      </c>
      <c r="S88" s="20"/>
      <c r="T88" s="96">
        <f t="shared" si="18"/>
        <v>71489194.419999421</v>
      </c>
      <c r="U88" s="221">
        <f t="shared" si="26"/>
        <v>0</v>
      </c>
      <c r="W88" s="133" t="s">
        <v>49</v>
      </c>
      <c r="X88" s="114">
        <f t="shared" si="20"/>
        <v>0</v>
      </c>
      <c r="Y88" s="115">
        <f t="shared" si="21"/>
        <v>0</v>
      </c>
      <c r="Z88" s="115">
        <f t="shared" si="22"/>
        <v>0</v>
      </c>
      <c r="AA88" s="115">
        <f t="shared" si="23"/>
        <v>0</v>
      </c>
      <c r="AB88" s="115">
        <f t="shared" si="24"/>
        <v>0</v>
      </c>
      <c r="AC88" s="121">
        <f t="shared" si="25"/>
        <v>0</v>
      </c>
    </row>
    <row r="89" spans="1:29" ht="15.75">
      <c r="A89" s="256"/>
      <c r="B89" s="133" t="s">
        <v>50</v>
      </c>
      <c r="C89" s="95">
        <v>108541183.47999899</v>
      </c>
      <c r="D89" s="20"/>
      <c r="E89" s="96">
        <f t="shared" si="19"/>
        <v>108541183.47999899</v>
      </c>
      <c r="F89" s="95">
        <v>2164313.7200000002</v>
      </c>
      <c r="G89" s="20"/>
      <c r="H89" s="96">
        <f t="shared" si="14"/>
        <v>2164313.7200000002</v>
      </c>
      <c r="I89" s="95">
        <v>173299.56</v>
      </c>
      <c r="J89" s="20"/>
      <c r="K89" s="96">
        <f t="shared" si="15"/>
        <v>173299.56</v>
      </c>
      <c r="L89" s="95">
        <v>392622.21</v>
      </c>
      <c r="M89" s="20"/>
      <c r="N89" s="96">
        <f t="shared" si="16"/>
        <v>392622.21</v>
      </c>
      <c r="O89" s="95">
        <v>493535.42</v>
      </c>
      <c r="P89" s="20"/>
      <c r="Q89" s="96">
        <f t="shared" si="17"/>
        <v>493535.42</v>
      </c>
      <c r="R89" s="95">
        <v>119739409.21999902</v>
      </c>
      <c r="S89" s="20"/>
      <c r="T89" s="96">
        <f t="shared" si="18"/>
        <v>119739409.21999902</v>
      </c>
      <c r="U89" s="221">
        <f t="shared" si="26"/>
        <v>0</v>
      </c>
      <c r="W89" s="134" t="s">
        <v>50</v>
      </c>
      <c r="X89" s="118">
        <f t="shared" si="20"/>
        <v>0</v>
      </c>
      <c r="Y89" s="119">
        <f t="shared" si="21"/>
        <v>0</v>
      </c>
      <c r="Z89" s="119">
        <f t="shared" si="22"/>
        <v>0</v>
      </c>
      <c r="AA89" s="119">
        <f t="shared" si="23"/>
        <v>0</v>
      </c>
      <c r="AB89" s="119">
        <f t="shared" si="24"/>
        <v>0</v>
      </c>
      <c r="AC89" s="124">
        <f t="shared" si="25"/>
        <v>0</v>
      </c>
    </row>
    <row r="90" spans="1:29" ht="15.75" customHeight="1">
      <c r="A90" s="254">
        <v>42502</v>
      </c>
      <c r="B90" s="132" t="s">
        <v>42</v>
      </c>
      <c r="C90" s="92">
        <v>65032494.20999945</v>
      </c>
      <c r="D90" s="224"/>
      <c r="E90" s="94">
        <f t="shared" si="19"/>
        <v>65032494.20999945</v>
      </c>
      <c r="F90" s="92">
        <v>740001.12</v>
      </c>
      <c r="G90" s="93"/>
      <c r="H90" s="94">
        <f t="shared" si="14"/>
        <v>740001.12</v>
      </c>
      <c r="I90" s="92">
        <v>290871.17</v>
      </c>
      <c r="J90" s="93"/>
      <c r="K90" s="94">
        <f t="shared" si="15"/>
        <v>290871.17</v>
      </c>
      <c r="L90" s="92">
        <v>440893.98</v>
      </c>
      <c r="M90" s="93"/>
      <c r="N90" s="94">
        <f t="shared" si="16"/>
        <v>440893.98</v>
      </c>
      <c r="O90" s="92">
        <v>323363.53000000003</v>
      </c>
      <c r="P90" s="101"/>
      <c r="Q90" s="94">
        <f t="shared" si="17"/>
        <v>323363.53000000003</v>
      </c>
      <c r="R90" s="92">
        <v>63819106.749999456</v>
      </c>
      <c r="S90" s="93"/>
      <c r="T90" s="94">
        <f t="shared" si="18"/>
        <v>63819106.749999456</v>
      </c>
      <c r="U90" s="220">
        <f t="shared" si="26"/>
        <v>0</v>
      </c>
      <c r="W90" s="132" t="s">
        <v>42</v>
      </c>
      <c r="X90" s="110">
        <f t="shared" si="20"/>
        <v>0</v>
      </c>
      <c r="Y90" s="111">
        <f t="shared" si="21"/>
        <v>0</v>
      </c>
      <c r="Z90" s="111">
        <f t="shared" si="22"/>
        <v>0</v>
      </c>
      <c r="AA90" s="111">
        <f t="shared" si="23"/>
        <v>0</v>
      </c>
      <c r="AB90" s="111">
        <f t="shared" si="24"/>
        <v>0</v>
      </c>
      <c r="AC90" s="123">
        <f t="shared" si="25"/>
        <v>0</v>
      </c>
    </row>
    <row r="91" spans="1:29" ht="15.75">
      <c r="A91" s="255"/>
      <c r="B91" s="133" t="s">
        <v>43</v>
      </c>
      <c r="C91" s="95">
        <v>42368809.480000235</v>
      </c>
      <c r="D91" s="225"/>
      <c r="E91" s="96">
        <f t="shared" si="19"/>
        <v>42368809.480000235</v>
      </c>
      <c r="F91" s="95">
        <v>143275.35999999999</v>
      </c>
      <c r="G91" s="20"/>
      <c r="H91" s="96">
        <f t="shared" si="14"/>
        <v>143275.35999999999</v>
      </c>
      <c r="I91" s="95">
        <v>42819.27</v>
      </c>
      <c r="J91" s="20"/>
      <c r="K91" s="96">
        <f t="shared" si="15"/>
        <v>42819.27</v>
      </c>
      <c r="L91" s="95">
        <v>5071.6899999999996</v>
      </c>
      <c r="M91" s="20"/>
      <c r="N91" s="96">
        <f t="shared" si="16"/>
        <v>5071.6899999999996</v>
      </c>
      <c r="O91" s="95">
        <v>175873.06</v>
      </c>
      <c r="P91" s="6"/>
      <c r="Q91" s="96">
        <f t="shared" si="17"/>
        <v>175873.06</v>
      </c>
      <c r="R91" s="95">
        <v>42087408.640000239</v>
      </c>
      <c r="S91" s="20"/>
      <c r="T91" s="96">
        <f t="shared" si="18"/>
        <v>42087408.640000239</v>
      </c>
      <c r="U91" s="221">
        <f t="shared" si="26"/>
        <v>0</v>
      </c>
      <c r="W91" s="133" t="s">
        <v>43</v>
      </c>
      <c r="X91" s="114">
        <f t="shared" si="20"/>
        <v>0</v>
      </c>
      <c r="Y91" s="115">
        <f t="shared" si="21"/>
        <v>0</v>
      </c>
      <c r="Z91" s="115">
        <f t="shared" si="22"/>
        <v>0</v>
      </c>
      <c r="AA91" s="115">
        <f t="shared" si="23"/>
        <v>0</v>
      </c>
      <c r="AB91" s="115">
        <f t="shared" si="24"/>
        <v>0</v>
      </c>
      <c r="AC91" s="121">
        <f t="shared" si="25"/>
        <v>0</v>
      </c>
    </row>
    <row r="92" spans="1:29" ht="15.75">
      <c r="A92" s="255"/>
      <c r="B92" s="104" t="s">
        <v>44</v>
      </c>
      <c r="C92" s="95">
        <v>93485981.419994235</v>
      </c>
      <c r="D92" s="225"/>
      <c r="E92" s="96">
        <f t="shared" si="19"/>
        <v>93485981.419994235</v>
      </c>
      <c r="F92" s="95">
        <v>1616344.9900000007</v>
      </c>
      <c r="G92" s="20"/>
      <c r="H92" s="96">
        <f t="shared" si="14"/>
        <v>1616344.9900000007</v>
      </c>
      <c r="I92" s="95">
        <v>244010.86</v>
      </c>
      <c r="J92" s="20"/>
      <c r="K92" s="96">
        <f t="shared" si="15"/>
        <v>244010.86</v>
      </c>
      <c r="L92" s="95">
        <v>55386.29</v>
      </c>
      <c r="M92" s="20"/>
      <c r="N92" s="96">
        <f t="shared" si="16"/>
        <v>55386.29</v>
      </c>
      <c r="O92" s="95">
        <v>194647.64</v>
      </c>
      <c r="P92" s="6"/>
      <c r="Q92" s="96">
        <f t="shared" si="17"/>
        <v>194647.64</v>
      </c>
      <c r="R92" s="95">
        <v>91863613.359994233</v>
      </c>
      <c r="S92" s="20"/>
      <c r="T92" s="96">
        <f t="shared" si="18"/>
        <v>91863613.359994233</v>
      </c>
      <c r="U92" s="221">
        <f t="shared" si="26"/>
        <v>0</v>
      </c>
      <c r="W92" s="104" t="s">
        <v>44</v>
      </c>
      <c r="X92" s="114">
        <f t="shared" si="20"/>
        <v>0</v>
      </c>
      <c r="Y92" s="115">
        <f t="shared" si="21"/>
        <v>0</v>
      </c>
      <c r="Z92" s="115">
        <f t="shared" si="22"/>
        <v>0</v>
      </c>
      <c r="AA92" s="115">
        <f t="shared" si="23"/>
        <v>0</v>
      </c>
      <c r="AB92" s="115">
        <f t="shared" si="24"/>
        <v>0</v>
      </c>
      <c r="AC92" s="121">
        <f t="shared" si="25"/>
        <v>0</v>
      </c>
    </row>
    <row r="93" spans="1:29" ht="15.75">
      <c r="A93" s="255"/>
      <c r="B93" s="133" t="s">
        <v>45</v>
      </c>
      <c r="C93" s="95">
        <v>60340760.211397946</v>
      </c>
      <c r="D93" s="225"/>
      <c r="E93" s="96">
        <f t="shared" si="19"/>
        <v>60340760.211397946</v>
      </c>
      <c r="F93" s="95">
        <v>811757.48</v>
      </c>
      <c r="G93" s="20"/>
      <c r="H93" s="96">
        <f t="shared" si="14"/>
        <v>811757.48</v>
      </c>
      <c r="I93" s="95">
        <v>76414.850000000006</v>
      </c>
      <c r="J93" s="20"/>
      <c r="K93" s="96">
        <f t="shared" si="15"/>
        <v>76414.850000000006</v>
      </c>
      <c r="L93" s="95">
        <v>31667.33</v>
      </c>
      <c r="M93" s="20"/>
      <c r="N93" s="96">
        <f t="shared" si="16"/>
        <v>31667.33</v>
      </c>
      <c r="O93" s="95">
        <v>303997.78999999998</v>
      </c>
      <c r="P93" s="6"/>
      <c r="Q93" s="96">
        <f t="shared" si="17"/>
        <v>303997.78999999998</v>
      </c>
      <c r="R93" s="95">
        <v>61437932.531397946</v>
      </c>
      <c r="S93" s="20"/>
      <c r="T93" s="96">
        <f t="shared" si="18"/>
        <v>61437932.531397946</v>
      </c>
      <c r="U93" s="221">
        <f t="shared" si="26"/>
        <v>0</v>
      </c>
      <c r="W93" s="133" t="s">
        <v>45</v>
      </c>
      <c r="X93" s="114">
        <f t="shared" si="20"/>
        <v>0</v>
      </c>
      <c r="Y93" s="115">
        <f t="shared" si="21"/>
        <v>0</v>
      </c>
      <c r="Z93" s="115">
        <f t="shared" si="22"/>
        <v>0</v>
      </c>
      <c r="AA93" s="115">
        <f t="shared" si="23"/>
        <v>0</v>
      </c>
      <c r="AB93" s="115">
        <f t="shared" si="24"/>
        <v>0</v>
      </c>
      <c r="AC93" s="121">
        <f t="shared" si="25"/>
        <v>0</v>
      </c>
    </row>
    <row r="94" spans="1:29" ht="15.75">
      <c r="A94" s="255"/>
      <c r="B94" s="133" t="s">
        <v>46</v>
      </c>
      <c r="C94" s="95">
        <v>109678584.25999838</v>
      </c>
      <c r="D94" s="225">
        <v>107757640</v>
      </c>
      <c r="E94" s="96">
        <f t="shared" si="19"/>
        <v>1920944.2599983811</v>
      </c>
      <c r="F94" s="95">
        <v>1271514.0800000003</v>
      </c>
      <c r="G94" s="20" t="s">
        <v>457</v>
      </c>
      <c r="H94" s="96">
        <f t="shared" si="14"/>
        <v>285457.08000000031</v>
      </c>
      <c r="I94" s="95">
        <v>179918.87</v>
      </c>
      <c r="J94" s="20" t="s">
        <v>619</v>
      </c>
      <c r="K94" s="96">
        <f t="shared" si="15"/>
        <v>46762.869999999995</v>
      </c>
      <c r="L94" s="95">
        <v>194202.91</v>
      </c>
      <c r="M94" s="20" t="s">
        <v>620</v>
      </c>
      <c r="N94" s="96">
        <f t="shared" si="16"/>
        <v>-314774.08999999997</v>
      </c>
      <c r="O94" s="95">
        <v>634854.19000000018</v>
      </c>
      <c r="P94" s="6" t="s">
        <v>458</v>
      </c>
      <c r="Q94" s="96">
        <f t="shared" si="17"/>
        <v>6617.190000000177</v>
      </c>
      <c r="R94" s="95">
        <v>107757931.94999838</v>
      </c>
      <c r="S94" s="20">
        <v>114526530</v>
      </c>
      <c r="T94" s="96">
        <f t="shared" si="18"/>
        <v>-6768598.0500016212</v>
      </c>
      <c r="U94" s="221">
        <f t="shared" si="26"/>
        <v>1</v>
      </c>
      <c r="W94" s="133" t="s">
        <v>46</v>
      </c>
      <c r="X94" s="114">
        <f t="shared" si="20"/>
        <v>1</v>
      </c>
      <c r="Y94" s="115">
        <f t="shared" si="21"/>
        <v>1</v>
      </c>
      <c r="Z94" s="115">
        <f t="shared" si="22"/>
        <v>1</v>
      </c>
      <c r="AA94" s="115">
        <f t="shared" si="23"/>
        <v>1</v>
      </c>
      <c r="AB94" s="115">
        <f t="shared" si="24"/>
        <v>1</v>
      </c>
      <c r="AC94" s="121">
        <f t="shared" si="25"/>
        <v>1</v>
      </c>
    </row>
    <row r="95" spans="1:29" ht="15.75">
      <c r="A95" s="255"/>
      <c r="B95" s="133" t="s">
        <v>47</v>
      </c>
      <c r="C95" s="95">
        <v>32517962.490000132</v>
      </c>
      <c r="D95" s="225">
        <v>0</v>
      </c>
      <c r="E95" s="96">
        <f t="shared" si="19"/>
        <v>32517962.490000132</v>
      </c>
      <c r="F95" s="95">
        <v>394297.07</v>
      </c>
      <c r="G95" s="20"/>
      <c r="H95" s="96">
        <f t="shared" si="14"/>
        <v>394297.07</v>
      </c>
      <c r="I95" s="95">
        <v>20930.03</v>
      </c>
      <c r="J95" s="20"/>
      <c r="K95" s="96">
        <f t="shared" si="15"/>
        <v>20930.03</v>
      </c>
      <c r="L95" s="95">
        <v>2440.0500000000002</v>
      </c>
      <c r="M95" s="20"/>
      <c r="N95" s="96">
        <f t="shared" si="16"/>
        <v>2440.0500000000002</v>
      </c>
      <c r="O95" s="95">
        <v>161431.18999999992</v>
      </c>
      <c r="P95" s="6"/>
      <c r="Q95" s="96">
        <f t="shared" si="17"/>
        <v>161431.18999999992</v>
      </c>
      <c r="R95" s="95">
        <v>31980724.210000135</v>
      </c>
      <c r="S95" s="20">
        <v>0</v>
      </c>
      <c r="T95" s="96">
        <f t="shared" si="18"/>
        <v>31980724.210000135</v>
      </c>
      <c r="U95" s="221">
        <f t="shared" si="26"/>
        <v>0</v>
      </c>
      <c r="W95" s="133" t="s">
        <v>47</v>
      </c>
      <c r="X95" s="114">
        <f t="shared" si="20"/>
        <v>0</v>
      </c>
      <c r="Y95" s="115">
        <f t="shared" si="21"/>
        <v>0</v>
      </c>
      <c r="Z95" s="115">
        <f t="shared" si="22"/>
        <v>0</v>
      </c>
      <c r="AA95" s="115">
        <f t="shared" si="23"/>
        <v>0</v>
      </c>
      <c r="AB95" s="115">
        <f t="shared" si="24"/>
        <v>0</v>
      </c>
      <c r="AC95" s="121">
        <f t="shared" si="25"/>
        <v>0</v>
      </c>
    </row>
    <row r="96" spans="1:29" ht="15.75">
      <c r="A96" s="255"/>
      <c r="B96" s="133" t="s">
        <v>48</v>
      </c>
      <c r="C96" s="95">
        <v>102050000.29999875</v>
      </c>
      <c r="D96" s="225">
        <v>0</v>
      </c>
      <c r="E96" s="96">
        <f t="shared" si="19"/>
        <v>102050000.29999875</v>
      </c>
      <c r="F96" s="95">
        <v>963152.1100000001</v>
      </c>
      <c r="G96" s="20"/>
      <c r="H96" s="96">
        <f t="shared" si="14"/>
        <v>963152.1100000001</v>
      </c>
      <c r="I96" s="95">
        <v>68207.92</v>
      </c>
      <c r="J96" s="20"/>
      <c r="K96" s="96">
        <f t="shared" si="15"/>
        <v>68207.92</v>
      </c>
      <c r="L96" s="95">
        <v>2461.1999999999998</v>
      </c>
      <c r="M96" s="20"/>
      <c r="N96" s="96">
        <f t="shared" si="16"/>
        <v>2461.1999999999998</v>
      </c>
      <c r="O96" s="95">
        <v>504850.73</v>
      </c>
      <c r="P96" s="6"/>
      <c r="Q96" s="96">
        <f t="shared" si="17"/>
        <v>504850.73</v>
      </c>
      <c r="R96" s="95">
        <v>100647744.17999874</v>
      </c>
      <c r="S96" s="20">
        <v>0</v>
      </c>
      <c r="T96" s="96">
        <f t="shared" si="18"/>
        <v>100647744.17999874</v>
      </c>
      <c r="U96" s="221">
        <f t="shared" si="26"/>
        <v>0</v>
      </c>
      <c r="W96" s="133" t="s">
        <v>48</v>
      </c>
      <c r="X96" s="114">
        <f t="shared" si="20"/>
        <v>0</v>
      </c>
      <c r="Y96" s="115">
        <f t="shared" si="21"/>
        <v>0</v>
      </c>
      <c r="Z96" s="115">
        <f t="shared" si="22"/>
        <v>0</v>
      </c>
      <c r="AA96" s="115">
        <f t="shared" si="23"/>
        <v>0</v>
      </c>
      <c r="AB96" s="115">
        <f t="shared" si="24"/>
        <v>0</v>
      </c>
      <c r="AC96" s="121">
        <f t="shared" si="25"/>
        <v>0</v>
      </c>
    </row>
    <row r="97" spans="1:29" ht="15.75">
      <c r="A97" s="255"/>
      <c r="B97" s="133" t="s">
        <v>49</v>
      </c>
      <c r="C97" s="95"/>
      <c r="D97" s="225">
        <v>30446886</v>
      </c>
      <c r="E97" s="96">
        <f t="shared" si="19"/>
        <v>-30446886</v>
      </c>
      <c r="F97" s="95"/>
      <c r="G97" s="20" t="s">
        <v>459</v>
      </c>
      <c r="H97" s="96">
        <f t="shared" si="14"/>
        <v>-1374550</v>
      </c>
      <c r="I97" s="95"/>
      <c r="J97" s="20" t="s">
        <v>621</v>
      </c>
      <c r="K97" s="96">
        <f t="shared" si="15"/>
        <v>-363339</v>
      </c>
      <c r="L97" s="95"/>
      <c r="M97" s="20" t="s">
        <v>622</v>
      </c>
      <c r="N97" s="96">
        <f t="shared" si="16"/>
        <v>-50239</v>
      </c>
      <c r="O97" s="95"/>
      <c r="P97" s="6" t="s">
        <v>460</v>
      </c>
      <c r="Q97" s="96">
        <f t="shared" si="17"/>
        <v>-2467010</v>
      </c>
      <c r="R97" s="95"/>
      <c r="S97" s="20">
        <v>87123500</v>
      </c>
      <c r="T97" s="96">
        <f t="shared" si="18"/>
        <v>-87123500</v>
      </c>
      <c r="U97" s="221">
        <f t="shared" si="26"/>
        <v>1</v>
      </c>
      <c r="W97" s="133" t="s">
        <v>49</v>
      </c>
      <c r="X97" s="114">
        <f t="shared" si="20"/>
        <v>0</v>
      </c>
      <c r="Y97" s="115">
        <f t="shared" si="21"/>
        <v>0</v>
      </c>
      <c r="Z97" s="115">
        <f t="shared" si="22"/>
        <v>0</v>
      </c>
      <c r="AA97" s="115">
        <f t="shared" si="23"/>
        <v>0</v>
      </c>
      <c r="AB97" s="115">
        <f t="shared" si="24"/>
        <v>0</v>
      </c>
      <c r="AC97" s="121">
        <f t="shared" si="25"/>
        <v>0</v>
      </c>
    </row>
    <row r="98" spans="1:29" ht="15.75">
      <c r="A98" s="256"/>
      <c r="B98" s="134" t="s">
        <v>50</v>
      </c>
      <c r="C98" s="97">
        <v>119739409.21999902</v>
      </c>
      <c r="D98" s="226"/>
      <c r="E98" s="99">
        <f t="shared" si="19"/>
        <v>119739409.21999902</v>
      </c>
      <c r="F98" s="97">
        <v>1729279.23</v>
      </c>
      <c r="G98" s="98"/>
      <c r="H98" s="99">
        <f t="shared" si="14"/>
        <v>1729279.23</v>
      </c>
      <c r="I98" s="97">
        <v>1152341.98</v>
      </c>
      <c r="J98" s="98"/>
      <c r="K98" s="99">
        <f t="shared" si="15"/>
        <v>1152341.98</v>
      </c>
      <c r="L98" s="97">
        <v>121878.24</v>
      </c>
      <c r="M98" s="98"/>
      <c r="N98" s="99">
        <f t="shared" si="16"/>
        <v>121878.24</v>
      </c>
      <c r="O98" s="97">
        <v>415565.72</v>
      </c>
      <c r="P98" s="103"/>
      <c r="Q98" s="99">
        <f t="shared" si="17"/>
        <v>415565.72</v>
      </c>
      <c r="R98" s="97">
        <v>118625028.00999901</v>
      </c>
      <c r="S98" s="98"/>
      <c r="T98" s="99">
        <f t="shared" si="18"/>
        <v>118625028.00999901</v>
      </c>
      <c r="U98" s="222">
        <f t="shared" si="26"/>
        <v>0</v>
      </c>
      <c r="W98" s="134" t="s">
        <v>50</v>
      </c>
      <c r="X98" s="118">
        <f t="shared" si="20"/>
        <v>0</v>
      </c>
      <c r="Y98" s="119">
        <f t="shared" si="21"/>
        <v>0</v>
      </c>
      <c r="Z98" s="119">
        <f t="shared" si="22"/>
        <v>0</v>
      </c>
      <c r="AA98" s="119">
        <f t="shared" si="23"/>
        <v>0</v>
      </c>
      <c r="AB98" s="119">
        <f t="shared" si="24"/>
        <v>0</v>
      </c>
      <c r="AC98" s="124">
        <f t="shared" si="25"/>
        <v>0</v>
      </c>
    </row>
    <row r="99" spans="1:29" ht="15.75" customHeight="1">
      <c r="A99" s="254">
        <v>42505</v>
      </c>
      <c r="B99" s="133" t="s">
        <v>42</v>
      </c>
      <c r="C99" s="95"/>
      <c r="D99" s="20"/>
      <c r="E99" s="96">
        <f t="shared" si="19"/>
        <v>0</v>
      </c>
      <c r="F99" s="95"/>
      <c r="G99" s="6"/>
      <c r="H99" s="96">
        <f t="shared" si="14"/>
        <v>0</v>
      </c>
      <c r="I99" s="95"/>
      <c r="J99" s="20"/>
      <c r="K99" s="96">
        <f t="shared" si="15"/>
        <v>0</v>
      </c>
      <c r="L99" s="95"/>
      <c r="M99" s="20"/>
      <c r="N99" s="96">
        <f t="shared" si="16"/>
        <v>0</v>
      </c>
      <c r="O99" s="95"/>
      <c r="P99" s="20"/>
      <c r="Q99" s="96">
        <f t="shared" si="17"/>
        <v>0</v>
      </c>
      <c r="R99" s="95"/>
      <c r="S99" s="6"/>
      <c r="T99" s="96">
        <f t="shared" si="18"/>
        <v>0</v>
      </c>
      <c r="U99" s="221">
        <f t="shared" si="26"/>
        <v>0</v>
      </c>
      <c r="W99" s="132" t="s">
        <v>42</v>
      </c>
      <c r="X99" s="114">
        <f t="shared" si="20"/>
        <v>0</v>
      </c>
      <c r="Y99" s="115">
        <f t="shared" si="21"/>
        <v>0</v>
      </c>
      <c r="Z99" s="115">
        <f t="shared" si="22"/>
        <v>0</v>
      </c>
      <c r="AA99" s="115">
        <f t="shared" si="23"/>
        <v>0</v>
      </c>
      <c r="AB99" s="115">
        <f t="shared" si="24"/>
        <v>0</v>
      </c>
      <c r="AC99" s="121">
        <f t="shared" si="25"/>
        <v>0</v>
      </c>
    </row>
    <row r="100" spans="1:29" ht="15.75">
      <c r="A100" s="255"/>
      <c r="B100" s="133" t="s">
        <v>43</v>
      </c>
      <c r="C100" s="95">
        <v>42087408.640000239</v>
      </c>
      <c r="D100" s="20">
        <v>42922540</v>
      </c>
      <c r="E100" s="96">
        <f t="shared" si="19"/>
        <v>-835131.35999976099</v>
      </c>
      <c r="F100" s="95">
        <v>258175.23999999996</v>
      </c>
      <c r="G100" s="6" t="s">
        <v>461</v>
      </c>
      <c r="H100" s="96">
        <f t="shared" si="14"/>
        <v>-255371.76000000004</v>
      </c>
      <c r="I100" s="95">
        <v>12253.83</v>
      </c>
      <c r="J100" s="20" t="s">
        <v>623</v>
      </c>
      <c r="K100" s="96">
        <f t="shared" si="15"/>
        <v>-45563.47</v>
      </c>
      <c r="L100" s="95">
        <v>15118.47</v>
      </c>
      <c r="M100" s="20" t="s">
        <v>624</v>
      </c>
      <c r="N100" s="96">
        <f t="shared" si="16"/>
        <v>7272.0899999999992</v>
      </c>
      <c r="O100" s="95">
        <v>78564.09</v>
      </c>
      <c r="P100" s="20" t="s">
        <v>462</v>
      </c>
      <c r="Q100" s="96">
        <f t="shared" si="17"/>
        <v>-145231.91</v>
      </c>
      <c r="R100" s="95">
        <v>42922584.590000242</v>
      </c>
      <c r="S100" s="6">
        <v>44480830</v>
      </c>
      <c r="T100" s="96">
        <f t="shared" si="18"/>
        <v>-1558245.409999758</v>
      </c>
      <c r="U100" s="221">
        <f t="shared" si="26"/>
        <v>1</v>
      </c>
      <c r="W100" s="133" t="s">
        <v>43</v>
      </c>
      <c r="X100" s="114">
        <f t="shared" si="20"/>
        <v>1</v>
      </c>
      <c r="Y100" s="115">
        <f t="shared" si="21"/>
        <v>1</v>
      </c>
      <c r="Z100" s="115">
        <f t="shared" si="22"/>
        <v>1</v>
      </c>
      <c r="AA100" s="115">
        <f t="shared" si="23"/>
        <v>1</v>
      </c>
      <c r="AB100" s="115">
        <f t="shared" si="24"/>
        <v>1</v>
      </c>
      <c r="AC100" s="121">
        <f t="shared" si="25"/>
        <v>1</v>
      </c>
    </row>
    <row r="101" spans="1:29" ht="15.75">
      <c r="A101" s="255"/>
      <c r="B101" s="104" t="s">
        <v>44</v>
      </c>
      <c r="C101" s="95">
        <v>91863613.359994233</v>
      </c>
      <c r="D101" s="20"/>
      <c r="E101" s="96">
        <f t="shared" si="19"/>
        <v>91863613.359994233</v>
      </c>
      <c r="F101" s="95">
        <v>1402663.34</v>
      </c>
      <c r="G101" s="6"/>
      <c r="H101" s="96">
        <f t="shared" si="14"/>
        <v>1402663.34</v>
      </c>
      <c r="I101" s="95">
        <v>205284.64999999997</v>
      </c>
      <c r="J101" s="20"/>
      <c r="K101" s="96">
        <f t="shared" si="15"/>
        <v>205284.64999999997</v>
      </c>
      <c r="L101" s="95">
        <v>48772.62999999999</v>
      </c>
      <c r="M101" s="20"/>
      <c r="N101" s="96">
        <f t="shared" si="16"/>
        <v>48772.62999999999</v>
      </c>
      <c r="O101" s="95">
        <v>0</v>
      </c>
      <c r="P101" s="20"/>
      <c r="Q101" s="96">
        <f t="shared" si="17"/>
        <v>0</v>
      </c>
      <c r="R101" s="95">
        <v>109882325.98999427</v>
      </c>
      <c r="S101" s="6"/>
      <c r="T101" s="96">
        <f t="shared" si="18"/>
        <v>109882325.98999427</v>
      </c>
      <c r="U101" s="221">
        <f t="shared" si="26"/>
        <v>0</v>
      </c>
      <c r="W101" s="104" t="s">
        <v>44</v>
      </c>
      <c r="X101" s="114">
        <f t="shared" si="20"/>
        <v>0</v>
      </c>
      <c r="Y101" s="115">
        <f t="shared" si="21"/>
        <v>0</v>
      </c>
      <c r="Z101" s="115">
        <f t="shared" si="22"/>
        <v>0</v>
      </c>
      <c r="AA101" s="115">
        <f t="shared" si="23"/>
        <v>0</v>
      </c>
      <c r="AB101" s="115">
        <f t="shared" si="24"/>
        <v>0</v>
      </c>
      <c r="AC101" s="121">
        <f t="shared" si="25"/>
        <v>0</v>
      </c>
    </row>
    <row r="102" spans="1:29" ht="15.75">
      <c r="A102" s="255"/>
      <c r="B102" s="133" t="s">
        <v>45</v>
      </c>
      <c r="C102" s="95">
        <v>61437932.531397946</v>
      </c>
      <c r="D102" s="20"/>
      <c r="E102" s="96">
        <f t="shared" si="19"/>
        <v>61437932.531397946</v>
      </c>
      <c r="F102" s="95">
        <v>902598.37</v>
      </c>
      <c r="G102" s="6"/>
      <c r="H102" s="96">
        <f t="shared" si="14"/>
        <v>902598.37</v>
      </c>
      <c r="I102" s="95">
        <v>32423.42</v>
      </c>
      <c r="J102" s="20"/>
      <c r="K102" s="96">
        <f t="shared" si="15"/>
        <v>32423.42</v>
      </c>
      <c r="L102" s="95">
        <v>0</v>
      </c>
      <c r="M102" s="20"/>
      <c r="N102" s="96">
        <f t="shared" si="16"/>
        <v>0</v>
      </c>
      <c r="O102" s="95">
        <v>165593.23000000001</v>
      </c>
      <c r="P102" s="20"/>
      <c r="Q102" s="96">
        <f t="shared" si="17"/>
        <v>165593.23000000001</v>
      </c>
      <c r="R102" s="95">
        <v>68932697.891397938</v>
      </c>
      <c r="S102" s="6"/>
      <c r="T102" s="96">
        <f t="shared" si="18"/>
        <v>68932697.891397938</v>
      </c>
      <c r="U102" s="221">
        <f t="shared" si="26"/>
        <v>0</v>
      </c>
      <c r="W102" s="133" t="s">
        <v>45</v>
      </c>
      <c r="X102" s="114">
        <f t="shared" si="20"/>
        <v>0</v>
      </c>
      <c r="Y102" s="115">
        <f t="shared" si="21"/>
        <v>0</v>
      </c>
      <c r="Z102" s="115">
        <f t="shared" si="22"/>
        <v>0</v>
      </c>
      <c r="AA102" s="115">
        <f t="shared" si="23"/>
        <v>0</v>
      </c>
      <c r="AB102" s="115">
        <f t="shared" si="24"/>
        <v>0</v>
      </c>
      <c r="AC102" s="121">
        <f t="shared" si="25"/>
        <v>0</v>
      </c>
    </row>
    <row r="103" spans="1:29" ht="15.75">
      <c r="A103" s="255"/>
      <c r="B103" s="133" t="s">
        <v>46</v>
      </c>
      <c r="C103" s="95">
        <v>107757931.94999838</v>
      </c>
      <c r="D103" s="20"/>
      <c r="E103" s="96">
        <f t="shared" si="19"/>
        <v>107757931.94999838</v>
      </c>
      <c r="F103" s="95">
        <v>986057.34999999986</v>
      </c>
      <c r="G103" s="6"/>
      <c r="H103" s="96">
        <f t="shared" si="14"/>
        <v>986057.34999999986</v>
      </c>
      <c r="I103" s="95">
        <v>133155.68999999997</v>
      </c>
      <c r="J103" s="20"/>
      <c r="K103" s="96">
        <f t="shared" si="15"/>
        <v>133155.68999999997</v>
      </c>
      <c r="L103" s="95">
        <v>508976.65999999992</v>
      </c>
      <c r="M103" s="20"/>
      <c r="N103" s="96">
        <f t="shared" si="16"/>
        <v>508976.65999999992</v>
      </c>
      <c r="O103" s="95">
        <v>628236.9</v>
      </c>
      <c r="P103" s="20"/>
      <c r="Q103" s="96">
        <f t="shared" si="17"/>
        <v>628236.9</v>
      </c>
      <c r="R103" s="95">
        <v>114526430.51999836</v>
      </c>
      <c r="S103" s="6"/>
      <c r="T103" s="96">
        <f t="shared" si="18"/>
        <v>114526430.51999836</v>
      </c>
      <c r="U103" s="221">
        <f t="shared" si="26"/>
        <v>0</v>
      </c>
      <c r="W103" s="133" t="s">
        <v>46</v>
      </c>
      <c r="X103" s="114">
        <f t="shared" si="20"/>
        <v>0</v>
      </c>
      <c r="Y103" s="115">
        <f t="shared" si="21"/>
        <v>0</v>
      </c>
      <c r="Z103" s="115">
        <f t="shared" si="22"/>
        <v>0</v>
      </c>
      <c r="AA103" s="115">
        <f t="shared" si="23"/>
        <v>0</v>
      </c>
      <c r="AB103" s="115">
        <f t="shared" si="24"/>
        <v>0</v>
      </c>
      <c r="AC103" s="121">
        <f t="shared" si="25"/>
        <v>0</v>
      </c>
    </row>
    <row r="104" spans="1:29" ht="15.75">
      <c r="A104" s="255"/>
      <c r="B104" s="133" t="s">
        <v>47</v>
      </c>
      <c r="C104" s="95">
        <v>31980724.210000135</v>
      </c>
      <c r="D104" s="20"/>
      <c r="E104" s="96">
        <f t="shared" si="19"/>
        <v>31980724.210000135</v>
      </c>
      <c r="F104" s="95">
        <v>521521.58</v>
      </c>
      <c r="G104" s="6"/>
      <c r="H104" s="96">
        <f t="shared" si="14"/>
        <v>521521.58</v>
      </c>
      <c r="I104" s="95">
        <v>3822.6699999999996</v>
      </c>
      <c r="J104" s="20"/>
      <c r="K104" s="96">
        <f t="shared" si="15"/>
        <v>3822.6699999999996</v>
      </c>
      <c r="L104" s="95">
        <v>8710.85</v>
      </c>
      <c r="M104" s="20"/>
      <c r="N104" s="96">
        <f t="shared" si="16"/>
        <v>8710.85</v>
      </c>
      <c r="O104" s="95">
        <v>0</v>
      </c>
      <c r="P104" s="20"/>
      <c r="Q104" s="96">
        <f t="shared" si="17"/>
        <v>0</v>
      </c>
      <c r="R104" s="95">
        <v>36011927.210000135</v>
      </c>
      <c r="S104" s="6"/>
      <c r="T104" s="96">
        <f t="shared" si="18"/>
        <v>36011927.210000135</v>
      </c>
      <c r="U104" s="221">
        <f t="shared" si="26"/>
        <v>0</v>
      </c>
      <c r="W104" s="133" t="s">
        <v>47</v>
      </c>
      <c r="X104" s="114">
        <f t="shared" si="20"/>
        <v>0</v>
      </c>
      <c r="Y104" s="115">
        <f t="shared" si="21"/>
        <v>0</v>
      </c>
      <c r="Z104" s="115">
        <f t="shared" si="22"/>
        <v>0</v>
      </c>
      <c r="AA104" s="115">
        <f t="shared" si="23"/>
        <v>0</v>
      </c>
      <c r="AB104" s="115">
        <f t="shared" si="24"/>
        <v>0</v>
      </c>
      <c r="AC104" s="121">
        <f t="shared" si="25"/>
        <v>0</v>
      </c>
    </row>
    <row r="105" spans="1:29" ht="15.75">
      <c r="A105" s="255"/>
      <c r="B105" s="133" t="s">
        <v>48</v>
      </c>
      <c r="C105" s="95">
        <v>100647744.17999874</v>
      </c>
      <c r="D105" s="20"/>
      <c r="E105" s="96">
        <f t="shared" si="19"/>
        <v>100647744.17999874</v>
      </c>
      <c r="F105" s="95">
        <v>1412850.34</v>
      </c>
      <c r="G105" s="6"/>
      <c r="H105" s="96">
        <f t="shared" si="14"/>
        <v>1412850.34</v>
      </c>
      <c r="I105" s="95">
        <v>119172.74</v>
      </c>
      <c r="J105" s="20"/>
      <c r="K105" s="96">
        <f t="shared" si="15"/>
        <v>119172.74</v>
      </c>
      <c r="L105" s="95">
        <v>76733.289999999994</v>
      </c>
      <c r="M105" s="20"/>
      <c r="N105" s="96">
        <f t="shared" si="16"/>
        <v>76733.289999999994</v>
      </c>
      <c r="O105" s="95">
        <v>545839.68000000005</v>
      </c>
      <c r="P105" s="20"/>
      <c r="Q105" s="96">
        <f t="shared" si="17"/>
        <v>545839.68000000005</v>
      </c>
      <c r="R105" s="95">
        <v>104653502.78999871</v>
      </c>
      <c r="S105" s="6"/>
      <c r="T105" s="96">
        <f t="shared" si="18"/>
        <v>104653502.78999871</v>
      </c>
      <c r="U105" s="221">
        <f t="shared" si="26"/>
        <v>0</v>
      </c>
      <c r="W105" s="133" t="s">
        <v>48</v>
      </c>
      <c r="X105" s="114">
        <f t="shared" si="20"/>
        <v>0</v>
      </c>
      <c r="Y105" s="115">
        <f t="shared" si="21"/>
        <v>0</v>
      </c>
      <c r="Z105" s="115">
        <f t="shared" si="22"/>
        <v>0</v>
      </c>
      <c r="AA105" s="115">
        <f t="shared" si="23"/>
        <v>0</v>
      </c>
      <c r="AB105" s="115">
        <f t="shared" si="24"/>
        <v>0</v>
      </c>
      <c r="AC105" s="121">
        <f t="shared" si="25"/>
        <v>0</v>
      </c>
    </row>
    <row r="106" spans="1:29" ht="15.75">
      <c r="A106" s="255"/>
      <c r="B106" s="133" t="s">
        <v>49</v>
      </c>
      <c r="C106" s="95">
        <v>71489194.419999421</v>
      </c>
      <c r="D106" s="20"/>
      <c r="E106" s="96">
        <f t="shared" si="19"/>
        <v>71489194.419999421</v>
      </c>
      <c r="F106" s="95">
        <v>1374547.09</v>
      </c>
      <c r="G106" s="6"/>
      <c r="H106" s="96">
        <f t="shared" si="14"/>
        <v>1374547.09</v>
      </c>
      <c r="I106" s="95">
        <v>363339.44</v>
      </c>
      <c r="J106" s="20"/>
      <c r="K106" s="96">
        <f t="shared" si="15"/>
        <v>363339.44</v>
      </c>
      <c r="L106" s="95">
        <v>50239.31</v>
      </c>
      <c r="M106" s="20"/>
      <c r="N106" s="96">
        <f t="shared" si="16"/>
        <v>50239.31</v>
      </c>
      <c r="O106" s="95">
        <v>2470117.6900000004</v>
      </c>
      <c r="P106" s="20"/>
      <c r="Q106" s="96">
        <f t="shared" si="17"/>
        <v>2470117.6900000004</v>
      </c>
      <c r="R106" s="95">
        <v>87120375.239999473</v>
      </c>
      <c r="S106" s="6"/>
      <c r="T106" s="96">
        <f t="shared" si="18"/>
        <v>87120375.239999473</v>
      </c>
      <c r="U106" s="221">
        <f t="shared" si="26"/>
        <v>0</v>
      </c>
      <c r="W106" s="133" t="s">
        <v>49</v>
      </c>
      <c r="X106" s="114">
        <f t="shared" si="20"/>
        <v>0</v>
      </c>
      <c r="Y106" s="115">
        <f t="shared" si="21"/>
        <v>0</v>
      </c>
      <c r="Z106" s="115">
        <f t="shared" si="22"/>
        <v>0</v>
      </c>
      <c r="AA106" s="115">
        <f t="shared" si="23"/>
        <v>0</v>
      </c>
      <c r="AB106" s="115">
        <f t="shared" si="24"/>
        <v>0</v>
      </c>
      <c r="AC106" s="121">
        <f t="shared" si="25"/>
        <v>0</v>
      </c>
    </row>
    <row r="107" spans="1:29" ht="15.75">
      <c r="A107" s="256"/>
      <c r="B107" s="133" t="s">
        <v>50</v>
      </c>
      <c r="C107" s="95">
        <v>118625028.00999901</v>
      </c>
      <c r="D107" s="20"/>
      <c r="E107" s="96">
        <f t="shared" si="19"/>
        <v>118625028.00999901</v>
      </c>
      <c r="F107" s="95">
        <v>2068665.6000000006</v>
      </c>
      <c r="G107" s="6"/>
      <c r="H107" s="96">
        <f t="shared" si="14"/>
        <v>2068665.6000000006</v>
      </c>
      <c r="I107" s="95">
        <v>141262.84</v>
      </c>
      <c r="J107" s="20"/>
      <c r="K107" s="96">
        <f t="shared" si="15"/>
        <v>141262.84</v>
      </c>
      <c r="L107" s="95">
        <v>105303.23</v>
      </c>
      <c r="M107" s="20"/>
      <c r="N107" s="96">
        <f t="shared" si="16"/>
        <v>105303.23</v>
      </c>
      <c r="O107" s="95">
        <v>692768.41</v>
      </c>
      <c r="P107" s="20"/>
      <c r="Q107" s="96">
        <f t="shared" si="17"/>
        <v>692768.41</v>
      </c>
      <c r="R107" s="95">
        <v>121605715.98999901</v>
      </c>
      <c r="S107" s="6"/>
      <c r="T107" s="96">
        <f t="shared" si="18"/>
        <v>121605715.98999901</v>
      </c>
      <c r="U107" s="221">
        <f t="shared" si="26"/>
        <v>0</v>
      </c>
      <c r="W107" s="134" t="s">
        <v>50</v>
      </c>
      <c r="X107" s="118">
        <f t="shared" si="20"/>
        <v>0</v>
      </c>
      <c r="Y107" s="119">
        <f t="shared" si="21"/>
        <v>0</v>
      </c>
      <c r="Z107" s="119">
        <f t="shared" si="22"/>
        <v>0</v>
      </c>
      <c r="AA107" s="119">
        <f t="shared" si="23"/>
        <v>0</v>
      </c>
      <c r="AB107" s="119">
        <f t="shared" si="24"/>
        <v>0</v>
      </c>
      <c r="AC107" s="124">
        <f t="shared" si="25"/>
        <v>0</v>
      </c>
    </row>
    <row r="108" spans="1:29" ht="15.75" customHeight="1">
      <c r="A108" s="254">
        <v>42506</v>
      </c>
      <c r="B108" s="132" t="s">
        <v>42</v>
      </c>
      <c r="C108" s="92">
        <v>63819106.749999456</v>
      </c>
      <c r="D108" s="93"/>
      <c r="E108" s="94">
        <f t="shared" si="19"/>
        <v>63819106.749999456</v>
      </c>
      <c r="F108" s="92">
        <v>1086194.58</v>
      </c>
      <c r="G108" s="93"/>
      <c r="H108" s="94">
        <f t="shared" si="14"/>
        <v>1086194.58</v>
      </c>
      <c r="I108" s="92">
        <v>110425.94</v>
      </c>
      <c r="J108" s="93"/>
      <c r="K108" s="94">
        <f t="shared" si="15"/>
        <v>110425.94</v>
      </c>
      <c r="L108" s="92">
        <v>0</v>
      </c>
      <c r="M108" s="93"/>
      <c r="N108" s="94">
        <f t="shared" si="16"/>
        <v>0</v>
      </c>
      <c r="O108" s="92">
        <v>481564.86</v>
      </c>
      <c r="P108" s="93"/>
      <c r="Q108" s="94">
        <f t="shared" si="17"/>
        <v>481564.86</v>
      </c>
      <c r="R108" s="92">
        <v>62361773.249999426</v>
      </c>
      <c r="S108" s="93"/>
      <c r="T108" s="94">
        <f t="shared" si="18"/>
        <v>62361773.249999426</v>
      </c>
      <c r="U108" s="220">
        <f t="shared" si="26"/>
        <v>0</v>
      </c>
      <c r="W108" s="132" t="s">
        <v>42</v>
      </c>
      <c r="X108" s="114">
        <f t="shared" si="20"/>
        <v>0</v>
      </c>
      <c r="Y108" s="115">
        <f t="shared" si="21"/>
        <v>0</v>
      </c>
      <c r="Z108" s="115">
        <f t="shared" si="22"/>
        <v>0</v>
      </c>
      <c r="AA108" s="115">
        <f t="shared" si="23"/>
        <v>0</v>
      </c>
      <c r="AB108" s="115">
        <f t="shared" si="24"/>
        <v>0</v>
      </c>
      <c r="AC108" s="121">
        <f t="shared" si="25"/>
        <v>0</v>
      </c>
    </row>
    <row r="109" spans="1:29" ht="15.75">
      <c r="A109" s="255"/>
      <c r="B109" s="133" t="s">
        <v>43</v>
      </c>
      <c r="C109" s="95"/>
      <c r="D109" s="20">
        <v>7582090</v>
      </c>
      <c r="E109" s="96">
        <f t="shared" si="19"/>
        <v>-7582090</v>
      </c>
      <c r="F109" s="95"/>
      <c r="G109" s="6" t="s">
        <v>463</v>
      </c>
      <c r="H109" s="96">
        <f t="shared" si="14"/>
        <v>-417544</v>
      </c>
      <c r="I109" s="95"/>
      <c r="J109" s="20" t="s">
        <v>625</v>
      </c>
      <c r="K109" s="96">
        <f t="shared" si="15"/>
        <v>-36209.300000000003</v>
      </c>
      <c r="L109" s="95"/>
      <c r="M109" s="20" t="s">
        <v>626</v>
      </c>
      <c r="N109" s="96">
        <f t="shared" si="16"/>
        <v>-9738.5300000000007</v>
      </c>
      <c r="O109" s="95"/>
      <c r="P109" s="20" t="s">
        <v>55</v>
      </c>
      <c r="Q109" s="96">
        <f t="shared" si="17"/>
        <v>0</v>
      </c>
      <c r="R109" s="95"/>
      <c r="S109" s="20">
        <v>46630210</v>
      </c>
      <c r="T109" s="96">
        <f t="shared" si="18"/>
        <v>-46630210</v>
      </c>
      <c r="U109" s="221">
        <f t="shared" si="26"/>
        <v>1</v>
      </c>
      <c r="W109" s="133" t="s">
        <v>43</v>
      </c>
      <c r="X109" s="114">
        <f t="shared" si="20"/>
        <v>0</v>
      </c>
      <c r="Y109" s="115">
        <f t="shared" si="21"/>
        <v>0</v>
      </c>
      <c r="Z109" s="115">
        <f t="shared" si="22"/>
        <v>0</v>
      </c>
      <c r="AA109" s="115">
        <f t="shared" si="23"/>
        <v>0</v>
      </c>
      <c r="AB109" s="115">
        <f t="shared" si="24"/>
        <v>0</v>
      </c>
      <c r="AC109" s="121">
        <f t="shared" si="25"/>
        <v>0</v>
      </c>
    </row>
    <row r="110" spans="1:29" ht="15.75">
      <c r="A110" s="255"/>
      <c r="B110" s="104" t="s">
        <v>44</v>
      </c>
      <c r="C110" s="95"/>
      <c r="D110" s="20">
        <v>0</v>
      </c>
      <c r="E110" s="96">
        <f t="shared" si="19"/>
        <v>0</v>
      </c>
      <c r="F110" s="95"/>
      <c r="G110" s="6"/>
      <c r="H110" s="96">
        <f t="shared" si="14"/>
        <v>0</v>
      </c>
      <c r="I110" s="95"/>
      <c r="J110" s="20"/>
      <c r="K110" s="96">
        <f t="shared" si="15"/>
        <v>0</v>
      </c>
      <c r="L110" s="95"/>
      <c r="M110" s="20"/>
      <c r="N110" s="96">
        <f t="shared" si="16"/>
        <v>0</v>
      </c>
      <c r="O110" s="95"/>
      <c r="P110" s="20"/>
      <c r="Q110" s="96">
        <f t="shared" si="17"/>
        <v>0</v>
      </c>
      <c r="R110" s="95"/>
      <c r="S110" s="20">
        <v>0</v>
      </c>
      <c r="T110" s="96">
        <f t="shared" si="18"/>
        <v>0</v>
      </c>
      <c r="U110" s="221">
        <f t="shared" si="26"/>
        <v>0</v>
      </c>
      <c r="W110" s="104" t="s">
        <v>44</v>
      </c>
      <c r="X110" s="114">
        <f t="shared" si="20"/>
        <v>0</v>
      </c>
      <c r="Y110" s="115">
        <f t="shared" si="21"/>
        <v>0</v>
      </c>
      <c r="Z110" s="115">
        <f t="shared" si="22"/>
        <v>0</v>
      </c>
      <c r="AA110" s="115">
        <f t="shared" si="23"/>
        <v>0</v>
      </c>
      <c r="AB110" s="115">
        <f t="shared" si="24"/>
        <v>0</v>
      </c>
      <c r="AC110" s="121">
        <f t="shared" si="25"/>
        <v>0</v>
      </c>
    </row>
    <row r="111" spans="1:29" ht="15.75">
      <c r="A111" s="255"/>
      <c r="B111" s="133" t="s">
        <v>45</v>
      </c>
      <c r="C111" s="95"/>
      <c r="D111" s="20">
        <v>0</v>
      </c>
      <c r="E111" s="96">
        <f t="shared" si="19"/>
        <v>0</v>
      </c>
      <c r="F111" s="95"/>
      <c r="G111" s="6"/>
      <c r="H111" s="96">
        <f t="shared" si="14"/>
        <v>0</v>
      </c>
      <c r="I111" s="95"/>
      <c r="J111" s="20"/>
      <c r="K111" s="96">
        <f t="shared" si="15"/>
        <v>0</v>
      </c>
      <c r="L111" s="95"/>
      <c r="M111" s="20"/>
      <c r="N111" s="96">
        <f t="shared" si="16"/>
        <v>0</v>
      </c>
      <c r="O111" s="95"/>
      <c r="P111" s="20"/>
      <c r="Q111" s="96">
        <f t="shared" si="17"/>
        <v>0</v>
      </c>
      <c r="R111" s="95"/>
      <c r="S111" s="20">
        <v>0</v>
      </c>
      <c r="T111" s="96">
        <f t="shared" si="18"/>
        <v>0</v>
      </c>
      <c r="U111" s="221">
        <f t="shared" si="26"/>
        <v>0</v>
      </c>
      <c r="W111" s="133" t="s">
        <v>45</v>
      </c>
      <c r="X111" s="114">
        <f t="shared" si="20"/>
        <v>0</v>
      </c>
      <c r="Y111" s="115">
        <f t="shared" si="21"/>
        <v>0</v>
      </c>
      <c r="Z111" s="115">
        <f t="shared" si="22"/>
        <v>0</v>
      </c>
      <c r="AA111" s="115">
        <f t="shared" si="23"/>
        <v>0</v>
      </c>
      <c r="AB111" s="115">
        <f t="shared" si="24"/>
        <v>0</v>
      </c>
      <c r="AC111" s="121">
        <f t="shared" si="25"/>
        <v>0</v>
      </c>
    </row>
    <row r="112" spans="1:29" ht="15.75">
      <c r="A112" s="255"/>
      <c r="B112" s="133" t="s">
        <v>46</v>
      </c>
      <c r="C112" s="95"/>
      <c r="D112" s="20">
        <v>114526530</v>
      </c>
      <c r="E112" s="96">
        <f t="shared" si="19"/>
        <v>-114526530</v>
      </c>
      <c r="F112" s="95"/>
      <c r="G112" s="6" t="s">
        <v>464</v>
      </c>
      <c r="H112" s="96">
        <f t="shared" si="14"/>
        <v>-1496620</v>
      </c>
      <c r="I112" s="95"/>
      <c r="J112" s="20" t="s">
        <v>627</v>
      </c>
      <c r="K112" s="96">
        <f t="shared" si="15"/>
        <v>-282426</v>
      </c>
      <c r="L112" s="95"/>
      <c r="M112" s="20" t="s">
        <v>628</v>
      </c>
      <c r="N112" s="96">
        <f t="shared" si="16"/>
        <v>-198328</v>
      </c>
      <c r="O112" s="95"/>
      <c r="P112" s="20" t="s">
        <v>465</v>
      </c>
      <c r="Q112" s="96">
        <f t="shared" si="17"/>
        <v>-6577.49</v>
      </c>
      <c r="R112" s="95"/>
      <c r="S112" s="20">
        <v>121344900</v>
      </c>
      <c r="T112" s="96">
        <f t="shared" si="18"/>
        <v>-121344900</v>
      </c>
      <c r="U112" s="221">
        <f t="shared" si="26"/>
        <v>1</v>
      </c>
      <c r="W112" s="133" t="s">
        <v>46</v>
      </c>
      <c r="X112" s="114">
        <f t="shared" si="20"/>
        <v>0</v>
      </c>
      <c r="Y112" s="115">
        <f t="shared" si="21"/>
        <v>0</v>
      </c>
      <c r="Z112" s="115">
        <f t="shared" si="22"/>
        <v>0</v>
      </c>
      <c r="AA112" s="115">
        <f t="shared" si="23"/>
        <v>0</v>
      </c>
      <c r="AB112" s="115">
        <f t="shared" si="24"/>
        <v>0</v>
      </c>
      <c r="AC112" s="121">
        <f t="shared" si="25"/>
        <v>0</v>
      </c>
    </row>
    <row r="113" spans="1:29" ht="15.75">
      <c r="A113" s="255"/>
      <c r="B113" s="133" t="s">
        <v>47</v>
      </c>
      <c r="C113" s="95"/>
      <c r="D113" s="20"/>
      <c r="E113" s="96">
        <f t="shared" si="19"/>
        <v>0</v>
      </c>
      <c r="F113" s="95"/>
      <c r="G113" s="6"/>
      <c r="H113" s="96">
        <f t="shared" si="14"/>
        <v>0</v>
      </c>
      <c r="I113" s="95"/>
      <c r="J113" s="20"/>
      <c r="K113" s="96">
        <f t="shared" si="15"/>
        <v>0</v>
      </c>
      <c r="L113" s="95"/>
      <c r="M113" s="20"/>
      <c r="N113" s="96">
        <f t="shared" si="16"/>
        <v>0</v>
      </c>
      <c r="O113" s="95"/>
      <c r="P113" s="20"/>
      <c r="Q113" s="96">
        <f t="shared" si="17"/>
        <v>0</v>
      </c>
      <c r="R113" s="95"/>
      <c r="S113" s="20"/>
      <c r="T113" s="96">
        <f t="shared" si="18"/>
        <v>0</v>
      </c>
      <c r="U113" s="221">
        <f t="shared" si="26"/>
        <v>0</v>
      </c>
      <c r="W113" s="133" t="s">
        <v>47</v>
      </c>
      <c r="X113" s="114">
        <f t="shared" si="20"/>
        <v>0</v>
      </c>
      <c r="Y113" s="115">
        <f t="shared" si="21"/>
        <v>0</v>
      </c>
      <c r="Z113" s="115">
        <f t="shared" si="22"/>
        <v>0</v>
      </c>
      <c r="AA113" s="115">
        <f t="shared" si="23"/>
        <v>0</v>
      </c>
      <c r="AB113" s="115">
        <f t="shared" si="24"/>
        <v>0</v>
      </c>
      <c r="AC113" s="121">
        <f t="shared" si="25"/>
        <v>0</v>
      </c>
    </row>
    <row r="114" spans="1:29" ht="15.75">
      <c r="A114" s="255"/>
      <c r="B114" s="133" t="s">
        <v>48</v>
      </c>
      <c r="C114" s="95"/>
      <c r="D114" s="20"/>
      <c r="E114" s="96">
        <f t="shared" si="19"/>
        <v>0</v>
      </c>
      <c r="F114" s="95"/>
      <c r="G114" s="6"/>
      <c r="H114" s="96">
        <f t="shared" si="14"/>
        <v>0</v>
      </c>
      <c r="I114" s="95"/>
      <c r="J114" s="20"/>
      <c r="K114" s="96">
        <f t="shared" si="15"/>
        <v>0</v>
      </c>
      <c r="L114" s="95"/>
      <c r="M114" s="20"/>
      <c r="N114" s="96">
        <f t="shared" si="16"/>
        <v>0</v>
      </c>
      <c r="O114" s="95"/>
      <c r="P114" s="20"/>
      <c r="Q114" s="96">
        <f t="shared" si="17"/>
        <v>0</v>
      </c>
      <c r="R114" s="95"/>
      <c r="S114" s="20"/>
      <c r="T114" s="96">
        <f t="shared" si="18"/>
        <v>0</v>
      </c>
      <c r="U114" s="221">
        <f t="shared" si="26"/>
        <v>0</v>
      </c>
      <c r="W114" s="133" t="s">
        <v>48</v>
      </c>
      <c r="X114" s="114">
        <f t="shared" si="20"/>
        <v>0</v>
      </c>
      <c r="Y114" s="115">
        <f t="shared" si="21"/>
        <v>0</v>
      </c>
      <c r="Z114" s="115">
        <f t="shared" si="22"/>
        <v>0</v>
      </c>
      <c r="AA114" s="115">
        <f t="shared" si="23"/>
        <v>0</v>
      </c>
      <c r="AB114" s="115">
        <f t="shared" si="24"/>
        <v>0</v>
      </c>
      <c r="AC114" s="121">
        <f t="shared" si="25"/>
        <v>0</v>
      </c>
    </row>
    <row r="115" spans="1:29" ht="15.75">
      <c r="A115" s="255"/>
      <c r="B115" s="133" t="s">
        <v>49</v>
      </c>
      <c r="C115" s="95"/>
      <c r="D115" s="20"/>
      <c r="E115" s="96">
        <f t="shared" si="19"/>
        <v>0</v>
      </c>
      <c r="F115" s="95"/>
      <c r="G115" s="6"/>
      <c r="H115" s="96">
        <f t="shared" si="14"/>
        <v>0</v>
      </c>
      <c r="I115" s="95"/>
      <c r="J115" s="20"/>
      <c r="K115" s="96">
        <f t="shared" si="15"/>
        <v>0</v>
      </c>
      <c r="L115" s="95"/>
      <c r="M115" s="20"/>
      <c r="N115" s="96">
        <f t="shared" si="16"/>
        <v>0</v>
      </c>
      <c r="O115" s="95"/>
      <c r="P115" s="20"/>
      <c r="Q115" s="96">
        <f t="shared" si="17"/>
        <v>0</v>
      </c>
      <c r="R115" s="95"/>
      <c r="S115" s="20"/>
      <c r="T115" s="96">
        <f t="shared" si="18"/>
        <v>0</v>
      </c>
      <c r="U115" s="221">
        <f t="shared" si="26"/>
        <v>0</v>
      </c>
      <c r="W115" s="133" t="s">
        <v>49</v>
      </c>
      <c r="X115" s="114">
        <f t="shared" si="20"/>
        <v>0</v>
      </c>
      <c r="Y115" s="115">
        <f t="shared" si="21"/>
        <v>0</v>
      </c>
      <c r="Z115" s="115">
        <f t="shared" si="22"/>
        <v>0</v>
      </c>
      <c r="AA115" s="115">
        <f t="shared" si="23"/>
        <v>0</v>
      </c>
      <c r="AB115" s="115">
        <f t="shared" si="24"/>
        <v>0</v>
      </c>
      <c r="AC115" s="121">
        <f t="shared" si="25"/>
        <v>0</v>
      </c>
    </row>
    <row r="116" spans="1:29" ht="15.75">
      <c r="A116" s="256"/>
      <c r="B116" s="134" t="s">
        <v>50</v>
      </c>
      <c r="C116" s="97"/>
      <c r="D116" s="98"/>
      <c r="E116" s="99">
        <f t="shared" si="19"/>
        <v>0</v>
      </c>
      <c r="F116" s="97"/>
      <c r="G116" s="103"/>
      <c r="H116" s="99">
        <f t="shared" si="14"/>
        <v>0</v>
      </c>
      <c r="I116" s="97"/>
      <c r="J116" s="98"/>
      <c r="K116" s="99">
        <f t="shared" si="15"/>
        <v>0</v>
      </c>
      <c r="L116" s="97"/>
      <c r="M116" s="98"/>
      <c r="N116" s="99">
        <f t="shared" si="16"/>
        <v>0</v>
      </c>
      <c r="O116" s="97"/>
      <c r="P116" s="98"/>
      <c r="Q116" s="99">
        <f t="shared" si="17"/>
        <v>0</v>
      </c>
      <c r="R116" s="97"/>
      <c r="S116" s="98"/>
      <c r="T116" s="99">
        <f t="shared" si="18"/>
        <v>0</v>
      </c>
      <c r="U116" s="222">
        <f t="shared" si="26"/>
        <v>0</v>
      </c>
      <c r="W116" s="134" t="s">
        <v>50</v>
      </c>
      <c r="X116" s="114">
        <f t="shared" si="20"/>
        <v>0</v>
      </c>
      <c r="Y116" s="115">
        <f t="shared" si="21"/>
        <v>0</v>
      </c>
      <c r="Z116" s="115">
        <f t="shared" si="22"/>
        <v>0</v>
      </c>
      <c r="AA116" s="115">
        <f t="shared" si="23"/>
        <v>0</v>
      </c>
      <c r="AB116" s="115">
        <f t="shared" si="24"/>
        <v>0</v>
      </c>
      <c r="AC116" s="121">
        <f t="shared" si="25"/>
        <v>0</v>
      </c>
    </row>
    <row r="117" spans="1:29" ht="15.75" customHeight="1">
      <c r="A117" s="254">
        <v>42508</v>
      </c>
      <c r="B117" s="133" t="s">
        <v>42</v>
      </c>
      <c r="C117" s="135">
        <v>62361773.249999426</v>
      </c>
      <c r="D117" s="20"/>
      <c r="E117" s="96">
        <f t="shared" si="19"/>
        <v>62361773.249999426</v>
      </c>
      <c r="F117" s="135">
        <v>926089.46000000031</v>
      </c>
      <c r="G117" s="20"/>
      <c r="H117" s="96">
        <f t="shared" si="14"/>
        <v>926089.46000000031</v>
      </c>
      <c r="I117" s="135">
        <v>130434.47</v>
      </c>
      <c r="J117" s="131"/>
      <c r="K117" s="96">
        <f t="shared" si="15"/>
        <v>130434.47</v>
      </c>
      <c r="L117" s="135">
        <v>0</v>
      </c>
      <c r="M117" s="131"/>
      <c r="N117" s="96">
        <f t="shared" si="16"/>
        <v>0</v>
      </c>
      <c r="O117" s="135">
        <v>791763.09999999974</v>
      </c>
      <c r="P117" s="20"/>
      <c r="Q117" s="96">
        <f t="shared" si="17"/>
        <v>791763.09999999974</v>
      </c>
      <c r="R117" s="135">
        <v>65201554.209999427</v>
      </c>
      <c r="S117" s="20"/>
      <c r="T117" s="96">
        <f t="shared" si="18"/>
        <v>65201554.209999427</v>
      </c>
      <c r="U117" s="221">
        <f t="shared" si="26"/>
        <v>0</v>
      </c>
      <c r="W117" s="132" t="s">
        <v>42</v>
      </c>
      <c r="X117" s="110">
        <f t="shared" si="20"/>
        <v>0</v>
      </c>
      <c r="Y117" s="111">
        <f t="shared" si="21"/>
        <v>0</v>
      </c>
      <c r="Z117" s="111">
        <f t="shared" si="22"/>
        <v>0</v>
      </c>
      <c r="AA117" s="111">
        <f t="shared" si="23"/>
        <v>0</v>
      </c>
      <c r="AB117" s="111">
        <f t="shared" si="24"/>
        <v>0</v>
      </c>
      <c r="AC117" s="123">
        <f t="shared" si="25"/>
        <v>0</v>
      </c>
    </row>
    <row r="118" spans="1:29" ht="15.75">
      <c r="A118" s="255"/>
      <c r="B118" s="133" t="s">
        <v>43</v>
      </c>
      <c r="C118" s="95">
        <v>42922584.590000242</v>
      </c>
      <c r="D118" s="20">
        <v>46161320</v>
      </c>
      <c r="E118" s="96">
        <f t="shared" si="19"/>
        <v>-3238735.409999758</v>
      </c>
      <c r="F118" s="95">
        <v>498842.91</v>
      </c>
      <c r="G118" s="20" t="s">
        <v>466</v>
      </c>
      <c r="H118" s="96">
        <f t="shared" si="14"/>
        <v>235140.90999999997</v>
      </c>
      <c r="I118" s="95">
        <v>57817.17</v>
      </c>
      <c r="J118" s="20" t="s">
        <v>629</v>
      </c>
      <c r="K118" s="96">
        <f t="shared" si="15"/>
        <v>5140.8699999999953</v>
      </c>
      <c r="L118" s="95">
        <v>7846.38</v>
      </c>
      <c r="M118" s="20" t="s">
        <v>630</v>
      </c>
      <c r="N118" s="96">
        <f t="shared" si="16"/>
        <v>3525.1099999999997</v>
      </c>
      <c r="O118" s="95">
        <v>223795.92</v>
      </c>
      <c r="P118" s="20" t="s">
        <v>467</v>
      </c>
      <c r="Q118" s="96">
        <f t="shared" si="17"/>
        <v>52647.920000000013</v>
      </c>
      <c r="R118" s="95">
        <v>44480826.570000239</v>
      </c>
      <c r="S118" s="20">
        <v>45782500</v>
      </c>
      <c r="T118" s="96">
        <f t="shared" si="18"/>
        <v>-1301673.4299997613</v>
      </c>
      <c r="U118" s="221">
        <f t="shared" si="26"/>
        <v>1</v>
      </c>
      <c r="W118" s="133" t="s">
        <v>43</v>
      </c>
      <c r="X118" s="114">
        <f t="shared" si="20"/>
        <v>1</v>
      </c>
      <c r="Y118" s="115">
        <f t="shared" si="21"/>
        <v>1</v>
      </c>
      <c r="Z118" s="115">
        <f t="shared" si="22"/>
        <v>1</v>
      </c>
      <c r="AA118" s="115">
        <f t="shared" si="23"/>
        <v>1</v>
      </c>
      <c r="AB118" s="115">
        <f t="shared" si="24"/>
        <v>1</v>
      </c>
      <c r="AC118" s="121">
        <f t="shared" si="25"/>
        <v>1</v>
      </c>
    </row>
    <row r="119" spans="1:29" ht="15.75">
      <c r="A119" s="255"/>
      <c r="B119" s="104" t="s">
        <v>44</v>
      </c>
      <c r="C119" s="95">
        <v>109882325.98999427</v>
      </c>
      <c r="D119" s="20"/>
      <c r="E119" s="96">
        <f t="shared" si="19"/>
        <v>109882325.98999427</v>
      </c>
      <c r="F119" s="95">
        <v>3307220.68</v>
      </c>
      <c r="G119" s="20"/>
      <c r="H119" s="96">
        <f t="shared" si="14"/>
        <v>3307220.68</v>
      </c>
      <c r="I119" s="95">
        <v>669102.74</v>
      </c>
      <c r="J119" s="20"/>
      <c r="K119" s="96">
        <f t="shared" si="15"/>
        <v>669102.74</v>
      </c>
      <c r="L119" s="95">
        <v>155607.07</v>
      </c>
      <c r="M119" s="20"/>
      <c r="N119" s="96">
        <f t="shared" si="16"/>
        <v>155607.07</v>
      </c>
      <c r="O119" s="95">
        <v>666819.44000000018</v>
      </c>
      <c r="P119" s="20"/>
      <c r="Q119" s="96">
        <f t="shared" si="17"/>
        <v>666819.44000000018</v>
      </c>
      <c r="R119" s="95">
        <v>106421781.53999428</v>
      </c>
      <c r="S119" s="20"/>
      <c r="T119" s="96">
        <f t="shared" si="18"/>
        <v>106421781.53999428</v>
      </c>
      <c r="U119" s="221">
        <f t="shared" si="26"/>
        <v>0</v>
      </c>
      <c r="W119" s="104" t="s">
        <v>44</v>
      </c>
      <c r="X119" s="114">
        <f t="shared" si="20"/>
        <v>0</v>
      </c>
      <c r="Y119" s="115">
        <f t="shared" si="21"/>
        <v>0</v>
      </c>
      <c r="Z119" s="115">
        <f t="shared" si="22"/>
        <v>0</v>
      </c>
      <c r="AA119" s="115">
        <f t="shared" si="23"/>
        <v>0</v>
      </c>
      <c r="AB119" s="115">
        <f t="shared" si="24"/>
        <v>0</v>
      </c>
      <c r="AC119" s="121">
        <f t="shared" si="25"/>
        <v>0</v>
      </c>
    </row>
    <row r="120" spans="1:29" ht="15.75">
      <c r="A120" s="255"/>
      <c r="B120" s="133" t="s">
        <v>45</v>
      </c>
      <c r="C120" s="95">
        <v>68932697.891397938</v>
      </c>
      <c r="D120" s="20"/>
      <c r="E120" s="96">
        <f t="shared" si="19"/>
        <v>68932697.891397938</v>
      </c>
      <c r="F120" s="95">
        <v>2508372.86</v>
      </c>
      <c r="G120" s="20"/>
      <c r="H120" s="96">
        <f t="shared" si="14"/>
        <v>2508372.86</v>
      </c>
      <c r="I120" s="95">
        <v>89935.16</v>
      </c>
      <c r="J120" s="20"/>
      <c r="K120" s="96">
        <f t="shared" si="15"/>
        <v>89935.16</v>
      </c>
      <c r="L120" s="95">
        <v>95926.07</v>
      </c>
      <c r="M120" s="20"/>
      <c r="N120" s="96">
        <f t="shared" si="16"/>
        <v>95926.07</v>
      </c>
      <c r="O120" s="95">
        <v>0</v>
      </c>
      <c r="P120" s="20"/>
      <c r="Q120" s="96">
        <f t="shared" si="17"/>
        <v>0</v>
      </c>
      <c r="R120" s="95">
        <v>74107382.851397917</v>
      </c>
      <c r="S120" s="20"/>
      <c r="T120" s="96">
        <f t="shared" si="18"/>
        <v>74107382.851397917</v>
      </c>
      <c r="U120" s="221">
        <f t="shared" si="26"/>
        <v>0</v>
      </c>
      <c r="W120" s="133" t="s">
        <v>45</v>
      </c>
      <c r="X120" s="114">
        <f t="shared" si="20"/>
        <v>0</v>
      </c>
      <c r="Y120" s="115">
        <f t="shared" si="21"/>
        <v>0</v>
      </c>
      <c r="Z120" s="115">
        <f t="shared" si="22"/>
        <v>0</v>
      </c>
      <c r="AA120" s="115">
        <f t="shared" si="23"/>
        <v>0</v>
      </c>
      <c r="AB120" s="115">
        <f t="shared" si="24"/>
        <v>0</v>
      </c>
      <c r="AC120" s="121">
        <f t="shared" si="25"/>
        <v>0</v>
      </c>
    </row>
    <row r="121" spans="1:29" ht="15.75">
      <c r="A121" s="255"/>
      <c r="B121" s="133" t="s">
        <v>46</v>
      </c>
      <c r="C121" s="95">
        <v>114526430.51999836</v>
      </c>
      <c r="D121" s="20"/>
      <c r="E121" s="96">
        <f t="shared" si="19"/>
        <v>114526430.51999836</v>
      </c>
      <c r="F121" s="95">
        <v>1920377.2500000007</v>
      </c>
      <c r="G121" s="20"/>
      <c r="H121" s="96">
        <f t="shared" si="14"/>
        <v>1920377.2500000007</v>
      </c>
      <c r="I121" s="95">
        <v>54227.91</v>
      </c>
      <c r="J121" s="20"/>
      <c r="K121" s="96">
        <f t="shared" si="15"/>
        <v>54227.91</v>
      </c>
      <c r="L121" s="95">
        <v>19638.61</v>
      </c>
      <c r="M121" s="20"/>
      <c r="N121" s="96">
        <f t="shared" si="16"/>
        <v>19638.61</v>
      </c>
      <c r="O121" s="95">
        <v>880582.11</v>
      </c>
      <c r="P121" s="20"/>
      <c r="Q121" s="96">
        <f t="shared" si="17"/>
        <v>880582.11</v>
      </c>
      <c r="R121" s="95">
        <v>111760060.45999835</v>
      </c>
      <c r="S121" s="20"/>
      <c r="T121" s="96">
        <f t="shared" si="18"/>
        <v>111760060.45999835</v>
      </c>
      <c r="U121" s="221">
        <f t="shared" si="26"/>
        <v>0</v>
      </c>
      <c r="W121" s="133" t="s">
        <v>46</v>
      </c>
      <c r="X121" s="114">
        <f t="shared" si="20"/>
        <v>0</v>
      </c>
      <c r="Y121" s="115">
        <f t="shared" si="21"/>
        <v>0</v>
      </c>
      <c r="Z121" s="115">
        <f t="shared" si="22"/>
        <v>0</v>
      </c>
      <c r="AA121" s="115">
        <f t="shared" si="23"/>
        <v>0</v>
      </c>
      <c r="AB121" s="115">
        <f t="shared" si="24"/>
        <v>0</v>
      </c>
      <c r="AC121" s="121">
        <f t="shared" si="25"/>
        <v>0</v>
      </c>
    </row>
    <row r="122" spans="1:29" ht="15.75">
      <c r="A122" s="255"/>
      <c r="B122" s="133" t="s">
        <v>47</v>
      </c>
      <c r="C122" s="95">
        <v>36011927.210000135</v>
      </c>
      <c r="D122" s="20"/>
      <c r="E122" s="96">
        <f t="shared" si="19"/>
        <v>36011927.210000135</v>
      </c>
      <c r="F122" s="95">
        <v>824910.56</v>
      </c>
      <c r="G122" s="20"/>
      <c r="H122" s="96">
        <f t="shared" si="14"/>
        <v>824910.56</v>
      </c>
      <c r="I122" s="95">
        <v>55096.2</v>
      </c>
      <c r="J122" s="20"/>
      <c r="K122" s="96">
        <f t="shared" si="15"/>
        <v>55096.2</v>
      </c>
      <c r="L122" s="95">
        <v>10907.85</v>
      </c>
      <c r="M122" s="20"/>
      <c r="N122" s="96">
        <f t="shared" si="16"/>
        <v>10907.85</v>
      </c>
      <c r="O122" s="95">
        <v>357080.55</v>
      </c>
      <c r="P122" s="20"/>
      <c r="Q122" s="96">
        <f t="shared" si="17"/>
        <v>357080.55</v>
      </c>
      <c r="R122" s="95">
        <v>34874124.450000137</v>
      </c>
      <c r="S122" s="20"/>
      <c r="T122" s="96">
        <f t="shared" si="18"/>
        <v>34874124.450000137</v>
      </c>
      <c r="U122" s="221">
        <f t="shared" si="26"/>
        <v>0</v>
      </c>
      <c r="W122" s="133" t="s">
        <v>47</v>
      </c>
      <c r="X122" s="114">
        <f t="shared" si="20"/>
        <v>0</v>
      </c>
      <c r="Y122" s="115">
        <f t="shared" si="21"/>
        <v>0</v>
      </c>
      <c r="Z122" s="115">
        <f t="shared" si="22"/>
        <v>0</v>
      </c>
      <c r="AA122" s="115">
        <f t="shared" si="23"/>
        <v>0</v>
      </c>
      <c r="AB122" s="115">
        <f t="shared" si="24"/>
        <v>0</v>
      </c>
      <c r="AC122" s="121">
        <f t="shared" si="25"/>
        <v>0</v>
      </c>
    </row>
    <row r="123" spans="1:29" ht="15.75">
      <c r="A123" s="255"/>
      <c r="B123" s="133" t="s">
        <v>48</v>
      </c>
      <c r="C123" s="95">
        <v>104653502.78999871</v>
      </c>
      <c r="D123" s="20"/>
      <c r="E123" s="96">
        <f t="shared" si="19"/>
        <v>104653502.78999871</v>
      </c>
      <c r="F123" s="95">
        <v>2529655.83</v>
      </c>
      <c r="G123" s="20"/>
      <c r="H123" s="96">
        <f t="shared" si="14"/>
        <v>2529655.83</v>
      </c>
      <c r="I123" s="95">
        <v>160546.97000000006</v>
      </c>
      <c r="J123" s="20"/>
      <c r="K123" s="96">
        <f t="shared" si="15"/>
        <v>160546.97000000006</v>
      </c>
      <c r="L123" s="95">
        <v>189660.88</v>
      </c>
      <c r="M123" s="20"/>
      <c r="N123" s="96">
        <f t="shared" si="16"/>
        <v>189660.88</v>
      </c>
      <c r="O123" s="95">
        <v>967556.81</v>
      </c>
      <c r="P123" s="20"/>
      <c r="Q123" s="96">
        <f t="shared" si="17"/>
        <v>967556.81</v>
      </c>
      <c r="R123" s="95">
        <v>107106685.29999872</v>
      </c>
      <c r="S123" s="20"/>
      <c r="T123" s="96">
        <f t="shared" si="18"/>
        <v>107106685.29999872</v>
      </c>
      <c r="U123" s="221">
        <f t="shared" si="26"/>
        <v>0</v>
      </c>
      <c r="W123" s="133" t="s">
        <v>48</v>
      </c>
      <c r="X123" s="114">
        <f t="shared" si="20"/>
        <v>0</v>
      </c>
      <c r="Y123" s="115">
        <f t="shared" si="21"/>
        <v>0</v>
      </c>
      <c r="Z123" s="115">
        <f t="shared" si="22"/>
        <v>0</v>
      </c>
      <c r="AA123" s="115">
        <f t="shared" si="23"/>
        <v>0</v>
      </c>
      <c r="AB123" s="115">
        <f t="shared" si="24"/>
        <v>0</v>
      </c>
      <c r="AC123" s="121">
        <f t="shared" si="25"/>
        <v>0</v>
      </c>
    </row>
    <row r="124" spans="1:29" ht="15.75">
      <c r="A124" s="255"/>
      <c r="B124" s="133" t="s">
        <v>49</v>
      </c>
      <c r="C124" s="95">
        <v>87120375.239999473</v>
      </c>
      <c r="D124" s="20"/>
      <c r="E124" s="96">
        <f t="shared" si="19"/>
        <v>87120375.239999473</v>
      </c>
      <c r="F124" s="95">
        <v>1163717.52</v>
      </c>
      <c r="G124" s="20"/>
      <c r="H124" s="96">
        <f t="shared" si="14"/>
        <v>1163717.52</v>
      </c>
      <c r="I124" s="95">
        <v>152151.49</v>
      </c>
      <c r="J124" s="20"/>
      <c r="K124" s="96">
        <f t="shared" si="15"/>
        <v>152151.49</v>
      </c>
      <c r="L124" s="95">
        <v>17772.82</v>
      </c>
      <c r="M124" s="20"/>
      <c r="N124" s="96">
        <f t="shared" si="16"/>
        <v>17772.82</v>
      </c>
      <c r="O124" s="95">
        <v>1538529.17</v>
      </c>
      <c r="P124" s="20"/>
      <c r="Q124" s="96">
        <f t="shared" si="17"/>
        <v>1538529.17</v>
      </c>
      <c r="R124" s="95">
        <v>84552507.219999462</v>
      </c>
      <c r="S124" s="20"/>
      <c r="T124" s="96">
        <f t="shared" si="18"/>
        <v>84552507.219999462</v>
      </c>
      <c r="U124" s="221">
        <f t="shared" si="26"/>
        <v>0</v>
      </c>
      <c r="W124" s="133" t="s">
        <v>49</v>
      </c>
      <c r="X124" s="114">
        <f t="shared" si="20"/>
        <v>0</v>
      </c>
      <c r="Y124" s="115">
        <f t="shared" si="21"/>
        <v>0</v>
      </c>
      <c r="Z124" s="115">
        <f t="shared" si="22"/>
        <v>0</v>
      </c>
      <c r="AA124" s="115">
        <f t="shared" si="23"/>
        <v>0</v>
      </c>
      <c r="AB124" s="115">
        <f t="shared" si="24"/>
        <v>0</v>
      </c>
      <c r="AC124" s="121">
        <f t="shared" si="25"/>
        <v>0</v>
      </c>
    </row>
    <row r="125" spans="1:29" ht="15.75">
      <c r="A125" s="256"/>
      <c r="B125" s="133" t="s">
        <v>50</v>
      </c>
      <c r="C125" s="95">
        <v>121605715.98999901</v>
      </c>
      <c r="D125" s="20"/>
      <c r="E125" s="96">
        <f t="shared" si="19"/>
        <v>121605715.98999901</v>
      </c>
      <c r="F125" s="95">
        <v>4574008.0100000016</v>
      </c>
      <c r="G125" s="20"/>
      <c r="H125" s="96">
        <f t="shared" si="14"/>
        <v>4574008.0100000016</v>
      </c>
      <c r="I125" s="95">
        <v>562753.38000000024</v>
      </c>
      <c r="J125" s="20"/>
      <c r="K125" s="96">
        <f t="shared" si="15"/>
        <v>562753.38000000024</v>
      </c>
      <c r="L125" s="95">
        <v>803734.73</v>
      </c>
      <c r="M125" s="20"/>
      <c r="N125" s="96">
        <f t="shared" si="16"/>
        <v>803734.73</v>
      </c>
      <c r="O125" s="95">
        <v>1292374.0000000007</v>
      </c>
      <c r="P125" s="20"/>
      <c r="Q125" s="96">
        <f t="shared" si="17"/>
        <v>1292374.0000000007</v>
      </c>
      <c r="R125" s="95">
        <v>135096375.01999897</v>
      </c>
      <c r="S125" s="20"/>
      <c r="T125" s="96">
        <f t="shared" si="18"/>
        <v>135096375.01999897</v>
      </c>
      <c r="U125" s="221">
        <f t="shared" si="26"/>
        <v>0</v>
      </c>
      <c r="W125" s="134" t="s">
        <v>50</v>
      </c>
      <c r="X125" s="118">
        <f t="shared" si="20"/>
        <v>0</v>
      </c>
      <c r="Y125" s="119">
        <f t="shared" si="21"/>
        <v>0</v>
      </c>
      <c r="Z125" s="119">
        <f t="shared" si="22"/>
        <v>0</v>
      </c>
      <c r="AA125" s="119">
        <f t="shared" si="23"/>
        <v>0</v>
      </c>
      <c r="AB125" s="119">
        <f t="shared" si="24"/>
        <v>0</v>
      </c>
      <c r="AC125" s="124">
        <f t="shared" si="25"/>
        <v>0</v>
      </c>
    </row>
    <row r="126" spans="1:29" ht="15.75" customHeight="1">
      <c r="A126" s="254">
        <v>42513</v>
      </c>
      <c r="B126" s="132" t="s">
        <v>42</v>
      </c>
      <c r="C126" s="92">
        <v>65201554.209999427</v>
      </c>
      <c r="D126" s="148"/>
      <c r="E126" s="94">
        <f t="shared" si="19"/>
        <v>65201554.209999427</v>
      </c>
      <c r="F126" s="92">
        <v>973496.72</v>
      </c>
      <c r="G126" s="93"/>
      <c r="H126" s="94">
        <f t="shared" si="14"/>
        <v>973496.72</v>
      </c>
      <c r="I126" s="92">
        <v>50348.08</v>
      </c>
      <c r="J126" s="93"/>
      <c r="K126" s="94">
        <f t="shared" si="15"/>
        <v>50348.08</v>
      </c>
      <c r="L126" s="92">
        <v>0</v>
      </c>
      <c r="M126" s="93"/>
      <c r="N126" s="94">
        <f t="shared" si="16"/>
        <v>0</v>
      </c>
      <c r="O126" s="92">
        <v>0</v>
      </c>
      <c r="P126" s="148"/>
      <c r="Q126" s="94">
        <f t="shared" si="17"/>
        <v>0</v>
      </c>
      <c r="R126" s="92">
        <v>68314688.109999418</v>
      </c>
      <c r="S126" s="93"/>
      <c r="T126" s="94">
        <f t="shared" si="18"/>
        <v>68314688.109999418</v>
      </c>
      <c r="U126" s="220">
        <f t="shared" si="26"/>
        <v>0</v>
      </c>
      <c r="W126" s="132" t="s">
        <v>42</v>
      </c>
      <c r="X126" s="110">
        <f t="shared" si="20"/>
        <v>0</v>
      </c>
      <c r="Y126" s="111">
        <f t="shared" si="21"/>
        <v>0</v>
      </c>
      <c r="Z126" s="111">
        <f t="shared" si="22"/>
        <v>0</v>
      </c>
      <c r="AA126" s="111">
        <f t="shared" si="23"/>
        <v>0</v>
      </c>
      <c r="AB126" s="111">
        <f t="shared" si="24"/>
        <v>0</v>
      </c>
      <c r="AC126" s="123">
        <f t="shared" si="25"/>
        <v>0</v>
      </c>
    </row>
    <row r="127" spans="1:29" ht="15.75">
      <c r="A127" s="255"/>
      <c r="B127" s="133" t="s">
        <v>43</v>
      </c>
      <c r="C127" s="95">
        <v>44480826.570000239</v>
      </c>
      <c r="D127" s="131">
        <v>46543960</v>
      </c>
      <c r="E127" s="96">
        <f t="shared" si="19"/>
        <v>-2063133.4299997613</v>
      </c>
      <c r="F127" s="95">
        <v>239077.53000000012</v>
      </c>
      <c r="G127" s="20" t="s">
        <v>468</v>
      </c>
      <c r="H127" s="96">
        <f t="shared" si="14"/>
        <v>-284648.46999999986</v>
      </c>
      <c r="I127" s="95">
        <v>36209.279999999999</v>
      </c>
      <c r="J127" s="20" t="s">
        <v>631</v>
      </c>
      <c r="K127" s="96">
        <f t="shared" si="15"/>
        <v>-2464.1200000000026</v>
      </c>
      <c r="L127" s="95">
        <v>9738.5300000000007</v>
      </c>
      <c r="M127" s="20" t="s">
        <v>632</v>
      </c>
      <c r="N127" s="96">
        <f t="shared" si="16"/>
        <v>-15491.069999999998</v>
      </c>
      <c r="O127" s="95">
        <v>0</v>
      </c>
      <c r="P127" s="131" t="s">
        <v>469</v>
      </c>
      <c r="Q127" s="96">
        <f t="shared" si="17"/>
        <v>-244475</v>
      </c>
      <c r="R127" s="95">
        <v>46630243.050000228</v>
      </c>
      <c r="S127" s="20">
        <v>48936020</v>
      </c>
      <c r="T127" s="96">
        <f t="shared" si="18"/>
        <v>-2305776.949999772</v>
      </c>
      <c r="U127" s="221">
        <f t="shared" si="26"/>
        <v>1</v>
      </c>
      <c r="W127" s="133" t="s">
        <v>43</v>
      </c>
      <c r="X127" s="114">
        <f t="shared" si="20"/>
        <v>1</v>
      </c>
      <c r="Y127" s="115">
        <f t="shared" si="21"/>
        <v>1</v>
      </c>
      <c r="Z127" s="115">
        <f t="shared" si="22"/>
        <v>1</v>
      </c>
      <c r="AA127" s="115">
        <f t="shared" si="23"/>
        <v>1</v>
      </c>
      <c r="AB127" s="115">
        <f t="shared" si="24"/>
        <v>0</v>
      </c>
      <c r="AC127" s="121">
        <f t="shared" si="25"/>
        <v>1</v>
      </c>
    </row>
    <row r="128" spans="1:29" ht="15.75">
      <c r="A128" s="255"/>
      <c r="B128" s="104" t="s">
        <v>44</v>
      </c>
      <c r="C128" s="95">
        <v>106421781.53999428</v>
      </c>
      <c r="D128" s="20"/>
      <c r="E128" s="96">
        <f t="shared" si="19"/>
        <v>106421781.53999428</v>
      </c>
      <c r="F128" s="95">
        <v>2152869.2200000007</v>
      </c>
      <c r="G128" s="20"/>
      <c r="H128" s="96">
        <f t="shared" si="14"/>
        <v>2152869.2200000007</v>
      </c>
      <c r="I128" s="95">
        <v>161777.51</v>
      </c>
      <c r="J128" s="20"/>
      <c r="K128" s="96">
        <f t="shared" si="15"/>
        <v>161777.51</v>
      </c>
      <c r="L128" s="95">
        <v>144143.16</v>
      </c>
      <c r="M128" s="20"/>
      <c r="N128" s="96">
        <f t="shared" si="16"/>
        <v>144143.16</v>
      </c>
      <c r="O128" s="95">
        <v>343775.22</v>
      </c>
      <c r="P128" s="20"/>
      <c r="Q128" s="96">
        <f t="shared" si="17"/>
        <v>343775.22</v>
      </c>
      <c r="R128" s="95">
        <v>107833475.05999428</v>
      </c>
      <c r="S128" s="20"/>
      <c r="T128" s="96">
        <f t="shared" si="18"/>
        <v>107833475.05999428</v>
      </c>
      <c r="U128" s="221">
        <f t="shared" si="26"/>
        <v>0</v>
      </c>
      <c r="W128" s="104" t="s">
        <v>44</v>
      </c>
      <c r="X128" s="114">
        <f t="shared" si="20"/>
        <v>0</v>
      </c>
      <c r="Y128" s="115">
        <f t="shared" si="21"/>
        <v>0</v>
      </c>
      <c r="Z128" s="115">
        <f t="shared" si="22"/>
        <v>0</v>
      </c>
      <c r="AA128" s="115">
        <f t="shared" si="23"/>
        <v>0</v>
      </c>
      <c r="AB128" s="115">
        <f t="shared" si="24"/>
        <v>0</v>
      </c>
      <c r="AC128" s="121">
        <f t="shared" si="25"/>
        <v>0</v>
      </c>
    </row>
    <row r="129" spans="1:29" ht="15.75">
      <c r="A129" s="255"/>
      <c r="B129" s="133" t="s">
        <v>45</v>
      </c>
      <c r="C129" s="95">
        <v>74107382.851397917</v>
      </c>
      <c r="D129" s="20"/>
      <c r="E129" s="96">
        <f t="shared" si="19"/>
        <v>74107382.851397917</v>
      </c>
      <c r="F129" s="95">
        <v>1402819.67</v>
      </c>
      <c r="G129" s="20"/>
      <c r="H129" s="96">
        <f t="shared" si="14"/>
        <v>1402819.67</v>
      </c>
      <c r="I129" s="95">
        <v>110853.74</v>
      </c>
      <c r="J129" s="20"/>
      <c r="K129" s="96">
        <f t="shared" si="15"/>
        <v>110853.74</v>
      </c>
      <c r="L129" s="95">
        <v>52619.14</v>
      </c>
      <c r="M129" s="20"/>
      <c r="N129" s="96">
        <f t="shared" si="16"/>
        <v>52619.14</v>
      </c>
      <c r="O129" s="95">
        <v>421458.86</v>
      </c>
      <c r="P129" s="20"/>
      <c r="Q129" s="96">
        <f t="shared" si="17"/>
        <v>421458.86</v>
      </c>
      <c r="R129" s="95">
        <v>74865788.741397917</v>
      </c>
      <c r="S129" s="20"/>
      <c r="T129" s="96">
        <f t="shared" si="18"/>
        <v>74865788.741397917</v>
      </c>
      <c r="U129" s="221">
        <f t="shared" si="26"/>
        <v>0</v>
      </c>
      <c r="W129" s="133" t="s">
        <v>45</v>
      </c>
      <c r="X129" s="114">
        <f t="shared" si="20"/>
        <v>0</v>
      </c>
      <c r="Y129" s="115">
        <f t="shared" si="21"/>
        <v>0</v>
      </c>
      <c r="Z129" s="115">
        <f t="shared" si="22"/>
        <v>0</v>
      </c>
      <c r="AA129" s="115">
        <f t="shared" si="23"/>
        <v>0</v>
      </c>
      <c r="AB129" s="115">
        <f t="shared" si="24"/>
        <v>0</v>
      </c>
      <c r="AC129" s="121">
        <f t="shared" si="25"/>
        <v>0</v>
      </c>
    </row>
    <row r="130" spans="1:29" ht="15.75">
      <c r="A130" s="255"/>
      <c r="B130" s="133" t="s">
        <v>46</v>
      </c>
      <c r="C130" s="95">
        <v>111760060.45999835</v>
      </c>
      <c r="D130" s="20"/>
      <c r="E130" s="96">
        <f t="shared" si="19"/>
        <v>111760060.45999835</v>
      </c>
      <c r="F130" s="95">
        <v>1496618.3899999997</v>
      </c>
      <c r="G130" s="20"/>
      <c r="H130" s="96">
        <f t="shared" si="14"/>
        <v>1496618.3899999997</v>
      </c>
      <c r="I130" s="95">
        <v>282426.02</v>
      </c>
      <c r="J130" s="20"/>
      <c r="K130" s="96">
        <f t="shared" si="15"/>
        <v>282426.02</v>
      </c>
      <c r="L130" s="95">
        <v>198328.21</v>
      </c>
      <c r="M130" s="20"/>
      <c r="N130" s="96">
        <f t="shared" si="16"/>
        <v>198328.21</v>
      </c>
      <c r="O130" s="95">
        <v>6577.49</v>
      </c>
      <c r="P130" s="20"/>
      <c r="Q130" s="96">
        <f t="shared" si="17"/>
        <v>6577.49</v>
      </c>
      <c r="R130" s="95">
        <v>121345320.7699984</v>
      </c>
      <c r="S130" s="20"/>
      <c r="T130" s="96">
        <f t="shared" si="18"/>
        <v>121345320.7699984</v>
      </c>
      <c r="U130" s="221">
        <f t="shared" si="26"/>
        <v>0</v>
      </c>
      <c r="W130" s="133" t="s">
        <v>46</v>
      </c>
      <c r="X130" s="114">
        <f t="shared" si="20"/>
        <v>0</v>
      </c>
      <c r="Y130" s="115">
        <f t="shared" si="21"/>
        <v>0</v>
      </c>
      <c r="Z130" s="115">
        <f t="shared" si="22"/>
        <v>0</v>
      </c>
      <c r="AA130" s="115">
        <f t="shared" si="23"/>
        <v>0</v>
      </c>
      <c r="AB130" s="115">
        <f t="shared" si="24"/>
        <v>0</v>
      </c>
      <c r="AC130" s="121">
        <f t="shared" si="25"/>
        <v>0</v>
      </c>
    </row>
    <row r="131" spans="1:29" ht="15.75">
      <c r="A131" s="255"/>
      <c r="B131" s="133" t="s">
        <v>47</v>
      </c>
      <c r="C131" s="95">
        <v>34874124.450000137</v>
      </c>
      <c r="D131" s="20"/>
      <c r="E131" s="96">
        <f t="shared" si="19"/>
        <v>34874124.450000137</v>
      </c>
      <c r="F131" s="95">
        <v>448894.63</v>
      </c>
      <c r="G131" s="20"/>
      <c r="H131" s="96">
        <f t="shared" si="14"/>
        <v>448894.63</v>
      </c>
      <c r="I131" s="95">
        <v>57858.86</v>
      </c>
      <c r="J131" s="20"/>
      <c r="K131" s="96">
        <f t="shared" si="15"/>
        <v>57858.86</v>
      </c>
      <c r="L131" s="95">
        <v>209246.91</v>
      </c>
      <c r="M131" s="20"/>
      <c r="N131" s="96">
        <f t="shared" si="16"/>
        <v>209246.91</v>
      </c>
      <c r="O131" s="95">
        <v>0</v>
      </c>
      <c r="P131" s="20"/>
      <c r="Q131" s="96">
        <f t="shared" si="17"/>
        <v>0</v>
      </c>
      <c r="R131" s="95">
        <v>37350875.760000132</v>
      </c>
      <c r="S131" s="20"/>
      <c r="T131" s="96">
        <f t="shared" si="18"/>
        <v>37350875.760000132</v>
      </c>
      <c r="U131" s="221">
        <f t="shared" si="26"/>
        <v>0</v>
      </c>
      <c r="W131" s="133" t="s">
        <v>47</v>
      </c>
      <c r="X131" s="114">
        <f t="shared" si="20"/>
        <v>0</v>
      </c>
      <c r="Y131" s="115">
        <f t="shared" si="21"/>
        <v>0</v>
      </c>
      <c r="Z131" s="115">
        <f t="shared" si="22"/>
        <v>0</v>
      </c>
      <c r="AA131" s="115">
        <f t="shared" si="23"/>
        <v>0</v>
      </c>
      <c r="AB131" s="115">
        <f t="shared" si="24"/>
        <v>0</v>
      </c>
      <c r="AC131" s="121">
        <f t="shared" si="25"/>
        <v>0</v>
      </c>
    </row>
    <row r="132" spans="1:29" ht="15.75">
      <c r="A132" s="255"/>
      <c r="B132" s="133" t="s">
        <v>48</v>
      </c>
      <c r="C132" s="95">
        <v>107106685.29999872</v>
      </c>
      <c r="D132" s="20"/>
      <c r="E132" s="96">
        <f t="shared" si="19"/>
        <v>107106685.29999872</v>
      </c>
      <c r="F132" s="95">
        <v>2033869.94</v>
      </c>
      <c r="G132" s="20"/>
      <c r="H132" s="96">
        <f t="shared" si="14"/>
        <v>2033869.94</v>
      </c>
      <c r="I132" s="95">
        <v>148442.43</v>
      </c>
      <c r="J132" s="20"/>
      <c r="K132" s="96">
        <f t="shared" si="15"/>
        <v>148442.43</v>
      </c>
      <c r="L132" s="95">
        <v>1977.04</v>
      </c>
      <c r="M132" s="20"/>
      <c r="N132" s="96">
        <f t="shared" si="16"/>
        <v>1977.04</v>
      </c>
      <c r="O132" s="95">
        <v>0</v>
      </c>
      <c r="P132" s="20"/>
      <c r="Q132" s="96">
        <f t="shared" si="17"/>
        <v>0</v>
      </c>
      <c r="R132" s="95">
        <v>109047635.86999872</v>
      </c>
      <c r="S132" s="20"/>
      <c r="T132" s="96">
        <f t="shared" si="18"/>
        <v>109047635.86999872</v>
      </c>
      <c r="U132" s="221">
        <f t="shared" si="26"/>
        <v>0</v>
      </c>
      <c r="W132" s="133" t="s">
        <v>48</v>
      </c>
      <c r="X132" s="114">
        <f t="shared" si="20"/>
        <v>0</v>
      </c>
      <c r="Y132" s="115">
        <f t="shared" si="21"/>
        <v>0</v>
      </c>
      <c r="Z132" s="115">
        <f t="shared" si="22"/>
        <v>0</v>
      </c>
      <c r="AA132" s="115">
        <f t="shared" si="23"/>
        <v>0</v>
      </c>
      <c r="AB132" s="115">
        <f t="shared" si="24"/>
        <v>0</v>
      </c>
      <c r="AC132" s="121">
        <f t="shared" si="25"/>
        <v>0</v>
      </c>
    </row>
    <row r="133" spans="1:29" ht="15.75">
      <c r="A133" s="255"/>
      <c r="B133" s="133" t="s">
        <v>49</v>
      </c>
      <c r="C133" s="95">
        <v>84552507.219999462</v>
      </c>
      <c r="D133" s="20"/>
      <c r="E133" s="96">
        <f t="shared" si="19"/>
        <v>84552507.219999462</v>
      </c>
      <c r="F133" s="95">
        <v>790069.16</v>
      </c>
      <c r="G133" s="20"/>
      <c r="H133" s="96">
        <f t="shared" si="14"/>
        <v>790069.16</v>
      </c>
      <c r="I133" s="95">
        <v>257144.73</v>
      </c>
      <c r="J133" s="20"/>
      <c r="K133" s="96">
        <f t="shared" si="15"/>
        <v>257144.73</v>
      </c>
      <c r="L133" s="95">
        <v>79807.12</v>
      </c>
      <c r="M133" s="20"/>
      <c r="N133" s="96">
        <f t="shared" si="16"/>
        <v>79807.12</v>
      </c>
      <c r="O133" s="95">
        <v>0</v>
      </c>
      <c r="P133" s="20"/>
      <c r="Q133" s="96">
        <f t="shared" si="17"/>
        <v>0</v>
      </c>
      <c r="R133" s="95">
        <v>83939775.66999945</v>
      </c>
      <c r="S133" s="20"/>
      <c r="T133" s="96">
        <f t="shared" si="18"/>
        <v>83939775.66999945</v>
      </c>
      <c r="U133" s="221">
        <f t="shared" si="26"/>
        <v>0</v>
      </c>
      <c r="W133" s="133" t="s">
        <v>49</v>
      </c>
      <c r="X133" s="114">
        <f t="shared" si="20"/>
        <v>0</v>
      </c>
      <c r="Y133" s="115">
        <f t="shared" si="21"/>
        <v>0</v>
      </c>
      <c r="Z133" s="115">
        <f t="shared" si="22"/>
        <v>0</v>
      </c>
      <c r="AA133" s="115">
        <f t="shared" si="23"/>
        <v>0</v>
      </c>
      <c r="AB133" s="115">
        <f t="shared" si="24"/>
        <v>0</v>
      </c>
      <c r="AC133" s="121">
        <f t="shared" si="25"/>
        <v>0</v>
      </c>
    </row>
    <row r="134" spans="1:29" ht="15.75">
      <c r="A134" s="256"/>
      <c r="B134" s="134" t="s">
        <v>50</v>
      </c>
      <c r="C134" s="97">
        <v>135096375.01999897</v>
      </c>
      <c r="D134" s="98"/>
      <c r="E134" s="99">
        <f t="shared" si="19"/>
        <v>135096375.01999897</v>
      </c>
      <c r="F134" s="97">
        <v>2635728.9300000011</v>
      </c>
      <c r="G134" s="98"/>
      <c r="H134" s="99">
        <f t="shared" si="14"/>
        <v>2635728.9300000011</v>
      </c>
      <c r="I134" s="97">
        <v>410475.59999999992</v>
      </c>
      <c r="J134" s="98"/>
      <c r="K134" s="99">
        <f t="shared" si="15"/>
        <v>410475.59999999992</v>
      </c>
      <c r="L134" s="97">
        <v>92177.39</v>
      </c>
      <c r="M134" s="98"/>
      <c r="N134" s="99">
        <f t="shared" si="16"/>
        <v>92177.39</v>
      </c>
      <c r="O134" s="97">
        <v>29599.19</v>
      </c>
      <c r="P134" s="98"/>
      <c r="Q134" s="99">
        <f t="shared" si="17"/>
        <v>29599.19</v>
      </c>
      <c r="R134" s="97">
        <v>132749345.10999897</v>
      </c>
      <c r="S134" s="98"/>
      <c r="T134" s="99">
        <f t="shared" si="18"/>
        <v>132749345.10999897</v>
      </c>
      <c r="U134" s="222">
        <f t="shared" si="26"/>
        <v>0</v>
      </c>
      <c r="W134" s="134" t="s">
        <v>50</v>
      </c>
      <c r="X134" s="118">
        <f t="shared" si="20"/>
        <v>0</v>
      </c>
      <c r="Y134" s="119">
        <f t="shared" si="21"/>
        <v>0</v>
      </c>
      <c r="Z134" s="119">
        <f t="shared" si="22"/>
        <v>0</v>
      </c>
      <c r="AA134" s="119">
        <f t="shared" si="23"/>
        <v>0</v>
      </c>
      <c r="AB134" s="119">
        <f t="shared" si="24"/>
        <v>0</v>
      </c>
      <c r="AC134" s="124">
        <f t="shared" si="25"/>
        <v>0</v>
      </c>
    </row>
    <row r="135" spans="1:29" ht="15.75" customHeight="1">
      <c r="A135" s="254">
        <v>42514</v>
      </c>
      <c r="B135" s="133" t="s">
        <v>42</v>
      </c>
      <c r="C135" s="95">
        <v>68314688.109999418</v>
      </c>
      <c r="D135" s="20"/>
      <c r="E135" s="96">
        <f t="shared" si="19"/>
        <v>68314688.109999418</v>
      </c>
      <c r="F135" s="95">
        <v>1045785.6800000003</v>
      </c>
      <c r="G135" s="20"/>
      <c r="H135" s="96">
        <f t="shared" si="14"/>
        <v>1045785.6800000003</v>
      </c>
      <c r="I135" s="95">
        <v>89155.56</v>
      </c>
      <c r="J135" s="20"/>
      <c r="K135" s="96">
        <f t="shared" si="15"/>
        <v>89155.56</v>
      </c>
      <c r="L135" s="95">
        <v>0</v>
      </c>
      <c r="M135" s="20"/>
      <c r="N135" s="96">
        <f t="shared" si="16"/>
        <v>0</v>
      </c>
      <c r="O135" s="95">
        <v>757986.95999999985</v>
      </c>
      <c r="P135" s="20"/>
      <c r="Q135" s="96">
        <f t="shared" si="17"/>
        <v>757986.95999999985</v>
      </c>
      <c r="R135" s="95">
        <v>66600071.02999942</v>
      </c>
      <c r="S135" s="131"/>
      <c r="T135" s="96">
        <f t="shared" si="18"/>
        <v>66600071.02999942</v>
      </c>
      <c r="U135" s="221">
        <f t="shared" si="26"/>
        <v>0</v>
      </c>
      <c r="W135" s="132" t="s">
        <v>42</v>
      </c>
      <c r="X135" s="110">
        <f t="shared" si="20"/>
        <v>0</v>
      </c>
      <c r="Y135" s="111">
        <f t="shared" si="21"/>
        <v>0</v>
      </c>
      <c r="Z135" s="111">
        <f t="shared" si="22"/>
        <v>0</v>
      </c>
      <c r="AA135" s="111">
        <f t="shared" si="23"/>
        <v>0</v>
      </c>
      <c r="AB135" s="111">
        <f t="shared" si="24"/>
        <v>0</v>
      </c>
      <c r="AC135" s="123">
        <f t="shared" si="25"/>
        <v>0</v>
      </c>
    </row>
    <row r="136" spans="1:29" ht="15.75">
      <c r="A136" s="255"/>
      <c r="B136" s="133" t="s">
        <v>43</v>
      </c>
      <c r="C136" s="95">
        <v>46630243.050000228</v>
      </c>
      <c r="D136" s="20">
        <v>48936020</v>
      </c>
      <c r="E136" s="96">
        <f t="shared" si="19"/>
        <v>-2305776.949999772</v>
      </c>
      <c r="F136" s="95">
        <v>320959.03999999998</v>
      </c>
      <c r="G136" s="20" t="s">
        <v>470</v>
      </c>
      <c r="H136" s="96">
        <f t="shared" si="14"/>
        <v>-318141.96000000002</v>
      </c>
      <c r="I136" s="95">
        <v>43537.07</v>
      </c>
      <c r="J136" s="20" t="s">
        <v>633</v>
      </c>
      <c r="K136" s="96">
        <f t="shared" si="15"/>
        <v>29171.97</v>
      </c>
      <c r="L136" s="95">
        <v>1988.68</v>
      </c>
      <c r="M136" s="20" t="s">
        <v>634</v>
      </c>
      <c r="N136" s="96">
        <f t="shared" si="16"/>
        <v>-2462.54</v>
      </c>
      <c r="O136" s="95">
        <v>189530.17</v>
      </c>
      <c r="P136" s="20" t="s">
        <v>471</v>
      </c>
      <c r="Q136" s="96">
        <f t="shared" si="17"/>
        <v>-116193.82999999999</v>
      </c>
      <c r="R136" s="95">
        <v>46161302.230000228</v>
      </c>
      <c r="S136" s="20">
        <v>49317400</v>
      </c>
      <c r="T136" s="96">
        <f t="shared" si="18"/>
        <v>-3156097.7699997723</v>
      </c>
      <c r="U136" s="221">
        <f t="shared" si="26"/>
        <v>1</v>
      </c>
      <c r="W136" s="133" t="s">
        <v>43</v>
      </c>
      <c r="X136" s="114">
        <f t="shared" si="20"/>
        <v>1</v>
      </c>
      <c r="Y136" s="115">
        <f t="shared" si="21"/>
        <v>1</v>
      </c>
      <c r="Z136" s="115">
        <f t="shared" si="22"/>
        <v>1</v>
      </c>
      <c r="AA136" s="115">
        <f t="shared" si="23"/>
        <v>1</v>
      </c>
      <c r="AB136" s="115">
        <f t="shared" si="24"/>
        <v>1</v>
      </c>
      <c r="AC136" s="121">
        <f t="shared" si="25"/>
        <v>1</v>
      </c>
    </row>
    <row r="137" spans="1:29" ht="15.75">
      <c r="A137" s="255"/>
      <c r="B137" s="104" t="s">
        <v>44</v>
      </c>
      <c r="C137" s="95">
        <v>107833475.05999428</v>
      </c>
      <c r="D137" s="20">
        <v>0</v>
      </c>
      <c r="E137" s="96">
        <f t="shared" si="19"/>
        <v>107833475.05999428</v>
      </c>
      <c r="F137" s="95">
        <v>2237579.3500000029</v>
      </c>
      <c r="G137" s="20"/>
      <c r="H137" s="96">
        <f t="shared" ref="H137:H188" si="27">F137-G137</f>
        <v>2237579.3500000029</v>
      </c>
      <c r="I137" s="95">
        <v>184217.10999999996</v>
      </c>
      <c r="J137" s="20"/>
      <c r="K137" s="96">
        <f t="shared" ref="K137:K188" si="28">I137-J137</f>
        <v>184217.10999999996</v>
      </c>
      <c r="L137" s="95">
        <v>139578.71</v>
      </c>
      <c r="M137" s="20"/>
      <c r="N137" s="96">
        <f t="shared" ref="N137:N188" si="29">L137-M137</f>
        <v>139578.71</v>
      </c>
      <c r="O137" s="95">
        <v>906447.32999999973</v>
      </c>
      <c r="P137" s="20"/>
      <c r="Q137" s="96">
        <f t="shared" ref="Q137:Q188" si="30">O137-P137</f>
        <v>906447.32999999973</v>
      </c>
      <c r="R137" s="95">
        <v>104734086.77999428</v>
      </c>
      <c r="S137" s="20">
        <v>0</v>
      </c>
      <c r="T137" s="96">
        <f t="shared" ref="T137:T188" si="31">R137-S137</f>
        <v>104734086.77999428</v>
      </c>
      <c r="U137" s="221">
        <f t="shared" si="26"/>
        <v>0</v>
      </c>
      <c r="W137" s="104" t="s">
        <v>44</v>
      </c>
      <c r="X137" s="114">
        <f t="shared" si="20"/>
        <v>0</v>
      </c>
      <c r="Y137" s="115">
        <f t="shared" si="21"/>
        <v>0</v>
      </c>
      <c r="Z137" s="115">
        <f t="shared" si="22"/>
        <v>0</v>
      </c>
      <c r="AA137" s="115">
        <f t="shared" si="23"/>
        <v>0</v>
      </c>
      <c r="AB137" s="115">
        <f t="shared" si="24"/>
        <v>0</v>
      </c>
      <c r="AC137" s="121">
        <f t="shared" si="25"/>
        <v>0</v>
      </c>
    </row>
    <row r="138" spans="1:29" ht="15.75">
      <c r="A138" s="255"/>
      <c r="B138" s="133" t="s">
        <v>45</v>
      </c>
      <c r="C138" s="95">
        <v>74865788.741397917</v>
      </c>
      <c r="D138" s="20">
        <v>0</v>
      </c>
      <c r="E138" s="96">
        <f t="shared" ref="E138:E188" si="32">C138-D138</f>
        <v>74865788.741397917</v>
      </c>
      <c r="F138" s="95">
        <v>1312525.9400000004</v>
      </c>
      <c r="G138" s="20"/>
      <c r="H138" s="96">
        <f t="shared" si="27"/>
        <v>1312525.9400000004</v>
      </c>
      <c r="I138" s="95">
        <v>117488.9</v>
      </c>
      <c r="J138" s="20"/>
      <c r="K138" s="96">
        <f t="shared" si="28"/>
        <v>117488.9</v>
      </c>
      <c r="L138" s="95">
        <v>31771.41</v>
      </c>
      <c r="M138" s="20"/>
      <c r="N138" s="96">
        <f t="shared" si="29"/>
        <v>31771.41</v>
      </c>
      <c r="O138" s="95">
        <v>0</v>
      </c>
      <c r="P138" s="20"/>
      <c r="Q138" s="96">
        <f t="shared" si="30"/>
        <v>0</v>
      </c>
      <c r="R138" s="95">
        <v>73638980.291397914</v>
      </c>
      <c r="S138" s="20">
        <v>0</v>
      </c>
      <c r="T138" s="96">
        <f t="shared" si="31"/>
        <v>73638980.291397914</v>
      </c>
      <c r="U138" s="221">
        <f t="shared" si="26"/>
        <v>0</v>
      </c>
      <c r="W138" s="133" t="s">
        <v>45</v>
      </c>
      <c r="X138" s="114">
        <f t="shared" ref="X138:X188" si="33">+IF(AND(C138&lt;&gt;0,D138&lt;&gt;0,OR(E138&gt;100,E138&lt;-100)),1,0)</f>
        <v>0</v>
      </c>
      <c r="Y138" s="115">
        <f t="shared" ref="Y138:Y188" si="34">+IF(AND(F138&lt;&gt;0,G138&lt;&gt;0,OR(H138&gt;100,H138&lt;-100)),1,0)</f>
        <v>0</v>
      </c>
      <c r="Z138" s="115">
        <f t="shared" ref="Z138:Z188" si="35">+IF(AND(I138&lt;&gt;0,J138&lt;&gt;0,OR(K138&gt;100,K138&lt;-100)),1,0)</f>
        <v>0</v>
      </c>
      <c r="AA138" s="115">
        <f t="shared" ref="AA138:AA188" si="36">+IF(AND(L138&lt;&gt;0,M138&lt;&gt;0,OR(N138&gt;100,N138&lt;-100)),1,0)</f>
        <v>0</v>
      </c>
      <c r="AB138" s="115">
        <f t="shared" ref="AB138:AB188" si="37">+IF(AND(O138&lt;&gt;0,P138&lt;&gt;0,OR(Q138&gt;100,Q138&lt;-100)),1,0)</f>
        <v>0</v>
      </c>
      <c r="AC138" s="121">
        <f t="shared" ref="AC138:AC188" si="38">+IF(AND(R138&lt;&gt;0,S138&lt;&gt;0,OR(T138&gt;100,T138&lt;-100)),1,0)</f>
        <v>0</v>
      </c>
    </row>
    <row r="139" spans="1:29" ht="15.75">
      <c r="A139" s="255"/>
      <c r="B139" s="133" t="s">
        <v>46</v>
      </c>
      <c r="C139" s="95">
        <v>121345320.7699984</v>
      </c>
      <c r="D139" s="20">
        <v>121344900</v>
      </c>
      <c r="E139" s="96">
        <f t="shared" si="32"/>
        <v>420.76999840140343</v>
      </c>
      <c r="F139" s="95">
        <v>1382824.9600000007</v>
      </c>
      <c r="G139" s="20" t="s">
        <v>472</v>
      </c>
      <c r="H139" s="96">
        <f t="shared" si="27"/>
        <v>-5397525.0399999991</v>
      </c>
      <c r="I139" s="95">
        <v>125665.62999999998</v>
      </c>
      <c r="J139" s="20" t="s">
        <v>635</v>
      </c>
      <c r="K139" s="96">
        <f t="shared" si="28"/>
        <v>-177797.37000000002</v>
      </c>
      <c r="L139" s="95">
        <v>22420.51</v>
      </c>
      <c r="M139" s="20" t="s">
        <v>636</v>
      </c>
      <c r="N139" s="96">
        <f t="shared" si="29"/>
        <v>-182115.49</v>
      </c>
      <c r="O139" s="95">
        <v>1027714.09</v>
      </c>
      <c r="P139" s="20" t="s">
        <v>473</v>
      </c>
      <c r="Q139" s="96">
        <f t="shared" si="30"/>
        <v>379316.08999999997</v>
      </c>
      <c r="R139" s="95">
        <v>122437089.2399984</v>
      </c>
      <c r="S139" s="20">
        <v>116837900</v>
      </c>
      <c r="T139" s="96">
        <f t="shared" si="31"/>
        <v>5599189.2399984002</v>
      </c>
      <c r="U139" s="221">
        <f t="shared" si="26"/>
        <v>1</v>
      </c>
      <c r="W139" s="133" t="s">
        <v>46</v>
      </c>
      <c r="X139" s="114">
        <f t="shared" si="33"/>
        <v>1</v>
      </c>
      <c r="Y139" s="115">
        <f t="shared" si="34"/>
        <v>1</v>
      </c>
      <c r="Z139" s="115">
        <f t="shared" si="35"/>
        <v>1</v>
      </c>
      <c r="AA139" s="115">
        <f t="shared" si="36"/>
        <v>1</v>
      </c>
      <c r="AB139" s="115">
        <f t="shared" si="37"/>
        <v>1</v>
      </c>
      <c r="AC139" s="121">
        <f t="shared" si="38"/>
        <v>1</v>
      </c>
    </row>
    <row r="140" spans="1:29" ht="15.75">
      <c r="A140" s="255"/>
      <c r="B140" s="133" t="s">
        <v>47</v>
      </c>
      <c r="C140" s="95">
        <v>37350875.760000132</v>
      </c>
      <c r="D140" s="20"/>
      <c r="E140" s="96">
        <f t="shared" si="32"/>
        <v>37350875.760000132</v>
      </c>
      <c r="F140" s="95">
        <v>482224.7099999999</v>
      </c>
      <c r="G140" s="20"/>
      <c r="H140" s="96">
        <f t="shared" si="27"/>
        <v>482224.7099999999</v>
      </c>
      <c r="I140" s="95">
        <v>37026.44</v>
      </c>
      <c r="J140" s="20"/>
      <c r="K140" s="96">
        <f t="shared" si="28"/>
        <v>37026.44</v>
      </c>
      <c r="L140" s="95">
        <v>20163.059999999998</v>
      </c>
      <c r="M140" s="20"/>
      <c r="N140" s="96">
        <f t="shared" si="29"/>
        <v>20163.059999999998</v>
      </c>
      <c r="O140" s="95">
        <v>464744.37999999995</v>
      </c>
      <c r="P140" s="20"/>
      <c r="Q140" s="96">
        <f t="shared" si="30"/>
        <v>464744.37999999995</v>
      </c>
      <c r="R140" s="95">
        <v>36420770.050000131</v>
      </c>
      <c r="S140" s="20"/>
      <c r="T140" s="96">
        <f t="shared" si="31"/>
        <v>36420770.050000131</v>
      </c>
      <c r="U140" s="221">
        <f t="shared" si="26"/>
        <v>0</v>
      </c>
      <c r="W140" s="133" t="s">
        <v>47</v>
      </c>
      <c r="X140" s="114">
        <f t="shared" si="33"/>
        <v>0</v>
      </c>
      <c r="Y140" s="115">
        <f t="shared" si="34"/>
        <v>0</v>
      </c>
      <c r="Z140" s="115">
        <f t="shared" si="35"/>
        <v>0</v>
      </c>
      <c r="AA140" s="115">
        <f t="shared" si="36"/>
        <v>0</v>
      </c>
      <c r="AB140" s="115">
        <f t="shared" si="37"/>
        <v>0</v>
      </c>
      <c r="AC140" s="121">
        <f t="shared" si="38"/>
        <v>0</v>
      </c>
    </row>
    <row r="141" spans="1:29" ht="15.75">
      <c r="A141" s="255"/>
      <c r="B141" s="133" t="s">
        <v>48</v>
      </c>
      <c r="C141" s="95">
        <v>109047635.86999872</v>
      </c>
      <c r="D141" s="20"/>
      <c r="E141" s="96">
        <f t="shared" si="32"/>
        <v>109047635.86999872</v>
      </c>
      <c r="F141" s="95">
        <v>1450899.2399999993</v>
      </c>
      <c r="G141" s="20"/>
      <c r="H141" s="96">
        <f t="shared" si="27"/>
        <v>1450899.2399999993</v>
      </c>
      <c r="I141" s="95">
        <v>99463.52</v>
      </c>
      <c r="J141" s="20"/>
      <c r="K141" s="96">
        <f t="shared" si="28"/>
        <v>99463.52</v>
      </c>
      <c r="L141" s="95">
        <v>2500.36</v>
      </c>
      <c r="M141" s="20"/>
      <c r="N141" s="96">
        <f t="shared" si="29"/>
        <v>2500.36</v>
      </c>
      <c r="O141" s="95">
        <v>1296629.1499999999</v>
      </c>
      <c r="P141" s="20"/>
      <c r="Q141" s="96">
        <f t="shared" si="30"/>
        <v>1296629.1499999999</v>
      </c>
      <c r="R141" s="95">
        <v>111639240.6299987</v>
      </c>
      <c r="S141" s="20"/>
      <c r="T141" s="96">
        <f t="shared" si="31"/>
        <v>111639240.6299987</v>
      </c>
      <c r="U141" s="221">
        <f t="shared" si="26"/>
        <v>0</v>
      </c>
      <c r="W141" s="133" t="s">
        <v>48</v>
      </c>
      <c r="X141" s="114">
        <f t="shared" si="33"/>
        <v>0</v>
      </c>
      <c r="Y141" s="115">
        <f t="shared" si="34"/>
        <v>0</v>
      </c>
      <c r="Z141" s="115">
        <f t="shared" si="35"/>
        <v>0</v>
      </c>
      <c r="AA141" s="115">
        <f t="shared" si="36"/>
        <v>0</v>
      </c>
      <c r="AB141" s="115">
        <f t="shared" si="37"/>
        <v>0</v>
      </c>
      <c r="AC141" s="121">
        <f t="shared" si="38"/>
        <v>0</v>
      </c>
    </row>
    <row r="142" spans="1:29" ht="15.75">
      <c r="A142" s="255"/>
      <c r="B142" s="133" t="s">
        <v>49</v>
      </c>
      <c r="C142" s="95"/>
      <c r="D142" s="20"/>
      <c r="E142" s="96">
        <f t="shared" si="32"/>
        <v>0</v>
      </c>
      <c r="F142" s="95"/>
      <c r="G142" s="20"/>
      <c r="H142" s="96">
        <f t="shared" si="27"/>
        <v>0</v>
      </c>
      <c r="I142" s="95"/>
      <c r="J142" s="20"/>
      <c r="K142" s="96">
        <f t="shared" si="28"/>
        <v>0</v>
      </c>
      <c r="L142" s="95"/>
      <c r="M142" s="20"/>
      <c r="N142" s="96">
        <f t="shared" si="29"/>
        <v>0</v>
      </c>
      <c r="O142" s="95"/>
      <c r="P142" s="20"/>
      <c r="Q142" s="96">
        <f t="shared" si="30"/>
        <v>0</v>
      </c>
      <c r="R142" s="95"/>
      <c r="S142" s="20"/>
      <c r="T142" s="96">
        <f t="shared" si="31"/>
        <v>0</v>
      </c>
      <c r="U142" s="221">
        <f t="shared" si="26"/>
        <v>0</v>
      </c>
      <c r="W142" s="133" t="s">
        <v>49</v>
      </c>
      <c r="X142" s="114">
        <f t="shared" si="33"/>
        <v>0</v>
      </c>
      <c r="Y142" s="115">
        <f t="shared" si="34"/>
        <v>0</v>
      </c>
      <c r="Z142" s="115">
        <f t="shared" si="35"/>
        <v>0</v>
      </c>
      <c r="AA142" s="115">
        <f t="shared" si="36"/>
        <v>0</v>
      </c>
      <c r="AB142" s="115">
        <f t="shared" si="37"/>
        <v>0</v>
      </c>
      <c r="AC142" s="121">
        <f t="shared" si="38"/>
        <v>0</v>
      </c>
    </row>
    <row r="143" spans="1:29" ht="15.75">
      <c r="A143" s="256"/>
      <c r="B143" s="133" t="s">
        <v>50</v>
      </c>
      <c r="C143" s="95">
        <v>132749345.10999897</v>
      </c>
      <c r="D143" s="20"/>
      <c r="E143" s="96">
        <f t="shared" si="32"/>
        <v>132749345.10999897</v>
      </c>
      <c r="F143" s="95">
        <v>2794870.68</v>
      </c>
      <c r="G143" s="20"/>
      <c r="H143" s="96">
        <f t="shared" si="27"/>
        <v>2794870.68</v>
      </c>
      <c r="I143" s="95">
        <v>272805.14999999997</v>
      </c>
      <c r="J143" s="20"/>
      <c r="K143" s="96">
        <f t="shared" si="28"/>
        <v>272805.14999999997</v>
      </c>
      <c r="L143" s="95">
        <v>267074.81</v>
      </c>
      <c r="M143" s="20"/>
      <c r="N143" s="96">
        <f t="shared" si="29"/>
        <v>267074.81</v>
      </c>
      <c r="O143" s="95">
        <v>1960099.42</v>
      </c>
      <c r="P143" s="20"/>
      <c r="Q143" s="96">
        <f t="shared" si="30"/>
        <v>1960099.42</v>
      </c>
      <c r="R143" s="95">
        <v>128000105.34999897</v>
      </c>
      <c r="S143" s="20"/>
      <c r="T143" s="96">
        <f t="shared" si="31"/>
        <v>128000105.34999897</v>
      </c>
      <c r="U143" s="221">
        <f t="shared" si="26"/>
        <v>0</v>
      </c>
      <c r="W143" s="134" t="s">
        <v>50</v>
      </c>
      <c r="X143" s="118">
        <f t="shared" si="33"/>
        <v>0</v>
      </c>
      <c r="Y143" s="119">
        <f t="shared" si="34"/>
        <v>0</v>
      </c>
      <c r="Z143" s="119">
        <f t="shared" si="35"/>
        <v>0</v>
      </c>
      <c r="AA143" s="119">
        <f t="shared" si="36"/>
        <v>0</v>
      </c>
      <c r="AB143" s="119">
        <f t="shared" si="37"/>
        <v>0</v>
      </c>
      <c r="AC143" s="124">
        <f t="shared" si="38"/>
        <v>0</v>
      </c>
    </row>
    <row r="144" spans="1:29" ht="15.75" customHeight="1">
      <c r="A144" s="254">
        <v>42515</v>
      </c>
      <c r="B144" s="132" t="s">
        <v>42</v>
      </c>
      <c r="C144" s="92"/>
      <c r="D144" s="93"/>
      <c r="E144" s="94">
        <f t="shared" si="32"/>
        <v>0</v>
      </c>
      <c r="F144" s="92"/>
      <c r="G144" s="93"/>
      <c r="H144" s="94">
        <f t="shared" si="27"/>
        <v>0</v>
      </c>
      <c r="I144" s="92"/>
      <c r="J144" s="93"/>
      <c r="K144" s="94">
        <f t="shared" si="28"/>
        <v>0</v>
      </c>
      <c r="L144" s="92"/>
      <c r="M144" s="93"/>
      <c r="N144" s="94">
        <f t="shared" si="29"/>
        <v>0</v>
      </c>
      <c r="O144" s="92"/>
      <c r="P144" s="93"/>
      <c r="Q144" s="94">
        <f t="shared" si="30"/>
        <v>0</v>
      </c>
      <c r="R144" s="92"/>
      <c r="S144" s="93"/>
      <c r="T144" s="94">
        <f t="shared" si="31"/>
        <v>0</v>
      </c>
      <c r="U144" s="220">
        <f t="shared" si="26"/>
        <v>0</v>
      </c>
      <c r="W144" s="132" t="s">
        <v>42</v>
      </c>
      <c r="X144" s="110">
        <f t="shared" si="33"/>
        <v>0</v>
      </c>
      <c r="Y144" s="111">
        <f t="shared" si="34"/>
        <v>0</v>
      </c>
      <c r="Z144" s="111">
        <f t="shared" si="35"/>
        <v>0</v>
      </c>
      <c r="AA144" s="111">
        <f t="shared" si="36"/>
        <v>0</v>
      </c>
      <c r="AB144" s="111">
        <f t="shared" si="37"/>
        <v>0</v>
      </c>
      <c r="AC144" s="123">
        <f t="shared" si="38"/>
        <v>0</v>
      </c>
    </row>
    <row r="145" spans="1:29" ht="15.75">
      <c r="A145" s="255"/>
      <c r="B145" s="133" t="s">
        <v>43</v>
      </c>
      <c r="C145" s="95">
        <v>46161302.230000228</v>
      </c>
      <c r="D145" s="20">
        <v>49317400</v>
      </c>
      <c r="E145" s="96">
        <f t="shared" si="32"/>
        <v>-3156097.7699997723</v>
      </c>
      <c r="F145" s="95">
        <v>255980.42</v>
      </c>
      <c r="G145" s="20" t="s">
        <v>474</v>
      </c>
      <c r="H145" s="96">
        <f t="shared" si="27"/>
        <v>-290019.57999999996</v>
      </c>
      <c r="I145" s="95">
        <v>52676.25</v>
      </c>
      <c r="J145" s="20" t="s">
        <v>637</v>
      </c>
      <c r="K145" s="96">
        <f t="shared" si="28"/>
        <v>-26586.050000000003</v>
      </c>
      <c r="L145" s="95">
        <v>4321.2699999999995</v>
      </c>
      <c r="M145" s="20" t="s">
        <v>638</v>
      </c>
      <c r="N145" s="96">
        <f t="shared" si="29"/>
        <v>-265170.73</v>
      </c>
      <c r="O145" s="95">
        <v>171147.94000000006</v>
      </c>
      <c r="P145" s="20" t="s">
        <v>55</v>
      </c>
      <c r="Q145" s="96">
        <f t="shared" si="30"/>
        <v>171147.94000000006</v>
      </c>
      <c r="R145" s="95">
        <v>45782528.850000232</v>
      </c>
      <c r="S145" s="20">
        <v>48547250</v>
      </c>
      <c r="T145" s="96">
        <f t="shared" si="31"/>
        <v>-2764721.1499997675</v>
      </c>
      <c r="U145" s="221">
        <f t="shared" si="26"/>
        <v>1</v>
      </c>
      <c r="W145" s="133" t="s">
        <v>43</v>
      </c>
      <c r="X145" s="114">
        <f t="shared" si="33"/>
        <v>1</v>
      </c>
      <c r="Y145" s="115">
        <f t="shared" si="34"/>
        <v>1</v>
      </c>
      <c r="Z145" s="115">
        <f t="shared" si="35"/>
        <v>1</v>
      </c>
      <c r="AA145" s="115">
        <f t="shared" si="36"/>
        <v>1</v>
      </c>
      <c r="AB145" s="115">
        <f t="shared" si="37"/>
        <v>1</v>
      </c>
      <c r="AC145" s="121">
        <f t="shared" si="38"/>
        <v>1</v>
      </c>
    </row>
    <row r="146" spans="1:29" ht="15.75">
      <c r="A146" s="255"/>
      <c r="B146" s="104" t="s">
        <v>44</v>
      </c>
      <c r="C146" s="95"/>
      <c r="D146" s="20">
        <v>0</v>
      </c>
      <c r="E146" s="96">
        <f t="shared" si="32"/>
        <v>0</v>
      </c>
      <c r="F146" s="95"/>
      <c r="G146" s="20"/>
      <c r="H146" s="96">
        <f t="shared" si="27"/>
        <v>0</v>
      </c>
      <c r="I146" s="95"/>
      <c r="J146" s="20"/>
      <c r="K146" s="96">
        <f t="shared" si="28"/>
        <v>0</v>
      </c>
      <c r="L146" s="95"/>
      <c r="M146" s="20"/>
      <c r="N146" s="96">
        <f t="shared" si="29"/>
        <v>0</v>
      </c>
      <c r="O146" s="95"/>
      <c r="P146" s="20"/>
      <c r="Q146" s="96">
        <f t="shared" si="30"/>
        <v>0</v>
      </c>
      <c r="R146" s="95"/>
      <c r="S146" s="20">
        <v>0</v>
      </c>
      <c r="T146" s="96">
        <f t="shared" si="31"/>
        <v>0</v>
      </c>
      <c r="U146" s="221">
        <f t="shared" si="26"/>
        <v>0</v>
      </c>
      <c r="W146" s="104" t="s">
        <v>44</v>
      </c>
      <c r="X146" s="114">
        <f t="shared" si="33"/>
        <v>0</v>
      </c>
      <c r="Y146" s="115">
        <f t="shared" si="34"/>
        <v>0</v>
      </c>
      <c r="Z146" s="115">
        <f t="shared" si="35"/>
        <v>0</v>
      </c>
      <c r="AA146" s="115">
        <f t="shared" si="36"/>
        <v>0</v>
      </c>
      <c r="AB146" s="115">
        <f t="shared" si="37"/>
        <v>0</v>
      </c>
      <c r="AC146" s="121">
        <f t="shared" si="38"/>
        <v>0</v>
      </c>
    </row>
    <row r="147" spans="1:29" ht="15.75">
      <c r="A147" s="255"/>
      <c r="B147" s="133" t="s">
        <v>45</v>
      </c>
      <c r="C147" s="95"/>
      <c r="D147" s="20">
        <v>0</v>
      </c>
      <c r="E147" s="96">
        <f t="shared" si="32"/>
        <v>0</v>
      </c>
      <c r="F147" s="95"/>
      <c r="G147" s="20"/>
      <c r="H147" s="96">
        <f t="shared" si="27"/>
        <v>0</v>
      </c>
      <c r="I147" s="95"/>
      <c r="J147" s="20"/>
      <c r="K147" s="96">
        <f t="shared" si="28"/>
        <v>0</v>
      </c>
      <c r="L147" s="95"/>
      <c r="M147" s="20"/>
      <c r="N147" s="96">
        <f t="shared" si="29"/>
        <v>0</v>
      </c>
      <c r="O147" s="95"/>
      <c r="P147" s="20"/>
      <c r="Q147" s="96">
        <f t="shared" si="30"/>
        <v>0</v>
      </c>
      <c r="R147" s="95"/>
      <c r="S147" s="20">
        <v>0</v>
      </c>
      <c r="T147" s="96">
        <f t="shared" si="31"/>
        <v>0</v>
      </c>
      <c r="U147" s="221">
        <f t="shared" ref="U147:U188" si="39">IF(D147=0,0,1)</f>
        <v>0</v>
      </c>
      <c r="W147" s="133" t="s">
        <v>45</v>
      </c>
      <c r="X147" s="114">
        <f t="shared" si="33"/>
        <v>0</v>
      </c>
      <c r="Y147" s="115">
        <f t="shared" si="34"/>
        <v>0</v>
      </c>
      <c r="Z147" s="115">
        <f t="shared" si="35"/>
        <v>0</v>
      </c>
      <c r="AA147" s="115">
        <f t="shared" si="36"/>
        <v>0</v>
      </c>
      <c r="AB147" s="115">
        <f t="shared" si="37"/>
        <v>0</v>
      </c>
      <c r="AC147" s="121">
        <f t="shared" si="38"/>
        <v>0</v>
      </c>
    </row>
    <row r="148" spans="1:29" ht="15.75">
      <c r="A148" s="255"/>
      <c r="B148" s="133" t="s">
        <v>46</v>
      </c>
      <c r="C148" s="95"/>
      <c r="D148" s="20">
        <v>116837900</v>
      </c>
      <c r="E148" s="96">
        <f t="shared" si="32"/>
        <v>-116837900</v>
      </c>
      <c r="F148" s="95"/>
      <c r="G148" s="20" t="s">
        <v>475</v>
      </c>
      <c r="H148" s="96">
        <f t="shared" si="27"/>
        <v>-1827900</v>
      </c>
      <c r="I148" s="95"/>
      <c r="J148" s="20" t="s">
        <v>639</v>
      </c>
      <c r="K148" s="96">
        <f t="shared" si="28"/>
        <v>-353233</v>
      </c>
      <c r="L148" s="95"/>
      <c r="M148" s="20" t="s">
        <v>640</v>
      </c>
      <c r="N148" s="96">
        <f t="shared" si="29"/>
        <v>-128871</v>
      </c>
      <c r="O148" s="95"/>
      <c r="P148" s="20" t="s">
        <v>476</v>
      </c>
      <c r="Q148" s="96">
        <f t="shared" si="30"/>
        <v>-465036</v>
      </c>
      <c r="R148" s="95"/>
      <c r="S148" s="20">
        <v>125404500</v>
      </c>
      <c r="T148" s="96">
        <f t="shared" si="31"/>
        <v>-125404500</v>
      </c>
      <c r="U148" s="221">
        <f t="shared" si="39"/>
        <v>1</v>
      </c>
      <c r="W148" s="133" t="s">
        <v>46</v>
      </c>
      <c r="X148" s="114">
        <f t="shared" si="33"/>
        <v>0</v>
      </c>
      <c r="Y148" s="115">
        <f t="shared" si="34"/>
        <v>0</v>
      </c>
      <c r="Z148" s="115">
        <f t="shared" si="35"/>
        <v>0</v>
      </c>
      <c r="AA148" s="115">
        <f t="shared" si="36"/>
        <v>0</v>
      </c>
      <c r="AB148" s="115">
        <f t="shared" si="37"/>
        <v>0</v>
      </c>
      <c r="AC148" s="121">
        <f t="shared" si="38"/>
        <v>0</v>
      </c>
    </row>
    <row r="149" spans="1:29" ht="15.75">
      <c r="A149" s="255"/>
      <c r="B149" s="133" t="s">
        <v>47</v>
      </c>
      <c r="C149" s="95"/>
      <c r="D149" s="20">
        <v>0</v>
      </c>
      <c r="E149" s="96">
        <f t="shared" si="32"/>
        <v>0</v>
      </c>
      <c r="F149" s="95"/>
      <c r="G149" s="20"/>
      <c r="H149" s="96">
        <f t="shared" si="27"/>
        <v>0</v>
      </c>
      <c r="I149" s="95"/>
      <c r="J149" s="20"/>
      <c r="K149" s="96">
        <f t="shared" si="28"/>
        <v>0</v>
      </c>
      <c r="L149" s="95"/>
      <c r="M149" s="20"/>
      <c r="N149" s="96">
        <f t="shared" si="29"/>
        <v>0</v>
      </c>
      <c r="O149" s="95"/>
      <c r="P149" s="20"/>
      <c r="Q149" s="96">
        <f t="shared" si="30"/>
        <v>0</v>
      </c>
      <c r="R149" s="95"/>
      <c r="S149" s="20">
        <v>0</v>
      </c>
      <c r="T149" s="96">
        <f t="shared" si="31"/>
        <v>0</v>
      </c>
      <c r="U149" s="221">
        <f t="shared" si="39"/>
        <v>0</v>
      </c>
      <c r="W149" s="133" t="s">
        <v>47</v>
      </c>
      <c r="X149" s="114">
        <f t="shared" si="33"/>
        <v>0</v>
      </c>
      <c r="Y149" s="115">
        <f t="shared" si="34"/>
        <v>0</v>
      </c>
      <c r="Z149" s="115">
        <f t="shared" si="35"/>
        <v>0</v>
      </c>
      <c r="AA149" s="115">
        <f t="shared" si="36"/>
        <v>0</v>
      </c>
      <c r="AB149" s="115">
        <f t="shared" si="37"/>
        <v>0</v>
      </c>
      <c r="AC149" s="121">
        <f t="shared" si="38"/>
        <v>0</v>
      </c>
    </row>
    <row r="150" spans="1:29" ht="15.75">
      <c r="A150" s="255"/>
      <c r="B150" s="133" t="s">
        <v>48</v>
      </c>
      <c r="C150" s="95"/>
      <c r="D150" s="20">
        <v>0</v>
      </c>
      <c r="E150" s="96">
        <f t="shared" si="32"/>
        <v>0</v>
      </c>
      <c r="F150" s="95"/>
      <c r="G150" s="20"/>
      <c r="H150" s="96">
        <f t="shared" si="27"/>
        <v>0</v>
      </c>
      <c r="I150" s="95"/>
      <c r="J150" s="20"/>
      <c r="K150" s="96">
        <f t="shared" si="28"/>
        <v>0</v>
      </c>
      <c r="L150" s="95"/>
      <c r="M150" s="20"/>
      <c r="N150" s="96">
        <f t="shared" si="29"/>
        <v>0</v>
      </c>
      <c r="O150" s="95"/>
      <c r="P150" s="20"/>
      <c r="Q150" s="96">
        <f t="shared" si="30"/>
        <v>0</v>
      </c>
      <c r="R150" s="95"/>
      <c r="S150" s="20">
        <v>0</v>
      </c>
      <c r="T150" s="96">
        <f t="shared" si="31"/>
        <v>0</v>
      </c>
      <c r="U150" s="221">
        <f t="shared" si="39"/>
        <v>0</v>
      </c>
      <c r="W150" s="133" t="s">
        <v>48</v>
      </c>
      <c r="X150" s="114">
        <f t="shared" si="33"/>
        <v>0</v>
      </c>
      <c r="Y150" s="115">
        <f t="shared" si="34"/>
        <v>0</v>
      </c>
      <c r="Z150" s="115">
        <f t="shared" si="35"/>
        <v>0</v>
      </c>
      <c r="AA150" s="115">
        <f t="shared" si="36"/>
        <v>0</v>
      </c>
      <c r="AB150" s="115">
        <f t="shared" si="37"/>
        <v>0</v>
      </c>
      <c r="AC150" s="121">
        <f t="shared" si="38"/>
        <v>0</v>
      </c>
    </row>
    <row r="151" spans="1:29" ht="15.75">
      <c r="A151" s="255"/>
      <c r="B151" s="133" t="s">
        <v>49</v>
      </c>
      <c r="C151" s="95"/>
      <c r="D151" s="20">
        <v>131300100</v>
      </c>
      <c r="E151" s="96">
        <f t="shared" si="32"/>
        <v>-131300100</v>
      </c>
      <c r="F151" s="95"/>
      <c r="G151" s="20" t="s">
        <v>477</v>
      </c>
      <c r="H151" s="96">
        <f t="shared" si="27"/>
        <v>-5076320</v>
      </c>
      <c r="I151" s="95"/>
      <c r="J151" s="20" t="s">
        <v>641</v>
      </c>
      <c r="K151" s="96">
        <f t="shared" si="28"/>
        <v>-480817</v>
      </c>
      <c r="L151" s="95"/>
      <c r="M151" s="20" t="s">
        <v>642</v>
      </c>
      <c r="N151" s="96">
        <f t="shared" si="29"/>
        <v>-214625</v>
      </c>
      <c r="O151" s="95"/>
      <c r="P151" s="20" t="s">
        <v>478</v>
      </c>
      <c r="Q151" s="96">
        <f t="shared" si="30"/>
        <v>-1688580</v>
      </c>
      <c r="R151" s="95"/>
      <c r="S151" s="20">
        <v>131300100</v>
      </c>
      <c r="T151" s="96">
        <f t="shared" si="31"/>
        <v>-131300100</v>
      </c>
      <c r="U151" s="221">
        <f t="shared" si="39"/>
        <v>1</v>
      </c>
      <c r="W151" s="133" t="s">
        <v>49</v>
      </c>
      <c r="X151" s="114">
        <f t="shared" si="33"/>
        <v>0</v>
      </c>
      <c r="Y151" s="115">
        <f t="shared" si="34"/>
        <v>0</v>
      </c>
      <c r="Z151" s="115">
        <f t="shared" si="35"/>
        <v>0</v>
      </c>
      <c r="AA151" s="115">
        <f t="shared" si="36"/>
        <v>0</v>
      </c>
      <c r="AB151" s="115">
        <f t="shared" si="37"/>
        <v>0</v>
      </c>
      <c r="AC151" s="121">
        <f t="shared" si="38"/>
        <v>0</v>
      </c>
    </row>
    <row r="152" spans="1:29" ht="15.75">
      <c r="A152" s="256"/>
      <c r="B152" s="134" t="s">
        <v>50</v>
      </c>
      <c r="C152" s="97"/>
      <c r="D152" s="98"/>
      <c r="E152" s="99">
        <f t="shared" si="32"/>
        <v>0</v>
      </c>
      <c r="F152" s="97"/>
      <c r="G152" s="98"/>
      <c r="H152" s="99">
        <f t="shared" si="27"/>
        <v>0</v>
      </c>
      <c r="I152" s="97"/>
      <c r="J152" s="98"/>
      <c r="K152" s="99">
        <f t="shared" si="28"/>
        <v>0</v>
      </c>
      <c r="L152" s="97"/>
      <c r="M152" s="98"/>
      <c r="N152" s="99">
        <f t="shared" si="29"/>
        <v>0</v>
      </c>
      <c r="O152" s="97"/>
      <c r="P152" s="98"/>
      <c r="Q152" s="99">
        <f t="shared" si="30"/>
        <v>0</v>
      </c>
      <c r="R152" s="97"/>
      <c r="S152" s="98"/>
      <c r="T152" s="99">
        <f t="shared" si="31"/>
        <v>0</v>
      </c>
      <c r="U152" s="222">
        <f t="shared" si="39"/>
        <v>0</v>
      </c>
      <c r="W152" s="134" t="s">
        <v>50</v>
      </c>
      <c r="X152" s="118">
        <f t="shared" si="33"/>
        <v>0</v>
      </c>
      <c r="Y152" s="119">
        <f t="shared" si="34"/>
        <v>0</v>
      </c>
      <c r="Z152" s="119">
        <f t="shared" si="35"/>
        <v>0</v>
      </c>
      <c r="AA152" s="119">
        <f t="shared" si="36"/>
        <v>0</v>
      </c>
      <c r="AB152" s="119">
        <f t="shared" si="37"/>
        <v>0</v>
      </c>
      <c r="AC152" s="124">
        <f t="shared" si="38"/>
        <v>0</v>
      </c>
    </row>
    <row r="153" spans="1:29" ht="15.75" customHeight="1">
      <c r="A153" s="254">
        <v>42516</v>
      </c>
      <c r="B153" s="133" t="s">
        <v>42</v>
      </c>
      <c r="C153" s="95">
        <v>66600071.02999942</v>
      </c>
      <c r="D153" s="20"/>
      <c r="E153" s="96">
        <f t="shared" si="32"/>
        <v>66600071.02999942</v>
      </c>
      <c r="F153" s="95">
        <v>2112902.9500000011</v>
      </c>
      <c r="G153" s="20"/>
      <c r="H153" s="96">
        <f t="shared" si="27"/>
        <v>2112902.9500000011</v>
      </c>
      <c r="I153" s="95">
        <v>427587.37000000023</v>
      </c>
      <c r="J153" s="20"/>
      <c r="K153" s="96">
        <f t="shared" si="28"/>
        <v>427587.37000000023</v>
      </c>
      <c r="L153" s="95">
        <v>373714.53999999992</v>
      </c>
      <c r="M153" s="20"/>
      <c r="N153" s="96">
        <f t="shared" si="29"/>
        <v>373714.53999999992</v>
      </c>
      <c r="O153" s="95">
        <v>1170223.7400000007</v>
      </c>
      <c r="P153" s="20"/>
      <c r="Q153" s="96">
        <f t="shared" si="30"/>
        <v>1170223.7400000007</v>
      </c>
      <c r="R153" s="95">
        <v>66268009.52999942</v>
      </c>
      <c r="S153" s="20"/>
      <c r="T153" s="96">
        <f t="shared" si="31"/>
        <v>66268009.52999942</v>
      </c>
      <c r="U153" s="221">
        <f t="shared" si="39"/>
        <v>0</v>
      </c>
      <c r="W153" s="132" t="s">
        <v>42</v>
      </c>
      <c r="X153" s="110">
        <f t="shared" si="33"/>
        <v>0</v>
      </c>
      <c r="Y153" s="111">
        <f t="shared" si="34"/>
        <v>0</v>
      </c>
      <c r="Z153" s="111">
        <f t="shared" si="35"/>
        <v>0</v>
      </c>
      <c r="AA153" s="111">
        <f t="shared" si="36"/>
        <v>0</v>
      </c>
      <c r="AB153" s="111">
        <f t="shared" si="37"/>
        <v>0</v>
      </c>
      <c r="AC153" s="123">
        <f t="shared" si="38"/>
        <v>0</v>
      </c>
    </row>
    <row r="154" spans="1:29" ht="15.75">
      <c r="A154" s="255"/>
      <c r="B154" s="133" t="s">
        <v>43</v>
      </c>
      <c r="C154" s="95">
        <v>45782528.850000232</v>
      </c>
      <c r="D154" s="20">
        <v>48547250</v>
      </c>
      <c r="E154" s="96">
        <f t="shared" si="32"/>
        <v>-2764721.1499997675</v>
      </c>
      <c r="F154" s="95">
        <v>252174.72</v>
      </c>
      <c r="G154" s="20" t="s">
        <v>479</v>
      </c>
      <c r="H154" s="96">
        <f t="shared" si="27"/>
        <v>-216578.28</v>
      </c>
      <c r="I154" s="95">
        <v>24278.99</v>
      </c>
      <c r="J154" s="20" t="s">
        <v>643</v>
      </c>
      <c r="K154" s="96">
        <f t="shared" si="28"/>
        <v>4118.4900000000016</v>
      </c>
      <c r="L154" s="95">
        <v>3237.08</v>
      </c>
      <c r="M154" s="20" t="s">
        <v>644</v>
      </c>
      <c r="N154" s="96">
        <f t="shared" si="29"/>
        <v>-6236.7999999999993</v>
      </c>
      <c r="O154" s="95">
        <v>145089.09</v>
      </c>
      <c r="P154" s="20" t="s">
        <v>55</v>
      </c>
      <c r="Q154" s="96">
        <f t="shared" si="30"/>
        <v>145089.09</v>
      </c>
      <c r="R154" s="95">
        <v>47510892.460000232</v>
      </c>
      <c r="S154" s="20">
        <v>49535660</v>
      </c>
      <c r="T154" s="96">
        <f t="shared" si="31"/>
        <v>-2024767.5399997681</v>
      </c>
      <c r="U154" s="221">
        <f t="shared" si="39"/>
        <v>1</v>
      </c>
      <c r="W154" s="133" t="s">
        <v>43</v>
      </c>
      <c r="X154" s="114">
        <f t="shared" si="33"/>
        <v>1</v>
      </c>
      <c r="Y154" s="115">
        <f t="shared" si="34"/>
        <v>1</v>
      </c>
      <c r="Z154" s="115">
        <f t="shared" si="35"/>
        <v>1</v>
      </c>
      <c r="AA154" s="115">
        <f t="shared" si="36"/>
        <v>1</v>
      </c>
      <c r="AB154" s="115">
        <f t="shared" si="37"/>
        <v>1</v>
      </c>
      <c r="AC154" s="121">
        <f t="shared" si="38"/>
        <v>1</v>
      </c>
    </row>
    <row r="155" spans="1:29" ht="15.75">
      <c r="A155" s="255"/>
      <c r="B155" s="104" t="s">
        <v>44</v>
      </c>
      <c r="C155" s="95"/>
      <c r="D155" s="20">
        <v>0</v>
      </c>
      <c r="E155" s="96">
        <f t="shared" si="32"/>
        <v>0</v>
      </c>
      <c r="F155" s="95"/>
      <c r="G155" s="20"/>
      <c r="H155" s="96">
        <f t="shared" si="27"/>
        <v>0</v>
      </c>
      <c r="I155" s="95"/>
      <c r="J155" s="20"/>
      <c r="K155" s="96">
        <f t="shared" si="28"/>
        <v>0</v>
      </c>
      <c r="L155" s="95"/>
      <c r="M155" s="20"/>
      <c r="N155" s="96">
        <f t="shared" si="29"/>
        <v>0</v>
      </c>
      <c r="O155" s="95"/>
      <c r="P155" s="20"/>
      <c r="Q155" s="96">
        <f t="shared" si="30"/>
        <v>0</v>
      </c>
      <c r="R155" s="95"/>
      <c r="S155" s="20">
        <v>0</v>
      </c>
      <c r="T155" s="96">
        <f t="shared" si="31"/>
        <v>0</v>
      </c>
      <c r="U155" s="221">
        <f t="shared" si="39"/>
        <v>0</v>
      </c>
      <c r="W155" s="104" t="s">
        <v>44</v>
      </c>
      <c r="X155" s="114">
        <f t="shared" si="33"/>
        <v>0</v>
      </c>
      <c r="Y155" s="115">
        <f t="shared" si="34"/>
        <v>0</v>
      </c>
      <c r="Z155" s="115">
        <f t="shared" si="35"/>
        <v>0</v>
      </c>
      <c r="AA155" s="115">
        <f t="shared" si="36"/>
        <v>0</v>
      </c>
      <c r="AB155" s="115">
        <f t="shared" si="37"/>
        <v>0</v>
      </c>
      <c r="AC155" s="121">
        <f t="shared" si="38"/>
        <v>0</v>
      </c>
    </row>
    <row r="156" spans="1:29" ht="15.75">
      <c r="A156" s="255"/>
      <c r="B156" s="133" t="s">
        <v>45</v>
      </c>
      <c r="C156" s="95"/>
      <c r="D156" s="20">
        <v>0</v>
      </c>
      <c r="E156" s="96">
        <f t="shared" si="32"/>
        <v>0</v>
      </c>
      <c r="F156" s="95"/>
      <c r="G156" s="20"/>
      <c r="H156" s="96">
        <f t="shared" si="27"/>
        <v>0</v>
      </c>
      <c r="I156" s="95"/>
      <c r="J156" s="20"/>
      <c r="K156" s="96">
        <f t="shared" si="28"/>
        <v>0</v>
      </c>
      <c r="L156" s="95"/>
      <c r="M156" s="20"/>
      <c r="N156" s="96">
        <f t="shared" si="29"/>
        <v>0</v>
      </c>
      <c r="O156" s="95"/>
      <c r="P156" s="20"/>
      <c r="Q156" s="96">
        <f t="shared" si="30"/>
        <v>0</v>
      </c>
      <c r="R156" s="95"/>
      <c r="S156" s="20">
        <v>0</v>
      </c>
      <c r="T156" s="96">
        <f t="shared" si="31"/>
        <v>0</v>
      </c>
      <c r="U156" s="221">
        <f t="shared" si="39"/>
        <v>0</v>
      </c>
      <c r="W156" s="133" t="s">
        <v>45</v>
      </c>
      <c r="X156" s="114">
        <f t="shared" si="33"/>
        <v>0</v>
      </c>
      <c r="Y156" s="115">
        <f t="shared" si="34"/>
        <v>0</v>
      </c>
      <c r="Z156" s="115">
        <f t="shared" si="35"/>
        <v>0</v>
      </c>
      <c r="AA156" s="115">
        <f t="shared" si="36"/>
        <v>0</v>
      </c>
      <c r="AB156" s="115">
        <f t="shared" si="37"/>
        <v>0</v>
      </c>
      <c r="AC156" s="121">
        <f t="shared" si="38"/>
        <v>0</v>
      </c>
    </row>
    <row r="157" spans="1:29" ht="15.75">
      <c r="A157" s="255"/>
      <c r="B157" s="133" t="s">
        <v>46</v>
      </c>
      <c r="C157" s="95"/>
      <c r="D157" s="20">
        <v>125404500</v>
      </c>
      <c r="E157" s="96">
        <f t="shared" si="32"/>
        <v>-125404500</v>
      </c>
      <c r="F157" s="95"/>
      <c r="G157" s="20" t="s">
        <v>480</v>
      </c>
      <c r="H157" s="96">
        <f t="shared" si="27"/>
        <v>-2115790</v>
      </c>
      <c r="I157" s="95"/>
      <c r="J157" s="20" t="s">
        <v>645</v>
      </c>
      <c r="K157" s="96">
        <f t="shared" si="28"/>
        <v>-149200</v>
      </c>
      <c r="L157" s="95"/>
      <c r="M157" s="20" t="s">
        <v>646</v>
      </c>
      <c r="N157" s="96">
        <f t="shared" si="29"/>
        <v>-9688.32</v>
      </c>
      <c r="O157" s="95"/>
      <c r="P157" s="20" t="s">
        <v>481</v>
      </c>
      <c r="Q157" s="96">
        <f t="shared" si="30"/>
        <v>-1059220</v>
      </c>
      <c r="R157" s="95"/>
      <c r="S157" s="20">
        <v>152106000</v>
      </c>
      <c r="T157" s="96">
        <f t="shared" si="31"/>
        <v>-152106000</v>
      </c>
      <c r="U157" s="221">
        <f t="shared" si="39"/>
        <v>1</v>
      </c>
      <c r="W157" s="133" t="s">
        <v>46</v>
      </c>
      <c r="X157" s="114">
        <f t="shared" si="33"/>
        <v>0</v>
      </c>
      <c r="Y157" s="115">
        <f t="shared" si="34"/>
        <v>0</v>
      </c>
      <c r="Z157" s="115">
        <f t="shared" si="35"/>
        <v>0</v>
      </c>
      <c r="AA157" s="115">
        <f t="shared" si="36"/>
        <v>0</v>
      </c>
      <c r="AB157" s="115">
        <f t="shared" si="37"/>
        <v>0</v>
      </c>
      <c r="AC157" s="121">
        <f t="shared" si="38"/>
        <v>0</v>
      </c>
    </row>
    <row r="158" spans="1:29" ht="15.75">
      <c r="A158" s="255"/>
      <c r="B158" s="133" t="s">
        <v>47</v>
      </c>
      <c r="C158" s="95">
        <v>36420770.050000131</v>
      </c>
      <c r="D158" s="20">
        <v>0</v>
      </c>
      <c r="E158" s="96">
        <f t="shared" si="32"/>
        <v>36420770.050000131</v>
      </c>
      <c r="F158" s="95">
        <v>958708.72</v>
      </c>
      <c r="G158" s="20"/>
      <c r="H158" s="96">
        <f t="shared" si="27"/>
        <v>958708.72</v>
      </c>
      <c r="I158" s="95">
        <v>77189.119999999995</v>
      </c>
      <c r="J158" s="20"/>
      <c r="K158" s="96">
        <f t="shared" si="28"/>
        <v>77189.119999999995</v>
      </c>
      <c r="L158" s="95">
        <v>9206.9599999999991</v>
      </c>
      <c r="M158" s="20"/>
      <c r="N158" s="96">
        <f t="shared" si="29"/>
        <v>9206.9599999999991</v>
      </c>
      <c r="O158" s="95">
        <v>435855.04</v>
      </c>
      <c r="P158" s="20"/>
      <c r="Q158" s="96">
        <f t="shared" si="30"/>
        <v>435855.04</v>
      </c>
      <c r="R158" s="95">
        <v>37608558.250000134</v>
      </c>
      <c r="S158" s="20">
        <v>0</v>
      </c>
      <c r="T158" s="96">
        <f t="shared" si="31"/>
        <v>37608558.250000134</v>
      </c>
      <c r="U158" s="221">
        <f>IF(D158=0,0,1)</f>
        <v>0</v>
      </c>
      <c r="W158" s="133" t="s">
        <v>47</v>
      </c>
      <c r="X158" s="114">
        <f t="shared" si="33"/>
        <v>0</v>
      </c>
      <c r="Y158" s="115">
        <f t="shared" si="34"/>
        <v>0</v>
      </c>
      <c r="Z158" s="115">
        <f t="shared" si="35"/>
        <v>0</v>
      </c>
      <c r="AA158" s="115">
        <f t="shared" si="36"/>
        <v>0</v>
      </c>
      <c r="AB158" s="115">
        <f t="shared" si="37"/>
        <v>0</v>
      </c>
      <c r="AC158" s="121">
        <f t="shared" si="38"/>
        <v>0</v>
      </c>
    </row>
    <row r="159" spans="1:29" ht="15.75">
      <c r="A159" s="255"/>
      <c r="B159" s="133" t="s">
        <v>48</v>
      </c>
      <c r="C159" s="95"/>
      <c r="D159" s="20">
        <v>0</v>
      </c>
      <c r="E159" s="96">
        <f t="shared" si="32"/>
        <v>0</v>
      </c>
      <c r="F159" s="95"/>
      <c r="G159" s="20"/>
      <c r="H159" s="96">
        <f t="shared" si="27"/>
        <v>0</v>
      </c>
      <c r="I159" s="95"/>
      <c r="J159" s="20"/>
      <c r="K159" s="96">
        <f t="shared" si="28"/>
        <v>0</v>
      </c>
      <c r="L159" s="95"/>
      <c r="M159" s="20"/>
      <c r="N159" s="96">
        <f t="shared" si="29"/>
        <v>0</v>
      </c>
      <c r="O159" s="95"/>
      <c r="P159" s="20"/>
      <c r="Q159" s="96">
        <f t="shared" si="30"/>
        <v>0</v>
      </c>
      <c r="R159" s="95"/>
      <c r="S159" s="20">
        <v>0</v>
      </c>
      <c r="T159" s="96">
        <f t="shared" si="31"/>
        <v>0</v>
      </c>
      <c r="U159" s="221">
        <f t="shared" si="39"/>
        <v>0</v>
      </c>
      <c r="W159" s="133" t="s">
        <v>48</v>
      </c>
      <c r="X159" s="114">
        <f t="shared" si="33"/>
        <v>0</v>
      </c>
      <c r="Y159" s="115">
        <f t="shared" si="34"/>
        <v>0</v>
      </c>
      <c r="Z159" s="115">
        <f t="shared" si="35"/>
        <v>0</v>
      </c>
      <c r="AA159" s="115">
        <f t="shared" si="36"/>
        <v>0</v>
      </c>
      <c r="AB159" s="115">
        <f t="shared" si="37"/>
        <v>0</v>
      </c>
      <c r="AC159" s="121">
        <f t="shared" si="38"/>
        <v>0</v>
      </c>
    </row>
    <row r="160" spans="1:29" ht="15.75">
      <c r="A160" s="255"/>
      <c r="B160" s="133" t="s">
        <v>49</v>
      </c>
      <c r="C160" s="95"/>
      <c r="D160" s="20">
        <v>13129710</v>
      </c>
      <c r="E160" s="96">
        <f t="shared" si="32"/>
        <v>-13129710</v>
      </c>
      <c r="F160" s="95"/>
      <c r="G160" s="20" t="s">
        <v>482</v>
      </c>
      <c r="H160" s="96">
        <f t="shared" si="27"/>
        <v>-1877310</v>
      </c>
      <c r="I160" s="95"/>
      <c r="J160" s="20" t="s">
        <v>647</v>
      </c>
      <c r="K160" s="96">
        <f t="shared" si="28"/>
        <v>-425570</v>
      </c>
      <c r="L160" s="95"/>
      <c r="M160" s="20" t="s">
        <v>648</v>
      </c>
      <c r="N160" s="96">
        <f t="shared" si="29"/>
        <v>-325046</v>
      </c>
      <c r="O160" s="95"/>
      <c r="P160" s="20" t="s">
        <v>483</v>
      </c>
      <c r="Q160" s="96">
        <f t="shared" si="30"/>
        <v>-2080250</v>
      </c>
      <c r="R160" s="95"/>
      <c r="S160" s="20">
        <v>82796756</v>
      </c>
      <c r="T160" s="96">
        <f t="shared" si="31"/>
        <v>-82796756</v>
      </c>
      <c r="U160" s="221">
        <f t="shared" si="39"/>
        <v>1</v>
      </c>
      <c r="W160" s="133" t="s">
        <v>49</v>
      </c>
      <c r="X160" s="114">
        <f t="shared" si="33"/>
        <v>0</v>
      </c>
      <c r="Y160" s="115">
        <f t="shared" si="34"/>
        <v>0</v>
      </c>
      <c r="Z160" s="115">
        <f t="shared" si="35"/>
        <v>0</v>
      </c>
      <c r="AA160" s="115">
        <f t="shared" si="36"/>
        <v>0</v>
      </c>
      <c r="AB160" s="115">
        <f t="shared" si="37"/>
        <v>0</v>
      </c>
      <c r="AC160" s="121">
        <f t="shared" si="38"/>
        <v>0</v>
      </c>
    </row>
    <row r="161" spans="1:29" ht="15.75">
      <c r="A161" s="256"/>
      <c r="B161" s="133" t="s">
        <v>50</v>
      </c>
      <c r="C161" s="95"/>
      <c r="D161" s="20"/>
      <c r="E161" s="96">
        <f t="shared" si="32"/>
        <v>0</v>
      </c>
      <c r="F161" s="95"/>
      <c r="G161" s="20"/>
      <c r="H161" s="96">
        <f t="shared" si="27"/>
        <v>0</v>
      </c>
      <c r="I161" s="95"/>
      <c r="J161" s="20"/>
      <c r="K161" s="96">
        <f t="shared" si="28"/>
        <v>0</v>
      </c>
      <c r="L161" s="95"/>
      <c r="M161" s="20"/>
      <c r="N161" s="96">
        <f t="shared" si="29"/>
        <v>0</v>
      </c>
      <c r="O161" s="95"/>
      <c r="P161" s="20"/>
      <c r="Q161" s="96">
        <f t="shared" si="30"/>
        <v>0</v>
      </c>
      <c r="R161" s="95"/>
      <c r="S161" s="20"/>
      <c r="T161" s="96">
        <f t="shared" si="31"/>
        <v>0</v>
      </c>
      <c r="U161" s="221">
        <f t="shared" si="39"/>
        <v>0</v>
      </c>
      <c r="W161" s="134" t="s">
        <v>50</v>
      </c>
      <c r="X161" s="118">
        <f t="shared" si="33"/>
        <v>0</v>
      </c>
      <c r="Y161" s="119">
        <f t="shared" si="34"/>
        <v>0</v>
      </c>
      <c r="Z161" s="119">
        <f t="shared" si="35"/>
        <v>0</v>
      </c>
      <c r="AA161" s="119">
        <f t="shared" si="36"/>
        <v>0</v>
      </c>
      <c r="AB161" s="119">
        <f t="shared" si="37"/>
        <v>0</v>
      </c>
      <c r="AC161" s="124">
        <f t="shared" si="38"/>
        <v>0</v>
      </c>
    </row>
    <row r="162" spans="1:29" ht="15.75" customHeight="1">
      <c r="A162" s="254">
        <v>42519</v>
      </c>
      <c r="B162" s="132" t="s">
        <v>42</v>
      </c>
      <c r="C162" s="92">
        <v>66268009.52999942</v>
      </c>
      <c r="D162" s="93"/>
      <c r="E162" s="94">
        <f t="shared" si="32"/>
        <v>66268009.52999942</v>
      </c>
      <c r="F162" s="92">
        <v>476237.60000000009</v>
      </c>
      <c r="G162" s="101"/>
      <c r="H162" s="94">
        <f t="shared" si="27"/>
        <v>476237.60000000009</v>
      </c>
      <c r="I162" s="92">
        <v>7516.53</v>
      </c>
      <c r="J162" s="93"/>
      <c r="K162" s="94">
        <f t="shared" si="28"/>
        <v>7516.53</v>
      </c>
      <c r="L162" s="92">
        <v>0</v>
      </c>
      <c r="M162" s="93"/>
      <c r="N162" s="94">
        <f t="shared" si="29"/>
        <v>0</v>
      </c>
      <c r="O162" s="92">
        <v>0</v>
      </c>
      <c r="P162" s="93"/>
      <c r="Q162" s="94">
        <f t="shared" si="30"/>
        <v>0</v>
      </c>
      <c r="R162" s="92">
        <v>65799288.45999942</v>
      </c>
      <c r="S162" s="93"/>
      <c r="T162" s="94">
        <f t="shared" si="31"/>
        <v>65799288.45999942</v>
      </c>
      <c r="U162" s="220">
        <f t="shared" si="39"/>
        <v>0</v>
      </c>
      <c r="W162" s="132" t="s">
        <v>42</v>
      </c>
      <c r="X162" s="114">
        <f t="shared" si="33"/>
        <v>0</v>
      </c>
      <c r="Y162" s="115">
        <f t="shared" si="34"/>
        <v>0</v>
      </c>
      <c r="Z162" s="115">
        <f t="shared" si="35"/>
        <v>0</v>
      </c>
      <c r="AA162" s="115">
        <f t="shared" si="36"/>
        <v>0</v>
      </c>
      <c r="AB162" s="115">
        <f t="shared" si="37"/>
        <v>0</v>
      </c>
      <c r="AC162" s="121">
        <f t="shared" si="38"/>
        <v>0</v>
      </c>
    </row>
    <row r="163" spans="1:29" ht="15.75">
      <c r="A163" s="255"/>
      <c r="B163" s="133" t="s">
        <v>43</v>
      </c>
      <c r="C163" s="95"/>
      <c r="D163" s="20"/>
      <c r="E163" s="96">
        <f t="shared" si="32"/>
        <v>0</v>
      </c>
      <c r="F163" s="95"/>
      <c r="G163" s="6"/>
      <c r="H163" s="96">
        <f t="shared" si="27"/>
        <v>0</v>
      </c>
      <c r="I163" s="95"/>
      <c r="J163" s="20"/>
      <c r="K163" s="96">
        <f t="shared" si="28"/>
        <v>0</v>
      </c>
      <c r="L163" s="95"/>
      <c r="M163" s="20"/>
      <c r="N163" s="96">
        <f t="shared" si="29"/>
        <v>0</v>
      </c>
      <c r="O163" s="95"/>
      <c r="P163" s="20"/>
      <c r="Q163" s="96">
        <f t="shared" si="30"/>
        <v>0</v>
      </c>
      <c r="R163" s="95"/>
      <c r="S163" s="20"/>
      <c r="T163" s="96">
        <f t="shared" si="31"/>
        <v>0</v>
      </c>
      <c r="U163" s="221">
        <f t="shared" si="39"/>
        <v>0</v>
      </c>
      <c r="W163" s="133" t="s">
        <v>43</v>
      </c>
      <c r="X163" s="114">
        <f t="shared" si="33"/>
        <v>0</v>
      </c>
      <c r="Y163" s="115">
        <f t="shared" si="34"/>
        <v>0</v>
      </c>
      <c r="Z163" s="115">
        <f t="shared" si="35"/>
        <v>0</v>
      </c>
      <c r="AA163" s="115">
        <f t="shared" si="36"/>
        <v>0</v>
      </c>
      <c r="AB163" s="115">
        <f t="shared" si="37"/>
        <v>0</v>
      </c>
      <c r="AC163" s="121">
        <f t="shared" si="38"/>
        <v>0</v>
      </c>
    </row>
    <row r="164" spans="1:29" ht="15.75">
      <c r="A164" s="255"/>
      <c r="B164" s="104" t="s">
        <v>44</v>
      </c>
      <c r="C164" s="95"/>
      <c r="D164" s="20"/>
      <c r="E164" s="96">
        <f t="shared" si="32"/>
        <v>0</v>
      </c>
      <c r="F164" s="95"/>
      <c r="G164" s="6"/>
      <c r="H164" s="96">
        <f t="shared" si="27"/>
        <v>0</v>
      </c>
      <c r="I164" s="95"/>
      <c r="J164" s="20"/>
      <c r="K164" s="96">
        <f t="shared" si="28"/>
        <v>0</v>
      </c>
      <c r="L164" s="95"/>
      <c r="M164" s="20"/>
      <c r="N164" s="96">
        <f t="shared" si="29"/>
        <v>0</v>
      </c>
      <c r="O164" s="95"/>
      <c r="P164" s="20"/>
      <c r="Q164" s="96">
        <f t="shared" si="30"/>
        <v>0</v>
      </c>
      <c r="R164" s="95"/>
      <c r="S164" s="20"/>
      <c r="T164" s="96">
        <f t="shared" si="31"/>
        <v>0</v>
      </c>
      <c r="U164" s="221">
        <f t="shared" si="39"/>
        <v>0</v>
      </c>
      <c r="W164" s="104" t="s">
        <v>44</v>
      </c>
      <c r="X164" s="114">
        <f t="shared" si="33"/>
        <v>0</v>
      </c>
      <c r="Y164" s="115">
        <f t="shared" si="34"/>
        <v>0</v>
      </c>
      <c r="Z164" s="115">
        <f t="shared" si="35"/>
        <v>0</v>
      </c>
      <c r="AA164" s="115">
        <f t="shared" si="36"/>
        <v>0</v>
      </c>
      <c r="AB164" s="115">
        <f t="shared" si="37"/>
        <v>0</v>
      </c>
      <c r="AC164" s="121">
        <f t="shared" si="38"/>
        <v>0</v>
      </c>
    </row>
    <row r="165" spans="1:29" ht="15.75">
      <c r="A165" s="255"/>
      <c r="B165" s="133" t="s">
        <v>45</v>
      </c>
      <c r="C165" s="95"/>
      <c r="D165" s="20"/>
      <c r="E165" s="96">
        <f t="shared" si="32"/>
        <v>0</v>
      </c>
      <c r="F165" s="95"/>
      <c r="G165" s="6"/>
      <c r="H165" s="96">
        <f t="shared" si="27"/>
        <v>0</v>
      </c>
      <c r="I165" s="95"/>
      <c r="J165" s="20"/>
      <c r="K165" s="96">
        <f t="shared" si="28"/>
        <v>0</v>
      </c>
      <c r="L165" s="95"/>
      <c r="M165" s="20"/>
      <c r="N165" s="96">
        <f t="shared" si="29"/>
        <v>0</v>
      </c>
      <c r="O165" s="95"/>
      <c r="P165" s="20"/>
      <c r="Q165" s="96">
        <f t="shared" si="30"/>
        <v>0</v>
      </c>
      <c r="R165" s="95"/>
      <c r="S165" s="20"/>
      <c r="T165" s="96">
        <f t="shared" si="31"/>
        <v>0</v>
      </c>
      <c r="U165" s="221">
        <f t="shared" si="39"/>
        <v>0</v>
      </c>
      <c r="W165" s="133" t="s">
        <v>45</v>
      </c>
      <c r="X165" s="114">
        <f t="shared" si="33"/>
        <v>0</v>
      </c>
      <c r="Y165" s="115">
        <f t="shared" si="34"/>
        <v>0</v>
      </c>
      <c r="Z165" s="115">
        <f t="shared" si="35"/>
        <v>0</v>
      </c>
      <c r="AA165" s="115">
        <f t="shared" si="36"/>
        <v>0</v>
      </c>
      <c r="AB165" s="115">
        <f t="shared" si="37"/>
        <v>0</v>
      </c>
      <c r="AC165" s="121">
        <f t="shared" si="38"/>
        <v>0</v>
      </c>
    </row>
    <row r="166" spans="1:29" ht="15.75">
      <c r="A166" s="255"/>
      <c r="B166" s="133" t="s">
        <v>46</v>
      </c>
      <c r="C166" s="95"/>
      <c r="D166" s="20">
        <v>152106000</v>
      </c>
      <c r="E166" s="96">
        <f t="shared" si="32"/>
        <v>-152106000</v>
      </c>
      <c r="F166" s="95"/>
      <c r="G166" s="6" t="s">
        <v>484</v>
      </c>
      <c r="H166" s="96">
        <f t="shared" si="27"/>
        <v>-3284580</v>
      </c>
      <c r="I166" s="95"/>
      <c r="J166" s="20" t="s">
        <v>649</v>
      </c>
      <c r="K166" s="96">
        <f t="shared" si="28"/>
        <v>-268292</v>
      </c>
      <c r="L166" s="95"/>
      <c r="M166" s="20" t="s">
        <v>650</v>
      </c>
      <c r="N166" s="96">
        <f t="shared" si="29"/>
        <v>-44784</v>
      </c>
      <c r="O166" s="95"/>
      <c r="P166" s="20" t="s">
        <v>485</v>
      </c>
      <c r="Q166" s="96">
        <f t="shared" si="30"/>
        <v>-573129</v>
      </c>
      <c r="R166" s="95"/>
      <c r="S166" s="20">
        <v>124846700</v>
      </c>
      <c r="T166" s="96">
        <f t="shared" si="31"/>
        <v>-124846700</v>
      </c>
      <c r="U166" s="221">
        <f t="shared" si="39"/>
        <v>1</v>
      </c>
      <c r="W166" s="133" t="s">
        <v>46</v>
      </c>
      <c r="X166" s="114">
        <f t="shared" si="33"/>
        <v>0</v>
      </c>
      <c r="Y166" s="115">
        <f t="shared" si="34"/>
        <v>0</v>
      </c>
      <c r="Z166" s="115">
        <f t="shared" si="35"/>
        <v>0</v>
      </c>
      <c r="AA166" s="115">
        <f t="shared" si="36"/>
        <v>0</v>
      </c>
      <c r="AB166" s="115">
        <f t="shared" si="37"/>
        <v>0</v>
      </c>
      <c r="AC166" s="121">
        <f t="shared" si="38"/>
        <v>0</v>
      </c>
    </row>
    <row r="167" spans="1:29" ht="15.75">
      <c r="A167" s="255"/>
      <c r="B167" s="133" t="s">
        <v>47</v>
      </c>
      <c r="C167" s="95"/>
      <c r="D167" s="20"/>
      <c r="E167" s="96">
        <f t="shared" si="32"/>
        <v>0</v>
      </c>
      <c r="F167" s="95"/>
      <c r="G167" s="6"/>
      <c r="H167" s="96">
        <f t="shared" si="27"/>
        <v>0</v>
      </c>
      <c r="I167" s="95"/>
      <c r="J167" s="20"/>
      <c r="K167" s="96">
        <f t="shared" si="28"/>
        <v>0</v>
      </c>
      <c r="L167" s="95"/>
      <c r="M167" s="20"/>
      <c r="N167" s="96">
        <f t="shared" si="29"/>
        <v>0</v>
      </c>
      <c r="O167" s="95"/>
      <c r="P167" s="20"/>
      <c r="Q167" s="96">
        <f t="shared" si="30"/>
        <v>0</v>
      </c>
      <c r="R167" s="95"/>
      <c r="S167" s="20"/>
      <c r="T167" s="96">
        <f t="shared" si="31"/>
        <v>0</v>
      </c>
      <c r="U167" s="221">
        <f t="shared" si="39"/>
        <v>0</v>
      </c>
      <c r="W167" s="133" t="s">
        <v>47</v>
      </c>
      <c r="X167" s="114">
        <f t="shared" si="33"/>
        <v>0</v>
      </c>
      <c r="Y167" s="115">
        <f t="shared" si="34"/>
        <v>0</v>
      </c>
      <c r="Z167" s="115">
        <f t="shared" si="35"/>
        <v>0</v>
      </c>
      <c r="AA167" s="115">
        <f t="shared" si="36"/>
        <v>0</v>
      </c>
      <c r="AB167" s="115">
        <f t="shared" si="37"/>
        <v>0</v>
      </c>
      <c r="AC167" s="121">
        <f t="shared" si="38"/>
        <v>0</v>
      </c>
    </row>
    <row r="168" spans="1:29" ht="15.75">
      <c r="A168" s="255"/>
      <c r="B168" s="133" t="s">
        <v>48</v>
      </c>
      <c r="C168" s="95"/>
      <c r="D168" s="20"/>
      <c r="E168" s="96">
        <f t="shared" si="32"/>
        <v>0</v>
      </c>
      <c r="F168" s="95"/>
      <c r="G168" s="6"/>
      <c r="H168" s="96">
        <f t="shared" si="27"/>
        <v>0</v>
      </c>
      <c r="I168" s="95"/>
      <c r="J168" s="20"/>
      <c r="K168" s="96">
        <f t="shared" si="28"/>
        <v>0</v>
      </c>
      <c r="L168" s="95"/>
      <c r="M168" s="20"/>
      <c r="N168" s="96">
        <f t="shared" si="29"/>
        <v>0</v>
      </c>
      <c r="O168" s="95"/>
      <c r="P168" s="20"/>
      <c r="Q168" s="96">
        <f t="shared" si="30"/>
        <v>0</v>
      </c>
      <c r="R168" s="95"/>
      <c r="S168" s="20"/>
      <c r="T168" s="96">
        <f t="shared" si="31"/>
        <v>0</v>
      </c>
      <c r="U168" s="221">
        <f t="shared" si="39"/>
        <v>0</v>
      </c>
      <c r="W168" s="133" t="s">
        <v>48</v>
      </c>
      <c r="X168" s="114">
        <f t="shared" si="33"/>
        <v>0</v>
      </c>
      <c r="Y168" s="115">
        <f t="shared" si="34"/>
        <v>0</v>
      </c>
      <c r="Z168" s="115">
        <f t="shared" si="35"/>
        <v>0</v>
      </c>
      <c r="AA168" s="115">
        <f t="shared" si="36"/>
        <v>0</v>
      </c>
      <c r="AB168" s="115">
        <f t="shared" si="37"/>
        <v>0</v>
      </c>
      <c r="AC168" s="121">
        <f t="shared" si="38"/>
        <v>0</v>
      </c>
    </row>
    <row r="169" spans="1:29" ht="15.75">
      <c r="A169" s="255"/>
      <c r="B169" s="133" t="s">
        <v>49</v>
      </c>
      <c r="C169" s="95"/>
      <c r="D169" s="20"/>
      <c r="E169" s="96">
        <f t="shared" si="32"/>
        <v>0</v>
      </c>
      <c r="F169" s="95"/>
      <c r="G169" s="6"/>
      <c r="H169" s="96">
        <f t="shared" si="27"/>
        <v>0</v>
      </c>
      <c r="I169" s="95"/>
      <c r="J169" s="20"/>
      <c r="K169" s="96">
        <f t="shared" si="28"/>
        <v>0</v>
      </c>
      <c r="L169" s="95"/>
      <c r="M169" s="20"/>
      <c r="N169" s="96">
        <f t="shared" si="29"/>
        <v>0</v>
      </c>
      <c r="O169" s="95"/>
      <c r="P169" s="20"/>
      <c r="Q169" s="96">
        <f t="shared" si="30"/>
        <v>0</v>
      </c>
      <c r="R169" s="95"/>
      <c r="S169" s="20"/>
      <c r="T169" s="96">
        <f t="shared" si="31"/>
        <v>0</v>
      </c>
      <c r="U169" s="221">
        <f t="shared" si="39"/>
        <v>0</v>
      </c>
      <c r="W169" s="133" t="s">
        <v>49</v>
      </c>
      <c r="X169" s="114">
        <f t="shared" si="33"/>
        <v>0</v>
      </c>
      <c r="Y169" s="115">
        <f t="shared" si="34"/>
        <v>0</v>
      </c>
      <c r="Z169" s="115">
        <f t="shared" si="35"/>
        <v>0</v>
      </c>
      <c r="AA169" s="115">
        <f t="shared" si="36"/>
        <v>0</v>
      </c>
      <c r="AB169" s="115">
        <f t="shared" si="37"/>
        <v>0</v>
      </c>
      <c r="AC169" s="121">
        <f t="shared" si="38"/>
        <v>0</v>
      </c>
    </row>
    <row r="170" spans="1:29" ht="15.75">
      <c r="A170" s="256"/>
      <c r="B170" s="134" t="s">
        <v>50</v>
      </c>
      <c r="C170" s="97"/>
      <c r="D170" s="98"/>
      <c r="E170" s="99">
        <f t="shared" si="32"/>
        <v>0</v>
      </c>
      <c r="F170" s="97"/>
      <c r="G170" s="103"/>
      <c r="H170" s="99">
        <f t="shared" si="27"/>
        <v>0</v>
      </c>
      <c r="I170" s="97"/>
      <c r="J170" s="98"/>
      <c r="K170" s="99">
        <f t="shared" si="28"/>
        <v>0</v>
      </c>
      <c r="L170" s="97"/>
      <c r="M170" s="98"/>
      <c r="N170" s="99">
        <f t="shared" si="29"/>
        <v>0</v>
      </c>
      <c r="O170" s="97"/>
      <c r="P170" s="98"/>
      <c r="Q170" s="99">
        <f t="shared" si="30"/>
        <v>0</v>
      </c>
      <c r="R170" s="97"/>
      <c r="S170" s="98"/>
      <c r="T170" s="99">
        <f t="shared" si="31"/>
        <v>0</v>
      </c>
      <c r="U170" s="222">
        <f t="shared" si="39"/>
        <v>0</v>
      </c>
      <c r="W170" s="134" t="s">
        <v>50</v>
      </c>
      <c r="X170" s="118">
        <f t="shared" si="33"/>
        <v>0</v>
      </c>
      <c r="Y170" s="119">
        <f t="shared" si="34"/>
        <v>0</v>
      </c>
      <c r="Z170" s="119">
        <f t="shared" si="35"/>
        <v>0</v>
      </c>
      <c r="AA170" s="119">
        <f t="shared" si="36"/>
        <v>0</v>
      </c>
      <c r="AB170" s="119">
        <f t="shared" si="37"/>
        <v>0</v>
      </c>
      <c r="AC170" s="124">
        <f t="shared" si="38"/>
        <v>0</v>
      </c>
    </row>
    <row r="171" spans="1:29" ht="15.75" customHeight="1">
      <c r="A171" s="254">
        <v>42520</v>
      </c>
      <c r="B171" s="133" t="s">
        <v>42</v>
      </c>
      <c r="C171" s="95">
        <v>65799288.45999942</v>
      </c>
      <c r="D171" s="20"/>
      <c r="E171" s="96">
        <f t="shared" si="32"/>
        <v>65799288.45999942</v>
      </c>
      <c r="F171" s="95">
        <v>1126627.4100000006</v>
      </c>
      <c r="G171" s="20"/>
      <c r="H171" s="96">
        <f t="shared" si="27"/>
        <v>1126627.4100000006</v>
      </c>
      <c r="I171" s="95">
        <v>58831.57</v>
      </c>
      <c r="J171" s="20"/>
      <c r="K171" s="96">
        <f t="shared" si="28"/>
        <v>58831.57</v>
      </c>
      <c r="L171" s="95">
        <v>7283.38</v>
      </c>
      <c r="M171" s="20"/>
      <c r="N171" s="96">
        <f t="shared" si="29"/>
        <v>7283.38</v>
      </c>
      <c r="O171" s="95">
        <v>1070203.3899999997</v>
      </c>
      <c r="P171" s="20"/>
      <c r="Q171" s="96">
        <f t="shared" si="30"/>
        <v>1070203.3899999997</v>
      </c>
      <c r="R171" s="95">
        <v>66584232.679999419</v>
      </c>
      <c r="S171" s="20"/>
      <c r="T171" s="96">
        <f t="shared" si="31"/>
        <v>66584232.679999419</v>
      </c>
      <c r="U171" s="221">
        <f t="shared" si="39"/>
        <v>0</v>
      </c>
      <c r="W171" s="132" t="s">
        <v>42</v>
      </c>
      <c r="X171" s="110">
        <f t="shared" si="33"/>
        <v>0</v>
      </c>
      <c r="Y171" s="111">
        <f t="shared" si="34"/>
        <v>0</v>
      </c>
      <c r="Z171" s="111">
        <f t="shared" si="35"/>
        <v>0</v>
      </c>
      <c r="AA171" s="111">
        <f t="shared" si="36"/>
        <v>0</v>
      </c>
      <c r="AB171" s="111">
        <f t="shared" si="37"/>
        <v>0</v>
      </c>
      <c r="AC171" s="123">
        <f t="shared" si="38"/>
        <v>0</v>
      </c>
    </row>
    <row r="172" spans="1:29" ht="15.75">
      <c r="A172" s="255"/>
      <c r="B172" s="133" t="s">
        <v>43</v>
      </c>
      <c r="C172" s="95">
        <v>47510892.460000232</v>
      </c>
      <c r="D172" s="20"/>
      <c r="E172" s="96">
        <f t="shared" si="32"/>
        <v>47510892.460000232</v>
      </c>
      <c r="F172" s="95">
        <v>686347.02000000025</v>
      </c>
      <c r="G172" s="20"/>
      <c r="H172" s="96">
        <f t="shared" si="27"/>
        <v>686347.02000000025</v>
      </c>
      <c r="I172" s="95">
        <v>23541.87</v>
      </c>
      <c r="J172" s="20"/>
      <c r="K172" s="96">
        <f t="shared" si="28"/>
        <v>23541.87</v>
      </c>
      <c r="L172" s="95">
        <v>3044.19</v>
      </c>
      <c r="M172" s="20"/>
      <c r="N172" s="96">
        <f t="shared" si="29"/>
        <v>3044.19</v>
      </c>
      <c r="O172" s="95">
        <v>301063.52999999985</v>
      </c>
      <c r="P172" s="20"/>
      <c r="Q172" s="96">
        <f t="shared" si="30"/>
        <v>301063.52999999985</v>
      </c>
      <c r="R172" s="95">
        <v>46543979.590000227</v>
      </c>
      <c r="S172" s="20"/>
      <c r="T172" s="96">
        <f t="shared" si="31"/>
        <v>46543979.590000227</v>
      </c>
      <c r="U172" s="221">
        <f t="shared" si="39"/>
        <v>0</v>
      </c>
      <c r="W172" s="133" t="s">
        <v>43</v>
      </c>
      <c r="X172" s="114">
        <f t="shared" si="33"/>
        <v>0</v>
      </c>
      <c r="Y172" s="115">
        <f t="shared" si="34"/>
        <v>0</v>
      </c>
      <c r="Z172" s="115">
        <f t="shared" si="35"/>
        <v>0</v>
      </c>
      <c r="AA172" s="115">
        <f t="shared" si="36"/>
        <v>0</v>
      </c>
      <c r="AB172" s="115">
        <f t="shared" si="37"/>
        <v>0</v>
      </c>
      <c r="AC172" s="121">
        <f t="shared" si="38"/>
        <v>0</v>
      </c>
    </row>
    <row r="173" spans="1:29" ht="15.75">
      <c r="A173" s="255"/>
      <c r="B173" s="104" t="s">
        <v>44</v>
      </c>
      <c r="C173" s="95">
        <v>104734086.77999428</v>
      </c>
      <c r="D173" s="20"/>
      <c r="E173" s="96">
        <f t="shared" si="32"/>
        <v>104734086.77999428</v>
      </c>
      <c r="F173" s="95">
        <v>4751522.4799999949</v>
      </c>
      <c r="G173" s="20"/>
      <c r="H173" s="96">
        <f t="shared" si="27"/>
        <v>4751522.4799999949</v>
      </c>
      <c r="I173" s="95">
        <v>48832.66</v>
      </c>
      <c r="J173" s="20"/>
      <c r="K173" s="96">
        <f t="shared" si="28"/>
        <v>48832.66</v>
      </c>
      <c r="L173" s="95">
        <v>522.04</v>
      </c>
      <c r="M173" s="20"/>
      <c r="N173" s="96">
        <f t="shared" si="29"/>
        <v>522.04</v>
      </c>
      <c r="O173" s="95">
        <v>1313195.6000000001</v>
      </c>
      <c r="P173" s="20"/>
      <c r="Q173" s="96">
        <f t="shared" si="30"/>
        <v>1313195.6000000001</v>
      </c>
      <c r="R173" s="95">
        <v>125208904.05999424</v>
      </c>
      <c r="S173" s="20"/>
      <c r="T173" s="96">
        <f t="shared" si="31"/>
        <v>125208904.05999424</v>
      </c>
      <c r="U173" s="221">
        <f t="shared" si="39"/>
        <v>0</v>
      </c>
      <c r="W173" s="104" t="s">
        <v>44</v>
      </c>
      <c r="X173" s="114">
        <f t="shared" si="33"/>
        <v>0</v>
      </c>
      <c r="Y173" s="115">
        <f t="shared" si="34"/>
        <v>0</v>
      </c>
      <c r="Z173" s="115">
        <f t="shared" si="35"/>
        <v>0</v>
      </c>
      <c r="AA173" s="115">
        <f t="shared" si="36"/>
        <v>0</v>
      </c>
      <c r="AB173" s="115">
        <f t="shared" si="37"/>
        <v>0</v>
      </c>
      <c r="AC173" s="121">
        <f t="shared" si="38"/>
        <v>0</v>
      </c>
    </row>
    <row r="174" spans="1:29" ht="15.75">
      <c r="A174" s="255"/>
      <c r="B174" s="133" t="s">
        <v>45</v>
      </c>
      <c r="C174" s="95"/>
      <c r="D174" s="20"/>
      <c r="E174" s="96">
        <f t="shared" si="32"/>
        <v>0</v>
      </c>
      <c r="F174" s="95"/>
      <c r="G174" s="20"/>
      <c r="H174" s="96">
        <f t="shared" si="27"/>
        <v>0</v>
      </c>
      <c r="I174" s="95"/>
      <c r="J174" s="20"/>
      <c r="K174" s="96">
        <f t="shared" si="28"/>
        <v>0</v>
      </c>
      <c r="L174" s="95"/>
      <c r="M174" s="20"/>
      <c r="N174" s="96">
        <f t="shared" si="29"/>
        <v>0</v>
      </c>
      <c r="O174" s="95"/>
      <c r="P174" s="20"/>
      <c r="Q174" s="96">
        <f t="shared" si="30"/>
        <v>0</v>
      </c>
      <c r="R174" s="95"/>
      <c r="S174" s="20"/>
      <c r="T174" s="96">
        <f t="shared" si="31"/>
        <v>0</v>
      </c>
      <c r="U174" s="221">
        <f t="shared" si="39"/>
        <v>0</v>
      </c>
      <c r="W174" s="133" t="s">
        <v>45</v>
      </c>
      <c r="X174" s="114">
        <f t="shared" si="33"/>
        <v>0</v>
      </c>
      <c r="Y174" s="115">
        <f t="shared" si="34"/>
        <v>0</v>
      </c>
      <c r="Z174" s="115">
        <f t="shared" si="35"/>
        <v>0</v>
      </c>
      <c r="AA174" s="115">
        <f t="shared" si="36"/>
        <v>0</v>
      </c>
      <c r="AB174" s="115">
        <f t="shared" si="37"/>
        <v>0</v>
      </c>
      <c r="AC174" s="121">
        <f t="shared" si="38"/>
        <v>0</v>
      </c>
    </row>
    <row r="175" spans="1:29" ht="15.75">
      <c r="A175" s="255"/>
      <c r="B175" s="133" t="s">
        <v>46</v>
      </c>
      <c r="C175" s="95">
        <v>122437089.2399984</v>
      </c>
      <c r="D175" s="20">
        <v>124846700</v>
      </c>
      <c r="E175" s="96">
        <f t="shared" si="32"/>
        <v>-2409610.7600015998</v>
      </c>
      <c r="F175" s="95">
        <v>3049201.42</v>
      </c>
      <c r="G175" s="20" t="s">
        <v>486</v>
      </c>
      <c r="H175" s="96">
        <f t="shared" si="27"/>
        <v>453821.41999999993</v>
      </c>
      <c r="I175" s="95">
        <v>104742.34</v>
      </c>
      <c r="J175" s="20" t="s">
        <v>651</v>
      </c>
      <c r="K175" s="96">
        <f t="shared" si="28"/>
        <v>-49725.66</v>
      </c>
      <c r="L175" s="95">
        <v>50144.32</v>
      </c>
      <c r="M175" s="20" t="s">
        <v>652</v>
      </c>
      <c r="N175" s="96">
        <f t="shared" si="29"/>
        <v>-33645.280000000006</v>
      </c>
      <c r="O175" s="95">
        <v>1665492.0400000003</v>
      </c>
      <c r="P175" s="20" t="s">
        <v>487</v>
      </c>
      <c r="Q175" s="96">
        <f t="shared" si="30"/>
        <v>1201708.0400000003</v>
      </c>
      <c r="R175" s="95">
        <v>124167274.1899984</v>
      </c>
      <c r="S175" s="20">
        <v>126959800</v>
      </c>
      <c r="T175" s="96">
        <f t="shared" si="31"/>
        <v>-2792525.8100015968</v>
      </c>
      <c r="U175" s="221">
        <f t="shared" si="39"/>
        <v>1</v>
      </c>
      <c r="W175" s="133" t="s">
        <v>46</v>
      </c>
      <c r="X175" s="114">
        <f t="shared" si="33"/>
        <v>1</v>
      </c>
      <c r="Y175" s="115">
        <f t="shared" si="34"/>
        <v>1</v>
      </c>
      <c r="Z175" s="115">
        <f t="shared" si="35"/>
        <v>1</v>
      </c>
      <c r="AA175" s="115">
        <f t="shared" si="36"/>
        <v>1</v>
      </c>
      <c r="AB175" s="115">
        <f t="shared" si="37"/>
        <v>1</v>
      </c>
      <c r="AC175" s="121">
        <f t="shared" si="38"/>
        <v>1</v>
      </c>
    </row>
    <row r="176" spans="1:29" ht="15.75">
      <c r="A176" s="255"/>
      <c r="B176" s="133" t="s">
        <v>47</v>
      </c>
      <c r="C176" s="95">
        <v>37608558.250000134</v>
      </c>
      <c r="D176" s="20"/>
      <c r="E176" s="96">
        <f t="shared" si="32"/>
        <v>37608558.250000134</v>
      </c>
      <c r="F176" s="95">
        <v>882342.7799999998</v>
      </c>
      <c r="G176" s="20"/>
      <c r="H176" s="96">
        <f t="shared" si="27"/>
        <v>882342.7799999998</v>
      </c>
      <c r="I176" s="95">
        <v>100906.71</v>
      </c>
      <c r="J176" s="20"/>
      <c r="K176" s="96">
        <f t="shared" si="28"/>
        <v>100906.71</v>
      </c>
      <c r="L176" s="95">
        <v>13751.07</v>
      </c>
      <c r="M176" s="20"/>
      <c r="N176" s="96">
        <f t="shared" si="29"/>
        <v>13751.07</v>
      </c>
      <c r="O176" s="95">
        <v>461719.22999999992</v>
      </c>
      <c r="P176" s="20"/>
      <c r="Q176" s="96">
        <f t="shared" si="30"/>
        <v>461719.22999999992</v>
      </c>
      <c r="R176" s="95">
        <v>38625929.47000014</v>
      </c>
      <c r="S176" s="20"/>
      <c r="T176" s="96">
        <f t="shared" si="31"/>
        <v>38625929.47000014</v>
      </c>
      <c r="U176" s="221">
        <f t="shared" si="39"/>
        <v>0</v>
      </c>
      <c r="W176" s="133" t="s">
        <v>47</v>
      </c>
      <c r="X176" s="114">
        <f t="shared" si="33"/>
        <v>0</v>
      </c>
      <c r="Y176" s="115">
        <f t="shared" si="34"/>
        <v>0</v>
      </c>
      <c r="Z176" s="115">
        <f t="shared" si="35"/>
        <v>0</v>
      </c>
      <c r="AA176" s="115">
        <f t="shared" si="36"/>
        <v>0</v>
      </c>
      <c r="AB176" s="115">
        <f t="shared" si="37"/>
        <v>0</v>
      </c>
      <c r="AC176" s="121">
        <f t="shared" si="38"/>
        <v>0</v>
      </c>
    </row>
    <row r="177" spans="1:29" ht="15.75">
      <c r="A177" s="255"/>
      <c r="B177" s="133" t="s">
        <v>48</v>
      </c>
      <c r="C177" s="95">
        <v>111639240.6299987</v>
      </c>
      <c r="D177" s="20"/>
      <c r="E177" s="96">
        <f t="shared" si="32"/>
        <v>111639240.6299987</v>
      </c>
      <c r="F177" s="95">
        <v>2905561.4699999993</v>
      </c>
      <c r="G177" s="20"/>
      <c r="H177" s="96">
        <f t="shared" si="27"/>
        <v>2905561.4699999993</v>
      </c>
      <c r="I177" s="95">
        <v>59613</v>
      </c>
      <c r="J177" s="20"/>
      <c r="K177" s="96">
        <f t="shared" si="28"/>
        <v>59613</v>
      </c>
      <c r="L177" s="95">
        <v>19010.96</v>
      </c>
      <c r="M177" s="20"/>
      <c r="N177" s="96">
        <f t="shared" si="29"/>
        <v>19010.96</v>
      </c>
      <c r="O177" s="95">
        <v>1089744.8500000006</v>
      </c>
      <c r="P177" s="20"/>
      <c r="Q177" s="96">
        <f t="shared" si="30"/>
        <v>1089744.8500000006</v>
      </c>
      <c r="R177" s="95">
        <v>117296009.8799987</v>
      </c>
      <c r="S177" s="20"/>
      <c r="T177" s="96">
        <f t="shared" si="31"/>
        <v>117296009.8799987</v>
      </c>
      <c r="U177" s="221">
        <f t="shared" si="39"/>
        <v>0</v>
      </c>
      <c r="W177" s="133" t="s">
        <v>48</v>
      </c>
      <c r="X177" s="114">
        <f t="shared" si="33"/>
        <v>0</v>
      </c>
      <c r="Y177" s="115">
        <f t="shared" si="34"/>
        <v>0</v>
      </c>
      <c r="Z177" s="115">
        <f t="shared" si="35"/>
        <v>0</v>
      </c>
      <c r="AA177" s="115">
        <f t="shared" si="36"/>
        <v>0</v>
      </c>
      <c r="AB177" s="115">
        <f t="shared" si="37"/>
        <v>0</v>
      </c>
      <c r="AC177" s="121">
        <f t="shared" si="38"/>
        <v>0</v>
      </c>
    </row>
    <row r="178" spans="1:29" ht="15.75">
      <c r="A178" s="255"/>
      <c r="B178" s="133" t="s">
        <v>49</v>
      </c>
      <c r="C178" s="95"/>
      <c r="D178" s="20"/>
      <c r="E178" s="96">
        <f t="shared" si="32"/>
        <v>0</v>
      </c>
      <c r="F178" s="95"/>
      <c r="G178" s="20"/>
      <c r="H178" s="96">
        <f t="shared" si="27"/>
        <v>0</v>
      </c>
      <c r="I178" s="95"/>
      <c r="J178" s="20"/>
      <c r="K178" s="96">
        <f t="shared" si="28"/>
        <v>0</v>
      </c>
      <c r="L178" s="95"/>
      <c r="M178" s="20"/>
      <c r="N178" s="96">
        <f t="shared" si="29"/>
        <v>0</v>
      </c>
      <c r="O178" s="95"/>
      <c r="P178" s="20"/>
      <c r="Q178" s="96">
        <f t="shared" si="30"/>
        <v>0</v>
      </c>
      <c r="R178" s="95"/>
      <c r="S178" s="20"/>
      <c r="T178" s="96">
        <f t="shared" si="31"/>
        <v>0</v>
      </c>
      <c r="U178" s="221">
        <f t="shared" si="39"/>
        <v>0</v>
      </c>
      <c r="W178" s="133" t="s">
        <v>49</v>
      </c>
      <c r="X178" s="114">
        <f t="shared" si="33"/>
        <v>0</v>
      </c>
      <c r="Y178" s="115">
        <f t="shared" si="34"/>
        <v>0</v>
      </c>
      <c r="Z178" s="115">
        <f t="shared" si="35"/>
        <v>0</v>
      </c>
      <c r="AA178" s="115">
        <f t="shared" si="36"/>
        <v>0</v>
      </c>
      <c r="AB178" s="115">
        <f t="shared" si="37"/>
        <v>0</v>
      </c>
      <c r="AC178" s="121">
        <f t="shared" si="38"/>
        <v>0</v>
      </c>
    </row>
    <row r="179" spans="1:29" ht="15.75">
      <c r="A179" s="256"/>
      <c r="B179" s="133" t="s">
        <v>50</v>
      </c>
      <c r="C179" s="95">
        <v>128000105.34999897</v>
      </c>
      <c r="D179" s="20"/>
      <c r="E179" s="96">
        <f t="shared" si="32"/>
        <v>128000105.34999897</v>
      </c>
      <c r="F179" s="95">
        <v>4417270.7299999986</v>
      </c>
      <c r="G179" s="20"/>
      <c r="H179" s="96">
        <f t="shared" si="27"/>
        <v>4417270.7299999986</v>
      </c>
      <c r="I179" s="95">
        <v>65221.429999999993</v>
      </c>
      <c r="J179" s="20"/>
      <c r="K179" s="96">
        <f t="shared" si="28"/>
        <v>65221.429999999993</v>
      </c>
      <c r="L179" s="95">
        <v>14559.13</v>
      </c>
      <c r="M179" s="20"/>
      <c r="N179" s="96">
        <f t="shared" si="29"/>
        <v>14559.13</v>
      </c>
      <c r="O179" s="95">
        <v>1515607.59</v>
      </c>
      <c r="P179" s="20"/>
      <c r="Q179" s="96">
        <f t="shared" si="30"/>
        <v>1515607.59</v>
      </c>
      <c r="R179" s="95">
        <v>126948614.77999896</v>
      </c>
      <c r="S179" s="20"/>
      <c r="T179" s="96">
        <f t="shared" si="31"/>
        <v>126948614.77999896</v>
      </c>
      <c r="U179" s="221">
        <f t="shared" si="39"/>
        <v>0</v>
      </c>
      <c r="W179" s="134" t="s">
        <v>50</v>
      </c>
      <c r="X179" s="118">
        <f t="shared" si="33"/>
        <v>0</v>
      </c>
      <c r="Y179" s="119">
        <f t="shared" si="34"/>
        <v>0</v>
      </c>
      <c r="Z179" s="119">
        <f t="shared" si="35"/>
        <v>0</v>
      </c>
      <c r="AA179" s="119">
        <f t="shared" si="36"/>
        <v>0</v>
      </c>
      <c r="AB179" s="119">
        <f t="shared" si="37"/>
        <v>0</v>
      </c>
      <c r="AC179" s="124">
        <f t="shared" si="38"/>
        <v>0</v>
      </c>
    </row>
    <row r="180" spans="1:29" ht="15.75" customHeight="1">
      <c r="A180" s="254">
        <v>42521</v>
      </c>
      <c r="B180" s="132" t="s">
        <v>42</v>
      </c>
      <c r="C180" s="92">
        <v>66584232.679999419</v>
      </c>
      <c r="D180" s="93"/>
      <c r="E180" s="94">
        <f t="shared" si="32"/>
        <v>66584232.679999419</v>
      </c>
      <c r="F180" s="92">
        <v>1186842.6900000002</v>
      </c>
      <c r="G180" s="93"/>
      <c r="H180" s="94">
        <f t="shared" si="27"/>
        <v>1186842.6900000002</v>
      </c>
      <c r="I180" s="92">
        <v>21043.49</v>
      </c>
      <c r="J180" s="93"/>
      <c r="K180" s="94">
        <f t="shared" si="28"/>
        <v>21043.49</v>
      </c>
      <c r="L180" s="92">
        <v>0</v>
      </c>
      <c r="M180" s="93"/>
      <c r="N180" s="94">
        <f t="shared" si="29"/>
        <v>0</v>
      </c>
      <c r="O180" s="92">
        <v>413042.85</v>
      </c>
      <c r="P180" s="93"/>
      <c r="Q180" s="94">
        <f t="shared" si="30"/>
        <v>413042.85</v>
      </c>
      <c r="R180" s="92">
        <v>65005390.629999407</v>
      </c>
      <c r="S180" s="93"/>
      <c r="T180" s="94">
        <f t="shared" si="31"/>
        <v>65005390.629999407</v>
      </c>
      <c r="U180" s="220">
        <f t="shared" si="39"/>
        <v>0</v>
      </c>
      <c r="W180" s="132" t="s">
        <v>42</v>
      </c>
      <c r="X180" s="110">
        <f t="shared" si="33"/>
        <v>0</v>
      </c>
      <c r="Y180" s="111">
        <f t="shared" si="34"/>
        <v>0</v>
      </c>
      <c r="Z180" s="111">
        <f t="shared" si="35"/>
        <v>0</v>
      </c>
      <c r="AA180" s="111">
        <f t="shared" si="36"/>
        <v>0</v>
      </c>
      <c r="AB180" s="111">
        <f t="shared" si="37"/>
        <v>0</v>
      </c>
      <c r="AC180" s="123">
        <f t="shared" si="38"/>
        <v>0</v>
      </c>
    </row>
    <row r="181" spans="1:29" ht="15.75">
      <c r="A181" s="255"/>
      <c r="B181" s="133" t="s">
        <v>43</v>
      </c>
      <c r="C181" s="95">
        <v>46543979.590000227</v>
      </c>
      <c r="D181" s="20">
        <v>47353890</v>
      </c>
      <c r="E181" s="96">
        <f t="shared" si="32"/>
        <v>-809910.40999977291</v>
      </c>
      <c r="F181" s="95">
        <v>513185.60999999969</v>
      </c>
      <c r="G181" s="20" t="s">
        <v>55</v>
      </c>
      <c r="H181" s="96">
        <f t="shared" si="27"/>
        <v>513185.60999999969</v>
      </c>
      <c r="I181" s="95">
        <v>38673.4</v>
      </c>
      <c r="J181" s="20" t="s">
        <v>653</v>
      </c>
      <c r="K181" s="96">
        <f t="shared" si="28"/>
        <v>-62777.599999999999</v>
      </c>
      <c r="L181" s="95">
        <v>25229.589999999997</v>
      </c>
      <c r="M181" s="20" t="s">
        <v>654</v>
      </c>
      <c r="N181" s="96">
        <f t="shared" si="29"/>
        <v>14834.689999999997</v>
      </c>
      <c r="O181" s="95">
        <v>244475.3</v>
      </c>
      <c r="P181" s="20" t="s">
        <v>488</v>
      </c>
      <c r="Q181" s="96">
        <f t="shared" si="30"/>
        <v>-70624.700000000012</v>
      </c>
      <c r="R181" s="95">
        <v>48936069.080000229</v>
      </c>
      <c r="S181" s="20">
        <v>15569480</v>
      </c>
      <c r="T181" s="96">
        <f t="shared" si="31"/>
        <v>33366589.080000229</v>
      </c>
      <c r="U181" s="221">
        <f t="shared" si="39"/>
        <v>1</v>
      </c>
      <c r="W181" s="133" t="s">
        <v>43</v>
      </c>
      <c r="X181" s="114">
        <f t="shared" si="33"/>
        <v>1</v>
      </c>
      <c r="Y181" s="115">
        <f t="shared" si="34"/>
        <v>1</v>
      </c>
      <c r="Z181" s="115">
        <f t="shared" si="35"/>
        <v>1</v>
      </c>
      <c r="AA181" s="115">
        <f t="shared" si="36"/>
        <v>1</v>
      </c>
      <c r="AB181" s="115">
        <f t="shared" si="37"/>
        <v>1</v>
      </c>
      <c r="AC181" s="121">
        <f t="shared" si="38"/>
        <v>1</v>
      </c>
    </row>
    <row r="182" spans="1:29" ht="15.75">
      <c r="A182" s="255"/>
      <c r="B182" s="104" t="s">
        <v>44</v>
      </c>
      <c r="C182" s="95"/>
      <c r="D182" s="20">
        <v>0</v>
      </c>
      <c r="E182" s="96">
        <f t="shared" si="32"/>
        <v>0</v>
      </c>
      <c r="F182" s="95"/>
      <c r="G182" s="20"/>
      <c r="H182" s="96">
        <f t="shared" si="27"/>
        <v>0</v>
      </c>
      <c r="I182" s="95"/>
      <c r="J182" s="20"/>
      <c r="K182" s="96">
        <f t="shared" si="28"/>
        <v>0</v>
      </c>
      <c r="L182" s="95"/>
      <c r="M182" s="20"/>
      <c r="N182" s="96">
        <f t="shared" si="29"/>
        <v>0</v>
      </c>
      <c r="O182" s="95"/>
      <c r="P182" s="20"/>
      <c r="Q182" s="96">
        <f t="shared" si="30"/>
        <v>0</v>
      </c>
      <c r="R182" s="95"/>
      <c r="S182" s="20">
        <v>0</v>
      </c>
      <c r="T182" s="96">
        <f t="shared" si="31"/>
        <v>0</v>
      </c>
      <c r="U182" s="221">
        <f t="shared" si="39"/>
        <v>0</v>
      </c>
      <c r="W182" s="104" t="s">
        <v>44</v>
      </c>
      <c r="X182" s="114">
        <f t="shared" si="33"/>
        <v>0</v>
      </c>
      <c r="Y182" s="115">
        <f t="shared" si="34"/>
        <v>0</v>
      </c>
      <c r="Z182" s="115">
        <f t="shared" si="35"/>
        <v>0</v>
      </c>
      <c r="AA182" s="115">
        <f t="shared" si="36"/>
        <v>0</v>
      </c>
      <c r="AB182" s="115">
        <f t="shared" si="37"/>
        <v>0</v>
      </c>
      <c r="AC182" s="121">
        <f t="shared" si="38"/>
        <v>0</v>
      </c>
    </row>
    <row r="183" spans="1:29" ht="15.75">
      <c r="A183" s="255"/>
      <c r="B183" s="133" t="s">
        <v>45</v>
      </c>
      <c r="C183" s="95">
        <v>73638980.291397914</v>
      </c>
      <c r="D183" s="20">
        <v>0</v>
      </c>
      <c r="E183" s="96">
        <f t="shared" si="32"/>
        <v>73638980.291397914</v>
      </c>
      <c r="F183" s="95">
        <v>1899399.61</v>
      </c>
      <c r="G183" s="20"/>
      <c r="H183" s="96">
        <f t="shared" si="27"/>
        <v>1899399.61</v>
      </c>
      <c r="I183" s="95">
        <v>0.01</v>
      </c>
      <c r="J183" s="20"/>
      <c r="K183" s="96">
        <f t="shared" si="28"/>
        <v>0.01</v>
      </c>
      <c r="L183" s="95">
        <v>0</v>
      </c>
      <c r="M183" s="20"/>
      <c r="N183" s="96">
        <f t="shared" si="29"/>
        <v>0</v>
      </c>
      <c r="O183" s="95">
        <v>1275487.1399999999</v>
      </c>
      <c r="P183" s="20"/>
      <c r="Q183" s="96">
        <f t="shared" si="30"/>
        <v>1275487.1399999999</v>
      </c>
      <c r="R183" s="95">
        <v>75890009.421397924</v>
      </c>
      <c r="S183" s="20">
        <v>0</v>
      </c>
      <c r="T183" s="96">
        <f t="shared" si="31"/>
        <v>75890009.421397924</v>
      </c>
      <c r="U183" s="221">
        <f t="shared" si="39"/>
        <v>0</v>
      </c>
      <c r="W183" s="133" t="s">
        <v>45</v>
      </c>
      <c r="X183" s="114">
        <f t="shared" si="33"/>
        <v>0</v>
      </c>
      <c r="Y183" s="115">
        <f t="shared" si="34"/>
        <v>0</v>
      </c>
      <c r="Z183" s="115">
        <f t="shared" si="35"/>
        <v>0</v>
      </c>
      <c r="AA183" s="115">
        <f t="shared" si="36"/>
        <v>0</v>
      </c>
      <c r="AB183" s="115">
        <f t="shared" si="37"/>
        <v>0</v>
      </c>
      <c r="AC183" s="121">
        <f t="shared" si="38"/>
        <v>0</v>
      </c>
    </row>
    <row r="184" spans="1:29" ht="15.75">
      <c r="A184" s="255"/>
      <c r="B184" s="133" t="s">
        <v>46</v>
      </c>
      <c r="C184" s="95"/>
      <c r="D184" s="20">
        <v>126959800</v>
      </c>
      <c r="E184" s="96">
        <f t="shared" si="32"/>
        <v>-126959800</v>
      </c>
      <c r="F184" s="95"/>
      <c r="G184" s="20" t="s">
        <v>489</v>
      </c>
      <c r="H184" s="96">
        <f t="shared" si="27"/>
        <v>-2854260</v>
      </c>
      <c r="I184" s="95"/>
      <c r="J184" s="20" t="s">
        <v>655</v>
      </c>
      <c r="K184" s="96">
        <f t="shared" si="28"/>
        <v>-180447</v>
      </c>
      <c r="L184" s="95"/>
      <c r="M184" s="20" t="s">
        <v>656</v>
      </c>
      <c r="N184" s="96">
        <f t="shared" si="29"/>
        <v>-6438.62</v>
      </c>
      <c r="O184" s="95"/>
      <c r="P184" s="20" t="s">
        <v>490</v>
      </c>
      <c r="Q184" s="96">
        <f t="shared" si="30"/>
        <v>-560889</v>
      </c>
      <c r="R184" s="95"/>
      <c r="S184" s="20">
        <v>139884300</v>
      </c>
      <c r="T184" s="96">
        <f t="shared" si="31"/>
        <v>-139884300</v>
      </c>
      <c r="U184" s="221">
        <f t="shared" si="39"/>
        <v>1</v>
      </c>
      <c r="W184" s="133" t="s">
        <v>46</v>
      </c>
      <c r="X184" s="114">
        <f t="shared" si="33"/>
        <v>0</v>
      </c>
      <c r="Y184" s="115">
        <f t="shared" si="34"/>
        <v>0</v>
      </c>
      <c r="Z184" s="115">
        <f t="shared" si="35"/>
        <v>0</v>
      </c>
      <c r="AA184" s="115">
        <f t="shared" si="36"/>
        <v>0</v>
      </c>
      <c r="AB184" s="115">
        <f t="shared" si="37"/>
        <v>0</v>
      </c>
      <c r="AC184" s="121">
        <f t="shared" si="38"/>
        <v>0</v>
      </c>
    </row>
    <row r="185" spans="1:29" ht="15.75">
      <c r="A185" s="255"/>
      <c r="B185" s="133" t="s">
        <v>47</v>
      </c>
      <c r="C185" s="95">
        <v>38625929.47000014</v>
      </c>
      <c r="D185" s="20"/>
      <c r="E185" s="96">
        <f t="shared" si="32"/>
        <v>38625929.47000014</v>
      </c>
      <c r="F185" s="95">
        <v>776817.39000000048</v>
      </c>
      <c r="G185" s="20"/>
      <c r="H185" s="96">
        <f t="shared" si="27"/>
        <v>776817.39000000048</v>
      </c>
      <c r="I185" s="95">
        <v>0</v>
      </c>
      <c r="J185" s="20"/>
      <c r="K185" s="96">
        <f t="shared" si="28"/>
        <v>0</v>
      </c>
      <c r="L185" s="95">
        <v>0</v>
      </c>
      <c r="M185" s="20"/>
      <c r="N185" s="96">
        <f t="shared" si="29"/>
        <v>0</v>
      </c>
      <c r="O185" s="95">
        <v>460096.88</v>
      </c>
      <c r="P185" s="20"/>
      <c r="Q185" s="96">
        <f t="shared" si="30"/>
        <v>460096.88</v>
      </c>
      <c r="R185" s="95">
        <v>37389015.200000137</v>
      </c>
      <c r="S185" s="20"/>
      <c r="T185" s="96">
        <f t="shared" si="31"/>
        <v>37389015.200000137</v>
      </c>
      <c r="U185" s="221">
        <f t="shared" si="39"/>
        <v>0</v>
      </c>
      <c r="W185" s="133" t="s">
        <v>47</v>
      </c>
      <c r="X185" s="114">
        <f t="shared" si="33"/>
        <v>0</v>
      </c>
      <c r="Y185" s="115">
        <f t="shared" si="34"/>
        <v>0</v>
      </c>
      <c r="Z185" s="115">
        <f t="shared" si="35"/>
        <v>0</v>
      </c>
      <c r="AA185" s="115">
        <f t="shared" si="36"/>
        <v>0</v>
      </c>
      <c r="AB185" s="115">
        <f t="shared" si="37"/>
        <v>0</v>
      </c>
      <c r="AC185" s="121">
        <f t="shared" si="38"/>
        <v>0</v>
      </c>
    </row>
    <row r="186" spans="1:29" ht="15.75">
      <c r="A186" s="255"/>
      <c r="B186" s="133" t="s">
        <v>48</v>
      </c>
      <c r="C186" s="95">
        <v>117296009.8799987</v>
      </c>
      <c r="D186" s="20"/>
      <c r="E186" s="96">
        <f t="shared" si="32"/>
        <v>117296009.8799987</v>
      </c>
      <c r="F186" s="95">
        <v>1276693.7300000011</v>
      </c>
      <c r="G186" s="20"/>
      <c r="H186" s="96">
        <f t="shared" si="27"/>
        <v>1276693.7300000011</v>
      </c>
      <c r="I186" s="95">
        <v>0</v>
      </c>
      <c r="J186" s="20"/>
      <c r="K186" s="96">
        <f t="shared" si="28"/>
        <v>0</v>
      </c>
      <c r="L186" s="95">
        <v>0</v>
      </c>
      <c r="M186" s="20"/>
      <c r="N186" s="96">
        <f t="shared" si="29"/>
        <v>0</v>
      </c>
      <c r="O186" s="95">
        <v>1302657.6000000001</v>
      </c>
      <c r="P186" s="20"/>
      <c r="Q186" s="96">
        <f t="shared" si="30"/>
        <v>1302657.6000000001</v>
      </c>
      <c r="R186" s="95">
        <v>114716658.5499987</v>
      </c>
      <c r="S186" s="20"/>
      <c r="T186" s="96">
        <f t="shared" si="31"/>
        <v>114716658.5499987</v>
      </c>
      <c r="U186" s="221">
        <f t="shared" si="39"/>
        <v>0</v>
      </c>
      <c r="W186" s="133" t="s">
        <v>48</v>
      </c>
      <c r="X186" s="114">
        <f t="shared" si="33"/>
        <v>0</v>
      </c>
      <c r="Y186" s="115">
        <f t="shared" si="34"/>
        <v>0</v>
      </c>
      <c r="Z186" s="115">
        <f t="shared" si="35"/>
        <v>0</v>
      </c>
      <c r="AA186" s="115">
        <f t="shared" si="36"/>
        <v>0</v>
      </c>
      <c r="AB186" s="115">
        <f t="shared" si="37"/>
        <v>0</v>
      </c>
      <c r="AC186" s="121">
        <f t="shared" si="38"/>
        <v>0</v>
      </c>
    </row>
    <row r="187" spans="1:29" ht="15.75">
      <c r="A187" s="255"/>
      <c r="B187" s="133" t="s">
        <v>49</v>
      </c>
      <c r="C187" s="95">
        <v>83939775.66999945</v>
      </c>
      <c r="D187" s="20"/>
      <c r="E187" s="96">
        <f t="shared" si="32"/>
        <v>83939775.66999945</v>
      </c>
      <c r="F187" s="95">
        <v>4817554.6600000011</v>
      </c>
      <c r="G187" s="20"/>
      <c r="H187" s="96">
        <f t="shared" si="27"/>
        <v>4817554.6600000011</v>
      </c>
      <c r="I187" s="95">
        <v>109868.49</v>
      </c>
      <c r="J187" s="20"/>
      <c r="K187" s="96">
        <f t="shared" si="28"/>
        <v>109868.49</v>
      </c>
      <c r="L187" s="95">
        <v>41454.259999999995</v>
      </c>
      <c r="M187" s="20"/>
      <c r="N187" s="96">
        <f t="shared" si="29"/>
        <v>41454.259999999995</v>
      </c>
      <c r="O187" s="95">
        <v>4063454.5800000038</v>
      </c>
      <c r="P187" s="20"/>
      <c r="Q187" s="96">
        <f t="shared" si="30"/>
        <v>4063454.5800000038</v>
      </c>
      <c r="R187" s="95">
        <v>137798813.3199994</v>
      </c>
      <c r="S187" s="20"/>
      <c r="T187" s="96">
        <f t="shared" si="31"/>
        <v>137798813.3199994</v>
      </c>
      <c r="U187" s="221">
        <f t="shared" si="39"/>
        <v>0</v>
      </c>
      <c r="W187" s="133" t="s">
        <v>49</v>
      </c>
      <c r="X187" s="114">
        <f t="shared" si="33"/>
        <v>0</v>
      </c>
      <c r="Y187" s="115">
        <f t="shared" si="34"/>
        <v>0</v>
      </c>
      <c r="Z187" s="115">
        <f t="shared" si="35"/>
        <v>0</v>
      </c>
      <c r="AA187" s="115">
        <f t="shared" si="36"/>
        <v>0</v>
      </c>
      <c r="AB187" s="115">
        <f t="shared" si="37"/>
        <v>0</v>
      </c>
      <c r="AC187" s="121">
        <f t="shared" si="38"/>
        <v>0</v>
      </c>
    </row>
    <row r="188" spans="1:29" ht="15.75">
      <c r="A188" s="256"/>
      <c r="B188" s="134" t="s">
        <v>50</v>
      </c>
      <c r="C188" s="97"/>
      <c r="D188" s="98"/>
      <c r="E188" s="99">
        <f t="shared" si="32"/>
        <v>0</v>
      </c>
      <c r="F188" s="97"/>
      <c r="G188" s="98"/>
      <c r="H188" s="99">
        <f t="shared" si="27"/>
        <v>0</v>
      </c>
      <c r="I188" s="97"/>
      <c r="J188" s="98"/>
      <c r="K188" s="99">
        <f t="shared" si="28"/>
        <v>0</v>
      </c>
      <c r="L188" s="97"/>
      <c r="M188" s="98"/>
      <c r="N188" s="99">
        <f t="shared" si="29"/>
        <v>0</v>
      </c>
      <c r="O188" s="97"/>
      <c r="P188" s="98"/>
      <c r="Q188" s="99">
        <f t="shared" si="30"/>
        <v>0</v>
      </c>
      <c r="R188" s="97"/>
      <c r="S188" s="98"/>
      <c r="T188" s="99">
        <f t="shared" si="31"/>
        <v>0</v>
      </c>
      <c r="U188" s="222">
        <f t="shared" si="39"/>
        <v>0</v>
      </c>
      <c r="W188" s="134" t="s">
        <v>50</v>
      </c>
      <c r="X188" s="118">
        <f t="shared" si="33"/>
        <v>0</v>
      </c>
      <c r="Y188" s="119">
        <f t="shared" si="34"/>
        <v>0</v>
      </c>
      <c r="Z188" s="119">
        <f t="shared" si="35"/>
        <v>0</v>
      </c>
      <c r="AA188" s="119">
        <f t="shared" si="36"/>
        <v>0</v>
      </c>
      <c r="AB188" s="119">
        <f t="shared" si="37"/>
        <v>0</v>
      </c>
      <c r="AC188" s="124">
        <f t="shared" si="38"/>
        <v>0</v>
      </c>
    </row>
    <row r="189" spans="1:29">
      <c r="G189" s="20"/>
      <c r="P189" s="20"/>
    </row>
    <row r="190" spans="1:29">
      <c r="G190" s="20"/>
      <c r="P190" s="20"/>
      <c r="U190" s="227" t="s">
        <v>368</v>
      </c>
      <c r="X190" s="91" t="s">
        <v>13</v>
      </c>
      <c r="Y190" s="91" t="s">
        <v>14</v>
      </c>
      <c r="Z190" s="109" t="s">
        <v>15</v>
      </c>
      <c r="AA190" s="91" t="s">
        <v>16</v>
      </c>
      <c r="AB190" s="91" t="s">
        <v>17</v>
      </c>
      <c r="AC190" s="91" t="s">
        <v>18</v>
      </c>
    </row>
    <row r="191" spans="1:29">
      <c r="G191" s="20"/>
      <c r="P191" s="20"/>
      <c r="U191" s="228">
        <f>U9+U18+U27+U36+U45+U54+U63+U72+U81+U90+U99+U108+U117+U126+U135+U144+U153+U162+U171+U180</f>
        <v>0</v>
      </c>
      <c r="W191" s="132" t="s">
        <v>42</v>
      </c>
      <c r="X191" s="110">
        <f t="shared" ref="X191:AC191" si="40">X9+X18+X27+X36+X45+X54+X63+X72+X81+X90+X99+X108+X117+X126+X135+X144+X153+X162+X171+X180</f>
        <v>0</v>
      </c>
      <c r="Y191" s="111">
        <f t="shared" si="40"/>
        <v>0</v>
      </c>
      <c r="Z191" s="111">
        <f t="shared" si="40"/>
        <v>0</v>
      </c>
      <c r="AA191" s="111">
        <f t="shared" si="40"/>
        <v>0</v>
      </c>
      <c r="AB191" s="111">
        <f t="shared" si="40"/>
        <v>0</v>
      </c>
      <c r="AC191" s="123">
        <f t="shared" si="40"/>
        <v>0</v>
      </c>
    </row>
    <row r="192" spans="1:29">
      <c r="G192" s="20"/>
      <c r="P192" s="20"/>
      <c r="U192" s="229">
        <f t="shared" ref="U192" si="41">U10+U19+U28+U37+U46+U55+U64+U73+U82+U91+U100+U109+U118+U127+U136+U145+U154+U163+U172+U181</f>
        <v>13</v>
      </c>
      <c r="W192" s="133" t="s">
        <v>43</v>
      </c>
      <c r="X192" s="114">
        <f t="shared" ref="X192:Y199" si="42">X10+X19+X28+X37+X46+X55+X64+X73+X82+X91+X100+X109+X118+X127+X136+X145+X154+X163+X172+X181</f>
        <v>11</v>
      </c>
      <c r="Y192" s="115">
        <f t="shared" si="42"/>
        <v>11</v>
      </c>
      <c r="Z192" s="115">
        <f t="shared" ref="Z192:AC192" si="43">Z10+Z19+Z28+Z37+Z46+Z55+Z64+Z73+Z82+Z91+Z100+Z109+Z118+Z127+Z136+Z145+Z154+Z163+Z172+Z181</f>
        <v>10</v>
      </c>
      <c r="AA192" s="115">
        <f t="shared" si="43"/>
        <v>10</v>
      </c>
      <c r="AB192" s="115">
        <f t="shared" si="43"/>
        <v>10</v>
      </c>
      <c r="AC192" s="121">
        <f t="shared" si="43"/>
        <v>11</v>
      </c>
    </row>
    <row r="193" spans="7:29">
      <c r="G193" s="20"/>
      <c r="P193" s="20"/>
      <c r="U193" s="229">
        <f t="shared" ref="U193" si="44">U11+U20+U29+U38+U47+U56+U65+U74+U83+U92+U101+U110+U119+U128+U137+U146+U155+U164+U173+U182</f>
        <v>0</v>
      </c>
      <c r="W193" s="104" t="s">
        <v>44</v>
      </c>
      <c r="X193" s="114">
        <f t="shared" si="42"/>
        <v>0</v>
      </c>
      <c r="Y193" s="115">
        <f t="shared" si="42"/>
        <v>0</v>
      </c>
      <c r="Z193" s="115">
        <f t="shared" ref="Z193:AC193" si="45">Z11+Z20+Z29+Z38+Z47+Z56+Z65+Z74+Z83+Z92+Z101+Z110+Z119+Z128+Z137+Z146+Z155+Z164+Z173+Z182</f>
        <v>0</v>
      </c>
      <c r="AA193" s="115">
        <f t="shared" si="45"/>
        <v>0</v>
      </c>
      <c r="AB193" s="115">
        <f t="shared" si="45"/>
        <v>0</v>
      </c>
      <c r="AC193" s="121">
        <f t="shared" si="45"/>
        <v>0</v>
      </c>
    </row>
    <row r="194" spans="7:29">
      <c r="U194" s="229">
        <f t="shared" ref="U194" si="46">U12+U21+U30+U39+U48+U57+U66+U75+U84+U93+U102+U111+U120+U129+U138+U147+U156+U165+U174+U183</f>
        <v>1</v>
      </c>
      <c r="W194" s="133" t="s">
        <v>45</v>
      </c>
      <c r="X194" s="114">
        <f t="shared" si="42"/>
        <v>1</v>
      </c>
      <c r="Y194" s="115">
        <f t="shared" si="42"/>
        <v>1</v>
      </c>
      <c r="Z194" s="115">
        <f t="shared" ref="Z194:AC194" si="47">Z12+Z21+Z30+Z39+Z48+Z57+Z66+Z75+Z84+Z93+Z102+Z111+Z120+Z129+Z138+Z147+Z156+Z165+Z174+Z183</f>
        <v>1</v>
      </c>
      <c r="AA194" s="115">
        <f t="shared" si="47"/>
        <v>1</v>
      </c>
      <c r="AB194" s="115">
        <f t="shared" si="47"/>
        <v>0</v>
      </c>
      <c r="AC194" s="121">
        <f t="shared" si="47"/>
        <v>1</v>
      </c>
    </row>
    <row r="195" spans="7:29">
      <c r="U195" s="229">
        <f t="shared" ref="U195" si="48">U13+U22+U31+U40+U49+U58+U67+U76+U85+U94+U103+U112+U121+U130+U139+U148+U157+U166+U175+U184</f>
        <v>14</v>
      </c>
      <c r="W195" s="133" t="s">
        <v>46</v>
      </c>
      <c r="X195" s="114">
        <f t="shared" si="42"/>
        <v>8</v>
      </c>
      <c r="Y195" s="115">
        <f t="shared" si="42"/>
        <v>7</v>
      </c>
      <c r="Z195" s="115">
        <f t="shared" ref="Z195:AC195" si="49">Z13+Z22+Z31+Z40+Z49+Z58+Z67+Z76+Z85+Z94+Z103+Z112+Z121+Z130+Z139+Z148+Z157+Z166+Z175+Z184</f>
        <v>8</v>
      </c>
      <c r="AA195" s="115">
        <f t="shared" si="49"/>
        <v>7</v>
      </c>
      <c r="AB195" s="115">
        <f t="shared" si="49"/>
        <v>6</v>
      </c>
      <c r="AC195" s="121">
        <f t="shared" si="49"/>
        <v>8</v>
      </c>
    </row>
    <row r="196" spans="7:29">
      <c r="U196" s="229">
        <f t="shared" ref="U196" si="50">U14+U23+U32+U41+U50+U59+U68+U77+U86+U95+U104+U113+U122+U131+U140+U149+U158+U167+U176+U185</f>
        <v>1</v>
      </c>
      <c r="W196" s="133" t="s">
        <v>47</v>
      </c>
      <c r="X196" s="114">
        <f t="shared" si="42"/>
        <v>0</v>
      </c>
      <c r="Y196" s="115">
        <f t="shared" si="42"/>
        <v>1</v>
      </c>
      <c r="Z196" s="115">
        <f t="shared" ref="Z196:AC196" si="51">Z14+Z23+Z32+Z41+Z50+Z59+Z68+Z77+Z86+Z95+Z104+Z113+Z122+Z131+Z140+Z149+Z158+Z167+Z176+Z185</f>
        <v>1</v>
      </c>
      <c r="AA196" s="115">
        <f t="shared" si="51"/>
        <v>1</v>
      </c>
      <c r="AB196" s="115">
        <f t="shared" si="51"/>
        <v>1</v>
      </c>
      <c r="AC196" s="121">
        <f t="shared" si="51"/>
        <v>0</v>
      </c>
    </row>
    <row r="197" spans="7:29">
      <c r="U197" s="229">
        <f t="shared" ref="U197" si="52">U15+U24+U33+U42+U51+U60+U69+U78+U87+U96+U105+U114+U123+U132+U141+U150+U159+U168+U177+U186</f>
        <v>0</v>
      </c>
      <c r="W197" s="133" t="s">
        <v>48</v>
      </c>
      <c r="X197" s="114">
        <f t="shared" si="42"/>
        <v>0</v>
      </c>
      <c r="Y197" s="115">
        <f t="shared" si="42"/>
        <v>0</v>
      </c>
      <c r="Z197" s="115">
        <f t="shared" ref="Z197:AC197" si="53">Z15+Z24+Z33+Z42+Z51+Z60+Z69+Z78+Z87+Z96+Z105+Z114+Z123+Z132+Z141+Z150+Z159+Z168+Z177+Z186</f>
        <v>0</v>
      </c>
      <c r="AA197" s="115">
        <f t="shared" si="53"/>
        <v>0</v>
      </c>
      <c r="AB197" s="115">
        <f t="shared" si="53"/>
        <v>0</v>
      </c>
      <c r="AC197" s="121">
        <f t="shared" si="53"/>
        <v>0</v>
      </c>
    </row>
    <row r="198" spans="7:29">
      <c r="U198" s="229">
        <f t="shared" ref="U198" si="54">U16+U25+U34+U43+U52+U61+U70+U79+U88+U97+U106+U115+U124+U133+U142+U151+U160+U169+U178+U187</f>
        <v>6</v>
      </c>
      <c r="W198" s="133" t="s">
        <v>49</v>
      </c>
      <c r="X198" s="114">
        <f t="shared" si="42"/>
        <v>1</v>
      </c>
      <c r="Y198" s="115">
        <f t="shared" si="42"/>
        <v>1</v>
      </c>
      <c r="Z198" s="115">
        <f t="shared" ref="Z198:AC198" si="55">Z16+Z25+Z34+Z43+Z52+Z61+Z70+Z79+Z88+Z97+Z106+Z115+Z124+Z133+Z142+Z151+Z160+Z169+Z178+Z187</f>
        <v>1</v>
      </c>
      <c r="AA198" s="115">
        <f t="shared" si="55"/>
        <v>1</v>
      </c>
      <c r="AB198" s="115">
        <f t="shared" si="55"/>
        <v>0</v>
      </c>
      <c r="AC198" s="121">
        <f t="shared" si="55"/>
        <v>1</v>
      </c>
    </row>
    <row r="199" spans="7:29">
      <c r="U199" s="230">
        <f t="shared" ref="U199" si="56">U17+U26+U35+U44+U53+U62+U71+U80+U89+U98+U107+U116+U125+U134+U143+U152+U161+U170+U179+U188</f>
        <v>0</v>
      </c>
      <c r="W199" s="134" t="s">
        <v>50</v>
      </c>
      <c r="X199" s="118">
        <f t="shared" si="42"/>
        <v>0</v>
      </c>
      <c r="Y199" s="119">
        <f t="shared" si="42"/>
        <v>0</v>
      </c>
      <c r="Z199" s="119">
        <f t="shared" ref="Z199:AC199" si="57">Z17+Z26+Z35+Z44+Z53+Z62+Z71+Z80+Z89+Z98+Z107+Z116+Z125+Z134+Z143+Z152+Z161+Z170+Z179+Z188</f>
        <v>0</v>
      </c>
      <c r="AA199" s="119">
        <f t="shared" si="57"/>
        <v>0</v>
      </c>
      <c r="AB199" s="119">
        <f t="shared" si="57"/>
        <v>0</v>
      </c>
      <c r="AC199" s="124">
        <f t="shared" si="57"/>
        <v>0</v>
      </c>
    </row>
  </sheetData>
  <mergeCells count="28">
    <mergeCell ref="A135:A143"/>
    <mergeCell ref="R7:T7"/>
    <mergeCell ref="U7:U8"/>
    <mergeCell ref="A9:A17"/>
    <mergeCell ref="A18:A26"/>
    <mergeCell ref="A27:A35"/>
    <mergeCell ref="L7:N7"/>
    <mergeCell ref="O7:Q7"/>
    <mergeCell ref="A36:A44"/>
    <mergeCell ref="B7:B8"/>
    <mergeCell ref="C7:E7"/>
    <mergeCell ref="F7:H7"/>
    <mergeCell ref="I7:K7"/>
    <mergeCell ref="A90:A98"/>
    <mergeCell ref="A99:A107"/>
    <mergeCell ref="A108:A116"/>
    <mergeCell ref="A117:A125"/>
    <mergeCell ref="A126:A134"/>
    <mergeCell ref="A45:A53"/>
    <mergeCell ref="A54:A62"/>
    <mergeCell ref="A63:A71"/>
    <mergeCell ref="A72:A80"/>
    <mergeCell ref="A81:A89"/>
    <mergeCell ref="A153:A161"/>
    <mergeCell ref="A162:A170"/>
    <mergeCell ref="A171:A179"/>
    <mergeCell ref="A180:A188"/>
    <mergeCell ref="A144:A15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5"/>
  <sheetViews>
    <sheetView zoomScale="70" zoomScaleNormal="70" workbookViewId="0">
      <selection activeCell="U137" sqref="U137:U145"/>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3.42578125" bestFit="1"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42522</v>
      </c>
      <c r="B9" s="132" t="s">
        <v>42</v>
      </c>
      <c r="C9" s="92">
        <v>71002633.559999436</v>
      </c>
      <c r="D9" s="93"/>
      <c r="E9" s="94">
        <f>C9-D9</f>
        <v>71002633.559999436</v>
      </c>
      <c r="F9" s="92">
        <v>792661.81</v>
      </c>
      <c r="G9" s="93"/>
      <c r="H9" s="94">
        <f t="shared" ref="H9:H72" si="0">F9-G9</f>
        <v>792661.81</v>
      </c>
      <c r="I9" s="92">
        <v>226874.26000000013</v>
      </c>
      <c r="J9" s="93"/>
      <c r="K9" s="94">
        <f t="shared" ref="K9:K72" si="1">I9-J9</f>
        <v>226874.26000000013</v>
      </c>
      <c r="L9" s="92">
        <v>69290.559999999998</v>
      </c>
      <c r="M9" s="93"/>
      <c r="N9" s="94">
        <f t="shared" ref="N9:N72" si="2">L9-M9</f>
        <v>69290.559999999998</v>
      </c>
      <c r="O9" s="92">
        <v>261198.17</v>
      </c>
      <c r="P9" s="93"/>
      <c r="Q9" s="94">
        <f t="shared" ref="Q9:Q72" si="3">O9-P9</f>
        <v>261198.17</v>
      </c>
      <c r="R9" s="92">
        <v>70106357.279999435</v>
      </c>
      <c r="S9" s="93"/>
      <c r="T9" s="94">
        <f>R9-S9</f>
        <v>70106357.279999435</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v>53369450.260000236</v>
      </c>
      <c r="D10" s="20">
        <v>53369500</v>
      </c>
      <c r="E10" s="96">
        <f t="shared" ref="E10:E73" si="4">C10-D10</f>
        <v>-49.739999763667583</v>
      </c>
      <c r="F10" s="95">
        <v>450448.86000000016</v>
      </c>
      <c r="G10" s="20" t="s">
        <v>491</v>
      </c>
      <c r="H10" s="96">
        <f t="shared" si="0"/>
        <v>-8735.1399999998393</v>
      </c>
      <c r="I10" s="95">
        <v>23271.77</v>
      </c>
      <c r="J10" s="20" t="s">
        <v>657</v>
      </c>
      <c r="K10" s="96">
        <f t="shared" si="1"/>
        <v>6.9999999999708962E-2</v>
      </c>
      <c r="L10" s="95">
        <v>11433.64</v>
      </c>
      <c r="M10" s="20" t="s">
        <v>658</v>
      </c>
      <c r="N10" s="96">
        <f t="shared" si="2"/>
        <v>3.9999999999054126E-2</v>
      </c>
      <c r="O10" s="95">
        <v>130875.54000000002</v>
      </c>
      <c r="P10" s="20" t="s">
        <v>492</v>
      </c>
      <c r="Q10" s="96">
        <f t="shared" si="3"/>
        <v>-0.45999999997729901</v>
      </c>
      <c r="R10" s="95">
        <v>52799963.990000226</v>
      </c>
      <c r="S10" s="20">
        <v>52799950</v>
      </c>
      <c r="T10" s="96">
        <f>R10-S10</f>
        <v>13.99000022560358</v>
      </c>
      <c r="U10" s="221">
        <f>IF(D10=0,0,1)</f>
        <v>1</v>
      </c>
      <c r="V10" s="88"/>
      <c r="W10" s="133" t="s">
        <v>43</v>
      </c>
      <c r="X10" s="114">
        <f t="shared" ref="X10:X73" si="5">+IF(AND(C10&lt;&gt;0,D10&lt;&gt;0,OR(E10&gt;100,E10&lt;-100)),1,0)</f>
        <v>0</v>
      </c>
      <c r="Y10" s="115">
        <f t="shared" ref="Y10:Y73" si="6">+IF(AND(F10&lt;&gt;0,G10&lt;&gt;0,OR(H10&gt;100,H10&lt;-100)),1,0)</f>
        <v>1</v>
      </c>
      <c r="Z10" s="115">
        <f t="shared" ref="Z10:Z73" si="7">+IF(AND(I10&lt;&gt;0,J10&lt;&gt;0,OR(K10&gt;100,K10&lt;-100)),1,0)</f>
        <v>0</v>
      </c>
      <c r="AA10" s="116">
        <f t="shared" ref="AA10:AA73" si="8">+IF(AND(L10&lt;&gt;0,M10&lt;&gt;0,OR(N10&gt;100,N10&lt;-100)),1,0)</f>
        <v>0</v>
      </c>
      <c r="AB10" s="116">
        <f t="shared" ref="AB10:AB73" si="9">+IF(AND(O10&lt;&gt;0,P10&lt;&gt;0,OR(Q10&gt;100,Q10&lt;-100)),1,0)</f>
        <v>0</v>
      </c>
      <c r="AC10" s="117">
        <f t="shared" ref="AC10:AC73" si="10">+IF(AND(R10&lt;&gt;0,S10&lt;&gt;0,OR(T10&gt;100,T10&lt;-100)),1,0)</f>
        <v>0</v>
      </c>
    </row>
    <row r="11" spans="1:29" s="2" customFormat="1" ht="12.75" customHeight="1">
      <c r="A11" s="255"/>
      <c r="B11" s="104" t="s">
        <v>44</v>
      </c>
      <c r="C11" s="95">
        <v>140952645.61999422</v>
      </c>
      <c r="D11" s="20"/>
      <c r="E11" s="96">
        <f t="shared" si="4"/>
        <v>140952645.61999422</v>
      </c>
      <c r="F11" s="95">
        <v>2952353.790000001</v>
      </c>
      <c r="G11" s="20"/>
      <c r="H11" s="96">
        <f t="shared" si="0"/>
        <v>2952353.790000001</v>
      </c>
      <c r="I11" s="95">
        <v>337648.84</v>
      </c>
      <c r="J11" s="20" t="s">
        <v>659</v>
      </c>
      <c r="K11" s="96">
        <f t="shared" si="1"/>
        <v>-0.15999999997438863</v>
      </c>
      <c r="L11" s="95">
        <v>115485.75999999999</v>
      </c>
      <c r="M11" s="20" t="s">
        <v>660</v>
      </c>
      <c r="N11" s="96">
        <f t="shared" si="2"/>
        <v>-0.24000000000523869</v>
      </c>
      <c r="O11" s="95">
        <v>538224.47</v>
      </c>
      <c r="P11" s="20"/>
      <c r="Q11" s="96">
        <f t="shared" si="3"/>
        <v>538224.47</v>
      </c>
      <c r="R11" s="95">
        <v>146050336.70999423</v>
      </c>
      <c r="S11" s="20"/>
      <c r="T11" s="96">
        <f t="shared" ref="T11:T17" si="11">R11-S11</f>
        <v>146050336.70999423</v>
      </c>
      <c r="U11" s="221">
        <f t="shared" ref="U11:U17" si="12">IF(D11=0,0,1)</f>
        <v>0</v>
      </c>
      <c r="V11" s="88"/>
      <c r="W11" s="104" t="s">
        <v>44</v>
      </c>
      <c r="X11" s="114">
        <f t="shared" si="5"/>
        <v>0</v>
      </c>
      <c r="Y11" s="115">
        <f t="shared" si="6"/>
        <v>0</v>
      </c>
      <c r="Z11" s="115">
        <f t="shared" si="7"/>
        <v>0</v>
      </c>
      <c r="AA11" s="116">
        <f t="shared" si="8"/>
        <v>0</v>
      </c>
      <c r="AB11" s="116">
        <f t="shared" si="9"/>
        <v>0</v>
      </c>
      <c r="AC11" s="117">
        <f t="shared" si="10"/>
        <v>0</v>
      </c>
    </row>
    <row r="12" spans="1:29" s="2" customFormat="1" ht="12.75" customHeight="1">
      <c r="A12" s="255"/>
      <c r="B12" s="133" t="s">
        <v>45</v>
      </c>
      <c r="C12" s="95">
        <v>86396426.291397929</v>
      </c>
      <c r="D12" s="20"/>
      <c r="E12" s="96">
        <f t="shared" si="4"/>
        <v>86396426.291397929</v>
      </c>
      <c r="F12" s="95">
        <v>1058157.7900000003</v>
      </c>
      <c r="G12" s="20"/>
      <c r="H12" s="96">
        <f t="shared" si="0"/>
        <v>1058157.7900000003</v>
      </c>
      <c r="I12" s="95">
        <v>64390.879999999997</v>
      </c>
      <c r="J12" s="20"/>
      <c r="K12" s="96">
        <f t="shared" si="1"/>
        <v>64390.879999999997</v>
      </c>
      <c r="L12" s="95">
        <v>16066.78</v>
      </c>
      <c r="M12" s="20"/>
      <c r="N12" s="96">
        <f t="shared" si="2"/>
        <v>16066.78</v>
      </c>
      <c r="O12" s="95">
        <v>402966.15</v>
      </c>
      <c r="P12" s="20"/>
      <c r="Q12" s="96">
        <f t="shared" si="3"/>
        <v>402966.15</v>
      </c>
      <c r="R12" s="95">
        <v>84983626.451397941</v>
      </c>
      <c r="S12" s="20"/>
      <c r="T12" s="96">
        <f t="shared" si="11"/>
        <v>84983626.451397941</v>
      </c>
      <c r="U12" s="221">
        <f t="shared" si="12"/>
        <v>0</v>
      </c>
      <c r="V12" s="88"/>
      <c r="W12" s="133" t="s">
        <v>45</v>
      </c>
      <c r="X12" s="114">
        <f t="shared" si="5"/>
        <v>0</v>
      </c>
      <c r="Y12" s="115">
        <f t="shared" si="6"/>
        <v>0</v>
      </c>
      <c r="Z12" s="115">
        <f t="shared" si="7"/>
        <v>0</v>
      </c>
      <c r="AA12" s="116">
        <f t="shared" si="8"/>
        <v>0</v>
      </c>
      <c r="AB12" s="116">
        <f t="shared" si="9"/>
        <v>0</v>
      </c>
      <c r="AC12" s="117">
        <f t="shared" si="10"/>
        <v>0</v>
      </c>
    </row>
    <row r="13" spans="1:29" s="2" customFormat="1" ht="12.75" customHeight="1">
      <c r="A13" s="255"/>
      <c r="B13" s="133" t="s">
        <v>46</v>
      </c>
      <c r="C13" s="95">
        <v>139884265.58999842</v>
      </c>
      <c r="E13" s="96">
        <f t="shared" si="4"/>
        <v>139884265.58999842</v>
      </c>
      <c r="F13" s="95">
        <v>2585673.0000000005</v>
      </c>
      <c r="H13" s="96">
        <f t="shared" si="0"/>
        <v>2585673.0000000005</v>
      </c>
      <c r="I13" s="95">
        <v>182454.93</v>
      </c>
      <c r="J13" s="20" t="s">
        <v>661</v>
      </c>
      <c r="K13" s="96">
        <f t="shared" si="1"/>
        <v>-7.0000000006984919E-2</v>
      </c>
      <c r="L13" s="95">
        <v>356872.91</v>
      </c>
      <c r="M13" s="20" t="s">
        <v>662</v>
      </c>
      <c r="N13" s="96">
        <f t="shared" si="2"/>
        <v>-9.0000000025611371E-2</v>
      </c>
      <c r="O13" s="95">
        <v>471277.78999999986</v>
      </c>
      <c r="Q13" s="96">
        <f t="shared" si="3"/>
        <v>471277.78999999986</v>
      </c>
      <c r="R13" s="95">
        <v>136652896.81999841</v>
      </c>
      <c r="T13" s="96">
        <f>R13-S10</f>
        <v>83852946.819998413</v>
      </c>
      <c r="U13" s="221">
        <f>IF(D10=0,0,1)</f>
        <v>1</v>
      </c>
      <c r="V13" s="88"/>
      <c r="W13" s="133" t="s">
        <v>46</v>
      </c>
      <c r="X13" s="114">
        <f t="shared" si="5"/>
        <v>0</v>
      </c>
      <c r="Y13" s="115">
        <f t="shared" si="6"/>
        <v>0</v>
      </c>
      <c r="Z13" s="115">
        <f t="shared" si="7"/>
        <v>0</v>
      </c>
      <c r="AA13" s="116">
        <f t="shared" si="8"/>
        <v>0</v>
      </c>
      <c r="AB13" s="116">
        <f t="shared" si="9"/>
        <v>0</v>
      </c>
      <c r="AC13" s="117">
        <f t="shared" si="10"/>
        <v>0</v>
      </c>
    </row>
    <row r="14" spans="1:29" s="2" customFormat="1" ht="12.75" customHeight="1">
      <c r="A14" s="255"/>
      <c r="B14" s="133" t="s">
        <v>47</v>
      </c>
      <c r="C14" s="95">
        <v>35752714.860000141</v>
      </c>
      <c r="D14" s="20">
        <v>140952604</v>
      </c>
      <c r="E14" s="96">
        <f t="shared" si="4"/>
        <v>-105199889.13999987</v>
      </c>
      <c r="F14" s="95">
        <v>306053.27000000014</v>
      </c>
      <c r="G14" s="20" t="s">
        <v>493</v>
      </c>
      <c r="H14" s="96">
        <f t="shared" si="0"/>
        <v>-2646296.73</v>
      </c>
      <c r="I14" s="95">
        <v>109937.14</v>
      </c>
      <c r="J14" s="20"/>
      <c r="K14" s="96">
        <f t="shared" si="1"/>
        <v>109937.14</v>
      </c>
      <c r="L14" s="95">
        <v>76243.87999999999</v>
      </c>
      <c r="M14" s="20"/>
      <c r="N14" s="96">
        <f t="shared" si="2"/>
        <v>76243.87999999999</v>
      </c>
      <c r="O14" s="95">
        <v>0</v>
      </c>
      <c r="P14" s="20" t="s">
        <v>494</v>
      </c>
      <c r="Q14" s="96">
        <f t="shared" si="3"/>
        <v>-538225</v>
      </c>
      <c r="R14" s="95">
        <v>37194952.040000141</v>
      </c>
      <c r="S14" s="20">
        <v>146050300</v>
      </c>
      <c r="T14" s="96">
        <f t="shared" si="11"/>
        <v>-108855347.95999986</v>
      </c>
      <c r="U14" s="221">
        <f t="shared" si="12"/>
        <v>1</v>
      </c>
      <c r="V14" s="88"/>
      <c r="W14" s="133" t="s">
        <v>47</v>
      </c>
      <c r="X14" s="114">
        <f t="shared" si="5"/>
        <v>1</v>
      </c>
      <c r="Y14" s="115">
        <f t="shared" si="6"/>
        <v>1</v>
      </c>
      <c r="Z14" s="115">
        <f t="shared" si="7"/>
        <v>0</v>
      </c>
      <c r="AA14" s="116">
        <f t="shared" si="8"/>
        <v>0</v>
      </c>
      <c r="AB14" s="116">
        <f t="shared" si="9"/>
        <v>0</v>
      </c>
      <c r="AC14" s="117">
        <f t="shared" si="10"/>
        <v>1</v>
      </c>
    </row>
    <row r="15" spans="1:29" s="2" customFormat="1" ht="12.75" customHeight="1">
      <c r="A15" s="255"/>
      <c r="B15" s="133" t="s">
        <v>48</v>
      </c>
      <c r="C15" s="95">
        <v>132589672.61999871</v>
      </c>
      <c r="D15" s="20">
        <v>0</v>
      </c>
      <c r="E15" s="96">
        <f t="shared" si="4"/>
        <v>132589672.61999871</v>
      </c>
      <c r="F15" s="95">
        <v>1485398.1500000006</v>
      </c>
      <c r="G15" s="20"/>
      <c r="H15" s="96">
        <f t="shared" si="0"/>
        <v>1485398.1500000006</v>
      </c>
      <c r="I15" s="95">
        <v>296164.77999999997</v>
      </c>
      <c r="J15" s="20"/>
      <c r="K15" s="96">
        <f t="shared" si="1"/>
        <v>296164.77999999997</v>
      </c>
      <c r="L15" s="95">
        <v>79594.299999999988</v>
      </c>
      <c r="M15" s="20"/>
      <c r="N15" s="96">
        <f t="shared" si="2"/>
        <v>79594.299999999988</v>
      </c>
      <c r="O15" s="95">
        <v>726190.73</v>
      </c>
      <c r="P15" s="20"/>
      <c r="Q15" s="96">
        <f t="shared" si="3"/>
        <v>726190.73</v>
      </c>
      <c r="R15" s="95">
        <v>130594654.2199987</v>
      </c>
      <c r="S15" s="20">
        <v>0</v>
      </c>
      <c r="T15" s="96">
        <f t="shared" si="11"/>
        <v>130594654.2199987</v>
      </c>
      <c r="U15" s="221">
        <f t="shared" si="12"/>
        <v>0</v>
      </c>
      <c r="V15" s="88"/>
      <c r="W15" s="133" t="s">
        <v>48</v>
      </c>
      <c r="X15" s="114">
        <f t="shared" si="5"/>
        <v>0</v>
      </c>
      <c r="Y15" s="115">
        <f t="shared" si="6"/>
        <v>0</v>
      </c>
      <c r="Z15" s="115">
        <f t="shared" si="7"/>
        <v>0</v>
      </c>
      <c r="AA15" s="116">
        <f t="shared" si="8"/>
        <v>0</v>
      </c>
      <c r="AB15" s="116">
        <f t="shared" si="9"/>
        <v>0</v>
      </c>
      <c r="AC15" s="117">
        <f t="shared" si="10"/>
        <v>0</v>
      </c>
    </row>
    <row r="16" spans="1:29" s="2" customFormat="1" ht="12.75" customHeight="1">
      <c r="A16" s="255"/>
      <c r="B16" s="133" t="s">
        <v>49</v>
      </c>
      <c r="C16" s="95">
        <v>158303956.11999938</v>
      </c>
      <c r="D16" s="20">
        <v>139884300</v>
      </c>
      <c r="E16" s="96">
        <f t="shared" si="4"/>
        <v>18419656.119999379</v>
      </c>
      <c r="F16" s="95">
        <v>2103683.2600000016</v>
      </c>
      <c r="G16" s="20" t="s">
        <v>495</v>
      </c>
      <c r="H16" s="96">
        <f t="shared" si="0"/>
        <v>-481986.73999999836</v>
      </c>
      <c r="I16" s="95">
        <v>187807.71</v>
      </c>
      <c r="J16" s="20"/>
      <c r="K16" s="96">
        <f t="shared" si="1"/>
        <v>187807.71</v>
      </c>
      <c r="L16" s="95">
        <v>462248.04</v>
      </c>
      <c r="M16" s="20"/>
      <c r="N16" s="96">
        <f t="shared" si="2"/>
        <v>462248.04</v>
      </c>
      <c r="O16" s="95">
        <v>737060.1</v>
      </c>
      <c r="P16" s="20" t="s">
        <v>496</v>
      </c>
      <c r="Q16" s="96">
        <f t="shared" si="3"/>
        <v>265782.09999999998</v>
      </c>
      <c r="R16" s="95">
        <v>155188772.42999938</v>
      </c>
      <c r="S16" s="20">
        <v>136653300</v>
      </c>
      <c r="T16" s="96">
        <f t="shared" si="11"/>
        <v>18535472.429999381</v>
      </c>
      <c r="U16" s="221">
        <f t="shared" si="12"/>
        <v>1</v>
      </c>
      <c r="V16" s="88"/>
      <c r="W16" s="133" t="s">
        <v>49</v>
      </c>
      <c r="X16" s="114">
        <f t="shared" si="5"/>
        <v>1</v>
      </c>
      <c r="Y16" s="115">
        <f t="shared" si="6"/>
        <v>1</v>
      </c>
      <c r="Z16" s="115">
        <f t="shared" si="7"/>
        <v>0</v>
      </c>
      <c r="AA16" s="116">
        <f t="shared" si="8"/>
        <v>0</v>
      </c>
      <c r="AB16" s="116">
        <f t="shared" si="9"/>
        <v>1</v>
      </c>
      <c r="AC16" s="117">
        <f t="shared" si="10"/>
        <v>1</v>
      </c>
    </row>
    <row r="17" spans="1:29" s="2" customFormat="1" ht="12.75" customHeight="1">
      <c r="A17" s="256"/>
      <c r="B17" s="134" t="s">
        <v>50</v>
      </c>
      <c r="C17" s="97">
        <v>134400254.72999999</v>
      </c>
      <c r="D17" s="98"/>
      <c r="E17" s="99">
        <f t="shared" si="4"/>
        <v>134400254.72999999</v>
      </c>
      <c r="F17" s="97">
        <v>1613001.42</v>
      </c>
      <c r="G17" s="98"/>
      <c r="H17" s="99">
        <f t="shared" si="0"/>
        <v>1613001.42</v>
      </c>
      <c r="I17" s="97">
        <v>122097.88</v>
      </c>
      <c r="J17" s="98"/>
      <c r="K17" s="99">
        <f t="shared" si="1"/>
        <v>122097.88</v>
      </c>
      <c r="L17" s="97">
        <v>79906.109999999957</v>
      </c>
      <c r="M17" s="98"/>
      <c r="N17" s="99">
        <f t="shared" si="2"/>
        <v>79906.109999999957</v>
      </c>
      <c r="O17" s="97">
        <v>353715.66</v>
      </c>
      <c r="P17" s="98"/>
      <c r="Q17" s="99">
        <f t="shared" si="3"/>
        <v>353715.66</v>
      </c>
      <c r="R17" s="97">
        <v>132475729.42</v>
      </c>
      <c r="S17" s="98"/>
      <c r="T17" s="99">
        <f t="shared" si="11"/>
        <v>132475729.42</v>
      </c>
      <c r="U17" s="222">
        <f t="shared" si="12"/>
        <v>0</v>
      </c>
      <c r="V17" s="88"/>
      <c r="W17" s="134" t="s">
        <v>50</v>
      </c>
      <c r="X17" s="118">
        <f t="shared" si="5"/>
        <v>0</v>
      </c>
      <c r="Y17" s="119">
        <f t="shared" si="6"/>
        <v>0</v>
      </c>
      <c r="Z17" s="119">
        <f t="shared" si="7"/>
        <v>0</v>
      </c>
      <c r="AA17" s="120">
        <f t="shared" si="8"/>
        <v>0</v>
      </c>
      <c r="AB17" s="120">
        <f t="shared" si="9"/>
        <v>0</v>
      </c>
      <c r="AC17" s="223">
        <f t="shared" si="10"/>
        <v>0</v>
      </c>
    </row>
    <row r="18" spans="1:29" ht="15.75" customHeight="1">
      <c r="A18" s="254">
        <v>42523</v>
      </c>
      <c r="B18" s="132" t="s">
        <v>42</v>
      </c>
      <c r="C18" s="92">
        <v>70106357.279999435</v>
      </c>
      <c r="D18" s="93"/>
      <c r="E18" s="94">
        <f t="shared" si="4"/>
        <v>70106357.279999435</v>
      </c>
      <c r="F18" s="92">
        <v>873070.57</v>
      </c>
      <c r="G18" s="93"/>
      <c r="H18" s="94">
        <f t="shared" si="0"/>
        <v>873070.57</v>
      </c>
      <c r="I18" s="92">
        <v>104019.66</v>
      </c>
      <c r="J18" s="93"/>
      <c r="K18" s="94">
        <f t="shared" si="1"/>
        <v>104019.66</v>
      </c>
      <c r="L18" s="92">
        <v>0</v>
      </c>
      <c r="M18" s="93"/>
      <c r="N18" s="94">
        <f t="shared" si="2"/>
        <v>0</v>
      </c>
      <c r="O18" s="92">
        <v>344803.45</v>
      </c>
      <c r="P18" s="93"/>
      <c r="Q18" s="94">
        <f t="shared" si="3"/>
        <v>344803.45</v>
      </c>
      <c r="R18" s="92">
        <v>68992502.919999436</v>
      </c>
      <c r="S18" s="93"/>
      <c r="T18" s="94">
        <f>R18-S18</f>
        <v>68992502.919999436</v>
      </c>
      <c r="U18" s="220">
        <f>IF(D18=0,0,1)</f>
        <v>0</v>
      </c>
      <c r="W18" s="132" t="s">
        <v>42</v>
      </c>
      <c r="X18" s="110">
        <f t="shared" si="5"/>
        <v>0</v>
      </c>
      <c r="Y18" s="111">
        <f t="shared" si="6"/>
        <v>0</v>
      </c>
      <c r="Z18" s="111">
        <f t="shared" si="7"/>
        <v>0</v>
      </c>
      <c r="AA18" s="112">
        <f t="shared" si="8"/>
        <v>0</v>
      </c>
      <c r="AB18" s="112">
        <f t="shared" si="9"/>
        <v>0</v>
      </c>
      <c r="AC18" s="113">
        <f t="shared" si="10"/>
        <v>0</v>
      </c>
    </row>
    <row r="19" spans="1:29" ht="15.75">
      <c r="A19" s="255"/>
      <c r="B19" s="133" t="s">
        <v>43</v>
      </c>
      <c r="C19" s="95">
        <v>52799963.990000226</v>
      </c>
      <c r="D19" s="20"/>
      <c r="E19" s="96">
        <f t="shared" si="4"/>
        <v>52799963.990000226</v>
      </c>
      <c r="F19" s="95">
        <v>315972.03000000003</v>
      </c>
      <c r="G19" s="20"/>
      <c r="H19" s="96">
        <f t="shared" si="0"/>
        <v>315972.03000000003</v>
      </c>
      <c r="I19" s="95">
        <v>26215.51</v>
      </c>
      <c r="J19" s="20"/>
      <c r="K19" s="96">
        <f t="shared" si="1"/>
        <v>26215.51</v>
      </c>
      <c r="L19" s="95">
        <v>135445.45000000001</v>
      </c>
      <c r="M19" s="20"/>
      <c r="N19" s="96">
        <f t="shared" si="2"/>
        <v>135445.45000000001</v>
      </c>
      <c r="O19" s="95">
        <v>186062.49</v>
      </c>
      <c r="P19" s="20"/>
      <c r="Q19" s="96">
        <f t="shared" si="3"/>
        <v>186062.49</v>
      </c>
      <c r="R19" s="95">
        <v>52188699.530000232</v>
      </c>
      <c r="S19" s="20"/>
      <c r="T19" s="96">
        <f t="shared" ref="T19:T82" si="13">R19-S19</f>
        <v>52188699.530000232</v>
      </c>
      <c r="U19" s="221">
        <f t="shared" ref="U19:U82" si="14">IF(D19=0,0,1)</f>
        <v>0</v>
      </c>
      <c r="W19" s="133" t="s">
        <v>43</v>
      </c>
      <c r="X19" s="114">
        <f t="shared" si="5"/>
        <v>0</v>
      </c>
      <c r="Y19" s="115">
        <f t="shared" si="6"/>
        <v>0</v>
      </c>
      <c r="Z19" s="115">
        <f t="shared" si="7"/>
        <v>0</v>
      </c>
      <c r="AA19" s="116">
        <f t="shared" si="8"/>
        <v>0</v>
      </c>
      <c r="AB19" s="116">
        <f t="shared" si="9"/>
        <v>0</v>
      </c>
      <c r="AC19" s="117">
        <f t="shared" si="10"/>
        <v>0</v>
      </c>
    </row>
    <row r="20" spans="1:29" ht="15.75">
      <c r="A20" s="255"/>
      <c r="B20" s="104" t="s">
        <v>44</v>
      </c>
      <c r="C20" s="95">
        <v>146050336.70999423</v>
      </c>
      <c r="D20" s="20">
        <v>146050300</v>
      </c>
      <c r="E20" s="96">
        <f t="shared" si="4"/>
        <v>36.709994226694107</v>
      </c>
      <c r="F20" s="95">
        <v>3550116.7799999989</v>
      </c>
      <c r="G20" s="20" t="s">
        <v>497</v>
      </c>
      <c r="H20" s="96">
        <f t="shared" si="0"/>
        <v>-3.2200000011362135</v>
      </c>
      <c r="I20" s="95">
        <v>122493.12</v>
      </c>
      <c r="J20" s="20" t="s">
        <v>663</v>
      </c>
      <c r="K20" s="96">
        <f t="shared" si="1"/>
        <v>0.11999999999534339</v>
      </c>
      <c r="L20" s="95">
        <v>18197.93</v>
      </c>
      <c r="M20" s="20" t="s">
        <v>664</v>
      </c>
      <c r="N20" s="96">
        <f t="shared" si="2"/>
        <v>2.9999999998835847E-2</v>
      </c>
      <c r="O20" s="95">
        <v>631375.7699999999</v>
      </c>
      <c r="P20" s="20" t="s">
        <v>498</v>
      </c>
      <c r="Q20" s="96">
        <f t="shared" si="3"/>
        <v>-0.23000000009778887</v>
      </c>
      <c r="R20" s="95">
        <v>141973139.34999421</v>
      </c>
      <c r="S20" s="20">
        <v>141973104</v>
      </c>
      <c r="T20" s="96">
        <f t="shared" si="13"/>
        <v>35.349994212388992</v>
      </c>
      <c r="U20" s="221">
        <f t="shared" si="14"/>
        <v>1</v>
      </c>
      <c r="W20" s="104" t="s">
        <v>44</v>
      </c>
      <c r="X20" s="114">
        <f t="shared" si="5"/>
        <v>0</v>
      </c>
      <c r="Y20" s="115">
        <f t="shared" si="6"/>
        <v>0</v>
      </c>
      <c r="Z20" s="115">
        <f t="shared" si="7"/>
        <v>0</v>
      </c>
      <c r="AA20" s="116">
        <f t="shared" si="8"/>
        <v>0</v>
      </c>
      <c r="AB20" s="116">
        <f t="shared" si="9"/>
        <v>0</v>
      </c>
      <c r="AC20" s="117">
        <f t="shared" si="10"/>
        <v>0</v>
      </c>
    </row>
    <row r="21" spans="1:29" ht="15.75">
      <c r="A21" s="255"/>
      <c r="B21" s="133" t="s">
        <v>45</v>
      </c>
      <c r="C21" s="95">
        <v>84983626.451397941</v>
      </c>
      <c r="D21" s="20">
        <v>0</v>
      </c>
      <c r="E21" s="96">
        <f t="shared" si="4"/>
        <v>84983626.451397941</v>
      </c>
      <c r="F21" s="95">
        <v>1606612.8100000005</v>
      </c>
      <c r="G21" s="20"/>
      <c r="H21" s="96">
        <f t="shared" si="0"/>
        <v>1606612.8100000005</v>
      </c>
      <c r="I21" s="95">
        <v>133683.79</v>
      </c>
      <c r="J21" s="20"/>
      <c r="K21" s="96">
        <f t="shared" si="1"/>
        <v>133683.79</v>
      </c>
      <c r="L21" s="95">
        <v>14813.65</v>
      </c>
      <c r="M21" s="20"/>
      <c r="N21" s="96">
        <f t="shared" si="2"/>
        <v>14813.65</v>
      </c>
      <c r="O21" s="95">
        <v>320629.25</v>
      </c>
      <c r="P21" s="20"/>
      <c r="Q21" s="96">
        <f t="shared" si="3"/>
        <v>320629.25</v>
      </c>
      <c r="R21" s="95">
        <v>83175254.531397939</v>
      </c>
      <c r="S21" s="20">
        <v>0</v>
      </c>
      <c r="T21" s="96">
        <f t="shared" si="13"/>
        <v>83175254.531397939</v>
      </c>
      <c r="U21" s="221">
        <f t="shared" si="14"/>
        <v>0</v>
      </c>
      <c r="W21" s="133" t="s">
        <v>45</v>
      </c>
      <c r="X21" s="114">
        <f t="shared" si="5"/>
        <v>0</v>
      </c>
      <c r="Y21" s="115">
        <f t="shared" si="6"/>
        <v>0</v>
      </c>
      <c r="Z21" s="115">
        <f t="shared" si="7"/>
        <v>0</v>
      </c>
      <c r="AA21" s="116">
        <f t="shared" si="8"/>
        <v>0</v>
      </c>
      <c r="AB21" s="116">
        <f t="shared" si="9"/>
        <v>0</v>
      </c>
      <c r="AC21" s="117">
        <f t="shared" si="10"/>
        <v>0</v>
      </c>
    </row>
    <row r="22" spans="1:29" ht="15.75">
      <c r="A22" s="255"/>
      <c r="B22" s="133" t="s">
        <v>46</v>
      </c>
      <c r="C22" s="95">
        <v>136652896.81999841</v>
      </c>
      <c r="D22" s="20">
        <v>136653300</v>
      </c>
      <c r="E22" s="96">
        <f t="shared" si="4"/>
        <v>-403.18000158667564</v>
      </c>
      <c r="F22" s="95">
        <v>2257689.1199999992</v>
      </c>
      <c r="G22" s="20" t="s">
        <v>499</v>
      </c>
      <c r="H22" s="96">
        <f t="shared" si="0"/>
        <v>-0.88000000081956387</v>
      </c>
      <c r="I22" s="95">
        <v>165932.60000000006</v>
      </c>
      <c r="J22" s="20" t="s">
        <v>665</v>
      </c>
      <c r="K22" s="96">
        <f t="shared" si="1"/>
        <v>-0.39999999993597157</v>
      </c>
      <c r="L22" s="95">
        <v>163917</v>
      </c>
      <c r="M22" s="20" t="s">
        <v>666</v>
      </c>
      <c r="N22" s="96">
        <f t="shared" si="2"/>
        <v>0</v>
      </c>
      <c r="O22" s="95">
        <v>368302.19000000018</v>
      </c>
      <c r="P22" s="20" t="s">
        <v>500</v>
      </c>
      <c r="Q22" s="96">
        <f t="shared" si="3"/>
        <v>0.19000000017695129</v>
      </c>
      <c r="R22" s="95">
        <v>134028921.10999843</v>
      </c>
      <c r="S22" s="20">
        <v>134029300</v>
      </c>
      <c r="T22" s="96">
        <f t="shared" si="13"/>
        <v>-378.89000156521797</v>
      </c>
      <c r="U22" s="221">
        <f t="shared" si="14"/>
        <v>1</v>
      </c>
      <c r="W22" s="133" t="s">
        <v>46</v>
      </c>
      <c r="X22" s="114">
        <f t="shared" si="5"/>
        <v>1</v>
      </c>
      <c r="Y22" s="115">
        <f t="shared" si="6"/>
        <v>0</v>
      </c>
      <c r="Z22" s="115">
        <f t="shared" si="7"/>
        <v>0</v>
      </c>
      <c r="AA22" s="116">
        <f t="shared" si="8"/>
        <v>0</v>
      </c>
      <c r="AB22" s="116">
        <f t="shared" si="9"/>
        <v>0</v>
      </c>
      <c r="AC22" s="117">
        <f t="shared" si="10"/>
        <v>1</v>
      </c>
    </row>
    <row r="23" spans="1:29" ht="15.75">
      <c r="A23" s="255"/>
      <c r="B23" s="133" t="s">
        <v>47</v>
      </c>
      <c r="C23" s="95">
        <v>37194952.040000141</v>
      </c>
      <c r="D23" s="20"/>
      <c r="E23" s="96">
        <f t="shared" si="4"/>
        <v>37194952.040000141</v>
      </c>
      <c r="F23" s="95">
        <v>377160.16000000009</v>
      </c>
      <c r="G23" s="20"/>
      <c r="H23" s="96">
        <f t="shared" si="0"/>
        <v>377160.16000000009</v>
      </c>
      <c r="I23" s="95">
        <v>30327.98</v>
      </c>
      <c r="J23" s="20"/>
      <c r="K23" s="96">
        <f t="shared" si="1"/>
        <v>30327.98</v>
      </c>
      <c r="L23" s="95">
        <v>6655.09</v>
      </c>
      <c r="M23" s="20"/>
      <c r="N23" s="96">
        <f t="shared" si="2"/>
        <v>6655.09</v>
      </c>
      <c r="O23" s="95">
        <v>290085.38999999996</v>
      </c>
      <c r="P23" s="20"/>
      <c r="Q23" s="96">
        <f t="shared" si="3"/>
        <v>290085.38999999996</v>
      </c>
      <c r="R23" s="95">
        <v>37671550.570000142</v>
      </c>
      <c r="S23" s="20"/>
      <c r="T23" s="96">
        <f t="shared" si="13"/>
        <v>37671550.570000142</v>
      </c>
      <c r="U23" s="221">
        <f t="shared" si="14"/>
        <v>0</v>
      </c>
      <c r="W23" s="133" t="s">
        <v>47</v>
      </c>
      <c r="X23" s="114">
        <f t="shared" si="5"/>
        <v>0</v>
      </c>
      <c r="Y23" s="115">
        <f t="shared" si="6"/>
        <v>0</v>
      </c>
      <c r="Z23" s="115">
        <f t="shared" si="7"/>
        <v>0</v>
      </c>
      <c r="AA23" s="116">
        <f t="shared" si="8"/>
        <v>0</v>
      </c>
      <c r="AB23" s="116">
        <f t="shared" si="9"/>
        <v>0</v>
      </c>
      <c r="AC23" s="117">
        <f t="shared" si="10"/>
        <v>0</v>
      </c>
    </row>
    <row r="24" spans="1:29" ht="15.75">
      <c r="A24" s="255"/>
      <c r="B24" s="133" t="s">
        <v>48</v>
      </c>
      <c r="C24" s="95">
        <v>130594654.2199987</v>
      </c>
      <c r="D24" s="20"/>
      <c r="E24" s="96">
        <f t="shared" si="4"/>
        <v>130594654.2199987</v>
      </c>
      <c r="F24" s="95">
        <v>1177457.99</v>
      </c>
      <c r="G24" s="20"/>
      <c r="H24" s="96">
        <f t="shared" si="0"/>
        <v>1177457.99</v>
      </c>
      <c r="I24" s="95">
        <v>264638.52</v>
      </c>
      <c r="J24" s="20"/>
      <c r="K24" s="96">
        <f t="shared" si="1"/>
        <v>264638.52</v>
      </c>
      <c r="L24" s="95">
        <v>190916.67</v>
      </c>
      <c r="M24" s="20"/>
      <c r="N24" s="96">
        <f t="shared" si="2"/>
        <v>190916.67</v>
      </c>
      <c r="O24" s="95">
        <v>733952.44000000018</v>
      </c>
      <c r="P24" s="20"/>
      <c r="Q24" s="96">
        <f t="shared" si="3"/>
        <v>733952.44000000018</v>
      </c>
      <c r="R24" s="95">
        <v>128756965.6399987</v>
      </c>
      <c r="S24" s="20"/>
      <c r="T24" s="96">
        <f t="shared" si="13"/>
        <v>128756965.6399987</v>
      </c>
      <c r="U24" s="221">
        <f t="shared" si="14"/>
        <v>0</v>
      </c>
      <c r="W24" s="133" t="s">
        <v>48</v>
      </c>
      <c r="X24" s="114">
        <f t="shared" si="5"/>
        <v>0</v>
      </c>
      <c r="Y24" s="115">
        <f t="shared" si="6"/>
        <v>0</v>
      </c>
      <c r="Z24" s="115">
        <f t="shared" si="7"/>
        <v>0</v>
      </c>
      <c r="AA24" s="116">
        <f t="shared" si="8"/>
        <v>0</v>
      </c>
      <c r="AB24" s="116">
        <f t="shared" si="9"/>
        <v>0</v>
      </c>
      <c r="AC24" s="117">
        <f t="shared" si="10"/>
        <v>0</v>
      </c>
    </row>
    <row r="25" spans="1:29" ht="15.75">
      <c r="A25" s="255"/>
      <c r="B25" s="133" t="s">
        <v>49</v>
      </c>
      <c r="C25" s="95">
        <v>155188772.42999938</v>
      </c>
      <c r="D25" s="20"/>
      <c r="E25" s="96">
        <f t="shared" si="4"/>
        <v>155188772.42999938</v>
      </c>
      <c r="F25" s="95">
        <v>2002952.5399999989</v>
      </c>
      <c r="G25" s="20"/>
      <c r="H25" s="96">
        <f t="shared" si="0"/>
        <v>2002952.5399999989</v>
      </c>
      <c r="I25" s="95">
        <v>331473.8</v>
      </c>
      <c r="J25" s="20"/>
      <c r="K25" s="96">
        <f t="shared" si="1"/>
        <v>331473.8</v>
      </c>
      <c r="L25" s="95">
        <v>590388.73999999987</v>
      </c>
      <c r="M25" s="20"/>
      <c r="N25" s="96">
        <f t="shared" si="2"/>
        <v>590388.73999999987</v>
      </c>
      <c r="O25" s="95">
        <v>744660.29</v>
      </c>
      <c r="P25" s="20"/>
      <c r="Q25" s="96">
        <f t="shared" si="3"/>
        <v>744660.29</v>
      </c>
      <c r="R25" s="95">
        <v>152182244.6599994</v>
      </c>
      <c r="S25" s="20"/>
      <c r="T25" s="96">
        <f t="shared" si="13"/>
        <v>152182244.6599994</v>
      </c>
      <c r="U25" s="221">
        <f t="shared" si="14"/>
        <v>0</v>
      </c>
      <c r="W25" s="133" t="s">
        <v>49</v>
      </c>
      <c r="X25" s="114">
        <f t="shared" si="5"/>
        <v>0</v>
      </c>
      <c r="Y25" s="115">
        <f t="shared" si="6"/>
        <v>0</v>
      </c>
      <c r="Z25" s="115">
        <f t="shared" si="7"/>
        <v>0</v>
      </c>
      <c r="AA25" s="116">
        <f t="shared" si="8"/>
        <v>0</v>
      </c>
      <c r="AB25" s="116">
        <f t="shared" si="9"/>
        <v>0</v>
      </c>
      <c r="AC25" s="117">
        <f t="shared" si="10"/>
        <v>0</v>
      </c>
    </row>
    <row r="26" spans="1:29" ht="15.75">
      <c r="A26" s="256"/>
      <c r="B26" s="134" t="s">
        <v>50</v>
      </c>
      <c r="C26" s="97">
        <v>132475729.42</v>
      </c>
      <c r="D26" s="98"/>
      <c r="E26" s="99">
        <f t="shared" si="4"/>
        <v>132475729.42</v>
      </c>
      <c r="F26" s="97">
        <v>1236871.4099999999</v>
      </c>
      <c r="G26" s="98"/>
      <c r="H26" s="99">
        <f t="shared" si="0"/>
        <v>1236871.4099999999</v>
      </c>
      <c r="I26" s="97">
        <v>213990.9</v>
      </c>
      <c r="J26" s="98"/>
      <c r="K26" s="99">
        <f t="shared" si="1"/>
        <v>213990.9</v>
      </c>
      <c r="L26" s="97">
        <v>102052.94</v>
      </c>
      <c r="M26" s="98"/>
      <c r="N26" s="99">
        <f t="shared" si="2"/>
        <v>102052.94</v>
      </c>
      <c r="O26" s="97">
        <v>361515.72</v>
      </c>
      <c r="P26" s="98"/>
      <c r="Q26" s="99">
        <f t="shared" si="3"/>
        <v>361515.72</v>
      </c>
      <c r="R26" s="97">
        <v>130989280.25</v>
      </c>
      <c r="S26" s="98"/>
      <c r="T26" s="99">
        <f t="shared" si="13"/>
        <v>130989280.25</v>
      </c>
      <c r="U26" s="222">
        <f t="shared" si="14"/>
        <v>0</v>
      </c>
      <c r="W26" s="134" t="s">
        <v>50</v>
      </c>
      <c r="X26" s="118">
        <f t="shared" si="5"/>
        <v>0</v>
      </c>
      <c r="Y26" s="119">
        <f t="shared" si="6"/>
        <v>0</v>
      </c>
      <c r="Z26" s="119">
        <f t="shared" si="7"/>
        <v>0</v>
      </c>
      <c r="AA26" s="120">
        <f t="shared" si="8"/>
        <v>0</v>
      </c>
      <c r="AB26" s="120">
        <f t="shared" si="9"/>
        <v>0</v>
      </c>
      <c r="AC26" s="223">
        <f t="shared" si="10"/>
        <v>0</v>
      </c>
    </row>
    <row r="27" spans="1:29" ht="15.75" customHeight="1">
      <c r="A27" s="254">
        <v>42526</v>
      </c>
      <c r="B27" s="133" t="s">
        <v>42</v>
      </c>
      <c r="C27" s="95"/>
      <c r="D27" s="20"/>
      <c r="E27" s="96">
        <f t="shared" si="4"/>
        <v>0</v>
      </c>
      <c r="F27" s="95"/>
      <c r="G27" s="20"/>
      <c r="H27" s="96">
        <f t="shared" si="0"/>
        <v>0</v>
      </c>
      <c r="I27" s="95"/>
      <c r="J27" s="20"/>
      <c r="K27" s="96">
        <f t="shared" si="1"/>
        <v>0</v>
      </c>
      <c r="L27" s="95"/>
      <c r="M27" s="20"/>
      <c r="N27" s="96">
        <f t="shared" si="2"/>
        <v>0</v>
      </c>
      <c r="O27" s="95"/>
      <c r="P27" s="20"/>
      <c r="Q27" s="96">
        <f t="shared" si="3"/>
        <v>0</v>
      </c>
      <c r="R27" s="95"/>
      <c r="S27" s="20"/>
      <c r="T27" s="96">
        <f t="shared" si="13"/>
        <v>0</v>
      </c>
      <c r="U27" s="221">
        <f t="shared" si="14"/>
        <v>0</v>
      </c>
      <c r="W27" s="132" t="s">
        <v>42</v>
      </c>
      <c r="X27" s="114">
        <f t="shared" si="5"/>
        <v>0</v>
      </c>
      <c r="Y27" s="115">
        <f t="shared" si="6"/>
        <v>0</v>
      </c>
      <c r="Z27" s="115">
        <f t="shared" si="7"/>
        <v>0</v>
      </c>
      <c r="AA27" s="115">
        <f t="shared" si="8"/>
        <v>0</v>
      </c>
      <c r="AB27" s="116">
        <f t="shared" si="9"/>
        <v>0</v>
      </c>
      <c r="AC27" s="121">
        <f t="shared" si="10"/>
        <v>0</v>
      </c>
    </row>
    <row r="28" spans="1:29" ht="15.75">
      <c r="A28" s="255"/>
      <c r="B28" s="133" t="s">
        <v>43</v>
      </c>
      <c r="C28" s="95"/>
      <c r="D28" s="20">
        <v>52188670</v>
      </c>
      <c r="E28" s="96">
        <f t="shared" si="4"/>
        <v>-52188670</v>
      </c>
      <c r="F28" s="95"/>
      <c r="G28" s="20" t="s">
        <v>501</v>
      </c>
      <c r="H28" s="96">
        <f t="shared" si="0"/>
        <v>-1310250</v>
      </c>
      <c r="I28" s="95"/>
      <c r="J28" s="20" t="s">
        <v>667</v>
      </c>
      <c r="K28" s="96">
        <f t="shared" si="1"/>
        <v>-49589.599999999999</v>
      </c>
      <c r="L28" s="95"/>
      <c r="M28" s="20" t="s">
        <v>668</v>
      </c>
      <c r="N28" s="96">
        <f t="shared" si="2"/>
        <v>-15172.3</v>
      </c>
      <c r="O28" s="95"/>
      <c r="P28" s="20" t="s">
        <v>502</v>
      </c>
      <c r="Q28" s="96">
        <f t="shared" si="3"/>
        <v>-425299</v>
      </c>
      <c r="R28" s="95"/>
      <c r="S28" s="20">
        <v>50505710</v>
      </c>
      <c r="T28" s="96">
        <f t="shared" si="13"/>
        <v>-50505710</v>
      </c>
      <c r="U28" s="221">
        <f t="shared" si="14"/>
        <v>1</v>
      </c>
      <c r="W28" s="133" t="s">
        <v>43</v>
      </c>
      <c r="X28" s="114">
        <f t="shared" si="5"/>
        <v>0</v>
      </c>
      <c r="Y28" s="115">
        <f t="shared" si="6"/>
        <v>0</v>
      </c>
      <c r="Z28" s="115">
        <f t="shared" si="7"/>
        <v>0</v>
      </c>
      <c r="AA28" s="115">
        <f t="shared" si="8"/>
        <v>0</v>
      </c>
      <c r="AB28" s="116">
        <f t="shared" si="9"/>
        <v>0</v>
      </c>
      <c r="AC28" s="121">
        <f t="shared" si="10"/>
        <v>0</v>
      </c>
    </row>
    <row r="29" spans="1:29" ht="15.75">
      <c r="A29" s="255"/>
      <c r="B29" s="104" t="s">
        <v>44</v>
      </c>
      <c r="C29" s="95">
        <v>141973139.34999421</v>
      </c>
      <c r="D29" s="20">
        <v>141973104</v>
      </c>
      <c r="E29" s="96">
        <f t="shared" si="4"/>
        <v>35.349994212388992</v>
      </c>
      <c r="F29" s="95">
        <v>1750904.1500000004</v>
      </c>
      <c r="G29" s="20" t="s">
        <v>503</v>
      </c>
      <c r="H29" s="96">
        <f t="shared" si="0"/>
        <v>-1216785.8499999996</v>
      </c>
      <c r="I29" s="95">
        <v>0</v>
      </c>
      <c r="J29" s="20" t="s">
        <v>669</v>
      </c>
      <c r="K29" s="96">
        <f t="shared" si="1"/>
        <v>-70118.600000000006</v>
      </c>
      <c r="L29" s="95">
        <v>0</v>
      </c>
      <c r="M29" s="20" t="s">
        <v>670</v>
      </c>
      <c r="N29" s="96">
        <f t="shared" si="2"/>
        <v>-32327.8</v>
      </c>
      <c r="O29" s="95">
        <v>0</v>
      </c>
      <c r="P29" s="20" t="s">
        <v>504</v>
      </c>
      <c r="Q29" s="96">
        <f t="shared" si="3"/>
        <v>-441006</v>
      </c>
      <c r="R29" s="95">
        <v>140222235.19999424</v>
      </c>
      <c r="S29" s="20">
        <v>136851296</v>
      </c>
      <c r="T29" s="96">
        <f t="shared" si="13"/>
        <v>3370939.1999942362</v>
      </c>
      <c r="U29" s="221">
        <f t="shared" si="14"/>
        <v>1</v>
      </c>
      <c r="W29" s="104" t="s">
        <v>44</v>
      </c>
      <c r="X29" s="114">
        <f t="shared" si="5"/>
        <v>0</v>
      </c>
      <c r="Y29" s="115">
        <f t="shared" si="6"/>
        <v>1</v>
      </c>
      <c r="Z29" s="115">
        <f t="shared" si="7"/>
        <v>0</v>
      </c>
      <c r="AA29" s="115">
        <f t="shared" si="8"/>
        <v>0</v>
      </c>
      <c r="AB29" s="116">
        <f t="shared" si="9"/>
        <v>0</v>
      </c>
      <c r="AC29" s="121">
        <f t="shared" si="10"/>
        <v>1</v>
      </c>
    </row>
    <row r="30" spans="1:29" ht="15.75">
      <c r="A30" s="255"/>
      <c r="B30" s="133" t="s">
        <v>45</v>
      </c>
      <c r="C30" s="95">
        <v>83175254.531397939</v>
      </c>
      <c r="D30" s="20">
        <v>0</v>
      </c>
      <c r="E30" s="96">
        <f t="shared" si="4"/>
        <v>83175254.531397939</v>
      </c>
      <c r="F30" s="95">
        <v>959133.90999999945</v>
      </c>
      <c r="G30" s="20"/>
      <c r="H30" s="96">
        <f t="shared" si="0"/>
        <v>959133.90999999945</v>
      </c>
      <c r="I30" s="95">
        <v>75028.69</v>
      </c>
      <c r="J30" s="20"/>
      <c r="K30" s="96">
        <f t="shared" si="1"/>
        <v>75028.69</v>
      </c>
      <c r="L30" s="95">
        <v>5566.41</v>
      </c>
      <c r="M30" s="20"/>
      <c r="N30" s="96">
        <f t="shared" si="2"/>
        <v>5566.41</v>
      </c>
      <c r="O30" s="95">
        <v>0</v>
      </c>
      <c r="P30" s="20"/>
      <c r="Q30" s="96">
        <f t="shared" si="3"/>
        <v>0</v>
      </c>
      <c r="R30" s="95">
        <v>82285582.901397899</v>
      </c>
      <c r="S30" s="20">
        <v>0</v>
      </c>
      <c r="T30" s="96">
        <f t="shared" si="13"/>
        <v>82285582.901397899</v>
      </c>
      <c r="U30" s="221">
        <f t="shared" si="14"/>
        <v>0</v>
      </c>
      <c r="W30" s="133" t="s">
        <v>45</v>
      </c>
      <c r="X30" s="114">
        <f t="shared" si="5"/>
        <v>0</v>
      </c>
      <c r="Y30" s="4">
        <f t="shared" si="6"/>
        <v>0</v>
      </c>
      <c r="Z30" s="122">
        <f t="shared" si="7"/>
        <v>0</v>
      </c>
      <c r="AA30" s="4">
        <f t="shared" si="8"/>
        <v>0</v>
      </c>
      <c r="AB30" s="116">
        <f t="shared" si="9"/>
        <v>0</v>
      </c>
      <c r="AC30" s="121">
        <f t="shared" si="10"/>
        <v>0</v>
      </c>
    </row>
    <row r="31" spans="1:29" ht="15.75">
      <c r="A31" s="255"/>
      <c r="B31" s="133" t="s">
        <v>46</v>
      </c>
      <c r="C31" s="95"/>
      <c r="D31" s="20">
        <v>134029300</v>
      </c>
      <c r="E31" s="96">
        <f t="shared" si="4"/>
        <v>-134029300</v>
      </c>
      <c r="F31" s="95"/>
      <c r="G31" s="20" t="s">
        <v>505</v>
      </c>
      <c r="H31" s="96">
        <f t="shared" si="0"/>
        <v>-5409080</v>
      </c>
      <c r="I31" s="95"/>
      <c r="J31" s="20" t="s">
        <v>671</v>
      </c>
      <c r="K31" s="96">
        <f t="shared" si="1"/>
        <v>-130396</v>
      </c>
      <c r="L31" s="95"/>
      <c r="M31" s="20" t="s">
        <v>672</v>
      </c>
      <c r="N31" s="96">
        <f t="shared" si="2"/>
        <v>-46271.4</v>
      </c>
      <c r="O31" s="95"/>
      <c r="P31" s="20" t="s">
        <v>506</v>
      </c>
      <c r="Q31" s="96">
        <f t="shared" si="3"/>
        <v>-846076</v>
      </c>
      <c r="R31" s="95"/>
      <c r="S31" s="20">
        <v>137226800</v>
      </c>
      <c r="T31" s="96">
        <f t="shared" si="13"/>
        <v>-137226800</v>
      </c>
      <c r="U31" s="221">
        <f t="shared" si="14"/>
        <v>1</v>
      </c>
      <c r="W31" s="133" t="s">
        <v>46</v>
      </c>
      <c r="X31" s="114">
        <f t="shared" si="5"/>
        <v>0</v>
      </c>
      <c r="Y31" s="4">
        <f t="shared" si="6"/>
        <v>0</v>
      </c>
      <c r="Z31" s="122">
        <f t="shared" si="7"/>
        <v>0</v>
      </c>
      <c r="AA31" s="4">
        <f t="shared" si="8"/>
        <v>0</v>
      </c>
      <c r="AB31" s="4">
        <f t="shared" si="9"/>
        <v>0</v>
      </c>
      <c r="AC31" s="121">
        <f t="shared" si="10"/>
        <v>0</v>
      </c>
    </row>
    <row r="32" spans="1:29" ht="15.75">
      <c r="A32" s="255"/>
      <c r="B32" s="133" t="s">
        <v>47</v>
      </c>
      <c r="C32" s="95"/>
      <c r="D32" s="20">
        <v>37671510</v>
      </c>
      <c r="E32" s="96">
        <f t="shared" si="4"/>
        <v>-37671510</v>
      </c>
      <c r="F32" s="95"/>
      <c r="G32" s="20" t="s">
        <v>507</v>
      </c>
      <c r="H32" s="96">
        <f t="shared" si="0"/>
        <v>-874578</v>
      </c>
      <c r="I32" s="95"/>
      <c r="J32" s="20" t="s">
        <v>673</v>
      </c>
      <c r="K32" s="96">
        <f t="shared" si="1"/>
        <v>-96794.3</v>
      </c>
      <c r="L32" s="95"/>
      <c r="M32" s="20" t="s">
        <v>674</v>
      </c>
      <c r="N32" s="96">
        <f t="shared" si="2"/>
        <v>-14108.1</v>
      </c>
      <c r="O32" s="95"/>
      <c r="P32" s="20" t="s">
        <v>508</v>
      </c>
      <c r="Q32" s="96">
        <f t="shared" si="3"/>
        <v>-224849</v>
      </c>
      <c r="R32" s="95"/>
      <c r="S32" s="20">
        <v>36654790</v>
      </c>
      <c r="T32" s="96">
        <f t="shared" si="13"/>
        <v>-36654790</v>
      </c>
      <c r="U32" s="221">
        <f t="shared" si="14"/>
        <v>1</v>
      </c>
      <c r="W32" s="133" t="s">
        <v>47</v>
      </c>
      <c r="X32" s="114">
        <f t="shared" si="5"/>
        <v>0</v>
      </c>
      <c r="Y32" s="4">
        <f t="shared" si="6"/>
        <v>0</v>
      </c>
      <c r="Z32" s="122">
        <f t="shared" si="7"/>
        <v>0</v>
      </c>
      <c r="AA32" s="4">
        <f t="shared" si="8"/>
        <v>0</v>
      </c>
      <c r="AB32" s="4">
        <f t="shared" si="9"/>
        <v>0</v>
      </c>
      <c r="AC32" s="121">
        <f t="shared" si="10"/>
        <v>0</v>
      </c>
    </row>
    <row r="33" spans="1:29" ht="15.75">
      <c r="A33" s="255"/>
      <c r="B33" s="133" t="s">
        <v>48</v>
      </c>
      <c r="C33" s="95"/>
      <c r="D33" s="20"/>
      <c r="E33" s="96">
        <f t="shared" si="4"/>
        <v>0</v>
      </c>
      <c r="F33" s="95"/>
      <c r="G33" s="20"/>
      <c r="H33" s="96">
        <f t="shared" si="0"/>
        <v>0</v>
      </c>
      <c r="I33" s="95"/>
      <c r="J33" s="20"/>
      <c r="K33" s="96">
        <f t="shared" si="1"/>
        <v>0</v>
      </c>
      <c r="L33" s="95"/>
      <c r="M33" s="20"/>
      <c r="N33" s="96">
        <f t="shared" si="2"/>
        <v>0</v>
      </c>
      <c r="O33" s="95"/>
      <c r="P33" s="20"/>
      <c r="Q33" s="96">
        <f t="shared" si="3"/>
        <v>0</v>
      </c>
      <c r="R33" s="95"/>
      <c r="S33" s="20"/>
      <c r="T33" s="96">
        <f t="shared" si="13"/>
        <v>0</v>
      </c>
      <c r="U33" s="221">
        <f t="shared" si="14"/>
        <v>0</v>
      </c>
      <c r="W33" s="133" t="s">
        <v>48</v>
      </c>
      <c r="X33" s="114">
        <f t="shared" si="5"/>
        <v>0</v>
      </c>
      <c r="Y33" s="4">
        <f t="shared" si="6"/>
        <v>0</v>
      </c>
      <c r="Z33" s="122">
        <f t="shared" si="7"/>
        <v>0</v>
      </c>
      <c r="AA33" s="4">
        <f t="shared" si="8"/>
        <v>0</v>
      </c>
      <c r="AB33" s="4">
        <f t="shared" si="9"/>
        <v>0</v>
      </c>
      <c r="AC33" s="121">
        <f t="shared" si="10"/>
        <v>0</v>
      </c>
    </row>
    <row r="34" spans="1:29" ht="15.75">
      <c r="A34" s="255"/>
      <c r="B34" s="133" t="s">
        <v>49</v>
      </c>
      <c r="C34" s="95"/>
      <c r="D34" s="20"/>
      <c r="E34" s="96">
        <f t="shared" si="4"/>
        <v>0</v>
      </c>
      <c r="F34" s="95"/>
      <c r="G34" s="20"/>
      <c r="H34" s="96">
        <f t="shared" si="0"/>
        <v>0</v>
      </c>
      <c r="I34" s="95"/>
      <c r="J34" s="20"/>
      <c r="K34" s="96">
        <f t="shared" si="1"/>
        <v>0</v>
      </c>
      <c r="L34" s="95"/>
      <c r="M34" s="20"/>
      <c r="N34" s="96">
        <f t="shared" si="2"/>
        <v>0</v>
      </c>
      <c r="O34" s="95"/>
      <c r="P34" s="20"/>
      <c r="Q34" s="96">
        <f t="shared" si="3"/>
        <v>0</v>
      </c>
      <c r="R34" s="95"/>
      <c r="S34" s="20"/>
      <c r="T34" s="96">
        <f t="shared" si="13"/>
        <v>0</v>
      </c>
      <c r="U34" s="221">
        <f t="shared" si="14"/>
        <v>0</v>
      </c>
      <c r="W34" s="133" t="s">
        <v>49</v>
      </c>
      <c r="X34" s="114">
        <f t="shared" si="5"/>
        <v>0</v>
      </c>
      <c r="Y34" s="4">
        <f t="shared" si="6"/>
        <v>0</v>
      </c>
      <c r="Z34" s="122">
        <f t="shared" si="7"/>
        <v>0</v>
      </c>
      <c r="AA34" s="4">
        <f t="shared" si="8"/>
        <v>0</v>
      </c>
      <c r="AB34" s="4">
        <f t="shared" si="9"/>
        <v>0</v>
      </c>
      <c r="AC34" s="121">
        <f t="shared" si="10"/>
        <v>0</v>
      </c>
    </row>
    <row r="35" spans="1:29" ht="15.75">
      <c r="A35" s="256"/>
      <c r="B35" s="133" t="s">
        <v>50</v>
      </c>
      <c r="C35" s="95"/>
      <c r="D35" s="20"/>
      <c r="E35" s="96">
        <f t="shared" si="4"/>
        <v>0</v>
      </c>
      <c r="F35" s="95"/>
      <c r="G35" s="20"/>
      <c r="H35" s="96">
        <f t="shared" si="0"/>
        <v>0</v>
      </c>
      <c r="I35" s="95"/>
      <c r="J35" s="20"/>
      <c r="K35" s="96">
        <f t="shared" si="1"/>
        <v>0</v>
      </c>
      <c r="L35" s="95"/>
      <c r="M35" s="20"/>
      <c r="N35" s="96">
        <f t="shared" si="2"/>
        <v>0</v>
      </c>
      <c r="O35" s="95"/>
      <c r="P35" s="20"/>
      <c r="Q35" s="96">
        <f t="shared" si="3"/>
        <v>0</v>
      </c>
      <c r="R35" s="95"/>
      <c r="S35" s="20"/>
      <c r="T35" s="96">
        <f t="shared" si="13"/>
        <v>0</v>
      </c>
      <c r="U35" s="221">
        <f t="shared" si="14"/>
        <v>0</v>
      </c>
      <c r="W35" s="134" t="s">
        <v>50</v>
      </c>
      <c r="X35" s="114">
        <f t="shared" si="5"/>
        <v>0</v>
      </c>
      <c r="Y35" s="4">
        <f t="shared" si="6"/>
        <v>0</v>
      </c>
      <c r="Z35" s="122">
        <f t="shared" si="7"/>
        <v>0</v>
      </c>
      <c r="AA35" s="4">
        <f t="shared" si="8"/>
        <v>0</v>
      </c>
      <c r="AB35" s="4">
        <f t="shared" si="9"/>
        <v>0</v>
      </c>
      <c r="AC35" s="121">
        <f t="shared" si="10"/>
        <v>0</v>
      </c>
    </row>
    <row r="36" spans="1:29" ht="15.75" customHeight="1">
      <c r="A36" s="254">
        <v>42527</v>
      </c>
      <c r="B36" s="132" t="s">
        <v>42</v>
      </c>
      <c r="C36" s="92">
        <v>68992502.919999436</v>
      </c>
      <c r="D36" s="93"/>
      <c r="E36" s="94">
        <f t="shared" si="4"/>
        <v>68992502.919999436</v>
      </c>
      <c r="F36" s="92">
        <v>1839533.7100000007</v>
      </c>
      <c r="G36" s="93"/>
      <c r="H36" s="94">
        <f t="shared" si="0"/>
        <v>1839533.7100000007</v>
      </c>
      <c r="I36" s="92">
        <v>91277.68</v>
      </c>
      <c r="J36" s="93"/>
      <c r="K36" s="94">
        <f t="shared" si="1"/>
        <v>91277.68</v>
      </c>
      <c r="L36" s="92">
        <v>0</v>
      </c>
      <c r="M36" s="93"/>
      <c r="N36" s="94">
        <f t="shared" si="2"/>
        <v>0</v>
      </c>
      <c r="O36" s="92">
        <v>469175.92</v>
      </c>
      <c r="P36" s="93"/>
      <c r="Q36" s="94">
        <f t="shared" si="3"/>
        <v>469175.92</v>
      </c>
      <c r="R36" s="92">
        <v>66775070.96999944</v>
      </c>
      <c r="S36" s="93"/>
      <c r="T36" s="94">
        <f t="shared" si="13"/>
        <v>66775070.96999944</v>
      </c>
      <c r="U36" s="220">
        <f t="shared" si="14"/>
        <v>0</v>
      </c>
      <c r="W36" s="132" t="s">
        <v>42</v>
      </c>
      <c r="X36" s="110">
        <f t="shared" si="5"/>
        <v>0</v>
      </c>
      <c r="Y36" s="111">
        <f t="shared" si="6"/>
        <v>0</v>
      </c>
      <c r="Z36" s="111">
        <f t="shared" si="7"/>
        <v>0</v>
      </c>
      <c r="AA36" s="111">
        <f t="shared" si="8"/>
        <v>0</v>
      </c>
      <c r="AB36" s="111">
        <f t="shared" si="9"/>
        <v>0</v>
      </c>
      <c r="AC36" s="123">
        <f t="shared" si="10"/>
        <v>0</v>
      </c>
    </row>
    <row r="37" spans="1:29" ht="15.75">
      <c r="A37" s="255"/>
      <c r="B37" s="133" t="s">
        <v>43</v>
      </c>
      <c r="C37" s="95">
        <v>52188699.530000232</v>
      </c>
      <c r="D37" s="20">
        <v>49651340</v>
      </c>
      <c r="E37" s="96">
        <f t="shared" si="4"/>
        <v>2537359.5300002322</v>
      </c>
      <c r="F37" s="95">
        <v>1292109.5399999993</v>
      </c>
      <c r="G37" s="20"/>
      <c r="H37" s="96">
        <f t="shared" si="0"/>
        <v>1292109.5399999993</v>
      </c>
      <c r="I37" s="95">
        <v>49589.65</v>
      </c>
      <c r="J37" s="20"/>
      <c r="K37" s="96">
        <f t="shared" si="1"/>
        <v>49589.65</v>
      </c>
      <c r="L37" s="95">
        <v>15172.26</v>
      </c>
      <c r="M37" s="20"/>
      <c r="N37" s="96">
        <f t="shared" si="2"/>
        <v>15172.26</v>
      </c>
      <c r="O37" s="95">
        <v>425298.84000000014</v>
      </c>
      <c r="P37" s="20"/>
      <c r="Q37" s="96">
        <f t="shared" si="3"/>
        <v>425298.84000000014</v>
      </c>
      <c r="R37" s="95">
        <v>50505708.540000208</v>
      </c>
      <c r="S37" s="20"/>
      <c r="T37" s="96">
        <f t="shared" si="13"/>
        <v>50505708.540000208</v>
      </c>
      <c r="U37" s="221">
        <f t="shared" si="14"/>
        <v>1</v>
      </c>
      <c r="W37" s="133" t="s">
        <v>43</v>
      </c>
      <c r="X37" s="114">
        <f t="shared" si="5"/>
        <v>1</v>
      </c>
      <c r="Y37" s="115">
        <f t="shared" si="6"/>
        <v>0</v>
      </c>
      <c r="Z37" s="115">
        <f t="shared" si="7"/>
        <v>0</v>
      </c>
      <c r="AA37" s="115">
        <f t="shared" si="8"/>
        <v>0</v>
      </c>
      <c r="AB37" s="115">
        <f t="shared" si="9"/>
        <v>0</v>
      </c>
      <c r="AC37" s="121">
        <f t="shared" si="10"/>
        <v>0</v>
      </c>
    </row>
    <row r="38" spans="1:29" ht="15.75">
      <c r="A38" s="255"/>
      <c r="B38" s="104" t="s">
        <v>44</v>
      </c>
      <c r="C38" s="95">
        <v>140222235.19999424</v>
      </c>
      <c r="D38" s="20">
        <v>136851296</v>
      </c>
      <c r="E38" s="96">
        <f t="shared" si="4"/>
        <v>3370939.1999942362</v>
      </c>
      <c r="F38" s="95">
        <v>2967693.6999999988</v>
      </c>
      <c r="G38" s="20" t="s">
        <v>509</v>
      </c>
      <c r="H38" s="96">
        <f t="shared" si="0"/>
        <v>2967691.6999999988</v>
      </c>
      <c r="I38" s="95">
        <v>70118.570000000007</v>
      </c>
      <c r="J38" s="20" t="s">
        <v>675</v>
      </c>
      <c r="K38" s="96">
        <f t="shared" si="1"/>
        <v>70063.570000000007</v>
      </c>
      <c r="L38" s="95">
        <v>32327.8</v>
      </c>
      <c r="M38" s="20" t="s">
        <v>676</v>
      </c>
      <c r="N38" s="96">
        <f t="shared" si="2"/>
        <v>32258.799999999999</v>
      </c>
      <c r="O38" s="95">
        <v>441005.5</v>
      </c>
      <c r="P38" s="20" t="s">
        <v>510</v>
      </c>
      <c r="Q38" s="96">
        <f t="shared" si="3"/>
        <v>440574.5</v>
      </c>
      <c r="R38" s="95">
        <v>136851326.76999423</v>
      </c>
      <c r="S38" s="20">
        <v>133</v>
      </c>
      <c r="T38" s="96">
        <f t="shared" si="13"/>
        <v>136851193.76999423</v>
      </c>
      <c r="U38" s="221">
        <f t="shared" si="14"/>
        <v>1</v>
      </c>
      <c r="W38" s="104" t="s">
        <v>44</v>
      </c>
      <c r="X38" s="114">
        <f t="shared" si="5"/>
        <v>1</v>
      </c>
      <c r="Y38" s="115">
        <f t="shared" si="6"/>
        <v>1</v>
      </c>
      <c r="Z38" s="115">
        <f t="shared" si="7"/>
        <v>1</v>
      </c>
      <c r="AA38" s="115">
        <f t="shared" si="8"/>
        <v>1</v>
      </c>
      <c r="AB38" s="115">
        <f t="shared" si="9"/>
        <v>1</v>
      </c>
      <c r="AC38" s="121">
        <f t="shared" si="10"/>
        <v>1</v>
      </c>
    </row>
    <row r="39" spans="1:29" ht="15.75">
      <c r="A39" s="255"/>
      <c r="B39" s="133" t="s">
        <v>45</v>
      </c>
      <c r="C39" s="95">
        <v>82285582.901397899</v>
      </c>
      <c r="D39" s="20">
        <v>0</v>
      </c>
      <c r="E39" s="96">
        <f t="shared" si="4"/>
        <v>82285582.901397899</v>
      </c>
      <c r="F39" s="95">
        <v>1786785.15</v>
      </c>
      <c r="G39" s="20"/>
      <c r="H39" s="96">
        <f t="shared" si="0"/>
        <v>1786785.15</v>
      </c>
      <c r="I39" s="95">
        <v>367068.15999999992</v>
      </c>
      <c r="J39" s="20"/>
      <c r="K39" s="96">
        <f t="shared" si="1"/>
        <v>367068.15999999992</v>
      </c>
      <c r="L39" s="95">
        <v>50233.61</v>
      </c>
      <c r="M39" s="20"/>
      <c r="N39" s="96">
        <f t="shared" si="2"/>
        <v>50233.61</v>
      </c>
      <c r="O39" s="95">
        <v>0</v>
      </c>
      <c r="P39" s="20"/>
      <c r="Q39" s="96">
        <f t="shared" si="3"/>
        <v>0</v>
      </c>
      <c r="R39" s="95">
        <v>80815632.30139792</v>
      </c>
      <c r="S39" s="20">
        <v>0</v>
      </c>
      <c r="T39" s="96">
        <f t="shared" si="13"/>
        <v>80815632.30139792</v>
      </c>
      <c r="U39" s="221">
        <f t="shared" si="14"/>
        <v>0</v>
      </c>
      <c r="W39" s="133" t="s">
        <v>45</v>
      </c>
      <c r="X39" s="114">
        <f t="shared" si="5"/>
        <v>0</v>
      </c>
      <c r="Y39" s="115">
        <f t="shared" si="6"/>
        <v>0</v>
      </c>
      <c r="Z39" s="115">
        <f t="shared" si="7"/>
        <v>0</v>
      </c>
      <c r="AA39" s="115">
        <f t="shared" si="8"/>
        <v>0</v>
      </c>
      <c r="AB39" s="115">
        <f t="shared" si="9"/>
        <v>0</v>
      </c>
      <c r="AC39" s="121">
        <f t="shared" si="10"/>
        <v>0</v>
      </c>
    </row>
    <row r="40" spans="1:29" ht="15.75">
      <c r="A40" s="255"/>
      <c r="B40" s="133" t="s">
        <v>46</v>
      </c>
      <c r="C40" s="95">
        <v>134028921.10999843</v>
      </c>
      <c r="D40" s="20">
        <v>137226800</v>
      </c>
      <c r="E40" s="96">
        <f t="shared" si="4"/>
        <v>-3197878.8900015652</v>
      </c>
      <c r="F40" s="95">
        <v>5409082.7299999986</v>
      </c>
      <c r="G40" s="20" t="s">
        <v>511</v>
      </c>
      <c r="H40" s="96">
        <f t="shared" si="0"/>
        <v>2888392.7299999986</v>
      </c>
      <c r="I40" s="95">
        <v>130395.74999999999</v>
      </c>
      <c r="J40" s="20" t="s">
        <v>677</v>
      </c>
      <c r="K40" s="96">
        <f t="shared" si="1"/>
        <v>5608.7499999999854</v>
      </c>
      <c r="L40" s="95">
        <v>46271.45</v>
      </c>
      <c r="M40" s="20" t="s">
        <v>678</v>
      </c>
      <c r="N40" s="96">
        <f t="shared" si="2"/>
        <v>-35441.350000000006</v>
      </c>
      <c r="O40" s="95">
        <v>846075.82</v>
      </c>
      <c r="P40" s="20" t="s">
        <v>512</v>
      </c>
      <c r="Q40" s="96">
        <f t="shared" si="3"/>
        <v>412045.81999999995</v>
      </c>
      <c r="R40" s="95">
        <v>137226437.52999842</v>
      </c>
      <c r="S40" s="20">
        <v>134201200</v>
      </c>
      <c r="T40" s="96">
        <f t="shared" si="13"/>
        <v>3025237.5299984217</v>
      </c>
      <c r="U40" s="221">
        <f t="shared" si="14"/>
        <v>1</v>
      </c>
      <c r="W40" s="133" t="s">
        <v>46</v>
      </c>
      <c r="X40" s="114">
        <f t="shared" si="5"/>
        <v>1</v>
      </c>
      <c r="Y40" s="115">
        <f t="shared" si="6"/>
        <v>1</v>
      </c>
      <c r="Z40" s="115">
        <f t="shared" si="7"/>
        <v>1</v>
      </c>
      <c r="AA40" s="115">
        <f t="shared" si="8"/>
        <v>1</v>
      </c>
      <c r="AB40" s="115">
        <f t="shared" si="9"/>
        <v>1</v>
      </c>
      <c r="AC40" s="121">
        <f t="shared" si="10"/>
        <v>1</v>
      </c>
    </row>
    <row r="41" spans="1:29" ht="15.75">
      <c r="A41" s="255"/>
      <c r="B41" s="133" t="s">
        <v>47</v>
      </c>
      <c r="C41" s="95">
        <v>37671550.570000142</v>
      </c>
      <c r="D41" s="20">
        <v>36654790</v>
      </c>
      <c r="E41" s="96">
        <f t="shared" si="4"/>
        <v>1016760.5700001419</v>
      </c>
      <c r="F41" s="95">
        <v>874578.11000000034</v>
      </c>
      <c r="G41" s="20" t="s">
        <v>513</v>
      </c>
      <c r="H41" s="96">
        <f t="shared" si="0"/>
        <v>389498.11000000034</v>
      </c>
      <c r="I41" s="95">
        <v>96794.26</v>
      </c>
      <c r="J41" s="20" t="s">
        <v>679</v>
      </c>
      <c r="K41" s="96">
        <f t="shared" si="1"/>
        <v>-75722.740000000005</v>
      </c>
      <c r="L41" s="95">
        <v>14108.08</v>
      </c>
      <c r="M41" s="20" t="s">
        <v>680</v>
      </c>
      <c r="N41" s="96">
        <f t="shared" si="2"/>
        <v>-53145.819999999992</v>
      </c>
      <c r="O41" s="95">
        <v>224848.56</v>
      </c>
      <c r="P41" s="20" t="s">
        <v>514</v>
      </c>
      <c r="Q41" s="96">
        <f t="shared" si="3"/>
        <v>-41622.44</v>
      </c>
      <c r="R41" s="95">
        <v>36654810.08000014</v>
      </c>
      <c r="S41" s="20">
        <v>36008530</v>
      </c>
      <c r="T41" s="96">
        <f t="shared" si="13"/>
        <v>646280.08000013977</v>
      </c>
      <c r="U41" s="221">
        <f t="shared" si="14"/>
        <v>1</v>
      </c>
      <c r="W41" s="133" t="s">
        <v>47</v>
      </c>
      <c r="X41" s="114">
        <f t="shared" si="5"/>
        <v>1</v>
      </c>
      <c r="Y41" s="115">
        <f t="shared" si="6"/>
        <v>1</v>
      </c>
      <c r="Z41" s="115">
        <f t="shared" si="7"/>
        <v>1</v>
      </c>
      <c r="AA41" s="115">
        <f t="shared" si="8"/>
        <v>1</v>
      </c>
      <c r="AB41" s="115">
        <f t="shared" si="9"/>
        <v>1</v>
      </c>
      <c r="AC41" s="121">
        <f t="shared" si="10"/>
        <v>1</v>
      </c>
    </row>
    <row r="42" spans="1:29" ht="15.75">
      <c r="A42" s="255"/>
      <c r="B42" s="133" t="s">
        <v>48</v>
      </c>
      <c r="C42" s="95">
        <v>128756965.6399987</v>
      </c>
      <c r="D42" s="20"/>
      <c r="E42" s="96">
        <f t="shared" si="4"/>
        <v>128756965.6399987</v>
      </c>
      <c r="F42" s="95">
        <v>2268911.3600000022</v>
      </c>
      <c r="G42" s="20"/>
      <c r="H42" s="96">
        <f t="shared" si="0"/>
        <v>2268911.3600000022</v>
      </c>
      <c r="I42" s="95">
        <v>260700.24</v>
      </c>
      <c r="J42" s="20"/>
      <c r="K42" s="96">
        <f t="shared" si="1"/>
        <v>260700.24</v>
      </c>
      <c r="L42" s="95">
        <v>19571.059999999998</v>
      </c>
      <c r="M42" s="20"/>
      <c r="N42" s="96">
        <f t="shared" si="2"/>
        <v>19571.059999999998</v>
      </c>
      <c r="O42" s="95">
        <v>1130339.47</v>
      </c>
      <c r="P42" s="20"/>
      <c r="Q42" s="96">
        <f t="shared" si="3"/>
        <v>1130339.47</v>
      </c>
      <c r="R42" s="95">
        <v>125598843.9899987</v>
      </c>
      <c r="S42" s="20"/>
      <c r="T42" s="96">
        <f t="shared" si="13"/>
        <v>125598843.9899987</v>
      </c>
      <c r="U42" s="221">
        <f t="shared" si="14"/>
        <v>0</v>
      </c>
      <c r="W42" s="133" t="s">
        <v>48</v>
      </c>
      <c r="X42" s="114">
        <f t="shared" si="5"/>
        <v>0</v>
      </c>
      <c r="Y42" s="115">
        <f t="shared" si="6"/>
        <v>0</v>
      </c>
      <c r="Z42" s="115">
        <f t="shared" si="7"/>
        <v>0</v>
      </c>
      <c r="AA42" s="115">
        <f t="shared" si="8"/>
        <v>0</v>
      </c>
      <c r="AB42" s="115">
        <f t="shared" si="9"/>
        <v>0</v>
      </c>
      <c r="AC42" s="121">
        <f t="shared" si="10"/>
        <v>0</v>
      </c>
    </row>
    <row r="43" spans="1:29" ht="15.75">
      <c r="A43" s="255"/>
      <c r="B43" s="133" t="s">
        <v>49</v>
      </c>
      <c r="C43" s="95">
        <v>152182244.6599994</v>
      </c>
      <c r="D43" s="20"/>
      <c r="E43" s="96">
        <f t="shared" si="4"/>
        <v>152182244.6599994</v>
      </c>
      <c r="F43" s="95">
        <v>3575176.2199999983</v>
      </c>
      <c r="G43" s="20"/>
      <c r="H43" s="96">
        <f t="shared" si="0"/>
        <v>3575176.2199999983</v>
      </c>
      <c r="I43" s="95">
        <v>318027.59999999998</v>
      </c>
      <c r="J43" s="20"/>
      <c r="K43" s="96">
        <f t="shared" si="1"/>
        <v>318027.59999999998</v>
      </c>
      <c r="L43" s="95">
        <v>381676.01</v>
      </c>
      <c r="M43" s="20"/>
      <c r="N43" s="96">
        <f t="shared" si="2"/>
        <v>381676.01</v>
      </c>
      <c r="O43" s="95">
        <v>884967.56</v>
      </c>
      <c r="P43" s="20"/>
      <c r="Q43" s="96">
        <f t="shared" si="3"/>
        <v>884967.56</v>
      </c>
      <c r="R43" s="95">
        <v>147658452.4699994</v>
      </c>
      <c r="S43" s="20"/>
      <c r="T43" s="96">
        <f t="shared" si="13"/>
        <v>147658452.4699994</v>
      </c>
      <c r="U43" s="221">
        <f t="shared" si="14"/>
        <v>0</v>
      </c>
      <c r="W43" s="133" t="s">
        <v>49</v>
      </c>
      <c r="X43" s="114">
        <f t="shared" si="5"/>
        <v>0</v>
      </c>
      <c r="Y43" s="115">
        <f t="shared" si="6"/>
        <v>0</v>
      </c>
      <c r="Z43" s="115">
        <f t="shared" si="7"/>
        <v>0</v>
      </c>
      <c r="AA43" s="115">
        <f t="shared" si="8"/>
        <v>0</v>
      </c>
      <c r="AB43" s="115">
        <f t="shared" si="9"/>
        <v>0</v>
      </c>
      <c r="AC43" s="121">
        <f t="shared" si="10"/>
        <v>0</v>
      </c>
    </row>
    <row r="44" spans="1:29" ht="15.75">
      <c r="A44" s="256"/>
      <c r="B44" s="134" t="s">
        <v>50</v>
      </c>
      <c r="C44" s="97">
        <v>130989280.25</v>
      </c>
      <c r="D44" s="98"/>
      <c r="E44" s="99">
        <f t="shared" si="4"/>
        <v>130989280.25</v>
      </c>
      <c r="F44" s="97">
        <v>2395568.1700000009</v>
      </c>
      <c r="G44" s="98"/>
      <c r="H44" s="99">
        <f t="shared" si="0"/>
        <v>2395568.1700000009</v>
      </c>
      <c r="I44" s="97">
        <v>208873.92</v>
      </c>
      <c r="J44" s="98"/>
      <c r="K44" s="99">
        <f t="shared" si="1"/>
        <v>208873.92</v>
      </c>
      <c r="L44" s="97">
        <v>154795.51</v>
      </c>
      <c r="M44" s="98"/>
      <c r="N44" s="99">
        <f t="shared" si="2"/>
        <v>154795.51</v>
      </c>
      <c r="O44" s="97">
        <v>739503.22</v>
      </c>
      <c r="P44" s="98"/>
      <c r="Q44" s="99">
        <f t="shared" si="3"/>
        <v>739503.22</v>
      </c>
      <c r="R44" s="97">
        <v>127908287.27</v>
      </c>
      <c r="S44" s="98"/>
      <c r="T44" s="99">
        <f t="shared" si="13"/>
        <v>127908287.27</v>
      </c>
      <c r="U44" s="222">
        <f t="shared" si="14"/>
        <v>0</v>
      </c>
      <c r="W44" s="134" t="s">
        <v>50</v>
      </c>
      <c r="X44" s="118">
        <f t="shared" si="5"/>
        <v>0</v>
      </c>
      <c r="Y44" s="119">
        <f t="shared" si="6"/>
        <v>0</v>
      </c>
      <c r="Z44" s="119">
        <f t="shared" si="7"/>
        <v>0</v>
      </c>
      <c r="AA44" s="119">
        <f t="shared" si="8"/>
        <v>0</v>
      </c>
      <c r="AB44" s="119">
        <f t="shared" si="9"/>
        <v>0</v>
      </c>
      <c r="AC44" s="124">
        <f t="shared" si="10"/>
        <v>0</v>
      </c>
    </row>
    <row r="45" spans="1:29" ht="15.75" customHeight="1">
      <c r="A45" s="254">
        <v>42528</v>
      </c>
      <c r="B45" s="133" t="s">
        <v>42</v>
      </c>
      <c r="C45" s="95">
        <v>66775070.96999944</v>
      </c>
      <c r="D45" s="20"/>
      <c r="E45" s="96">
        <f t="shared" si="4"/>
        <v>66775070.96999944</v>
      </c>
      <c r="F45" s="95">
        <v>877632.59999999986</v>
      </c>
      <c r="G45" s="20"/>
      <c r="H45" s="96">
        <f t="shared" si="0"/>
        <v>877632.59999999986</v>
      </c>
      <c r="I45" s="95">
        <v>29000</v>
      </c>
      <c r="J45" s="20"/>
      <c r="K45" s="96">
        <f t="shared" si="1"/>
        <v>29000</v>
      </c>
      <c r="L45" s="95">
        <v>0</v>
      </c>
      <c r="M45" s="20"/>
      <c r="N45" s="96">
        <f t="shared" si="2"/>
        <v>0</v>
      </c>
      <c r="O45" s="95">
        <v>456040.01</v>
      </c>
      <c r="P45" s="20"/>
      <c r="Q45" s="96">
        <f t="shared" si="3"/>
        <v>456040.01</v>
      </c>
      <c r="R45" s="95">
        <v>65470398.359999441</v>
      </c>
      <c r="S45" s="20"/>
      <c r="T45" s="96">
        <f t="shared" si="13"/>
        <v>65470398.359999441</v>
      </c>
      <c r="U45" s="221">
        <f t="shared" si="14"/>
        <v>0</v>
      </c>
      <c r="W45" s="132" t="s">
        <v>42</v>
      </c>
      <c r="X45" s="110">
        <f t="shared" si="5"/>
        <v>0</v>
      </c>
      <c r="Y45" s="111">
        <f t="shared" si="6"/>
        <v>0</v>
      </c>
      <c r="Z45" s="111">
        <f t="shared" si="7"/>
        <v>0</v>
      </c>
      <c r="AA45" s="111">
        <f t="shared" si="8"/>
        <v>0</v>
      </c>
      <c r="AB45" s="111">
        <f t="shared" si="9"/>
        <v>0</v>
      </c>
      <c r="AC45" s="123">
        <f t="shared" si="10"/>
        <v>0</v>
      </c>
    </row>
    <row r="46" spans="1:29" ht="15.75">
      <c r="A46" s="255"/>
      <c r="B46" s="133" t="s">
        <v>43</v>
      </c>
      <c r="C46" s="95">
        <v>50505708.540000208</v>
      </c>
      <c r="D46" s="90">
        <v>49651340</v>
      </c>
      <c r="E46" s="96">
        <f t="shared" si="4"/>
        <v>854368.54000020772</v>
      </c>
      <c r="F46" s="95">
        <v>531697.66999999981</v>
      </c>
      <c r="G46" s="6" t="s">
        <v>515</v>
      </c>
      <c r="H46" s="96">
        <f t="shared" si="0"/>
        <v>213697.66999999981</v>
      </c>
      <c r="I46" s="95">
        <v>6955.16</v>
      </c>
      <c r="J46" s="20" t="s">
        <v>681</v>
      </c>
      <c r="K46" s="96">
        <f t="shared" si="1"/>
        <v>-9516.4399999999987</v>
      </c>
      <c r="L46" s="95">
        <v>1165.4099999999999</v>
      </c>
      <c r="M46" s="20" t="s">
        <v>682</v>
      </c>
      <c r="N46" s="96">
        <f t="shared" si="2"/>
        <v>-7522.01</v>
      </c>
      <c r="O46" s="95">
        <v>328484.36</v>
      </c>
      <c r="P46" s="6" t="s">
        <v>516</v>
      </c>
      <c r="Q46" s="96">
        <f t="shared" si="3"/>
        <v>-104641.64000000001</v>
      </c>
      <c r="R46" s="95">
        <v>49651316.260000229</v>
      </c>
      <c r="S46" s="6">
        <v>50702780</v>
      </c>
      <c r="T46" s="96">
        <f t="shared" si="13"/>
        <v>-1051463.7399997711</v>
      </c>
      <c r="U46" s="221">
        <f t="shared" si="14"/>
        <v>1</v>
      </c>
      <c r="W46" s="133" t="s">
        <v>43</v>
      </c>
      <c r="X46" s="114">
        <f t="shared" si="5"/>
        <v>1</v>
      </c>
      <c r="Y46" s="115">
        <f t="shared" si="6"/>
        <v>1</v>
      </c>
      <c r="Z46" s="115">
        <f t="shared" si="7"/>
        <v>1</v>
      </c>
      <c r="AA46" s="115">
        <f t="shared" si="8"/>
        <v>1</v>
      </c>
      <c r="AB46" s="115">
        <f t="shared" si="9"/>
        <v>1</v>
      </c>
      <c r="AC46" s="121">
        <f t="shared" si="10"/>
        <v>1</v>
      </c>
    </row>
    <row r="47" spans="1:29" ht="15.75">
      <c r="A47" s="255"/>
      <c r="B47" s="104" t="s">
        <v>44</v>
      </c>
      <c r="C47" s="95">
        <v>136851326.76999423</v>
      </c>
      <c r="D47" s="6">
        <v>133</v>
      </c>
      <c r="E47" s="96">
        <f t="shared" si="4"/>
        <v>136851193.76999423</v>
      </c>
      <c r="F47" s="95">
        <v>2060397.7099999988</v>
      </c>
      <c r="G47" s="6" t="s">
        <v>509</v>
      </c>
      <c r="H47" s="96">
        <f t="shared" si="0"/>
        <v>2060395.7099999988</v>
      </c>
      <c r="I47" s="95">
        <v>55628.12</v>
      </c>
      <c r="J47" s="20" t="s">
        <v>683</v>
      </c>
      <c r="K47" s="96">
        <f t="shared" si="1"/>
        <v>55409.120000000003</v>
      </c>
      <c r="L47" s="95">
        <v>69895.399999999994</v>
      </c>
      <c r="M47" s="20" t="s">
        <v>684</v>
      </c>
      <c r="N47" s="96">
        <f t="shared" si="2"/>
        <v>69596.399999999994</v>
      </c>
      <c r="O47" s="95">
        <v>431745.99000000005</v>
      </c>
      <c r="P47" s="6" t="s">
        <v>517</v>
      </c>
      <c r="Q47" s="96">
        <f t="shared" si="3"/>
        <v>431261.99000000005</v>
      </c>
      <c r="R47" s="95">
        <v>134344915.78999424</v>
      </c>
      <c r="S47" s="6">
        <v>131576100</v>
      </c>
      <c r="T47" s="96">
        <f t="shared" si="13"/>
        <v>2768815.7899942398</v>
      </c>
      <c r="U47" s="221">
        <f t="shared" si="14"/>
        <v>1</v>
      </c>
      <c r="W47" s="104" t="s">
        <v>44</v>
      </c>
      <c r="X47" s="114">
        <f t="shared" si="5"/>
        <v>1</v>
      </c>
      <c r="Y47" s="115">
        <f t="shared" si="6"/>
        <v>1</v>
      </c>
      <c r="Z47" s="115">
        <f t="shared" si="7"/>
        <v>1</v>
      </c>
      <c r="AA47" s="115">
        <f t="shared" si="8"/>
        <v>1</v>
      </c>
      <c r="AB47" s="115">
        <f t="shared" si="9"/>
        <v>1</v>
      </c>
      <c r="AC47" s="121">
        <f t="shared" si="10"/>
        <v>1</v>
      </c>
    </row>
    <row r="48" spans="1:29" ht="15.75">
      <c r="A48" s="255"/>
      <c r="B48" s="133" t="s">
        <v>45</v>
      </c>
      <c r="C48" s="95">
        <v>80815632.30139792</v>
      </c>
      <c r="D48" s="6">
        <v>0</v>
      </c>
      <c r="E48" s="96">
        <f t="shared" si="4"/>
        <v>80815632.30139792</v>
      </c>
      <c r="F48" s="95">
        <v>1232455.0800000003</v>
      </c>
      <c r="G48" s="6"/>
      <c r="H48" s="96">
        <f t="shared" si="0"/>
        <v>1232455.0800000003</v>
      </c>
      <c r="I48" s="95">
        <v>183603.17</v>
      </c>
      <c r="J48" s="20"/>
      <c r="K48" s="96">
        <f t="shared" si="1"/>
        <v>183603.17</v>
      </c>
      <c r="L48" s="95">
        <v>39304.140000000014</v>
      </c>
      <c r="M48" s="20"/>
      <c r="N48" s="96">
        <f t="shared" si="2"/>
        <v>39304.140000000014</v>
      </c>
      <c r="O48" s="95">
        <v>1380662.4600000007</v>
      </c>
      <c r="P48" s="6"/>
      <c r="Q48" s="96">
        <f t="shared" si="3"/>
        <v>1380662.4600000007</v>
      </c>
      <c r="R48" s="95">
        <v>78346813.791397914</v>
      </c>
      <c r="S48" s="6">
        <v>0</v>
      </c>
      <c r="T48" s="96">
        <f t="shared" si="13"/>
        <v>78346813.791397914</v>
      </c>
      <c r="U48" s="221">
        <f t="shared" si="14"/>
        <v>0</v>
      </c>
      <c r="W48" s="133" t="s">
        <v>45</v>
      </c>
      <c r="X48" s="114">
        <f t="shared" si="5"/>
        <v>0</v>
      </c>
      <c r="Y48" s="115">
        <f t="shared" si="6"/>
        <v>0</v>
      </c>
      <c r="Z48" s="115">
        <f t="shared" si="7"/>
        <v>0</v>
      </c>
      <c r="AA48" s="115">
        <f t="shared" si="8"/>
        <v>0</v>
      </c>
      <c r="AB48" s="115">
        <f t="shared" si="9"/>
        <v>0</v>
      </c>
      <c r="AC48" s="121">
        <f t="shared" si="10"/>
        <v>0</v>
      </c>
    </row>
    <row r="49" spans="1:29" ht="15.75">
      <c r="A49" s="255"/>
      <c r="B49" s="133" t="s">
        <v>46</v>
      </c>
      <c r="C49" s="95">
        <v>137226437.52999842</v>
      </c>
      <c r="D49" s="6">
        <v>134201200</v>
      </c>
      <c r="E49" s="96">
        <f t="shared" si="4"/>
        <v>3025237.5299984217</v>
      </c>
      <c r="F49" s="95">
        <v>2520692.2000000002</v>
      </c>
      <c r="G49" s="6" t="s">
        <v>518</v>
      </c>
      <c r="H49" s="96">
        <f t="shared" si="0"/>
        <v>-472297.79999999981</v>
      </c>
      <c r="I49" s="95">
        <v>124787.49</v>
      </c>
      <c r="J49" s="20" t="s">
        <v>685</v>
      </c>
      <c r="K49" s="96">
        <f t="shared" si="1"/>
        <v>-321029.51</v>
      </c>
      <c r="L49" s="95">
        <v>81712.83</v>
      </c>
      <c r="M49" s="20" t="s">
        <v>686</v>
      </c>
      <c r="N49" s="96">
        <f t="shared" si="2"/>
        <v>-390929.17</v>
      </c>
      <c r="O49" s="95">
        <v>547155.54999999993</v>
      </c>
      <c r="P49" s="6" t="s">
        <v>519</v>
      </c>
      <c r="Q49" s="96">
        <f t="shared" si="3"/>
        <v>507817.34999999992</v>
      </c>
      <c r="R49" s="95">
        <v>134201664.43999842</v>
      </c>
      <c r="S49" s="6">
        <v>130654000</v>
      </c>
      <c r="T49" s="96">
        <f t="shared" si="13"/>
        <v>3547664.4399984181</v>
      </c>
      <c r="U49" s="221">
        <f t="shared" si="14"/>
        <v>1</v>
      </c>
      <c r="W49" s="133" t="s">
        <v>46</v>
      </c>
      <c r="X49" s="114">
        <f t="shared" si="5"/>
        <v>1</v>
      </c>
      <c r="Y49" s="115">
        <f t="shared" si="6"/>
        <v>1</v>
      </c>
      <c r="Z49" s="115">
        <f t="shared" si="7"/>
        <v>1</v>
      </c>
      <c r="AA49" s="115">
        <f t="shared" si="8"/>
        <v>1</v>
      </c>
      <c r="AB49" s="115">
        <f t="shared" si="9"/>
        <v>1</v>
      </c>
      <c r="AC49" s="121">
        <f t="shared" si="10"/>
        <v>1</v>
      </c>
    </row>
    <row r="50" spans="1:29" ht="15.75">
      <c r="A50" s="255"/>
      <c r="B50" s="133" t="s">
        <v>47</v>
      </c>
      <c r="C50" s="95">
        <v>36654810.08000014</v>
      </c>
      <c r="D50" s="6">
        <v>7558530</v>
      </c>
      <c r="E50" s="96">
        <f t="shared" si="4"/>
        <v>29096280.08000014</v>
      </c>
      <c r="F50" s="95">
        <v>485080.45</v>
      </c>
      <c r="G50" s="6" t="s">
        <v>520</v>
      </c>
      <c r="H50" s="96">
        <f t="shared" si="0"/>
        <v>-187755.55</v>
      </c>
      <c r="I50" s="95">
        <v>172517.42</v>
      </c>
      <c r="J50" s="20" t="s">
        <v>687</v>
      </c>
      <c r="K50" s="96">
        <f t="shared" si="1"/>
        <v>145983.22</v>
      </c>
      <c r="L50" s="95">
        <v>67253.89</v>
      </c>
      <c r="M50" s="20" t="s">
        <v>688</v>
      </c>
      <c r="N50" s="96">
        <f t="shared" si="2"/>
        <v>65286.559999999998</v>
      </c>
      <c r="O50" s="95">
        <v>266470.59999999998</v>
      </c>
      <c r="P50" s="6" t="s">
        <v>521</v>
      </c>
      <c r="Q50" s="96">
        <f t="shared" si="3"/>
        <v>109981.59999999998</v>
      </c>
      <c r="R50" s="95">
        <v>36008522.560000136</v>
      </c>
      <c r="S50" s="6">
        <v>35203790</v>
      </c>
      <c r="T50" s="96">
        <f t="shared" si="13"/>
        <v>804732.56000013649</v>
      </c>
      <c r="U50" s="221">
        <f t="shared" si="14"/>
        <v>1</v>
      </c>
      <c r="W50" s="133" t="s">
        <v>47</v>
      </c>
      <c r="X50" s="114">
        <f t="shared" si="5"/>
        <v>1</v>
      </c>
      <c r="Y50" s="115">
        <f t="shared" si="6"/>
        <v>1</v>
      </c>
      <c r="Z50" s="115">
        <f t="shared" si="7"/>
        <v>1</v>
      </c>
      <c r="AA50" s="115">
        <f t="shared" si="8"/>
        <v>1</v>
      </c>
      <c r="AB50" s="115">
        <f t="shared" si="9"/>
        <v>1</v>
      </c>
      <c r="AC50" s="121">
        <f t="shared" si="10"/>
        <v>1</v>
      </c>
    </row>
    <row r="51" spans="1:29" ht="15.75">
      <c r="A51" s="255"/>
      <c r="B51" s="133" t="s">
        <v>48</v>
      </c>
      <c r="C51" s="95">
        <v>125598843.9899987</v>
      </c>
      <c r="D51" s="6"/>
      <c r="E51" s="96">
        <f t="shared" si="4"/>
        <v>125598843.9899987</v>
      </c>
      <c r="F51" s="95">
        <v>1272439.5499999998</v>
      </c>
      <c r="G51" s="6"/>
      <c r="H51" s="96">
        <f t="shared" si="0"/>
        <v>1272439.5499999998</v>
      </c>
      <c r="I51" s="95">
        <v>166919.58000000013</v>
      </c>
      <c r="J51" s="20"/>
      <c r="K51" s="96">
        <f t="shared" si="1"/>
        <v>166919.58000000013</v>
      </c>
      <c r="L51" s="95">
        <v>5507.01</v>
      </c>
      <c r="M51" s="20"/>
      <c r="N51" s="96">
        <f t="shared" si="2"/>
        <v>5507.01</v>
      </c>
      <c r="O51" s="95">
        <v>638549.35999999987</v>
      </c>
      <c r="P51" s="6"/>
      <c r="Q51" s="96">
        <f t="shared" si="3"/>
        <v>638549.35999999987</v>
      </c>
      <c r="R51" s="95">
        <v>123849267.64999871</v>
      </c>
      <c r="S51" s="6"/>
      <c r="T51" s="96">
        <f t="shared" si="13"/>
        <v>123849267.64999871</v>
      </c>
      <c r="U51" s="221">
        <f t="shared" si="14"/>
        <v>0</v>
      </c>
      <c r="W51" s="133" t="s">
        <v>48</v>
      </c>
      <c r="X51" s="114">
        <f t="shared" si="5"/>
        <v>0</v>
      </c>
      <c r="Y51" s="115">
        <f t="shared" si="6"/>
        <v>0</v>
      </c>
      <c r="Z51" s="115">
        <f t="shared" si="7"/>
        <v>0</v>
      </c>
      <c r="AA51" s="115">
        <f t="shared" si="8"/>
        <v>0</v>
      </c>
      <c r="AB51" s="115">
        <f t="shared" si="9"/>
        <v>0</v>
      </c>
      <c r="AC51" s="121">
        <f t="shared" si="10"/>
        <v>0</v>
      </c>
    </row>
    <row r="52" spans="1:29" ht="15.75">
      <c r="A52" s="255"/>
      <c r="B52" s="133" t="s">
        <v>49</v>
      </c>
      <c r="C52" s="95">
        <v>147658452.4699994</v>
      </c>
      <c r="D52" s="6"/>
      <c r="E52" s="96">
        <f t="shared" si="4"/>
        <v>147658452.4699994</v>
      </c>
      <c r="F52" s="95">
        <v>1940080.6599999997</v>
      </c>
      <c r="G52" s="6"/>
      <c r="H52" s="96">
        <f t="shared" si="0"/>
        <v>1940080.6599999997</v>
      </c>
      <c r="I52" s="95">
        <v>241133.68</v>
      </c>
      <c r="J52" s="20"/>
      <c r="K52" s="96">
        <f t="shared" si="1"/>
        <v>241133.68</v>
      </c>
      <c r="L52" s="95">
        <v>241101.88999999996</v>
      </c>
      <c r="M52" s="20"/>
      <c r="N52" s="96">
        <f t="shared" si="2"/>
        <v>241101.88999999996</v>
      </c>
      <c r="O52" s="95">
        <v>901288.19000000029</v>
      </c>
      <c r="P52" s="6"/>
      <c r="Q52" s="96">
        <f t="shared" si="3"/>
        <v>901288.19000000029</v>
      </c>
      <c r="R52" s="95">
        <v>144817115.4099994</v>
      </c>
      <c r="S52" s="6"/>
      <c r="T52" s="96">
        <f t="shared" si="13"/>
        <v>144817115.4099994</v>
      </c>
      <c r="U52" s="221">
        <f t="shared" si="14"/>
        <v>0</v>
      </c>
      <c r="W52" s="133" t="s">
        <v>49</v>
      </c>
      <c r="X52" s="114">
        <f t="shared" si="5"/>
        <v>0</v>
      </c>
      <c r="Y52" s="115">
        <f t="shared" si="6"/>
        <v>0</v>
      </c>
      <c r="Z52" s="115">
        <f t="shared" si="7"/>
        <v>0</v>
      </c>
      <c r="AA52" s="115">
        <f t="shared" si="8"/>
        <v>0</v>
      </c>
      <c r="AB52" s="115">
        <f t="shared" si="9"/>
        <v>0</v>
      </c>
      <c r="AC52" s="121">
        <f t="shared" si="10"/>
        <v>0</v>
      </c>
    </row>
    <row r="53" spans="1:29" ht="15.75">
      <c r="A53" s="256"/>
      <c r="B53" s="133" t="s">
        <v>50</v>
      </c>
      <c r="C53" s="95">
        <v>127908287.27</v>
      </c>
      <c r="D53" s="6"/>
      <c r="E53" s="96">
        <f t="shared" si="4"/>
        <v>127908287.27</v>
      </c>
      <c r="F53" s="95">
        <v>1519436.7099999995</v>
      </c>
      <c r="G53" s="6"/>
      <c r="H53" s="96">
        <f t="shared" si="0"/>
        <v>1519436.7099999995</v>
      </c>
      <c r="I53" s="95">
        <v>243387.43</v>
      </c>
      <c r="J53" s="20"/>
      <c r="K53" s="96">
        <f t="shared" si="1"/>
        <v>243387.43</v>
      </c>
      <c r="L53" s="95">
        <v>402458.34</v>
      </c>
      <c r="M53" s="20"/>
      <c r="N53" s="96">
        <f t="shared" si="2"/>
        <v>402458.34</v>
      </c>
      <c r="O53" s="95">
        <v>432067.84000000014</v>
      </c>
      <c r="P53" s="6"/>
      <c r="Q53" s="96">
        <f t="shared" si="3"/>
        <v>432067.84000000014</v>
      </c>
      <c r="R53" s="95">
        <v>125797711.81</v>
      </c>
      <c r="S53" s="6"/>
      <c r="T53" s="96">
        <f t="shared" si="13"/>
        <v>125797711.81</v>
      </c>
      <c r="U53" s="221">
        <f t="shared" si="14"/>
        <v>0</v>
      </c>
      <c r="W53" s="134" t="s">
        <v>50</v>
      </c>
      <c r="X53" s="118">
        <f t="shared" si="5"/>
        <v>0</v>
      </c>
      <c r="Y53" s="119">
        <f t="shared" si="6"/>
        <v>0</v>
      </c>
      <c r="Z53" s="119">
        <f t="shared" si="7"/>
        <v>0</v>
      </c>
      <c r="AA53" s="119">
        <f t="shared" si="8"/>
        <v>0</v>
      </c>
      <c r="AB53" s="119">
        <f t="shared" si="9"/>
        <v>0</v>
      </c>
      <c r="AC53" s="124">
        <f t="shared" si="10"/>
        <v>0</v>
      </c>
    </row>
    <row r="54" spans="1:29" ht="15.75" customHeight="1">
      <c r="A54" s="254">
        <v>42529</v>
      </c>
      <c r="B54" s="132" t="s">
        <v>42</v>
      </c>
      <c r="C54" s="92">
        <v>65470398.359999441</v>
      </c>
      <c r="D54" s="93"/>
      <c r="E54" s="94">
        <f t="shared" si="4"/>
        <v>65470398.359999441</v>
      </c>
      <c r="F54" s="92">
        <v>852809.45999999973</v>
      </c>
      <c r="G54" s="93"/>
      <c r="H54" s="94">
        <f t="shared" si="0"/>
        <v>852809.45999999973</v>
      </c>
      <c r="I54" s="92">
        <v>278217.78999999998</v>
      </c>
      <c r="J54" s="93"/>
      <c r="K54" s="94">
        <f t="shared" si="1"/>
        <v>278217.78999999998</v>
      </c>
      <c r="L54" s="92">
        <v>1270750.5</v>
      </c>
      <c r="M54" s="93"/>
      <c r="N54" s="94">
        <f t="shared" si="2"/>
        <v>1270750.5</v>
      </c>
      <c r="O54" s="92">
        <v>295504.74</v>
      </c>
      <c r="P54" s="93"/>
      <c r="Q54" s="94">
        <f t="shared" si="3"/>
        <v>295504.74</v>
      </c>
      <c r="R54" s="92">
        <v>69032232.199999422</v>
      </c>
      <c r="S54" s="93"/>
      <c r="T54" s="94">
        <f t="shared" si="13"/>
        <v>69032232.199999422</v>
      </c>
      <c r="U54" s="220">
        <f t="shared" si="14"/>
        <v>0</v>
      </c>
      <c r="W54" s="132" t="s">
        <v>42</v>
      </c>
      <c r="X54" s="114">
        <f t="shared" si="5"/>
        <v>0</v>
      </c>
      <c r="Y54" s="115">
        <f t="shared" si="6"/>
        <v>0</v>
      </c>
      <c r="Z54" s="115">
        <f t="shared" si="7"/>
        <v>0</v>
      </c>
      <c r="AA54" s="115">
        <f t="shared" si="8"/>
        <v>0</v>
      </c>
      <c r="AB54" s="115">
        <f t="shared" si="9"/>
        <v>0</v>
      </c>
      <c r="AC54" s="121">
        <f t="shared" si="10"/>
        <v>0</v>
      </c>
    </row>
    <row r="55" spans="1:29" ht="15.75">
      <c r="A55" s="255"/>
      <c r="B55" s="133" t="s">
        <v>43</v>
      </c>
      <c r="C55" s="95">
        <v>49651316.260000229</v>
      </c>
      <c r="D55" s="20"/>
      <c r="E55" s="96">
        <f t="shared" si="4"/>
        <v>49651316.260000229</v>
      </c>
      <c r="F55" s="95">
        <v>318945.30999999982</v>
      </c>
      <c r="G55" s="20"/>
      <c r="H55" s="96">
        <f t="shared" si="0"/>
        <v>318945.30999999982</v>
      </c>
      <c r="I55" s="95">
        <v>16471.59</v>
      </c>
      <c r="J55" s="20"/>
      <c r="K55" s="96">
        <f t="shared" si="1"/>
        <v>16471.59</v>
      </c>
      <c r="L55" s="95">
        <v>868.42</v>
      </c>
      <c r="M55" s="20"/>
      <c r="N55" s="96">
        <f t="shared" si="2"/>
        <v>868.42</v>
      </c>
      <c r="O55" s="95">
        <v>433125.87</v>
      </c>
      <c r="P55" s="20"/>
      <c r="Q55" s="96">
        <f t="shared" si="3"/>
        <v>433125.87</v>
      </c>
      <c r="R55" s="95">
        <v>50702749.840000227</v>
      </c>
      <c r="S55" s="20"/>
      <c r="T55" s="96">
        <f t="shared" si="13"/>
        <v>50702749.840000227</v>
      </c>
      <c r="U55" s="221">
        <f t="shared" si="14"/>
        <v>0</v>
      </c>
      <c r="W55" s="133" t="s">
        <v>43</v>
      </c>
      <c r="X55" s="114">
        <f t="shared" si="5"/>
        <v>0</v>
      </c>
      <c r="Y55" s="115">
        <f t="shared" si="6"/>
        <v>0</v>
      </c>
      <c r="Z55" s="115">
        <f t="shared" si="7"/>
        <v>0</v>
      </c>
      <c r="AA55" s="115">
        <f t="shared" si="8"/>
        <v>0</v>
      </c>
      <c r="AB55" s="115">
        <f t="shared" si="9"/>
        <v>0</v>
      </c>
      <c r="AC55" s="121">
        <f t="shared" si="10"/>
        <v>0</v>
      </c>
    </row>
    <row r="56" spans="1:29" ht="15.75">
      <c r="A56" s="255"/>
      <c r="B56" s="104" t="s">
        <v>44</v>
      </c>
      <c r="C56" s="95">
        <v>134344915.78999424</v>
      </c>
      <c r="D56" s="20">
        <v>130</v>
      </c>
      <c r="E56" s="96">
        <f t="shared" si="4"/>
        <v>134344785.78999424</v>
      </c>
      <c r="F56" s="95">
        <v>2211809.2099999995</v>
      </c>
      <c r="G56" s="20" t="s">
        <v>509</v>
      </c>
      <c r="H56" s="96">
        <f t="shared" si="0"/>
        <v>2211807.2099999995</v>
      </c>
      <c r="I56" s="95">
        <v>220786.24</v>
      </c>
      <c r="J56" s="20" t="s">
        <v>689</v>
      </c>
      <c r="K56" s="96">
        <f t="shared" si="1"/>
        <v>220526.24</v>
      </c>
      <c r="L56" s="95">
        <v>299560.90999999997</v>
      </c>
      <c r="M56" s="20" t="s">
        <v>690</v>
      </c>
      <c r="N56" s="96">
        <f t="shared" si="2"/>
        <v>299523.90999999997</v>
      </c>
      <c r="O56" s="95">
        <v>484179.08</v>
      </c>
      <c r="P56" s="20" t="s">
        <v>522</v>
      </c>
      <c r="Q56" s="96">
        <f t="shared" si="3"/>
        <v>483785.08</v>
      </c>
      <c r="R56" s="95">
        <v>131570152.82999422</v>
      </c>
      <c r="S56" s="20">
        <v>131</v>
      </c>
      <c r="T56" s="96">
        <f t="shared" si="13"/>
        <v>131570021.82999422</v>
      </c>
      <c r="U56" s="221">
        <f t="shared" si="14"/>
        <v>1</v>
      </c>
      <c r="W56" s="104" t="s">
        <v>44</v>
      </c>
      <c r="X56" s="114">
        <f t="shared" si="5"/>
        <v>1</v>
      </c>
      <c r="Y56" s="115">
        <f t="shared" si="6"/>
        <v>1</v>
      </c>
      <c r="Z56" s="115">
        <f t="shared" si="7"/>
        <v>1</v>
      </c>
      <c r="AA56" s="115">
        <f t="shared" si="8"/>
        <v>1</v>
      </c>
      <c r="AB56" s="115">
        <f t="shared" si="9"/>
        <v>1</v>
      </c>
      <c r="AC56" s="121">
        <f t="shared" si="10"/>
        <v>1</v>
      </c>
    </row>
    <row r="57" spans="1:29" ht="15.75">
      <c r="A57" s="255"/>
      <c r="B57" s="133" t="s">
        <v>45</v>
      </c>
      <c r="C57" s="95">
        <v>78346813.791397914</v>
      </c>
      <c r="D57" s="20">
        <v>0</v>
      </c>
      <c r="E57" s="96">
        <f t="shared" si="4"/>
        <v>78346813.791397914</v>
      </c>
      <c r="F57" s="95">
        <v>1546443.55</v>
      </c>
      <c r="G57" s="20"/>
      <c r="H57" s="96">
        <f t="shared" si="0"/>
        <v>1546443.55</v>
      </c>
      <c r="I57" s="95">
        <v>122058.12999999998</v>
      </c>
      <c r="J57" s="20"/>
      <c r="K57" s="96">
        <f t="shared" si="1"/>
        <v>122058.12999999998</v>
      </c>
      <c r="L57" s="95">
        <v>1840.1</v>
      </c>
      <c r="M57" s="20"/>
      <c r="N57" s="96">
        <f t="shared" si="2"/>
        <v>1840.1</v>
      </c>
      <c r="O57" s="95">
        <v>559555.41000000027</v>
      </c>
      <c r="P57" s="20"/>
      <c r="Q57" s="96">
        <f t="shared" si="3"/>
        <v>559555.41000000027</v>
      </c>
      <c r="R57" s="95">
        <v>76361032.861397922</v>
      </c>
      <c r="S57" s="20">
        <v>0</v>
      </c>
      <c r="T57" s="96">
        <f t="shared" si="13"/>
        <v>76361032.861397922</v>
      </c>
      <c r="U57" s="221">
        <f t="shared" si="14"/>
        <v>0</v>
      </c>
      <c r="W57" s="133" t="s">
        <v>45</v>
      </c>
      <c r="X57" s="114">
        <f t="shared" si="5"/>
        <v>0</v>
      </c>
      <c r="Y57" s="115">
        <f t="shared" si="6"/>
        <v>0</v>
      </c>
      <c r="Z57" s="115">
        <f t="shared" si="7"/>
        <v>0</v>
      </c>
      <c r="AA57" s="115">
        <f t="shared" si="8"/>
        <v>0</v>
      </c>
      <c r="AB57" s="115">
        <f t="shared" si="9"/>
        <v>0</v>
      </c>
      <c r="AC57" s="121">
        <f t="shared" si="10"/>
        <v>0</v>
      </c>
    </row>
    <row r="58" spans="1:29" ht="15.75">
      <c r="A58" s="255"/>
      <c r="B58" s="133" t="s">
        <v>46</v>
      </c>
      <c r="C58" s="95">
        <v>134201664.43999842</v>
      </c>
      <c r="D58" s="20">
        <v>134201200</v>
      </c>
      <c r="E58" s="96">
        <f t="shared" si="4"/>
        <v>464.43999841809273</v>
      </c>
      <c r="F58" s="95">
        <v>2992986.1400000006</v>
      </c>
      <c r="G58" s="20" t="s">
        <v>523</v>
      </c>
      <c r="H58" s="96">
        <f t="shared" si="0"/>
        <v>790426.1400000006</v>
      </c>
      <c r="I58" s="95">
        <v>445816.93</v>
      </c>
      <c r="J58" s="20" t="s">
        <v>691</v>
      </c>
      <c r="K58" s="96">
        <f t="shared" si="1"/>
        <v>223043.93</v>
      </c>
      <c r="L58" s="95">
        <v>472641.87</v>
      </c>
      <c r="M58" s="20" t="s">
        <v>692</v>
      </c>
      <c r="N58" s="96">
        <f t="shared" si="2"/>
        <v>402549.27</v>
      </c>
      <c r="O58" s="95">
        <v>527736.18999999994</v>
      </c>
      <c r="P58" s="20" t="s">
        <v>55</v>
      </c>
      <c r="Q58" s="96">
        <f t="shared" si="3"/>
        <v>527736.18999999994</v>
      </c>
      <c r="R58" s="95">
        <v>130654117.16999842</v>
      </c>
      <c r="S58" s="20">
        <v>128604200</v>
      </c>
      <c r="T58" s="96">
        <f t="shared" si="13"/>
        <v>2049917.1699984223</v>
      </c>
      <c r="U58" s="221">
        <f t="shared" si="14"/>
        <v>1</v>
      </c>
      <c r="W58" s="133" t="s">
        <v>46</v>
      </c>
      <c r="X58" s="114">
        <f t="shared" si="5"/>
        <v>1</v>
      </c>
      <c r="Y58" s="115">
        <f t="shared" si="6"/>
        <v>1</v>
      </c>
      <c r="Z58" s="115">
        <f t="shared" si="7"/>
        <v>1</v>
      </c>
      <c r="AA58" s="115">
        <f t="shared" si="8"/>
        <v>1</v>
      </c>
      <c r="AB58" s="115">
        <f t="shared" si="9"/>
        <v>1</v>
      </c>
      <c r="AC58" s="121">
        <f t="shared" si="10"/>
        <v>1</v>
      </c>
    </row>
    <row r="59" spans="1:29" ht="15.75">
      <c r="A59" s="255"/>
      <c r="B59" s="133" t="s">
        <v>47</v>
      </c>
      <c r="C59" s="95">
        <v>36008522.560000136</v>
      </c>
      <c r="D59" s="20">
        <v>3247674654</v>
      </c>
      <c r="E59" s="96">
        <f t="shared" si="4"/>
        <v>-3211666131.4400001</v>
      </c>
      <c r="F59" s="95">
        <v>672835.8</v>
      </c>
      <c r="G59" s="20" t="s">
        <v>524</v>
      </c>
      <c r="H59" s="96">
        <f t="shared" si="0"/>
        <v>138489.80000000005</v>
      </c>
      <c r="I59" s="95">
        <v>26534.22</v>
      </c>
      <c r="J59" s="20" t="s">
        <v>693</v>
      </c>
      <c r="K59" s="96">
        <f t="shared" si="1"/>
        <v>1129.3199999999997</v>
      </c>
      <c r="L59" s="95">
        <v>1967.33</v>
      </c>
      <c r="M59" s="20" t="s">
        <v>694</v>
      </c>
      <c r="N59" s="96">
        <f t="shared" si="2"/>
        <v>-9400.57</v>
      </c>
      <c r="O59" s="95">
        <v>156489.16</v>
      </c>
      <c r="P59" s="20" t="s">
        <v>525</v>
      </c>
      <c r="Q59" s="96">
        <f t="shared" si="3"/>
        <v>22553.160000000003</v>
      </c>
      <c r="R59" s="95">
        <v>35203764.490000136</v>
      </c>
      <c r="S59" s="20">
        <v>36150990</v>
      </c>
      <c r="T59" s="96">
        <f t="shared" si="13"/>
        <v>-947225.5099998638</v>
      </c>
      <c r="U59" s="221">
        <f t="shared" si="14"/>
        <v>1</v>
      </c>
      <c r="W59" s="133" t="s">
        <v>47</v>
      </c>
      <c r="X59" s="114">
        <f t="shared" si="5"/>
        <v>1</v>
      </c>
      <c r="Y59" s="115">
        <f t="shared" si="6"/>
        <v>1</v>
      </c>
      <c r="Z59" s="115">
        <f t="shared" si="7"/>
        <v>1</v>
      </c>
      <c r="AA59" s="115">
        <f t="shared" si="8"/>
        <v>1</v>
      </c>
      <c r="AB59" s="115">
        <f t="shared" si="9"/>
        <v>1</v>
      </c>
      <c r="AC59" s="121">
        <f t="shared" si="10"/>
        <v>1</v>
      </c>
    </row>
    <row r="60" spans="1:29" ht="16.5" customHeight="1">
      <c r="A60" s="255"/>
      <c r="B60" s="133" t="s">
        <v>48</v>
      </c>
      <c r="C60" s="95">
        <v>123849267.64999871</v>
      </c>
      <c r="D60" s="20"/>
      <c r="E60" s="96">
        <f t="shared" si="4"/>
        <v>123849267.64999871</v>
      </c>
      <c r="F60" s="95">
        <v>1386021.04</v>
      </c>
      <c r="G60" s="20"/>
      <c r="H60" s="96">
        <f t="shared" si="0"/>
        <v>1386021.04</v>
      </c>
      <c r="I60" s="95">
        <v>248183.09</v>
      </c>
      <c r="J60" s="20"/>
      <c r="K60" s="96">
        <f t="shared" si="1"/>
        <v>248183.09</v>
      </c>
      <c r="L60" s="95">
        <v>123652.06</v>
      </c>
      <c r="M60" s="20"/>
      <c r="N60" s="96">
        <f t="shared" si="2"/>
        <v>123652.06</v>
      </c>
      <c r="O60" s="95">
        <v>583660.24000000011</v>
      </c>
      <c r="P60" s="20"/>
      <c r="Q60" s="96">
        <f t="shared" si="3"/>
        <v>583660.24000000011</v>
      </c>
      <c r="R60" s="95">
        <v>123307392.51999873</v>
      </c>
      <c r="S60" s="20"/>
      <c r="T60" s="96">
        <f t="shared" si="13"/>
        <v>123307392.51999873</v>
      </c>
      <c r="U60" s="221">
        <f t="shared" si="14"/>
        <v>0</v>
      </c>
      <c r="W60" s="133" t="s">
        <v>48</v>
      </c>
      <c r="X60" s="114">
        <f t="shared" si="5"/>
        <v>0</v>
      </c>
      <c r="Y60" s="115">
        <f t="shared" si="6"/>
        <v>0</v>
      </c>
      <c r="Z60" s="115">
        <f t="shared" si="7"/>
        <v>0</v>
      </c>
      <c r="AA60" s="115">
        <f t="shared" si="8"/>
        <v>0</v>
      </c>
      <c r="AB60" s="115">
        <f t="shared" si="9"/>
        <v>0</v>
      </c>
      <c r="AC60" s="121">
        <f t="shared" si="10"/>
        <v>0</v>
      </c>
    </row>
    <row r="61" spans="1:29" ht="15.75">
      <c r="A61" s="255"/>
      <c r="B61" s="133" t="s">
        <v>49</v>
      </c>
      <c r="C61" s="95">
        <v>144817115.4099994</v>
      </c>
      <c r="D61" s="20"/>
      <c r="E61" s="96">
        <f t="shared" si="4"/>
        <v>144817115.4099994</v>
      </c>
      <c r="F61" s="95">
        <v>2188914.2300000009</v>
      </c>
      <c r="G61" s="20"/>
      <c r="H61" s="96">
        <f t="shared" si="0"/>
        <v>2188914.2300000009</v>
      </c>
      <c r="I61" s="95">
        <v>157585.09</v>
      </c>
      <c r="J61" s="20"/>
      <c r="K61" s="96">
        <f t="shared" si="1"/>
        <v>157585.09</v>
      </c>
      <c r="L61" s="95">
        <v>472677.53</v>
      </c>
      <c r="M61" s="20"/>
      <c r="N61" s="96">
        <f t="shared" si="2"/>
        <v>472677.53</v>
      </c>
      <c r="O61" s="95">
        <v>469553.95</v>
      </c>
      <c r="P61" s="20"/>
      <c r="Q61" s="96">
        <f t="shared" si="3"/>
        <v>469553.95</v>
      </c>
      <c r="R61" s="95">
        <v>141843554.7899994</v>
      </c>
      <c r="S61" s="20"/>
      <c r="T61" s="96">
        <f t="shared" si="13"/>
        <v>141843554.7899994</v>
      </c>
      <c r="U61" s="221">
        <f t="shared" si="14"/>
        <v>0</v>
      </c>
      <c r="W61" s="133" t="s">
        <v>49</v>
      </c>
      <c r="X61" s="114">
        <f t="shared" si="5"/>
        <v>0</v>
      </c>
      <c r="Y61" s="115">
        <f t="shared" si="6"/>
        <v>0</v>
      </c>
      <c r="Z61" s="115">
        <f t="shared" si="7"/>
        <v>0</v>
      </c>
      <c r="AA61" s="115">
        <f t="shared" si="8"/>
        <v>0</v>
      </c>
      <c r="AB61" s="115">
        <f t="shared" si="9"/>
        <v>0</v>
      </c>
      <c r="AC61" s="121">
        <f t="shared" si="10"/>
        <v>0</v>
      </c>
    </row>
    <row r="62" spans="1:29" ht="15.75">
      <c r="A62" s="256"/>
      <c r="B62" s="134" t="s">
        <v>50</v>
      </c>
      <c r="C62" s="97">
        <v>125797711.81</v>
      </c>
      <c r="D62" s="98"/>
      <c r="E62" s="99">
        <f t="shared" si="4"/>
        <v>125797711.81</v>
      </c>
      <c r="F62" s="97">
        <v>1636036.9499999997</v>
      </c>
      <c r="G62" s="98"/>
      <c r="H62" s="99">
        <f t="shared" si="0"/>
        <v>1636036.9499999997</v>
      </c>
      <c r="I62" s="97">
        <v>249933.42</v>
      </c>
      <c r="J62" s="98"/>
      <c r="K62" s="99">
        <f t="shared" si="1"/>
        <v>249933.42</v>
      </c>
      <c r="L62" s="97">
        <v>52298.53</v>
      </c>
      <c r="M62" s="98"/>
      <c r="N62" s="99">
        <f t="shared" si="2"/>
        <v>52298.53</v>
      </c>
      <c r="O62" s="97">
        <v>440185.7099999999</v>
      </c>
      <c r="P62" s="98"/>
      <c r="Q62" s="99">
        <f t="shared" si="3"/>
        <v>440185.7099999999</v>
      </c>
      <c r="R62" s="97">
        <v>123919124.04000001</v>
      </c>
      <c r="S62" s="98"/>
      <c r="T62" s="99">
        <f t="shared" si="13"/>
        <v>123919124.04000001</v>
      </c>
      <c r="U62" s="222">
        <f t="shared" si="14"/>
        <v>0</v>
      </c>
      <c r="W62" s="134" t="s">
        <v>50</v>
      </c>
      <c r="X62" s="114">
        <f t="shared" si="5"/>
        <v>0</v>
      </c>
      <c r="Y62" s="115">
        <f t="shared" si="6"/>
        <v>0</v>
      </c>
      <c r="Z62" s="115">
        <f t="shared" si="7"/>
        <v>0</v>
      </c>
      <c r="AA62" s="115">
        <f t="shared" si="8"/>
        <v>0</v>
      </c>
      <c r="AB62" s="115">
        <f t="shared" si="9"/>
        <v>0</v>
      </c>
      <c r="AC62" s="121">
        <f t="shared" si="10"/>
        <v>0</v>
      </c>
    </row>
    <row r="63" spans="1:29" ht="15.75" customHeight="1">
      <c r="A63" s="254">
        <v>42530</v>
      </c>
      <c r="B63" s="133" t="s">
        <v>42</v>
      </c>
      <c r="C63" s="95">
        <v>69032232.199999422</v>
      </c>
      <c r="D63" s="20"/>
      <c r="E63" s="96">
        <f t="shared" si="4"/>
        <v>69032232.199999422</v>
      </c>
      <c r="F63" s="95">
        <v>857566.9</v>
      </c>
      <c r="G63" s="20"/>
      <c r="H63" s="96">
        <f t="shared" si="0"/>
        <v>857566.9</v>
      </c>
      <c r="I63" s="95">
        <v>84799.8</v>
      </c>
      <c r="J63" s="20"/>
      <c r="K63" s="96">
        <f t="shared" si="1"/>
        <v>84799.8</v>
      </c>
      <c r="L63" s="95">
        <v>98641.69</v>
      </c>
      <c r="M63" s="20"/>
      <c r="N63" s="96">
        <f t="shared" si="2"/>
        <v>98641.69</v>
      </c>
      <c r="O63" s="95">
        <v>258671.55</v>
      </c>
      <c r="P63" s="20"/>
      <c r="Q63" s="96">
        <f t="shared" si="3"/>
        <v>258671.55</v>
      </c>
      <c r="R63" s="95">
        <v>67902151.859999433</v>
      </c>
      <c r="S63" s="20"/>
      <c r="T63" s="96">
        <f t="shared" si="13"/>
        <v>67902151.859999433</v>
      </c>
      <c r="U63" s="221">
        <f t="shared" si="14"/>
        <v>0</v>
      </c>
      <c r="W63" s="132" t="s">
        <v>42</v>
      </c>
      <c r="X63" s="110">
        <f t="shared" si="5"/>
        <v>0</v>
      </c>
      <c r="Y63" s="111">
        <f t="shared" si="6"/>
        <v>0</v>
      </c>
      <c r="Z63" s="111">
        <f t="shared" si="7"/>
        <v>0</v>
      </c>
      <c r="AA63" s="111">
        <f t="shared" si="8"/>
        <v>0</v>
      </c>
      <c r="AB63" s="111">
        <f t="shared" si="9"/>
        <v>0</v>
      </c>
      <c r="AC63" s="123">
        <f t="shared" si="10"/>
        <v>0</v>
      </c>
    </row>
    <row r="64" spans="1:29" ht="15.75">
      <c r="A64" s="255"/>
      <c r="B64" s="133" t="s">
        <v>43</v>
      </c>
      <c r="C64" s="95">
        <v>50702749.840000227</v>
      </c>
      <c r="D64" s="20"/>
      <c r="E64" s="96">
        <f t="shared" si="4"/>
        <v>50702749.840000227</v>
      </c>
      <c r="F64" s="95">
        <v>445904.24</v>
      </c>
      <c r="G64" s="20"/>
      <c r="H64" s="96">
        <f t="shared" si="0"/>
        <v>445904.24</v>
      </c>
      <c r="I64" s="95">
        <v>55993.91</v>
      </c>
      <c r="J64" s="20"/>
      <c r="K64" s="96">
        <f t="shared" si="1"/>
        <v>55993.91</v>
      </c>
      <c r="L64" s="95">
        <v>37657.620000000003</v>
      </c>
      <c r="M64" s="20"/>
      <c r="N64" s="96">
        <f t="shared" si="2"/>
        <v>37657.620000000003</v>
      </c>
      <c r="O64" s="95">
        <v>282953.44</v>
      </c>
      <c r="P64" s="20"/>
      <c r="Q64" s="96">
        <f t="shared" si="3"/>
        <v>282953.44</v>
      </c>
      <c r="R64" s="95">
        <v>49992228.450000212</v>
      </c>
      <c r="S64" s="20"/>
      <c r="T64" s="96">
        <f t="shared" si="13"/>
        <v>49992228.450000212</v>
      </c>
      <c r="U64" s="221">
        <f t="shared" si="14"/>
        <v>0</v>
      </c>
      <c r="W64" s="133" t="s">
        <v>43</v>
      </c>
      <c r="X64" s="114">
        <f t="shared" si="5"/>
        <v>0</v>
      </c>
      <c r="Y64" s="115">
        <f t="shared" si="6"/>
        <v>0</v>
      </c>
      <c r="Z64" s="115">
        <f t="shared" si="7"/>
        <v>0</v>
      </c>
      <c r="AA64" s="115">
        <f t="shared" si="8"/>
        <v>0</v>
      </c>
      <c r="AB64" s="115">
        <f t="shared" si="9"/>
        <v>0</v>
      </c>
      <c r="AC64" s="121">
        <f t="shared" si="10"/>
        <v>0</v>
      </c>
    </row>
    <row r="65" spans="1:29" ht="15.75">
      <c r="A65" s="255"/>
      <c r="B65" s="104" t="s">
        <v>44</v>
      </c>
      <c r="C65" s="95">
        <v>131570152.82999422</v>
      </c>
      <c r="D65" s="20">
        <v>131</v>
      </c>
      <c r="E65" s="96">
        <f t="shared" si="4"/>
        <v>131570021.82999422</v>
      </c>
      <c r="F65" s="95">
        <v>2973853.830000001</v>
      </c>
      <c r="G65" s="20" t="s">
        <v>509</v>
      </c>
      <c r="H65" s="96">
        <f t="shared" si="0"/>
        <v>2973851.830000001</v>
      </c>
      <c r="I65" s="95">
        <v>260111.35999999999</v>
      </c>
      <c r="J65" s="20" t="s">
        <v>695</v>
      </c>
      <c r="K65" s="96">
        <f t="shared" si="1"/>
        <v>259461.36</v>
      </c>
      <c r="L65" s="95">
        <v>37385</v>
      </c>
      <c r="M65" s="20" t="s">
        <v>696</v>
      </c>
      <c r="N65" s="96">
        <f t="shared" si="2"/>
        <v>7397.9000000000015</v>
      </c>
      <c r="O65" s="95">
        <v>394685.21</v>
      </c>
      <c r="P65" s="20" t="s">
        <v>55</v>
      </c>
      <c r="Q65" s="96">
        <f t="shared" si="3"/>
        <v>394685.21</v>
      </c>
      <c r="R65" s="95">
        <v>132095285.33999422</v>
      </c>
      <c r="S65" s="20">
        <v>128</v>
      </c>
      <c r="T65" s="96">
        <f t="shared" si="13"/>
        <v>132095157.33999422</v>
      </c>
      <c r="U65" s="221">
        <f t="shared" si="14"/>
        <v>1</v>
      </c>
      <c r="W65" s="104" t="s">
        <v>44</v>
      </c>
      <c r="X65" s="114">
        <f t="shared" si="5"/>
        <v>1</v>
      </c>
      <c r="Y65" s="115">
        <f t="shared" si="6"/>
        <v>1</v>
      </c>
      <c r="Z65" s="115">
        <f t="shared" si="7"/>
        <v>1</v>
      </c>
      <c r="AA65" s="115">
        <f t="shared" si="8"/>
        <v>1</v>
      </c>
      <c r="AB65" s="115">
        <f t="shared" si="9"/>
        <v>1</v>
      </c>
      <c r="AC65" s="121">
        <f t="shared" si="10"/>
        <v>1</v>
      </c>
    </row>
    <row r="66" spans="1:29" ht="15.75">
      <c r="A66" s="255"/>
      <c r="B66" s="133" t="s">
        <v>45</v>
      </c>
      <c r="C66" s="95">
        <v>76361032.861397922</v>
      </c>
      <c r="D66" s="20">
        <v>0</v>
      </c>
      <c r="E66" s="96">
        <f t="shared" si="4"/>
        <v>76361032.861397922</v>
      </c>
      <c r="F66" s="95">
        <v>1406620.4100000004</v>
      </c>
      <c r="G66" s="20"/>
      <c r="H66" s="96">
        <f t="shared" si="0"/>
        <v>1406620.4100000004</v>
      </c>
      <c r="I66" s="95">
        <v>40618.89</v>
      </c>
      <c r="J66" s="20"/>
      <c r="K66" s="96">
        <f t="shared" si="1"/>
        <v>40618.89</v>
      </c>
      <c r="L66" s="95">
        <v>541067.35</v>
      </c>
      <c r="M66" s="20"/>
      <c r="N66" s="96">
        <f t="shared" si="2"/>
        <v>541067.35</v>
      </c>
      <c r="O66" s="95">
        <v>568500.38000000024</v>
      </c>
      <c r="P66" s="20"/>
      <c r="Q66" s="96">
        <f t="shared" si="3"/>
        <v>568500.38000000024</v>
      </c>
      <c r="R66" s="95">
        <v>77356950.571397901</v>
      </c>
      <c r="S66" s="20">
        <v>0</v>
      </c>
      <c r="T66" s="96">
        <f t="shared" si="13"/>
        <v>77356950.571397901</v>
      </c>
      <c r="U66" s="221">
        <f t="shared" si="14"/>
        <v>0</v>
      </c>
      <c r="W66" s="133" t="s">
        <v>45</v>
      </c>
      <c r="X66" s="114">
        <f t="shared" si="5"/>
        <v>0</v>
      </c>
      <c r="Y66" s="115">
        <f t="shared" si="6"/>
        <v>0</v>
      </c>
      <c r="Z66" s="115">
        <f t="shared" si="7"/>
        <v>0</v>
      </c>
      <c r="AA66" s="115">
        <f t="shared" si="8"/>
        <v>0</v>
      </c>
      <c r="AB66" s="115">
        <f t="shared" si="9"/>
        <v>0</v>
      </c>
      <c r="AC66" s="121">
        <f t="shared" si="10"/>
        <v>0</v>
      </c>
    </row>
    <row r="67" spans="1:29" ht="15.75">
      <c r="A67" s="255"/>
      <c r="B67" s="133" t="s">
        <v>46</v>
      </c>
      <c r="C67" s="95">
        <v>130654117.16999842</v>
      </c>
      <c r="D67" s="20">
        <v>128604200</v>
      </c>
      <c r="E67" s="96">
        <f t="shared" si="4"/>
        <v>2049917.1699984223</v>
      </c>
      <c r="F67" s="95">
        <v>2202555.3199999998</v>
      </c>
      <c r="G67" s="20" t="s">
        <v>526</v>
      </c>
      <c r="H67" s="96">
        <f t="shared" si="0"/>
        <v>-418004.68000000017</v>
      </c>
      <c r="I67" s="95">
        <v>222772.65</v>
      </c>
      <c r="J67" s="20" t="s">
        <v>697</v>
      </c>
      <c r="K67" s="96">
        <f t="shared" si="1"/>
        <v>-182229.35</v>
      </c>
      <c r="L67" s="95">
        <v>70092.570000000007</v>
      </c>
      <c r="M67" s="20" t="s">
        <v>698</v>
      </c>
      <c r="N67" s="96">
        <f t="shared" si="2"/>
        <v>-289471.43</v>
      </c>
      <c r="O67" s="95">
        <v>0</v>
      </c>
      <c r="P67" s="20" t="s">
        <v>527</v>
      </c>
      <c r="Q67" s="96">
        <f t="shared" si="3"/>
        <v>-64588.7</v>
      </c>
      <c r="R67" s="95">
        <v>128604241.92999841</v>
      </c>
      <c r="S67" s="20">
        <v>133209100</v>
      </c>
      <c r="T67" s="96">
        <f t="shared" si="13"/>
        <v>-4604858.0700015873</v>
      </c>
      <c r="U67" s="221">
        <f t="shared" si="14"/>
        <v>1</v>
      </c>
      <c r="W67" s="133" t="s">
        <v>46</v>
      </c>
      <c r="X67" s="114">
        <f t="shared" si="5"/>
        <v>1</v>
      </c>
      <c r="Y67" s="115">
        <f t="shared" si="6"/>
        <v>1</v>
      </c>
      <c r="Z67" s="115">
        <f t="shared" si="7"/>
        <v>1</v>
      </c>
      <c r="AA67" s="115">
        <f t="shared" si="8"/>
        <v>1</v>
      </c>
      <c r="AB67" s="115">
        <f t="shared" si="9"/>
        <v>0</v>
      </c>
      <c r="AC67" s="121">
        <f t="shared" si="10"/>
        <v>1</v>
      </c>
    </row>
    <row r="68" spans="1:29" ht="15.75">
      <c r="A68" s="255"/>
      <c r="B68" s="133" t="s">
        <v>47</v>
      </c>
      <c r="C68" s="95">
        <v>35203764.490000136</v>
      </c>
      <c r="D68" s="20">
        <v>36150990</v>
      </c>
      <c r="E68" s="96">
        <f t="shared" si="4"/>
        <v>-947225.5099998638</v>
      </c>
      <c r="F68" s="95">
        <v>534346.15</v>
      </c>
      <c r="G68" s="20" t="s">
        <v>528</v>
      </c>
      <c r="H68" s="96">
        <f t="shared" si="0"/>
        <v>104385.15000000002</v>
      </c>
      <c r="I68" s="95">
        <v>25404.89</v>
      </c>
      <c r="J68" s="20" t="s">
        <v>699</v>
      </c>
      <c r="K68" s="96">
        <f t="shared" si="1"/>
        <v>-5077.7099999999991</v>
      </c>
      <c r="L68" s="95">
        <v>11367.88</v>
      </c>
      <c r="M68" s="20" t="s">
        <v>700</v>
      </c>
      <c r="N68" s="96">
        <f t="shared" si="2"/>
        <v>2710.7599999999984</v>
      </c>
      <c r="O68" s="95">
        <v>133936.14000000001</v>
      </c>
      <c r="P68" s="20" t="s">
        <v>529</v>
      </c>
      <c r="Q68" s="96">
        <f t="shared" si="3"/>
        <v>-214497.86</v>
      </c>
      <c r="R68" s="95">
        <v>36150964.530000135</v>
      </c>
      <c r="S68" s="20">
        <v>36578770</v>
      </c>
      <c r="T68" s="96">
        <f t="shared" si="13"/>
        <v>-427805.4699998647</v>
      </c>
      <c r="U68" s="221">
        <f t="shared" si="14"/>
        <v>1</v>
      </c>
      <c r="W68" s="133" t="s">
        <v>47</v>
      </c>
      <c r="X68" s="114">
        <f t="shared" si="5"/>
        <v>1</v>
      </c>
      <c r="Y68" s="115">
        <f t="shared" si="6"/>
        <v>1</v>
      </c>
      <c r="Z68" s="115">
        <f t="shared" si="7"/>
        <v>1</v>
      </c>
      <c r="AA68" s="115">
        <f t="shared" si="8"/>
        <v>1</v>
      </c>
      <c r="AB68" s="115">
        <f t="shared" si="9"/>
        <v>1</v>
      </c>
      <c r="AC68" s="121">
        <f t="shared" si="10"/>
        <v>1</v>
      </c>
    </row>
    <row r="69" spans="1:29" ht="15.75">
      <c r="A69" s="255"/>
      <c r="B69" s="133" t="s">
        <v>48</v>
      </c>
      <c r="C69" s="95">
        <v>123307392.51999873</v>
      </c>
      <c r="D69" s="20"/>
      <c r="E69" s="96">
        <f t="shared" si="4"/>
        <v>123307392.51999873</v>
      </c>
      <c r="F69" s="95">
        <v>1450266.13</v>
      </c>
      <c r="G69" s="20"/>
      <c r="H69" s="96">
        <f t="shared" si="0"/>
        <v>1450266.13</v>
      </c>
      <c r="I69" s="95">
        <v>195878.72</v>
      </c>
      <c r="J69" s="20"/>
      <c r="K69" s="96">
        <f t="shared" si="1"/>
        <v>195878.72</v>
      </c>
      <c r="L69" s="95">
        <v>142152.76</v>
      </c>
      <c r="M69" s="20"/>
      <c r="N69" s="96">
        <f t="shared" si="2"/>
        <v>142152.76</v>
      </c>
      <c r="O69" s="95">
        <v>624883.81000000017</v>
      </c>
      <c r="P69" s="20"/>
      <c r="Q69" s="96">
        <f t="shared" si="3"/>
        <v>624883.81000000017</v>
      </c>
      <c r="R69" s="95">
        <v>126405939.12999873</v>
      </c>
      <c r="S69" s="20"/>
      <c r="T69" s="96">
        <f t="shared" si="13"/>
        <v>126405939.12999873</v>
      </c>
      <c r="U69" s="221">
        <f t="shared" si="14"/>
        <v>0</v>
      </c>
      <c r="W69" s="133" t="s">
        <v>48</v>
      </c>
      <c r="X69" s="114">
        <f t="shared" si="5"/>
        <v>0</v>
      </c>
      <c r="Y69" s="115">
        <f t="shared" si="6"/>
        <v>0</v>
      </c>
      <c r="Z69" s="115">
        <f t="shared" si="7"/>
        <v>0</v>
      </c>
      <c r="AA69" s="115">
        <f t="shared" si="8"/>
        <v>0</v>
      </c>
      <c r="AB69" s="115">
        <f t="shared" si="9"/>
        <v>0</v>
      </c>
      <c r="AC69" s="121">
        <f t="shared" si="10"/>
        <v>0</v>
      </c>
    </row>
    <row r="70" spans="1:29" ht="15.75">
      <c r="A70" s="255"/>
      <c r="B70" s="133" t="s">
        <v>49</v>
      </c>
      <c r="C70" s="95">
        <v>141843554.7899994</v>
      </c>
      <c r="D70" s="20"/>
      <c r="E70" s="96">
        <f t="shared" si="4"/>
        <v>141843554.7899994</v>
      </c>
      <c r="F70" s="95">
        <v>1727541.0499999993</v>
      </c>
      <c r="G70" s="20"/>
      <c r="H70" s="96">
        <f t="shared" si="0"/>
        <v>1727541.0499999993</v>
      </c>
      <c r="I70" s="95">
        <v>213442.36</v>
      </c>
      <c r="J70" s="20"/>
      <c r="K70" s="96">
        <f t="shared" si="1"/>
        <v>213442.36</v>
      </c>
      <c r="L70" s="95">
        <v>140127.28</v>
      </c>
      <c r="M70" s="20"/>
      <c r="N70" s="96">
        <f t="shared" si="2"/>
        <v>140127.28</v>
      </c>
      <c r="O70" s="95">
        <v>543890.59999999974</v>
      </c>
      <c r="P70" s="20"/>
      <c r="Q70" s="96">
        <f t="shared" si="3"/>
        <v>543890.59999999974</v>
      </c>
      <c r="R70" s="95">
        <v>139645438.2199994</v>
      </c>
      <c r="S70" s="20"/>
      <c r="T70" s="96">
        <f t="shared" si="13"/>
        <v>139645438.2199994</v>
      </c>
      <c r="U70" s="221">
        <f t="shared" si="14"/>
        <v>0</v>
      </c>
      <c r="W70" s="133" t="s">
        <v>49</v>
      </c>
      <c r="X70" s="114">
        <f t="shared" si="5"/>
        <v>0</v>
      </c>
      <c r="Y70" s="115">
        <f t="shared" si="6"/>
        <v>0</v>
      </c>
      <c r="Z70" s="115">
        <f t="shared" si="7"/>
        <v>0</v>
      </c>
      <c r="AA70" s="115">
        <f t="shared" si="8"/>
        <v>0</v>
      </c>
      <c r="AB70" s="115">
        <f t="shared" si="9"/>
        <v>0</v>
      </c>
      <c r="AC70" s="121">
        <f t="shared" si="10"/>
        <v>0</v>
      </c>
    </row>
    <row r="71" spans="1:29" ht="15.75">
      <c r="A71" s="256"/>
      <c r="B71" s="133" t="s">
        <v>50</v>
      </c>
      <c r="C71" s="95">
        <v>123919124.04000001</v>
      </c>
      <c r="D71" s="20"/>
      <c r="E71" s="96">
        <f t="shared" si="4"/>
        <v>123919124.04000001</v>
      </c>
      <c r="F71" s="95">
        <v>1698131.86</v>
      </c>
      <c r="G71" s="20"/>
      <c r="H71" s="96">
        <f t="shared" si="0"/>
        <v>1698131.86</v>
      </c>
      <c r="I71" s="95">
        <v>72050.489999999991</v>
      </c>
      <c r="J71" s="20"/>
      <c r="K71" s="96">
        <f t="shared" si="1"/>
        <v>72050.489999999991</v>
      </c>
      <c r="L71" s="95">
        <v>110966.69</v>
      </c>
      <c r="M71" s="20"/>
      <c r="N71" s="96">
        <f t="shared" si="2"/>
        <v>110966.69</v>
      </c>
      <c r="O71" s="95">
        <v>623381.14</v>
      </c>
      <c r="P71" s="20"/>
      <c r="Q71" s="96">
        <f t="shared" si="3"/>
        <v>623381.14</v>
      </c>
      <c r="R71" s="95">
        <v>121558694.84</v>
      </c>
      <c r="S71" s="20"/>
      <c r="T71" s="96">
        <f t="shared" si="13"/>
        <v>121558694.84</v>
      </c>
      <c r="U71" s="221">
        <f t="shared" si="14"/>
        <v>0</v>
      </c>
      <c r="W71" s="134" t="s">
        <v>50</v>
      </c>
      <c r="X71" s="118">
        <f t="shared" si="5"/>
        <v>0</v>
      </c>
      <c r="Y71" s="119">
        <f t="shared" si="6"/>
        <v>0</v>
      </c>
      <c r="Z71" s="119">
        <f t="shared" si="7"/>
        <v>0</v>
      </c>
      <c r="AA71" s="119">
        <f t="shared" si="8"/>
        <v>0</v>
      </c>
      <c r="AB71" s="119">
        <f t="shared" si="9"/>
        <v>0</v>
      </c>
      <c r="AC71" s="124">
        <f t="shared" si="10"/>
        <v>0</v>
      </c>
    </row>
    <row r="72" spans="1:29" ht="15.75" customHeight="1">
      <c r="A72" s="254">
        <v>42533</v>
      </c>
      <c r="B72" s="132" t="s">
        <v>42</v>
      </c>
      <c r="C72" s="92">
        <v>67902151.859999433</v>
      </c>
      <c r="D72" s="93"/>
      <c r="E72" s="94">
        <f t="shared" si="4"/>
        <v>67902151.859999433</v>
      </c>
      <c r="F72" s="92">
        <v>1002839.0299999997</v>
      </c>
      <c r="G72" s="93"/>
      <c r="H72" s="94">
        <f t="shared" si="0"/>
        <v>1002839.0299999997</v>
      </c>
      <c r="I72" s="92">
        <v>213465.52</v>
      </c>
      <c r="J72" s="93"/>
      <c r="K72" s="94">
        <f t="shared" si="1"/>
        <v>213465.52</v>
      </c>
      <c r="L72" s="92">
        <v>142726.60999999999</v>
      </c>
      <c r="M72" s="93"/>
      <c r="N72" s="94">
        <f t="shared" si="2"/>
        <v>142726.60999999999</v>
      </c>
      <c r="O72" s="92">
        <v>235906.36</v>
      </c>
      <c r="P72" s="93"/>
      <c r="Q72" s="94">
        <f t="shared" si="3"/>
        <v>235906.36</v>
      </c>
      <c r="R72" s="92">
        <v>68502400.949999422</v>
      </c>
      <c r="S72" s="93"/>
      <c r="T72" s="94">
        <f t="shared" si="13"/>
        <v>68502400.949999422</v>
      </c>
      <c r="U72" s="220">
        <f t="shared" si="14"/>
        <v>0</v>
      </c>
      <c r="W72" s="132" t="s">
        <v>42</v>
      </c>
      <c r="X72" s="114">
        <f t="shared" si="5"/>
        <v>0</v>
      </c>
      <c r="Y72" s="115">
        <f t="shared" si="6"/>
        <v>0</v>
      </c>
      <c r="Z72" s="115">
        <f t="shared" si="7"/>
        <v>0</v>
      </c>
      <c r="AA72" s="115">
        <f t="shared" si="8"/>
        <v>0</v>
      </c>
      <c r="AB72" s="115">
        <f t="shared" si="9"/>
        <v>0</v>
      </c>
      <c r="AC72" s="121">
        <f t="shared" si="10"/>
        <v>0</v>
      </c>
    </row>
    <row r="73" spans="1:29" ht="15.75">
      <c r="A73" s="255"/>
      <c r="B73" s="133" t="s">
        <v>43</v>
      </c>
      <c r="C73" s="95">
        <v>49992228.450000212</v>
      </c>
      <c r="D73" s="20"/>
      <c r="E73" s="96">
        <f t="shared" si="4"/>
        <v>49992228.450000212</v>
      </c>
      <c r="F73" s="95">
        <v>579191.54</v>
      </c>
      <c r="G73" s="20"/>
      <c r="H73" s="96">
        <f t="shared" ref="H73:H134" si="15">F73-G73</f>
        <v>579191.54</v>
      </c>
      <c r="I73" s="95">
        <v>37649.119999999995</v>
      </c>
      <c r="J73" s="20"/>
      <c r="K73" s="96">
        <f t="shared" ref="K73:K134" si="16">I73-J73</f>
        <v>37649.119999999995</v>
      </c>
      <c r="L73" s="95">
        <v>23404.42</v>
      </c>
      <c r="M73" s="20"/>
      <c r="N73" s="96">
        <f t="shared" ref="N73:N134" si="17">L73-M73</f>
        <v>23404.42</v>
      </c>
      <c r="O73" s="95">
        <v>364609.99</v>
      </c>
      <c r="P73" s="20"/>
      <c r="Q73" s="96">
        <f t="shared" ref="Q73:Q134" si="18">O73-P73</f>
        <v>364609.99</v>
      </c>
      <c r="R73" s="95">
        <v>50171966.320000209</v>
      </c>
      <c r="S73" s="20"/>
      <c r="T73" s="96">
        <f t="shared" si="13"/>
        <v>50171966.320000209</v>
      </c>
      <c r="U73" s="221">
        <f t="shared" si="14"/>
        <v>0</v>
      </c>
      <c r="W73" s="133" t="s">
        <v>43</v>
      </c>
      <c r="X73" s="114">
        <f t="shared" si="5"/>
        <v>0</v>
      </c>
      <c r="Y73" s="115">
        <f t="shared" si="6"/>
        <v>0</v>
      </c>
      <c r="Z73" s="115">
        <f t="shared" si="7"/>
        <v>0</v>
      </c>
      <c r="AA73" s="115">
        <f t="shared" si="8"/>
        <v>0</v>
      </c>
      <c r="AB73" s="115">
        <f t="shared" si="9"/>
        <v>0</v>
      </c>
      <c r="AC73" s="121">
        <f t="shared" si="10"/>
        <v>0</v>
      </c>
    </row>
    <row r="74" spans="1:29" ht="15.75">
      <c r="A74" s="255"/>
      <c r="B74" s="104" t="s">
        <v>44</v>
      </c>
      <c r="C74" s="95">
        <v>132095285.33999422</v>
      </c>
      <c r="D74" s="20">
        <v>129753500</v>
      </c>
      <c r="E74" s="96">
        <f t="shared" ref="E74:E134" si="19">C74-D74</f>
        <v>2341785.3399942219</v>
      </c>
      <c r="F74" s="95">
        <v>2974533.5500000007</v>
      </c>
      <c r="G74" s="20" t="s">
        <v>530</v>
      </c>
      <c r="H74" s="96">
        <f t="shared" si="15"/>
        <v>-632896.44999999925</v>
      </c>
      <c r="I74" s="95">
        <v>650944.30000000005</v>
      </c>
      <c r="J74" s="20" t="s">
        <v>701</v>
      </c>
      <c r="K74" s="96">
        <f t="shared" si="16"/>
        <v>220342.30000000005</v>
      </c>
      <c r="L74" s="95">
        <v>29987.14</v>
      </c>
      <c r="M74" s="20" t="s">
        <v>702</v>
      </c>
      <c r="N74" s="96">
        <f t="shared" si="17"/>
        <v>-771863.86</v>
      </c>
      <c r="O74" s="95">
        <v>0</v>
      </c>
      <c r="P74" s="20" t="s">
        <v>531</v>
      </c>
      <c r="Q74" s="96">
        <f t="shared" si="18"/>
        <v>-937750</v>
      </c>
      <c r="R74" s="95">
        <v>129753791.23999423</v>
      </c>
      <c r="S74" s="20">
        <v>124749400</v>
      </c>
      <c r="T74" s="96">
        <f t="shared" si="13"/>
        <v>5004391.2399942279</v>
      </c>
      <c r="U74" s="221">
        <f t="shared" si="14"/>
        <v>1</v>
      </c>
      <c r="W74" s="104" t="s">
        <v>44</v>
      </c>
      <c r="X74" s="114">
        <f t="shared" ref="X74:X134" si="20">+IF(AND(C74&lt;&gt;0,D74&lt;&gt;0,OR(E74&gt;100,E74&lt;-100)),1,0)</f>
        <v>1</v>
      </c>
      <c r="Y74" s="115">
        <f t="shared" ref="Y74:Y134" si="21">+IF(AND(F74&lt;&gt;0,G74&lt;&gt;0,OR(H74&gt;100,H74&lt;-100)),1,0)</f>
        <v>1</v>
      </c>
      <c r="Z74" s="115">
        <f t="shared" ref="Z74:Z134" si="22">+IF(AND(I74&lt;&gt;0,J74&lt;&gt;0,OR(K74&gt;100,K74&lt;-100)),1,0)</f>
        <v>1</v>
      </c>
      <c r="AA74" s="115">
        <f t="shared" ref="AA74:AA134" si="23">+IF(AND(L74&lt;&gt;0,M74&lt;&gt;0,OR(N74&gt;100,N74&lt;-100)),1,0)</f>
        <v>1</v>
      </c>
      <c r="AB74" s="115">
        <f t="shared" ref="AB74:AB134" si="24">+IF(AND(O74&lt;&gt;0,P74&lt;&gt;0,OR(Q74&gt;100,Q74&lt;-100)),1,0)</f>
        <v>0</v>
      </c>
      <c r="AC74" s="121">
        <f t="shared" ref="AC74:AC134" si="25">+IF(AND(R74&lt;&gt;0,S74&lt;&gt;0,OR(T74&gt;100,T74&lt;-100)),1,0)</f>
        <v>1</v>
      </c>
    </row>
    <row r="75" spans="1:29" ht="15.75">
      <c r="A75" s="255"/>
      <c r="B75" s="133" t="s">
        <v>45</v>
      </c>
      <c r="C75" s="95">
        <v>77356950.571397901</v>
      </c>
      <c r="D75" s="20">
        <v>0</v>
      </c>
      <c r="E75" s="96">
        <f t="shared" si="19"/>
        <v>77356950.571397901</v>
      </c>
      <c r="F75" s="95">
        <v>1638625.4400000006</v>
      </c>
      <c r="G75" s="20"/>
      <c r="H75" s="96">
        <f t="shared" si="15"/>
        <v>1638625.4400000006</v>
      </c>
      <c r="I75" s="95">
        <v>270499.58999999997</v>
      </c>
      <c r="J75" s="20"/>
      <c r="K75" s="96">
        <f t="shared" si="16"/>
        <v>270499.58999999997</v>
      </c>
      <c r="L75" s="95">
        <v>350098</v>
      </c>
      <c r="M75" s="20"/>
      <c r="N75" s="96">
        <f t="shared" si="17"/>
        <v>350098</v>
      </c>
      <c r="O75" s="95">
        <v>509275.03000000009</v>
      </c>
      <c r="P75" s="20"/>
      <c r="Q75" s="96">
        <f t="shared" si="18"/>
        <v>509275.03000000009</v>
      </c>
      <c r="R75" s="95">
        <v>81005370.791397914</v>
      </c>
      <c r="S75" s="20">
        <v>0</v>
      </c>
      <c r="T75" s="96">
        <f t="shared" si="13"/>
        <v>81005370.791397914</v>
      </c>
      <c r="U75" s="221">
        <f t="shared" si="14"/>
        <v>0</v>
      </c>
      <c r="W75" s="133" t="s">
        <v>45</v>
      </c>
      <c r="X75" s="114">
        <f t="shared" si="20"/>
        <v>0</v>
      </c>
      <c r="Y75" s="115">
        <f t="shared" si="21"/>
        <v>0</v>
      </c>
      <c r="Z75" s="115">
        <f t="shared" si="22"/>
        <v>0</v>
      </c>
      <c r="AA75" s="115">
        <f t="shared" si="23"/>
        <v>0</v>
      </c>
      <c r="AB75" s="115">
        <f t="shared" si="24"/>
        <v>0</v>
      </c>
      <c r="AC75" s="121">
        <f t="shared" si="25"/>
        <v>0</v>
      </c>
    </row>
    <row r="76" spans="1:29" ht="15.75">
      <c r="A76" s="255"/>
      <c r="B76" s="133" t="s">
        <v>46</v>
      </c>
      <c r="C76" s="95"/>
      <c r="D76" s="20">
        <v>132011700</v>
      </c>
      <c r="E76" s="96">
        <f t="shared" si="19"/>
        <v>-132011700</v>
      </c>
      <c r="F76" s="95"/>
      <c r="G76" s="20" t="s">
        <v>532</v>
      </c>
      <c r="H76" s="96">
        <f t="shared" si="15"/>
        <v>-2656120</v>
      </c>
      <c r="I76" s="95"/>
      <c r="J76" s="20" t="s">
        <v>703</v>
      </c>
      <c r="K76" s="96">
        <f t="shared" si="16"/>
        <v>-176422</v>
      </c>
      <c r="L76" s="95"/>
      <c r="M76" s="20" t="s">
        <v>704</v>
      </c>
      <c r="N76" s="96">
        <f t="shared" si="17"/>
        <v>-110405</v>
      </c>
      <c r="O76" s="95"/>
      <c r="P76" s="20" t="s">
        <v>533</v>
      </c>
      <c r="Q76" s="96">
        <f t="shared" si="18"/>
        <v>-55164.9</v>
      </c>
      <c r="R76" s="95"/>
      <c r="S76" s="20">
        <v>128684600</v>
      </c>
      <c r="T76" s="96">
        <f t="shared" si="13"/>
        <v>-128684600</v>
      </c>
      <c r="U76" s="221">
        <f t="shared" si="14"/>
        <v>1</v>
      </c>
      <c r="W76" s="133" t="s">
        <v>46</v>
      </c>
      <c r="X76" s="114">
        <f t="shared" si="20"/>
        <v>0</v>
      </c>
      <c r="Y76" s="115">
        <f t="shared" si="21"/>
        <v>0</v>
      </c>
      <c r="Z76" s="115">
        <f t="shared" si="22"/>
        <v>0</v>
      </c>
      <c r="AA76" s="115">
        <f t="shared" si="23"/>
        <v>0</v>
      </c>
      <c r="AB76" s="115">
        <f t="shared" si="24"/>
        <v>0</v>
      </c>
      <c r="AC76" s="121">
        <f t="shared" si="25"/>
        <v>0</v>
      </c>
    </row>
    <row r="77" spans="1:29" ht="15.75">
      <c r="A77" s="255"/>
      <c r="B77" s="133" t="s">
        <v>47</v>
      </c>
      <c r="C77" s="95">
        <v>36150964.530000135</v>
      </c>
      <c r="D77" s="20">
        <v>36578770</v>
      </c>
      <c r="E77" s="96">
        <f t="shared" si="19"/>
        <v>-427805.4699998647</v>
      </c>
      <c r="F77" s="95">
        <v>429961.12</v>
      </c>
      <c r="G77" s="20" t="s">
        <v>534</v>
      </c>
      <c r="H77" s="96">
        <f t="shared" si="15"/>
        <v>-596708.88</v>
      </c>
      <c r="I77" s="95">
        <v>30482.639999999999</v>
      </c>
      <c r="J77" s="20" t="s">
        <v>705</v>
      </c>
      <c r="K77" s="96">
        <f t="shared" si="16"/>
        <v>-116515.36</v>
      </c>
      <c r="L77" s="95">
        <v>8657.1200000000008</v>
      </c>
      <c r="M77" s="20" t="s">
        <v>706</v>
      </c>
      <c r="N77" s="96">
        <f t="shared" si="17"/>
        <v>-13537.979999999998</v>
      </c>
      <c r="O77" s="95">
        <v>348433.61</v>
      </c>
      <c r="P77" s="20" t="s">
        <v>535</v>
      </c>
      <c r="Q77" s="96">
        <f t="shared" si="18"/>
        <v>50655.609999999986</v>
      </c>
      <c r="R77" s="95">
        <v>36578765.760000139</v>
      </c>
      <c r="S77" s="20">
        <v>35384850</v>
      </c>
      <c r="T77" s="96">
        <f t="shared" si="13"/>
        <v>1193915.7600001395</v>
      </c>
      <c r="U77" s="221">
        <f t="shared" si="14"/>
        <v>1</v>
      </c>
      <c r="W77" s="133" t="s">
        <v>47</v>
      </c>
      <c r="X77" s="114">
        <f t="shared" si="20"/>
        <v>1</v>
      </c>
      <c r="Y77" s="115">
        <f t="shared" si="21"/>
        <v>1</v>
      </c>
      <c r="Z77" s="115">
        <f t="shared" si="22"/>
        <v>1</v>
      </c>
      <c r="AA77" s="115">
        <f t="shared" si="23"/>
        <v>1</v>
      </c>
      <c r="AB77" s="115">
        <f t="shared" si="24"/>
        <v>1</v>
      </c>
      <c r="AC77" s="121">
        <f t="shared" si="25"/>
        <v>1</v>
      </c>
    </row>
    <row r="78" spans="1:29" ht="15.75">
      <c r="A78" s="255"/>
      <c r="B78" s="133" t="s">
        <v>48</v>
      </c>
      <c r="C78" s="95">
        <v>126405939.12999873</v>
      </c>
      <c r="D78" s="20"/>
      <c r="E78" s="96">
        <f t="shared" si="19"/>
        <v>126405939.12999873</v>
      </c>
      <c r="F78" s="95">
        <v>2094218.49</v>
      </c>
      <c r="G78" s="20"/>
      <c r="H78" s="96">
        <f t="shared" si="15"/>
        <v>2094218.49</v>
      </c>
      <c r="I78" s="95">
        <v>302983.07999999996</v>
      </c>
      <c r="J78" s="20"/>
      <c r="K78" s="96">
        <f t="shared" si="16"/>
        <v>302983.07999999996</v>
      </c>
      <c r="L78" s="95">
        <v>88734.99</v>
      </c>
      <c r="M78" s="20"/>
      <c r="N78" s="96">
        <f t="shared" si="17"/>
        <v>88734.99</v>
      </c>
      <c r="O78" s="95">
        <v>644508.92999999993</v>
      </c>
      <c r="P78" s="20"/>
      <c r="Q78" s="96">
        <f t="shared" si="18"/>
        <v>644508.92999999993</v>
      </c>
      <c r="R78" s="95">
        <v>123881459.79999872</v>
      </c>
      <c r="S78" s="20"/>
      <c r="T78" s="96">
        <f t="shared" si="13"/>
        <v>123881459.79999872</v>
      </c>
      <c r="U78" s="221">
        <f t="shared" si="14"/>
        <v>0</v>
      </c>
      <c r="W78" s="133" t="s">
        <v>48</v>
      </c>
      <c r="X78" s="114">
        <f t="shared" si="20"/>
        <v>0</v>
      </c>
      <c r="Y78" s="115">
        <f t="shared" si="21"/>
        <v>0</v>
      </c>
      <c r="Z78" s="115">
        <f t="shared" si="22"/>
        <v>0</v>
      </c>
      <c r="AA78" s="115">
        <f t="shared" si="23"/>
        <v>0</v>
      </c>
      <c r="AB78" s="115">
        <f t="shared" si="24"/>
        <v>0</v>
      </c>
      <c r="AC78" s="121">
        <f t="shared" si="25"/>
        <v>0</v>
      </c>
    </row>
    <row r="79" spans="1:29" ht="15.75">
      <c r="A79" s="255"/>
      <c r="B79" s="133" t="s">
        <v>49</v>
      </c>
      <c r="C79" s="95">
        <v>139645438.2199994</v>
      </c>
      <c r="D79" s="20"/>
      <c r="E79" s="96">
        <f t="shared" si="19"/>
        <v>139645438.2199994</v>
      </c>
      <c r="F79" s="95">
        <v>2120913.0000000005</v>
      </c>
      <c r="G79" s="20"/>
      <c r="H79" s="96">
        <f t="shared" si="15"/>
        <v>2120913.0000000005</v>
      </c>
      <c r="I79" s="95">
        <v>169064.84</v>
      </c>
      <c r="J79" s="20"/>
      <c r="K79" s="96">
        <f t="shared" si="16"/>
        <v>169064.84</v>
      </c>
      <c r="L79" s="95">
        <v>295160.40999999997</v>
      </c>
      <c r="M79" s="20"/>
      <c r="N79" s="96">
        <f t="shared" si="17"/>
        <v>295160.40999999997</v>
      </c>
      <c r="O79" s="95">
        <v>815861.76999999944</v>
      </c>
      <c r="P79" s="20"/>
      <c r="Q79" s="96">
        <f t="shared" si="18"/>
        <v>815861.76999999944</v>
      </c>
      <c r="R79" s="95">
        <v>136582567.8799994</v>
      </c>
      <c r="S79" s="20"/>
      <c r="T79" s="96">
        <f t="shared" si="13"/>
        <v>136582567.8799994</v>
      </c>
      <c r="U79" s="221">
        <f t="shared" si="14"/>
        <v>0</v>
      </c>
      <c r="W79" s="133" t="s">
        <v>49</v>
      </c>
      <c r="X79" s="114">
        <f t="shared" si="20"/>
        <v>0</v>
      </c>
      <c r="Y79" s="115">
        <f t="shared" si="21"/>
        <v>0</v>
      </c>
      <c r="Z79" s="115">
        <f t="shared" si="22"/>
        <v>0</v>
      </c>
      <c r="AA79" s="115">
        <f t="shared" si="23"/>
        <v>0</v>
      </c>
      <c r="AB79" s="115">
        <f t="shared" si="24"/>
        <v>0</v>
      </c>
      <c r="AC79" s="121">
        <f t="shared" si="25"/>
        <v>0</v>
      </c>
    </row>
    <row r="80" spans="1:29" ht="15.75">
      <c r="A80" s="256"/>
      <c r="B80" s="134" t="s">
        <v>50</v>
      </c>
      <c r="C80" s="97">
        <v>121558694.84</v>
      </c>
      <c r="D80" s="98"/>
      <c r="E80" s="99">
        <f t="shared" si="19"/>
        <v>121558694.84</v>
      </c>
      <c r="F80" s="97">
        <v>2253086.7599999998</v>
      </c>
      <c r="G80" s="98"/>
      <c r="H80" s="99">
        <f t="shared" si="15"/>
        <v>2253086.7599999998</v>
      </c>
      <c r="I80" s="97">
        <v>116465.57</v>
      </c>
      <c r="J80" s="98"/>
      <c r="K80" s="99">
        <f t="shared" si="16"/>
        <v>116465.57</v>
      </c>
      <c r="L80" s="97">
        <v>52546.31</v>
      </c>
      <c r="M80" s="98"/>
      <c r="N80" s="99">
        <f t="shared" si="17"/>
        <v>52546.31</v>
      </c>
      <c r="O80" s="97">
        <v>663599.89</v>
      </c>
      <c r="P80" s="98"/>
      <c r="Q80" s="99">
        <f t="shared" si="18"/>
        <v>663599.89</v>
      </c>
      <c r="R80" s="97">
        <v>129795090.91</v>
      </c>
      <c r="S80" s="98"/>
      <c r="T80" s="99">
        <f t="shared" si="13"/>
        <v>129795090.91</v>
      </c>
      <c r="U80" s="222">
        <f t="shared" si="14"/>
        <v>0</v>
      </c>
      <c r="W80" s="134" t="s">
        <v>50</v>
      </c>
      <c r="X80" s="114">
        <f t="shared" si="20"/>
        <v>0</v>
      </c>
      <c r="Y80" s="115">
        <f t="shared" si="21"/>
        <v>0</v>
      </c>
      <c r="Z80" s="115">
        <f t="shared" si="22"/>
        <v>0</v>
      </c>
      <c r="AA80" s="115">
        <f t="shared" si="23"/>
        <v>0</v>
      </c>
      <c r="AB80" s="115">
        <f t="shared" si="24"/>
        <v>0</v>
      </c>
      <c r="AC80" s="121">
        <f t="shared" si="25"/>
        <v>0</v>
      </c>
    </row>
    <row r="81" spans="1:29" ht="15.75" customHeight="1">
      <c r="A81" s="254">
        <v>42534</v>
      </c>
      <c r="B81" s="133" t="s">
        <v>42</v>
      </c>
      <c r="C81" s="95"/>
      <c r="D81" s="20"/>
      <c r="E81" s="96">
        <f t="shared" si="19"/>
        <v>0</v>
      </c>
      <c r="F81" s="95"/>
      <c r="G81" s="20"/>
      <c r="H81" s="96">
        <f t="shared" si="15"/>
        <v>0</v>
      </c>
      <c r="I81" s="95"/>
      <c r="J81" s="20"/>
      <c r="K81" s="96">
        <f t="shared" si="16"/>
        <v>0</v>
      </c>
      <c r="L81" s="95"/>
      <c r="M81" s="20"/>
      <c r="N81" s="96">
        <f t="shared" si="17"/>
        <v>0</v>
      </c>
      <c r="O81" s="95"/>
      <c r="P81" s="20"/>
      <c r="Q81" s="96">
        <f t="shared" si="18"/>
        <v>0</v>
      </c>
      <c r="R81" s="95"/>
      <c r="S81" s="20"/>
      <c r="T81" s="96">
        <f t="shared" si="13"/>
        <v>0</v>
      </c>
      <c r="U81" s="221">
        <f t="shared" si="14"/>
        <v>0</v>
      </c>
      <c r="W81" s="132" t="s">
        <v>42</v>
      </c>
      <c r="X81" s="110">
        <f t="shared" si="20"/>
        <v>0</v>
      </c>
      <c r="Y81" s="111">
        <f t="shared" si="21"/>
        <v>0</v>
      </c>
      <c r="Z81" s="111">
        <f t="shared" si="22"/>
        <v>0</v>
      </c>
      <c r="AA81" s="111">
        <f t="shared" si="23"/>
        <v>0</v>
      </c>
      <c r="AB81" s="111">
        <f t="shared" si="24"/>
        <v>0</v>
      </c>
      <c r="AC81" s="123">
        <f t="shared" si="25"/>
        <v>0</v>
      </c>
    </row>
    <row r="82" spans="1:29" ht="15.75">
      <c r="A82" s="255"/>
      <c r="B82" s="133" t="s">
        <v>43</v>
      </c>
      <c r="C82" s="95"/>
      <c r="D82" s="20"/>
      <c r="E82" s="96">
        <f t="shared" si="19"/>
        <v>0</v>
      </c>
      <c r="F82" s="95"/>
      <c r="G82" s="20"/>
      <c r="H82" s="96">
        <f t="shared" si="15"/>
        <v>0</v>
      </c>
      <c r="I82" s="95"/>
      <c r="J82" s="20"/>
      <c r="K82" s="96">
        <f t="shared" si="16"/>
        <v>0</v>
      </c>
      <c r="L82" s="95"/>
      <c r="M82" s="20"/>
      <c r="N82" s="96">
        <f t="shared" si="17"/>
        <v>0</v>
      </c>
      <c r="O82" s="95"/>
      <c r="P82" s="20"/>
      <c r="Q82" s="96">
        <f t="shared" si="18"/>
        <v>0</v>
      </c>
      <c r="R82" s="95"/>
      <c r="S82" s="20"/>
      <c r="T82" s="96">
        <f t="shared" si="13"/>
        <v>0</v>
      </c>
      <c r="U82" s="221">
        <f t="shared" si="14"/>
        <v>0</v>
      </c>
      <c r="W82" s="133" t="s">
        <v>43</v>
      </c>
      <c r="X82" s="114">
        <f t="shared" si="20"/>
        <v>0</v>
      </c>
      <c r="Y82" s="115">
        <f t="shared" si="21"/>
        <v>0</v>
      </c>
      <c r="Z82" s="115">
        <f t="shared" si="22"/>
        <v>0</v>
      </c>
      <c r="AA82" s="115">
        <f t="shared" si="23"/>
        <v>0</v>
      </c>
      <c r="AB82" s="115">
        <f t="shared" si="24"/>
        <v>0</v>
      </c>
      <c r="AC82" s="121">
        <f t="shared" si="25"/>
        <v>0</v>
      </c>
    </row>
    <row r="83" spans="1:29" ht="15.75">
      <c r="A83" s="255"/>
      <c r="B83" s="104" t="s">
        <v>44</v>
      </c>
      <c r="C83" s="95"/>
      <c r="D83" s="20">
        <v>124837400</v>
      </c>
      <c r="E83" s="96">
        <f t="shared" si="19"/>
        <v>-124837400</v>
      </c>
      <c r="F83" s="95"/>
      <c r="G83" s="20" t="s">
        <v>536</v>
      </c>
      <c r="H83" s="96">
        <f t="shared" si="15"/>
        <v>-3459190</v>
      </c>
      <c r="I83" s="95"/>
      <c r="J83" s="20" t="s">
        <v>707</v>
      </c>
      <c r="K83" s="96">
        <f t="shared" si="16"/>
        <v>-151924</v>
      </c>
      <c r="L83" s="95"/>
      <c r="M83" s="20" t="s">
        <v>708</v>
      </c>
      <c r="N83" s="96">
        <f t="shared" si="17"/>
        <v>-45959.5</v>
      </c>
      <c r="O83" s="95"/>
      <c r="P83" s="20" t="s">
        <v>537</v>
      </c>
      <c r="Q83" s="96">
        <f t="shared" si="18"/>
        <v>-6033.11</v>
      </c>
      <c r="R83" s="95"/>
      <c r="S83" s="20">
        <v>121478100</v>
      </c>
      <c r="T83" s="96">
        <f t="shared" ref="T83:T134" si="26">R83-S83</f>
        <v>-121478100</v>
      </c>
      <c r="U83" s="221">
        <f t="shared" ref="U83:U134" si="27">IF(D83=0,0,1)</f>
        <v>1</v>
      </c>
      <c r="W83" s="104" t="s">
        <v>44</v>
      </c>
      <c r="X83" s="114">
        <f t="shared" si="20"/>
        <v>0</v>
      </c>
      <c r="Y83" s="115">
        <f t="shared" si="21"/>
        <v>0</v>
      </c>
      <c r="Z83" s="115">
        <f t="shared" si="22"/>
        <v>0</v>
      </c>
      <c r="AA83" s="115">
        <f t="shared" si="23"/>
        <v>0</v>
      </c>
      <c r="AB83" s="115">
        <f t="shared" si="24"/>
        <v>0</v>
      </c>
      <c r="AC83" s="121">
        <f t="shared" si="25"/>
        <v>0</v>
      </c>
    </row>
    <row r="84" spans="1:29" ht="15.75">
      <c r="A84" s="255"/>
      <c r="B84" s="133" t="s">
        <v>45</v>
      </c>
      <c r="C84" s="95">
        <v>81005370.791397914</v>
      </c>
      <c r="D84" s="20">
        <v>0</v>
      </c>
      <c r="E84" s="96">
        <f t="shared" si="19"/>
        <v>81005370.791397914</v>
      </c>
      <c r="F84" s="95">
        <v>858355.22</v>
      </c>
      <c r="G84" s="20"/>
      <c r="H84" s="96">
        <f t="shared" si="15"/>
        <v>858355.22</v>
      </c>
      <c r="I84" s="95">
        <v>51467.11</v>
      </c>
      <c r="J84" s="20"/>
      <c r="K84" s="96">
        <f t="shared" si="16"/>
        <v>51467.11</v>
      </c>
      <c r="L84" s="95">
        <v>13589.21</v>
      </c>
      <c r="M84" s="20"/>
      <c r="N84" s="96">
        <f t="shared" si="17"/>
        <v>13589.21</v>
      </c>
      <c r="O84" s="95">
        <v>0</v>
      </c>
      <c r="P84" s="20"/>
      <c r="Q84" s="96">
        <f t="shared" si="18"/>
        <v>0</v>
      </c>
      <c r="R84" s="95">
        <v>80184893.471397921</v>
      </c>
      <c r="S84" s="20">
        <v>0</v>
      </c>
      <c r="T84" s="96">
        <f t="shared" si="26"/>
        <v>80184893.471397921</v>
      </c>
      <c r="U84" s="221">
        <f t="shared" si="27"/>
        <v>0</v>
      </c>
      <c r="W84" s="133" t="s">
        <v>45</v>
      </c>
      <c r="X84" s="114">
        <f t="shared" si="20"/>
        <v>0</v>
      </c>
      <c r="Y84" s="115">
        <f t="shared" si="21"/>
        <v>0</v>
      </c>
      <c r="Z84" s="115">
        <f t="shared" si="22"/>
        <v>0</v>
      </c>
      <c r="AA84" s="115">
        <f t="shared" si="23"/>
        <v>0</v>
      </c>
      <c r="AB84" s="115">
        <f t="shared" si="24"/>
        <v>0</v>
      </c>
      <c r="AC84" s="121">
        <f t="shared" si="25"/>
        <v>0</v>
      </c>
    </row>
    <row r="85" spans="1:29" ht="15.75">
      <c r="A85" s="255"/>
      <c r="B85" s="133" t="s">
        <v>46</v>
      </c>
      <c r="C85" s="95">
        <v>128604241.92999841</v>
      </c>
      <c r="D85" s="20">
        <v>128684600</v>
      </c>
      <c r="E85" s="96">
        <f t="shared" si="19"/>
        <v>-80358.070001587272</v>
      </c>
      <c r="F85" s="95">
        <v>3823283.6000000024</v>
      </c>
      <c r="G85" s="20" t="s">
        <v>538</v>
      </c>
      <c r="H85" s="96">
        <f t="shared" si="15"/>
        <v>1327813.6000000024</v>
      </c>
      <c r="I85" s="95">
        <v>424162.93999999994</v>
      </c>
      <c r="J85" s="20" t="s">
        <v>709</v>
      </c>
      <c r="K85" s="96">
        <f t="shared" si="16"/>
        <v>268494.93999999994</v>
      </c>
      <c r="L85" s="95">
        <v>373199.71</v>
      </c>
      <c r="M85" s="20" t="s">
        <v>710</v>
      </c>
      <c r="N85" s="96">
        <f t="shared" si="17"/>
        <v>177220.71000000002</v>
      </c>
      <c r="O85" s="95">
        <v>1250254.5999999994</v>
      </c>
      <c r="P85" s="20" t="s">
        <v>539</v>
      </c>
      <c r="Q85" s="96">
        <f t="shared" si="18"/>
        <v>1161963.3999999994</v>
      </c>
      <c r="R85" s="95">
        <v>132012080.34999843</v>
      </c>
      <c r="S85" s="20">
        <v>126148400</v>
      </c>
      <c r="T85" s="96">
        <f t="shared" si="26"/>
        <v>5863680.3499984294</v>
      </c>
      <c r="U85" s="221">
        <f t="shared" si="27"/>
        <v>1</v>
      </c>
      <c r="W85" s="133" t="s">
        <v>46</v>
      </c>
      <c r="X85" s="114">
        <f t="shared" si="20"/>
        <v>1</v>
      </c>
      <c r="Y85" s="115">
        <f t="shared" si="21"/>
        <v>1</v>
      </c>
      <c r="Z85" s="115">
        <f t="shared" si="22"/>
        <v>1</v>
      </c>
      <c r="AA85" s="115">
        <f t="shared" si="23"/>
        <v>1</v>
      </c>
      <c r="AB85" s="115">
        <f t="shared" si="24"/>
        <v>1</v>
      </c>
      <c r="AC85" s="121">
        <f t="shared" si="25"/>
        <v>1</v>
      </c>
    </row>
    <row r="86" spans="1:29" ht="15.75">
      <c r="A86" s="255"/>
      <c r="B86" s="133" t="s">
        <v>47</v>
      </c>
      <c r="C86" s="95"/>
      <c r="D86" s="20">
        <v>35384850</v>
      </c>
      <c r="E86" s="96">
        <f t="shared" si="19"/>
        <v>-35384850</v>
      </c>
      <c r="F86" s="95"/>
      <c r="G86" s="20" t="s">
        <v>540</v>
      </c>
      <c r="H86" s="96">
        <f t="shared" si="15"/>
        <v>-432554</v>
      </c>
      <c r="I86" s="95"/>
      <c r="J86" s="20" t="s">
        <v>711</v>
      </c>
      <c r="K86" s="96">
        <f t="shared" si="16"/>
        <v>-24537.4</v>
      </c>
      <c r="L86" s="95"/>
      <c r="M86" s="20" t="s">
        <v>712</v>
      </c>
      <c r="N86" s="96">
        <f t="shared" si="17"/>
        <v>-9324.26</v>
      </c>
      <c r="O86" s="95"/>
      <c r="P86" s="20" t="s">
        <v>55</v>
      </c>
      <c r="Q86" s="96">
        <f t="shared" si="18"/>
        <v>0</v>
      </c>
      <c r="R86" s="95"/>
      <c r="S86" s="20">
        <v>35812740</v>
      </c>
      <c r="T86" s="96">
        <f t="shared" si="26"/>
        <v>-35812740</v>
      </c>
      <c r="U86" s="221">
        <f t="shared" si="27"/>
        <v>1</v>
      </c>
      <c r="W86" s="133" t="s">
        <v>47</v>
      </c>
      <c r="X86" s="114">
        <f t="shared" si="20"/>
        <v>0</v>
      </c>
      <c r="Y86" s="115">
        <f t="shared" si="21"/>
        <v>0</v>
      </c>
      <c r="Z86" s="115">
        <f t="shared" si="22"/>
        <v>0</v>
      </c>
      <c r="AA86" s="115">
        <f t="shared" si="23"/>
        <v>0</v>
      </c>
      <c r="AB86" s="115">
        <f t="shared" si="24"/>
        <v>0</v>
      </c>
      <c r="AC86" s="121">
        <f t="shared" si="25"/>
        <v>0</v>
      </c>
    </row>
    <row r="87" spans="1:29" ht="15.75">
      <c r="A87" s="255"/>
      <c r="B87" s="133" t="s">
        <v>48</v>
      </c>
      <c r="C87" s="95"/>
      <c r="D87" s="20"/>
      <c r="E87" s="96">
        <f t="shared" si="19"/>
        <v>0</v>
      </c>
      <c r="F87" s="95"/>
      <c r="G87" s="20"/>
      <c r="H87" s="96">
        <f t="shared" si="15"/>
        <v>0</v>
      </c>
      <c r="I87" s="95"/>
      <c r="J87" s="20"/>
      <c r="K87" s="96">
        <f t="shared" si="16"/>
        <v>0</v>
      </c>
      <c r="L87" s="95"/>
      <c r="M87" s="20"/>
      <c r="N87" s="96">
        <f t="shared" si="17"/>
        <v>0</v>
      </c>
      <c r="O87" s="95"/>
      <c r="P87" s="20"/>
      <c r="Q87" s="96">
        <f t="shared" si="18"/>
        <v>0</v>
      </c>
      <c r="R87" s="95"/>
      <c r="S87" s="20"/>
      <c r="T87" s="96">
        <f t="shared" si="26"/>
        <v>0</v>
      </c>
      <c r="U87" s="221">
        <f t="shared" si="27"/>
        <v>0</v>
      </c>
      <c r="W87" s="133" t="s">
        <v>48</v>
      </c>
      <c r="X87" s="114">
        <f t="shared" si="20"/>
        <v>0</v>
      </c>
      <c r="Y87" s="115">
        <f t="shared" si="21"/>
        <v>0</v>
      </c>
      <c r="Z87" s="115">
        <f t="shared" si="22"/>
        <v>0</v>
      </c>
      <c r="AA87" s="115">
        <f t="shared" si="23"/>
        <v>0</v>
      </c>
      <c r="AB87" s="115">
        <f t="shared" si="24"/>
        <v>0</v>
      </c>
      <c r="AC87" s="121">
        <f t="shared" si="25"/>
        <v>0</v>
      </c>
    </row>
    <row r="88" spans="1:29" ht="15.75">
      <c r="A88" s="255"/>
      <c r="B88" s="133" t="s">
        <v>49</v>
      </c>
      <c r="C88" s="95">
        <v>136582567.8799994</v>
      </c>
      <c r="D88" s="20"/>
      <c r="E88" s="96">
        <f t="shared" si="19"/>
        <v>136582567.8799994</v>
      </c>
      <c r="F88" s="95">
        <v>754046.84</v>
      </c>
      <c r="G88" s="20"/>
      <c r="H88" s="96">
        <f t="shared" si="15"/>
        <v>754046.84</v>
      </c>
      <c r="I88" s="95">
        <v>29000</v>
      </c>
      <c r="J88" s="20"/>
      <c r="K88" s="96">
        <f t="shared" si="16"/>
        <v>29000</v>
      </c>
      <c r="L88" s="95">
        <v>0</v>
      </c>
      <c r="M88" s="20"/>
      <c r="N88" s="96">
        <f t="shared" si="17"/>
        <v>0</v>
      </c>
      <c r="O88" s="95">
        <v>0</v>
      </c>
      <c r="P88" s="20"/>
      <c r="Q88" s="96">
        <f t="shared" si="18"/>
        <v>0</v>
      </c>
      <c r="R88" s="95">
        <v>135857521.0399994</v>
      </c>
      <c r="S88" s="20"/>
      <c r="T88" s="96">
        <f t="shared" si="26"/>
        <v>135857521.0399994</v>
      </c>
      <c r="U88" s="221">
        <f t="shared" si="27"/>
        <v>0</v>
      </c>
      <c r="W88" s="133" t="s">
        <v>49</v>
      </c>
      <c r="X88" s="114">
        <f t="shared" si="20"/>
        <v>0</v>
      </c>
      <c r="Y88" s="115">
        <f t="shared" si="21"/>
        <v>0</v>
      </c>
      <c r="Z88" s="115">
        <f t="shared" si="22"/>
        <v>0</v>
      </c>
      <c r="AA88" s="115">
        <f t="shared" si="23"/>
        <v>0</v>
      </c>
      <c r="AB88" s="115">
        <f t="shared" si="24"/>
        <v>0</v>
      </c>
      <c r="AC88" s="121">
        <f t="shared" si="25"/>
        <v>0</v>
      </c>
    </row>
    <row r="89" spans="1:29" ht="15.75">
      <c r="A89" s="256"/>
      <c r="B89" s="133" t="s">
        <v>50</v>
      </c>
      <c r="C89" s="95"/>
      <c r="D89" s="20"/>
      <c r="E89" s="96">
        <f t="shared" si="19"/>
        <v>0</v>
      </c>
      <c r="F89" s="95"/>
      <c r="G89" s="20"/>
      <c r="H89" s="96">
        <f t="shared" si="15"/>
        <v>0</v>
      </c>
      <c r="I89" s="95"/>
      <c r="J89" s="20"/>
      <c r="K89" s="96">
        <f t="shared" si="16"/>
        <v>0</v>
      </c>
      <c r="L89" s="95"/>
      <c r="M89" s="20"/>
      <c r="N89" s="96">
        <f t="shared" si="17"/>
        <v>0</v>
      </c>
      <c r="O89" s="95"/>
      <c r="P89" s="20"/>
      <c r="Q89" s="96">
        <f t="shared" si="18"/>
        <v>0</v>
      </c>
      <c r="R89" s="95"/>
      <c r="S89" s="20"/>
      <c r="T89" s="96">
        <f t="shared" si="26"/>
        <v>0</v>
      </c>
      <c r="U89" s="221">
        <f t="shared" si="27"/>
        <v>0</v>
      </c>
      <c r="W89" s="134" t="s">
        <v>50</v>
      </c>
      <c r="X89" s="118">
        <f t="shared" si="20"/>
        <v>0</v>
      </c>
      <c r="Y89" s="119">
        <f t="shared" si="21"/>
        <v>0</v>
      </c>
      <c r="Z89" s="119">
        <f t="shared" si="22"/>
        <v>0</v>
      </c>
      <c r="AA89" s="119">
        <f t="shared" si="23"/>
        <v>0</v>
      </c>
      <c r="AB89" s="119">
        <f t="shared" si="24"/>
        <v>0</v>
      </c>
      <c r="AC89" s="124">
        <f t="shared" si="25"/>
        <v>0</v>
      </c>
    </row>
    <row r="90" spans="1:29" ht="15.75" customHeight="1">
      <c r="A90" s="254">
        <v>42535</v>
      </c>
      <c r="B90" s="132" t="s">
        <v>42</v>
      </c>
      <c r="C90" s="92">
        <v>68502400.949999422</v>
      </c>
      <c r="D90" s="224"/>
      <c r="E90" s="94">
        <f t="shared" si="19"/>
        <v>68502400.949999422</v>
      </c>
      <c r="F90" s="92">
        <v>1538914.4300000004</v>
      </c>
      <c r="G90" s="93"/>
      <c r="H90" s="94">
        <f t="shared" si="15"/>
        <v>1538914.4300000004</v>
      </c>
      <c r="I90" s="92">
        <v>31604.83</v>
      </c>
      <c r="J90" s="93"/>
      <c r="K90" s="94">
        <f t="shared" si="16"/>
        <v>31604.83</v>
      </c>
      <c r="L90" s="92">
        <v>0</v>
      </c>
      <c r="M90" s="93"/>
      <c r="N90" s="94">
        <f t="shared" si="17"/>
        <v>0</v>
      </c>
      <c r="O90" s="92">
        <v>485066.31</v>
      </c>
      <c r="P90" s="101"/>
      <c r="Q90" s="94">
        <f t="shared" si="18"/>
        <v>485066.31</v>
      </c>
      <c r="R90" s="92">
        <v>66510025.039999425</v>
      </c>
      <c r="S90" s="93"/>
      <c r="T90" s="94">
        <f t="shared" si="26"/>
        <v>66510025.039999425</v>
      </c>
      <c r="U90" s="220">
        <f t="shared" si="27"/>
        <v>0</v>
      </c>
      <c r="W90" s="132" t="s">
        <v>42</v>
      </c>
      <c r="X90" s="110">
        <f t="shared" si="20"/>
        <v>0</v>
      </c>
      <c r="Y90" s="111">
        <f t="shared" si="21"/>
        <v>0</v>
      </c>
      <c r="Z90" s="111">
        <f t="shared" si="22"/>
        <v>0</v>
      </c>
      <c r="AA90" s="111">
        <f t="shared" si="23"/>
        <v>0</v>
      </c>
      <c r="AB90" s="111">
        <f t="shared" si="24"/>
        <v>0</v>
      </c>
      <c r="AC90" s="123">
        <f t="shared" si="25"/>
        <v>0</v>
      </c>
    </row>
    <row r="91" spans="1:29" ht="15.75">
      <c r="A91" s="255"/>
      <c r="B91" s="133" t="s">
        <v>43</v>
      </c>
      <c r="C91" s="95">
        <v>50171966.320000209</v>
      </c>
      <c r="D91" s="225"/>
      <c r="E91" s="96">
        <f t="shared" si="19"/>
        <v>50171966.320000209</v>
      </c>
      <c r="F91" s="95">
        <v>606537.05000000005</v>
      </c>
      <c r="G91" s="20"/>
      <c r="H91" s="96">
        <f t="shared" si="15"/>
        <v>606537.05000000005</v>
      </c>
      <c r="I91" s="95">
        <v>137534.47</v>
      </c>
      <c r="J91" s="20"/>
      <c r="K91" s="96">
        <f t="shared" si="16"/>
        <v>137534.47</v>
      </c>
      <c r="L91" s="95">
        <v>148737.78</v>
      </c>
      <c r="M91" s="20"/>
      <c r="N91" s="96">
        <f t="shared" si="17"/>
        <v>148737.78</v>
      </c>
      <c r="O91" s="95">
        <v>509030.61000000022</v>
      </c>
      <c r="P91" s="6"/>
      <c r="Q91" s="96">
        <f t="shared" si="18"/>
        <v>509030.61000000022</v>
      </c>
      <c r="R91" s="95">
        <v>49045195.35000021</v>
      </c>
      <c r="S91" s="20"/>
      <c r="T91" s="96">
        <f t="shared" si="26"/>
        <v>49045195.35000021</v>
      </c>
      <c r="U91" s="221">
        <f t="shared" si="27"/>
        <v>0</v>
      </c>
      <c r="W91" s="133" t="s">
        <v>43</v>
      </c>
      <c r="X91" s="114">
        <f t="shared" si="20"/>
        <v>0</v>
      </c>
      <c r="Y91" s="115">
        <f t="shared" si="21"/>
        <v>0</v>
      </c>
      <c r="Z91" s="115">
        <f t="shared" si="22"/>
        <v>0</v>
      </c>
      <c r="AA91" s="115">
        <f t="shared" si="23"/>
        <v>0</v>
      </c>
      <c r="AB91" s="115">
        <f t="shared" si="24"/>
        <v>0</v>
      </c>
      <c r="AC91" s="121">
        <f t="shared" si="25"/>
        <v>0</v>
      </c>
    </row>
    <row r="92" spans="1:29" ht="15.75">
      <c r="A92" s="255"/>
      <c r="B92" s="104" t="s">
        <v>44</v>
      </c>
      <c r="C92" s="95">
        <v>129753791.23999423</v>
      </c>
      <c r="D92" s="225">
        <v>121478100</v>
      </c>
      <c r="E92" s="96">
        <f t="shared" si="19"/>
        <v>8275691.2399942279</v>
      </c>
      <c r="F92" s="95">
        <v>3607431.0000000014</v>
      </c>
      <c r="G92" s="20" t="s">
        <v>541</v>
      </c>
      <c r="H92" s="96">
        <f t="shared" si="15"/>
        <v>1314191.0000000014</v>
      </c>
      <c r="I92" s="95">
        <v>430601.65999999992</v>
      </c>
      <c r="J92" s="20" t="s">
        <v>713</v>
      </c>
      <c r="K92" s="96">
        <f t="shared" si="16"/>
        <v>259264.65999999992</v>
      </c>
      <c r="L92" s="95">
        <v>801851.12</v>
      </c>
      <c r="M92" s="20" t="s">
        <v>714</v>
      </c>
      <c r="N92" s="96">
        <f t="shared" si="17"/>
        <v>656655.12</v>
      </c>
      <c r="O92" s="95">
        <v>937750.1</v>
      </c>
      <c r="P92" s="6" t="s">
        <v>542</v>
      </c>
      <c r="Q92" s="96">
        <f t="shared" si="18"/>
        <v>119370.09999999998</v>
      </c>
      <c r="R92" s="95">
        <v>124837360.67999423</v>
      </c>
      <c r="S92" s="20">
        <v>118471100</v>
      </c>
      <c r="T92" s="96">
        <f t="shared" si="26"/>
        <v>6366260.6799942255</v>
      </c>
      <c r="U92" s="221">
        <f t="shared" si="27"/>
        <v>1</v>
      </c>
      <c r="W92" s="104" t="s">
        <v>44</v>
      </c>
      <c r="X92" s="114">
        <f t="shared" si="20"/>
        <v>1</v>
      </c>
      <c r="Y92" s="115">
        <f t="shared" si="21"/>
        <v>1</v>
      </c>
      <c r="Z92" s="115">
        <f t="shared" si="22"/>
        <v>1</v>
      </c>
      <c r="AA92" s="115">
        <f t="shared" si="23"/>
        <v>1</v>
      </c>
      <c r="AB92" s="115">
        <f t="shared" si="24"/>
        <v>1</v>
      </c>
      <c r="AC92" s="121">
        <f t="shared" si="25"/>
        <v>1</v>
      </c>
    </row>
    <row r="93" spans="1:29" ht="15.75">
      <c r="A93" s="255"/>
      <c r="B93" s="133" t="s">
        <v>45</v>
      </c>
      <c r="C93" s="95">
        <v>80184893.471397921</v>
      </c>
      <c r="D93" s="225">
        <v>0</v>
      </c>
      <c r="E93" s="96">
        <f t="shared" si="19"/>
        <v>80184893.471397921</v>
      </c>
      <c r="F93" s="95">
        <v>1529629.0000000002</v>
      </c>
      <c r="G93" s="20"/>
      <c r="H93" s="96">
        <f t="shared" si="15"/>
        <v>1529629.0000000002</v>
      </c>
      <c r="I93" s="95">
        <v>114656.50000000006</v>
      </c>
      <c r="J93" s="20"/>
      <c r="K93" s="96">
        <f t="shared" si="16"/>
        <v>114656.50000000006</v>
      </c>
      <c r="L93" s="95">
        <v>11137.79</v>
      </c>
      <c r="M93" s="20"/>
      <c r="N93" s="96">
        <f t="shared" si="17"/>
        <v>11137.79</v>
      </c>
      <c r="O93" s="95">
        <v>1079645.5900000001</v>
      </c>
      <c r="P93" s="6"/>
      <c r="Q93" s="96">
        <f t="shared" si="18"/>
        <v>1079645.5900000001</v>
      </c>
      <c r="R93" s="95">
        <v>77679137.591397911</v>
      </c>
      <c r="S93" s="20">
        <v>0</v>
      </c>
      <c r="T93" s="96">
        <f t="shared" si="26"/>
        <v>77679137.591397911</v>
      </c>
      <c r="U93" s="221">
        <f t="shared" si="27"/>
        <v>0</v>
      </c>
      <c r="W93" s="133" t="s">
        <v>45</v>
      </c>
      <c r="X93" s="114">
        <f t="shared" si="20"/>
        <v>0</v>
      </c>
      <c r="Y93" s="115">
        <f t="shared" si="21"/>
        <v>0</v>
      </c>
      <c r="Z93" s="115">
        <f t="shared" si="22"/>
        <v>0</v>
      </c>
      <c r="AA93" s="115">
        <f t="shared" si="23"/>
        <v>0</v>
      </c>
      <c r="AB93" s="115">
        <f t="shared" si="24"/>
        <v>0</v>
      </c>
      <c r="AC93" s="121">
        <f t="shared" si="25"/>
        <v>0</v>
      </c>
    </row>
    <row r="94" spans="1:29" ht="15.75">
      <c r="A94" s="255"/>
      <c r="B94" s="133" t="s">
        <v>46</v>
      </c>
      <c r="C94" s="95">
        <v>132012080.34999843</v>
      </c>
      <c r="D94" s="225">
        <v>126148400</v>
      </c>
      <c r="E94" s="96">
        <f t="shared" si="19"/>
        <v>5863680.3499984294</v>
      </c>
      <c r="F94" s="95">
        <v>2656117.5599999996</v>
      </c>
      <c r="G94" s="20" t="s">
        <v>543</v>
      </c>
      <c r="H94" s="96">
        <f t="shared" si="15"/>
        <v>28897.55999999959</v>
      </c>
      <c r="I94" s="95">
        <v>190991.54</v>
      </c>
      <c r="J94" s="20" t="s">
        <v>715</v>
      </c>
      <c r="K94" s="96">
        <f t="shared" si="16"/>
        <v>-61548.459999999992</v>
      </c>
      <c r="L94" s="95">
        <v>110405.91</v>
      </c>
      <c r="M94" s="20" t="s">
        <v>716</v>
      </c>
      <c r="N94" s="96">
        <f t="shared" si="17"/>
        <v>-101643.09</v>
      </c>
      <c r="O94" s="95">
        <v>752120.18</v>
      </c>
      <c r="P94" s="6" t="s">
        <v>544</v>
      </c>
      <c r="Q94" s="96">
        <f t="shared" si="18"/>
        <v>-46871.819999999949</v>
      </c>
      <c r="R94" s="95">
        <v>128684428.23999843</v>
      </c>
      <c r="S94" s="20">
        <v>135457100</v>
      </c>
      <c r="T94" s="96">
        <f t="shared" si="26"/>
        <v>-6772671.76000157</v>
      </c>
      <c r="U94" s="221">
        <f t="shared" si="27"/>
        <v>1</v>
      </c>
      <c r="W94" s="133" t="s">
        <v>46</v>
      </c>
      <c r="X94" s="114">
        <f t="shared" si="20"/>
        <v>1</v>
      </c>
      <c r="Y94" s="115">
        <f t="shared" si="21"/>
        <v>1</v>
      </c>
      <c r="Z94" s="115">
        <f t="shared" si="22"/>
        <v>1</v>
      </c>
      <c r="AA94" s="115">
        <f t="shared" si="23"/>
        <v>1</v>
      </c>
      <c r="AB94" s="115">
        <f t="shared" si="24"/>
        <v>1</v>
      </c>
      <c r="AC94" s="121">
        <f t="shared" si="25"/>
        <v>1</v>
      </c>
    </row>
    <row r="95" spans="1:29" ht="15.75">
      <c r="A95" s="255"/>
      <c r="B95" s="133" t="s">
        <v>47</v>
      </c>
      <c r="C95" s="95">
        <v>36578765.760000139</v>
      </c>
      <c r="D95" s="225">
        <v>35812740</v>
      </c>
      <c r="E95" s="96">
        <f t="shared" si="19"/>
        <v>766025.76000013947</v>
      </c>
      <c r="F95" s="95">
        <v>1026672.68</v>
      </c>
      <c r="G95" s="20" t="s">
        <v>545</v>
      </c>
      <c r="H95" s="96">
        <f t="shared" si="15"/>
        <v>795381.68</v>
      </c>
      <c r="I95" s="95">
        <v>152682.85</v>
      </c>
      <c r="J95" s="20" t="s">
        <v>717</v>
      </c>
      <c r="K95" s="96">
        <f t="shared" si="16"/>
        <v>85659.35</v>
      </c>
      <c r="L95" s="95">
        <v>22195.1</v>
      </c>
      <c r="M95" s="20" t="s">
        <v>718</v>
      </c>
      <c r="N95" s="96">
        <f t="shared" si="17"/>
        <v>6571.9999999999982</v>
      </c>
      <c r="O95" s="95">
        <v>297777.84999999998</v>
      </c>
      <c r="P95" s="6" t="s">
        <v>546</v>
      </c>
      <c r="Q95" s="96">
        <f t="shared" si="18"/>
        <v>145619.84999999998</v>
      </c>
      <c r="R95" s="95">
        <v>35384802.980000146</v>
      </c>
      <c r="S95" s="20">
        <v>35480700</v>
      </c>
      <c r="T95" s="96">
        <f t="shared" si="26"/>
        <v>-95897.019999854267</v>
      </c>
      <c r="U95" s="221">
        <f t="shared" si="27"/>
        <v>1</v>
      </c>
      <c r="W95" s="133" t="s">
        <v>47</v>
      </c>
      <c r="X95" s="114">
        <f t="shared" si="20"/>
        <v>1</v>
      </c>
      <c r="Y95" s="115">
        <f t="shared" si="21"/>
        <v>1</v>
      </c>
      <c r="Z95" s="115">
        <f t="shared" si="22"/>
        <v>1</v>
      </c>
      <c r="AA95" s="115">
        <f t="shared" si="23"/>
        <v>1</v>
      </c>
      <c r="AB95" s="115">
        <f t="shared" si="24"/>
        <v>1</v>
      </c>
      <c r="AC95" s="121">
        <f t="shared" si="25"/>
        <v>1</v>
      </c>
    </row>
    <row r="96" spans="1:29" ht="15.75">
      <c r="A96" s="255"/>
      <c r="B96" s="133" t="s">
        <v>48</v>
      </c>
      <c r="C96" s="95">
        <v>123881459.79999872</v>
      </c>
      <c r="D96" s="225"/>
      <c r="E96" s="96">
        <f t="shared" si="19"/>
        <v>123881459.79999872</v>
      </c>
      <c r="F96" s="95">
        <v>1828640.4699999997</v>
      </c>
      <c r="G96" s="20"/>
      <c r="H96" s="96">
        <f t="shared" si="15"/>
        <v>1828640.4699999997</v>
      </c>
      <c r="I96" s="95">
        <v>297204.55</v>
      </c>
      <c r="J96" s="20"/>
      <c r="K96" s="96">
        <f t="shared" si="16"/>
        <v>297204.55</v>
      </c>
      <c r="L96" s="95">
        <v>81437.039999999994</v>
      </c>
      <c r="M96" s="20"/>
      <c r="N96" s="96">
        <f t="shared" si="17"/>
        <v>81437.039999999994</v>
      </c>
      <c r="O96" s="95">
        <v>980352.48</v>
      </c>
      <c r="P96" s="6"/>
      <c r="Q96" s="96">
        <f t="shared" si="18"/>
        <v>980352.48</v>
      </c>
      <c r="R96" s="95">
        <v>124735780.14999871</v>
      </c>
      <c r="S96" s="20"/>
      <c r="T96" s="96">
        <f t="shared" si="26"/>
        <v>124735780.14999871</v>
      </c>
      <c r="U96" s="221">
        <f t="shared" si="27"/>
        <v>0</v>
      </c>
      <c r="W96" s="133" t="s">
        <v>48</v>
      </c>
      <c r="X96" s="114">
        <f t="shared" si="20"/>
        <v>0</v>
      </c>
      <c r="Y96" s="115">
        <f t="shared" si="21"/>
        <v>0</v>
      </c>
      <c r="Z96" s="115">
        <f t="shared" si="22"/>
        <v>0</v>
      </c>
      <c r="AA96" s="115">
        <f t="shared" si="23"/>
        <v>0</v>
      </c>
      <c r="AB96" s="115">
        <f t="shared" si="24"/>
        <v>0</v>
      </c>
      <c r="AC96" s="121">
        <f t="shared" si="25"/>
        <v>0</v>
      </c>
    </row>
    <row r="97" spans="1:29" ht="15.75">
      <c r="A97" s="255"/>
      <c r="B97" s="133" t="s">
        <v>49</v>
      </c>
      <c r="C97" s="95"/>
      <c r="D97" s="225"/>
      <c r="E97" s="96">
        <f t="shared" si="19"/>
        <v>0</v>
      </c>
      <c r="F97" s="95"/>
      <c r="G97" s="20"/>
      <c r="H97" s="96">
        <f t="shared" si="15"/>
        <v>0</v>
      </c>
      <c r="I97" s="95"/>
      <c r="J97" s="20"/>
      <c r="K97" s="96">
        <f t="shared" si="16"/>
        <v>0</v>
      </c>
      <c r="L97" s="95"/>
      <c r="M97" s="20"/>
      <c r="N97" s="96">
        <f t="shared" si="17"/>
        <v>0</v>
      </c>
      <c r="O97" s="95"/>
      <c r="P97" s="6"/>
      <c r="Q97" s="96">
        <f t="shared" si="18"/>
        <v>0</v>
      </c>
      <c r="R97" s="95"/>
      <c r="S97" s="20"/>
      <c r="T97" s="96">
        <f t="shared" si="26"/>
        <v>0</v>
      </c>
      <c r="U97" s="221">
        <f t="shared" si="27"/>
        <v>0</v>
      </c>
      <c r="W97" s="133" t="s">
        <v>49</v>
      </c>
      <c r="X97" s="114">
        <f t="shared" si="20"/>
        <v>0</v>
      </c>
      <c r="Y97" s="115">
        <f t="shared" si="21"/>
        <v>0</v>
      </c>
      <c r="Z97" s="115">
        <f t="shared" si="22"/>
        <v>0</v>
      </c>
      <c r="AA97" s="115">
        <f t="shared" si="23"/>
        <v>0</v>
      </c>
      <c r="AB97" s="115">
        <f t="shared" si="24"/>
        <v>0</v>
      </c>
      <c r="AC97" s="121">
        <f t="shared" si="25"/>
        <v>0</v>
      </c>
    </row>
    <row r="98" spans="1:29" ht="15.75">
      <c r="A98" s="256"/>
      <c r="B98" s="134" t="s">
        <v>50</v>
      </c>
      <c r="C98" s="97">
        <v>129795090.91</v>
      </c>
      <c r="D98" s="226"/>
      <c r="E98" s="99">
        <f t="shared" si="19"/>
        <v>129795090.91</v>
      </c>
      <c r="F98" s="97">
        <v>2674387.1400000006</v>
      </c>
      <c r="G98" s="98"/>
      <c r="H98" s="99">
        <f t="shared" si="15"/>
        <v>2674387.1400000006</v>
      </c>
      <c r="I98" s="97">
        <v>361846.66</v>
      </c>
      <c r="J98" s="98"/>
      <c r="K98" s="99">
        <f t="shared" si="16"/>
        <v>361846.66</v>
      </c>
      <c r="L98" s="97">
        <v>126934.95</v>
      </c>
      <c r="M98" s="98"/>
      <c r="N98" s="99">
        <f t="shared" si="17"/>
        <v>126934.95</v>
      </c>
      <c r="O98" s="97">
        <v>47979.360000000001</v>
      </c>
      <c r="P98" s="103"/>
      <c r="Q98" s="99">
        <f t="shared" si="18"/>
        <v>47979.360000000001</v>
      </c>
      <c r="R98" s="97">
        <v>127307636.12</v>
      </c>
      <c r="S98" s="98"/>
      <c r="T98" s="99">
        <f t="shared" si="26"/>
        <v>127307636.12</v>
      </c>
      <c r="U98" s="222">
        <f t="shared" si="27"/>
        <v>0</v>
      </c>
      <c r="W98" s="134" t="s">
        <v>50</v>
      </c>
      <c r="X98" s="118">
        <f t="shared" si="20"/>
        <v>0</v>
      </c>
      <c r="Y98" s="119">
        <f t="shared" si="21"/>
        <v>0</v>
      </c>
      <c r="Z98" s="119">
        <f t="shared" si="22"/>
        <v>0</v>
      </c>
      <c r="AA98" s="119">
        <f t="shared" si="23"/>
        <v>0</v>
      </c>
      <c r="AB98" s="119">
        <f t="shared" si="24"/>
        <v>0</v>
      </c>
      <c r="AC98" s="124">
        <f t="shared" si="25"/>
        <v>0</v>
      </c>
    </row>
    <row r="99" spans="1:29" ht="15.75" customHeight="1">
      <c r="A99" s="254">
        <v>42536</v>
      </c>
      <c r="B99" s="133" t="s">
        <v>42</v>
      </c>
      <c r="C99" s="95">
        <v>66510025.039999425</v>
      </c>
      <c r="D99" s="20"/>
      <c r="E99" s="96">
        <f t="shared" si="19"/>
        <v>66510025.039999425</v>
      </c>
      <c r="F99" s="95">
        <v>739203.77</v>
      </c>
      <c r="G99" s="6"/>
      <c r="H99" s="96">
        <f t="shared" si="15"/>
        <v>739203.77</v>
      </c>
      <c r="I99" s="95">
        <v>29251.5</v>
      </c>
      <c r="J99" s="20"/>
      <c r="K99" s="96">
        <f t="shared" si="16"/>
        <v>29251.5</v>
      </c>
      <c r="L99" s="95">
        <v>0</v>
      </c>
      <c r="M99" s="20"/>
      <c r="N99" s="96">
        <f t="shared" si="17"/>
        <v>0</v>
      </c>
      <c r="O99" s="95">
        <v>1097.2</v>
      </c>
      <c r="P99" s="20"/>
      <c r="Q99" s="96">
        <f t="shared" si="18"/>
        <v>1097.2</v>
      </c>
      <c r="R99" s="95">
        <v>65798975.569999427</v>
      </c>
      <c r="S99" s="6"/>
      <c r="T99" s="96">
        <f t="shared" si="26"/>
        <v>65798975.569999427</v>
      </c>
      <c r="U99" s="221">
        <f t="shared" si="27"/>
        <v>0</v>
      </c>
      <c r="W99" s="132" t="s">
        <v>42</v>
      </c>
      <c r="X99" s="114">
        <f t="shared" si="20"/>
        <v>0</v>
      </c>
      <c r="Y99" s="115">
        <f t="shared" si="21"/>
        <v>0</v>
      </c>
      <c r="Z99" s="115">
        <f t="shared" si="22"/>
        <v>0</v>
      </c>
      <c r="AA99" s="115">
        <f t="shared" si="23"/>
        <v>0</v>
      </c>
      <c r="AB99" s="115">
        <f t="shared" si="24"/>
        <v>0</v>
      </c>
      <c r="AC99" s="121">
        <f t="shared" si="25"/>
        <v>0</v>
      </c>
    </row>
    <row r="100" spans="1:29" ht="15.75">
      <c r="A100" s="255"/>
      <c r="B100" s="133" t="s">
        <v>43</v>
      </c>
      <c r="C100" s="95">
        <v>49045195.35000021</v>
      </c>
      <c r="D100" s="20"/>
      <c r="E100" s="96">
        <f t="shared" si="19"/>
        <v>49045195.35000021</v>
      </c>
      <c r="F100" s="95">
        <v>318997.64000000007</v>
      </c>
      <c r="G100" s="6"/>
      <c r="H100" s="96">
        <f t="shared" si="15"/>
        <v>318997.64000000007</v>
      </c>
      <c r="I100" s="95">
        <v>26139.26</v>
      </c>
      <c r="J100" s="20"/>
      <c r="K100" s="96">
        <f t="shared" si="16"/>
        <v>26139.26</v>
      </c>
      <c r="L100" s="95">
        <v>6345.78</v>
      </c>
      <c r="M100" s="20"/>
      <c r="N100" s="96">
        <f t="shared" si="17"/>
        <v>6345.78</v>
      </c>
      <c r="O100" s="95">
        <v>0</v>
      </c>
      <c r="P100" s="20"/>
      <c r="Q100" s="96">
        <f t="shared" si="18"/>
        <v>0</v>
      </c>
      <c r="R100" s="95">
        <v>51150128.78000021</v>
      </c>
      <c r="S100" s="6"/>
      <c r="T100" s="96">
        <f t="shared" si="26"/>
        <v>51150128.78000021</v>
      </c>
      <c r="U100" s="221">
        <f t="shared" si="27"/>
        <v>0</v>
      </c>
      <c r="W100" s="133" t="s">
        <v>43</v>
      </c>
      <c r="X100" s="114">
        <f t="shared" si="20"/>
        <v>0</v>
      </c>
      <c r="Y100" s="115">
        <f t="shared" si="21"/>
        <v>0</v>
      </c>
      <c r="Z100" s="115">
        <f t="shared" si="22"/>
        <v>0</v>
      </c>
      <c r="AA100" s="115">
        <f t="shared" si="23"/>
        <v>0</v>
      </c>
      <c r="AB100" s="115">
        <f t="shared" si="24"/>
        <v>0</v>
      </c>
      <c r="AC100" s="121">
        <f t="shared" si="25"/>
        <v>0</v>
      </c>
    </row>
    <row r="101" spans="1:29" ht="15.75">
      <c r="A101" s="255"/>
      <c r="B101" s="104" t="s">
        <v>44</v>
      </c>
      <c r="C101" s="95">
        <v>124837360.67999423</v>
      </c>
      <c r="D101" s="20">
        <v>118471100</v>
      </c>
      <c r="E101" s="96">
        <f t="shared" si="19"/>
        <v>6366260.6799942255</v>
      </c>
      <c r="F101" s="95">
        <v>3380851.7900000005</v>
      </c>
      <c r="G101" s="6" t="s">
        <v>547</v>
      </c>
      <c r="H101" s="96">
        <f t="shared" si="15"/>
        <v>1946841.7900000005</v>
      </c>
      <c r="I101" s="95">
        <v>151924.44</v>
      </c>
      <c r="J101" s="20" t="s">
        <v>719</v>
      </c>
      <c r="K101" s="96">
        <f t="shared" si="16"/>
        <v>72435.44</v>
      </c>
      <c r="L101" s="95">
        <v>45959.51</v>
      </c>
      <c r="M101" s="20" t="s">
        <v>720</v>
      </c>
      <c r="N101" s="96">
        <f t="shared" si="17"/>
        <v>-62988.49</v>
      </c>
      <c r="O101" s="95">
        <v>6033.11</v>
      </c>
      <c r="P101" s="20" t="s">
        <v>548</v>
      </c>
      <c r="Q101" s="96">
        <f t="shared" si="18"/>
        <v>-197884.89</v>
      </c>
      <c r="R101" s="95">
        <v>121556440.70999423</v>
      </c>
      <c r="S101" s="6">
        <v>128449100</v>
      </c>
      <c r="T101" s="96">
        <f t="shared" si="26"/>
        <v>-6892659.2900057733</v>
      </c>
      <c r="U101" s="221">
        <f t="shared" si="27"/>
        <v>1</v>
      </c>
      <c r="W101" s="104" t="s">
        <v>44</v>
      </c>
      <c r="X101" s="114">
        <f t="shared" si="20"/>
        <v>1</v>
      </c>
      <c r="Y101" s="115">
        <f t="shared" si="21"/>
        <v>1</v>
      </c>
      <c r="Z101" s="115">
        <f t="shared" si="22"/>
        <v>1</v>
      </c>
      <c r="AA101" s="115">
        <f t="shared" si="23"/>
        <v>1</v>
      </c>
      <c r="AB101" s="115">
        <f t="shared" si="24"/>
        <v>1</v>
      </c>
      <c r="AC101" s="121">
        <f t="shared" si="25"/>
        <v>1</v>
      </c>
    </row>
    <row r="102" spans="1:29" ht="15.75">
      <c r="A102" s="255"/>
      <c r="B102" s="133" t="s">
        <v>45</v>
      </c>
      <c r="C102" s="95">
        <v>77679137.591397911</v>
      </c>
      <c r="D102" s="20">
        <v>0</v>
      </c>
      <c r="E102" s="96">
        <f t="shared" si="19"/>
        <v>77679137.591397911</v>
      </c>
      <c r="F102" s="95">
        <v>1422553.1300000006</v>
      </c>
      <c r="G102" s="6"/>
      <c r="H102" s="96">
        <f t="shared" si="15"/>
        <v>1422553.1300000006</v>
      </c>
      <c r="I102" s="95">
        <v>59651.24</v>
      </c>
      <c r="J102" s="20"/>
      <c r="K102" s="96">
        <f t="shared" si="16"/>
        <v>59651.24</v>
      </c>
      <c r="L102" s="95">
        <v>885.49</v>
      </c>
      <c r="M102" s="20"/>
      <c r="N102" s="96">
        <f t="shared" si="17"/>
        <v>885.49</v>
      </c>
      <c r="O102" s="95">
        <v>0</v>
      </c>
      <c r="P102" s="20"/>
      <c r="Q102" s="96">
        <f t="shared" si="18"/>
        <v>0</v>
      </c>
      <c r="R102" s="95">
        <v>80496144.921397895</v>
      </c>
      <c r="S102" s="6">
        <v>0</v>
      </c>
      <c r="T102" s="96">
        <f t="shared" si="26"/>
        <v>80496144.921397895</v>
      </c>
      <c r="U102" s="221">
        <f t="shared" si="27"/>
        <v>0</v>
      </c>
      <c r="W102" s="133" t="s">
        <v>45</v>
      </c>
      <c r="X102" s="114">
        <f t="shared" si="20"/>
        <v>0</v>
      </c>
      <c r="Y102" s="115">
        <f t="shared" si="21"/>
        <v>0</v>
      </c>
      <c r="Z102" s="115">
        <f t="shared" si="22"/>
        <v>0</v>
      </c>
      <c r="AA102" s="115">
        <f t="shared" si="23"/>
        <v>0</v>
      </c>
      <c r="AB102" s="115">
        <f t="shared" si="24"/>
        <v>0</v>
      </c>
      <c r="AC102" s="121">
        <f t="shared" si="25"/>
        <v>0</v>
      </c>
    </row>
    <row r="103" spans="1:29" ht="15.75">
      <c r="A103" s="255"/>
      <c r="B103" s="133" t="s">
        <v>46</v>
      </c>
      <c r="C103" s="95">
        <v>128684428.23999843</v>
      </c>
      <c r="D103" s="20">
        <v>135457100</v>
      </c>
      <c r="E103" s="96">
        <f t="shared" si="19"/>
        <v>-6772671.76000157</v>
      </c>
      <c r="F103" s="95">
        <v>2495467.9400000009</v>
      </c>
      <c r="G103" s="6" t="s">
        <v>549</v>
      </c>
      <c r="H103" s="96">
        <f t="shared" si="15"/>
        <v>602587.94000000088</v>
      </c>
      <c r="I103" s="95">
        <v>155667.62999999998</v>
      </c>
      <c r="J103" s="20" t="s">
        <v>721</v>
      </c>
      <c r="K103" s="96">
        <f t="shared" si="16"/>
        <v>-21051.370000000024</v>
      </c>
      <c r="L103" s="95">
        <v>195979.41</v>
      </c>
      <c r="M103" s="20" t="s">
        <v>722</v>
      </c>
      <c r="N103" s="96">
        <f t="shared" si="17"/>
        <v>114262.91</v>
      </c>
      <c r="O103" s="95">
        <v>0</v>
      </c>
      <c r="P103" s="20" t="s">
        <v>550</v>
      </c>
      <c r="Q103" s="96">
        <f t="shared" si="18"/>
        <v>-21079.8</v>
      </c>
      <c r="R103" s="95">
        <v>126148648.51999843</v>
      </c>
      <c r="S103" s="6">
        <v>133258000</v>
      </c>
      <c r="T103" s="96">
        <f t="shared" si="26"/>
        <v>-7109351.4800015688</v>
      </c>
      <c r="U103" s="221">
        <f t="shared" si="27"/>
        <v>1</v>
      </c>
      <c r="W103" s="133" t="s">
        <v>46</v>
      </c>
      <c r="X103" s="114">
        <f t="shared" si="20"/>
        <v>1</v>
      </c>
      <c r="Y103" s="115">
        <f t="shared" si="21"/>
        <v>1</v>
      </c>
      <c r="Z103" s="115">
        <f t="shared" si="22"/>
        <v>1</v>
      </c>
      <c r="AA103" s="115">
        <f t="shared" si="23"/>
        <v>1</v>
      </c>
      <c r="AB103" s="115">
        <f t="shared" si="24"/>
        <v>0</v>
      </c>
      <c r="AC103" s="121">
        <f t="shared" si="25"/>
        <v>1</v>
      </c>
    </row>
    <row r="104" spans="1:29" ht="15.75">
      <c r="A104" s="255"/>
      <c r="B104" s="133" t="s">
        <v>47</v>
      </c>
      <c r="C104" s="95">
        <v>35384802.980000146</v>
      </c>
      <c r="D104" s="20">
        <v>35480700</v>
      </c>
      <c r="E104" s="96">
        <f t="shared" si="19"/>
        <v>-95897.019999854267</v>
      </c>
      <c r="F104" s="95">
        <v>432553.94000000024</v>
      </c>
      <c r="G104" s="6" t="s">
        <v>551</v>
      </c>
      <c r="H104" s="96">
        <f t="shared" si="15"/>
        <v>-26125.059999999765</v>
      </c>
      <c r="I104" s="95">
        <v>24537.439999999995</v>
      </c>
      <c r="J104" s="20" t="s">
        <v>723</v>
      </c>
      <c r="K104" s="96">
        <f t="shared" si="16"/>
        <v>-32207.360000000008</v>
      </c>
      <c r="L104" s="95">
        <v>9324.26</v>
      </c>
      <c r="M104" s="20" t="s">
        <v>724</v>
      </c>
      <c r="N104" s="96">
        <f t="shared" si="17"/>
        <v>7717.31</v>
      </c>
      <c r="O104" s="95">
        <v>0</v>
      </c>
      <c r="P104" s="20" t="s">
        <v>552</v>
      </c>
      <c r="Q104" s="96">
        <f t="shared" si="18"/>
        <v>-418964</v>
      </c>
      <c r="R104" s="95">
        <v>35812762.200000145</v>
      </c>
      <c r="S104" s="6">
        <v>34658220</v>
      </c>
      <c r="T104" s="96">
        <f t="shared" si="26"/>
        <v>1154542.2000001445</v>
      </c>
      <c r="U104" s="221">
        <f t="shared" si="27"/>
        <v>1</v>
      </c>
      <c r="W104" s="133" t="s">
        <v>47</v>
      </c>
      <c r="X104" s="114">
        <f t="shared" si="20"/>
        <v>1</v>
      </c>
      <c r="Y104" s="115">
        <f t="shared" si="21"/>
        <v>1</v>
      </c>
      <c r="Z104" s="115">
        <f t="shared" si="22"/>
        <v>1</v>
      </c>
      <c r="AA104" s="115">
        <f t="shared" si="23"/>
        <v>1</v>
      </c>
      <c r="AB104" s="115">
        <f t="shared" si="24"/>
        <v>0</v>
      </c>
      <c r="AC104" s="121">
        <f t="shared" si="25"/>
        <v>1</v>
      </c>
    </row>
    <row r="105" spans="1:29" ht="15.75">
      <c r="A105" s="255"/>
      <c r="B105" s="133" t="s">
        <v>48</v>
      </c>
      <c r="C105" s="95">
        <v>124735780.14999871</v>
      </c>
      <c r="D105" s="20"/>
      <c r="E105" s="96">
        <f t="shared" si="19"/>
        <v>124735780.14999871</v>
      </c>
      <c r="F105" s="95">
        <v>1439090.2600000009</v>
      </c>
      <c r="G105" s="6"/>
      <c r="H105" s="96">
        <f t="shared" si="15"/>
        <v>1439090.2600000009</v>
      </c>
      <c r="I105" s="95">
        <v>149032.71</v>
      </c>
      <c r="J105" s="20"/>
      <c r="K105" s="96">
        <f t="shared" si="16"/>
        <v>149032.71</v>
      </c>
      <c r="L105" s="95">
        <v>37906.03</v>
      </c>
      <c r="M105" s="20"/>
      <c r="N105" s="96">
        <f t="shared" si="17"/>
        <v>37906.03</v>
      </c>
      <c r="O105" s="95">
        <v>0</v>
      </c>
      <c r="P105" s="20"/>
      <c r="Q105" s="96">
        <f t="shared" si="18"/>
        <v>0</v>
      </c>
      <c r="R105" s="95">
        <v>123407816.5699987</v>
      </c>
      <c r="S105" s="6"/>
      <c r="T105" s="96">
        <f t="shared" si="26"/>
        <v>123407816.5699987</v>
      </c>
      <c r="U105" s="221">
        <f t="shared" si="27"/>
        <v>0</v>
      </c>
      <c r="W105" s="133" t="s">
        <v>48</v>
      </c>
      <c r="X105" s="114">
        <f t="shared" si="20"/>
        <v>0</v>
      </c>
      <c r="Y105" s="115">
        <f t="shared" si="21"/>
        <v>0</v>
      </c>
      <c r="Z105" s="115">
        <f t="shared" si="22"/>
        <v>0</v>
      </c>
      <c r="AA105" s="115">
        <f t="shared" si="23"/>
        <v>0</v>
      </c>
      <c r="AB105" s="115">
        <f t="shared" si="24"/>
        <v>0</v>
      </c>
      <c r="AC105" s="121">
        <f t="shared" si="25"/>
        <v>0</v>
      </c>
    </row>
    <row r="106" spans="1:29" ht="15.75">
      <c r="A106" s="255"/>
      <c r="B106" s="133" t="s">
        <v>49</v>
      </c>
      <c r="C106" s="95"/>
      <c r="D106" s="20"/>
      <c r="E106" s="96">
        <f t="shared" si="19"/>
        <v>0</v>
      </c>
      <c r="F106" s="95"/>
      <c r="G106" s="6"/>
      <c r="H106" s="96">
        <f t="shared" si="15"/>
        <v>0</v>
      </c>
      <c r="I106" s="95"/>
      <c r="J106" s="20"/>
      <c r="K106" s="96">
        <f t="shared" si="16"/>
        <v>0</v>
      </c>
      <c r="L106" s="95"/>
      <c r="M106" s="20"/>
      <c r="N106" s="96">
        <f t="shared" si="17"/>
        <v>0</v>
      </c>
      <c r="O106" s="95"/>
      <c r="P106" s="20"/>
      <c r="Q106" s="96">
        <f t="shared" si="18"/>
        <v>0</v>
      </c>
      <c r="R106" s="95"/>
      <c r="S106" s="6"/>
      <c r="T106" s="96">
        <f t="shared" si="26"/>
        <v>0</v>
      </c>
      <c r="U106" s="221">
        <f t="shared" si="27"/>
        <v>0</v>
      </c>
      <c r="W106" s="133" t="s">
        <v>49</v>
      </c>
      <c r="X106" s="114">
        <f t="shared" si="20"/>
        <v>0</v>
      </c>
      <c r="Y106" s="115">
        <f t="shared" si="21"/>
        <v>0</v>
      </c>
      <c r="Z106" s="115">
        <f t="shared" si="22"/>
        <v>0</v>
      </c>
      <c r="AA106" s="115">
        <f t="shared" si="23"/>
        <v>0</v>
      </c>
      <c r="AB106" s="115">
        <f t="shared" si="24"/>
        <v>0</v>
      </c>
      <c r="AC106" s="121">
        <f t="shared" si="25"/>
        <v>0</v>
      </c>
    </row>
    <row r="107" spans="1:29" ht="15.75">
      <c r="A107" s="256"/>
      <c r="B107" s="133" t="s">
        <v>50</v>
      </c>
      <c r="C107" s="95"/>
      <c r="D107" s="20"/>
      <c r="E107" s="96">
        <f t="shared" si="19"/>
        <v>0</v>
      </c>
      <c r="F107" s="95"/>
      <c r="G107" s="6"/>
      <c r="H107" s="96">
        <f t="shared" si="15"/>
        <v>0</v>
      </c>
      <c r="I107" s="95"/>
      <c r="J107" s="20"/>
      <c r="K107" s="96">
        <f t="shared" si="16"/>
        <v>0</v>
      </c>
      <c r="L107" s="95"/>
      <c r="M107" s="20"/>
      <c r="N107" s="96">
        <f t="shared" si="17"/>
        <v>0</v>
      </c>
      <c r="O107" s="95"/>
      <c r="P107" s="20"/>
      <c r="Q107" s="96">
        <f t="shared" si="18"/>
        <v>0</v>
      </c>
      <c r="R107" s="95"/>
      <c r="S107" s="6"/>
      <c r="T107" s="96">
        <f t="shared" si="26"/>
        <v>0</v>
      </c>
      <c r="U107" s="221">
        <f t="shared" si="27"/>
        <v>0</v>
      </c>
      <c r="W107" s="134" t="s">
        <v>50</v>
      </c>
      <c r="X107" s="118">
        <f t="shared" si="20"/>
        <v>0</v>
      </c>
      <c r="Y107" s="119">
        <f t="shared" si="21"/>
        <v>0</v>
      </c>
      <c r="Z107" s="119">
        <f t="shared" si="22"/>
        <v>0</v>
      </c>
      <c r="AA107" s="119">
        <f t="shared" si="23"/>
        <v>0</v>
      </c>
      <c r="AB107" s="119">
        <f t="shared" si="24"/>
        <v>0</v>
      </c>
      <c r="AC107" s="124">
        <f t="shared" si="25"/>
        <v>0</v>
      </c>
    </row>
    <row r="108" spans="1:29" ht="15.75" customHeight="1">
      <c r="A108" s="254">
        <v>42537</v>
      </c>
      <c r="B108" s="132" t="s">
        <v>42</v>
      </c>
      <c r="C108" s="92">
        <v>65798975.569999427</v>
      </c>
      <c r="D108" s="93"/>
      <c r="E108" s="94">
        <f t="shared" si="19"/>
        <v>65798975.569999427</v>
      </c>
      <c r="F108" s="92">
        <v>999753.30000000063</v>
      </c>
      <c r="G108" s="93"/>
      <c r="H108" s="94">
        <f t="shared" si="15"/>
        <v>999753.30000000063</v>
      </c>
      <c r="I108" s="92">
        <v>96683.39</v>
      </c>
      <c r="J108" s="93"/>
      <c r="K108" s="94">
        <f t="shared" si="16"/>
        <v>96683.39</v>
      </c>
      <c r="L108" s="92">
        <v>0</v>
      </c>
      <c r="M108" s="93"/>
      <c r="N108" s="94">
        <f t="shared" si="17"/>
        <v>0</v>
      </c>
      <c r="O108" s="92">
        <v>617495.69999999995</v>
      </c>
      <c r="P108" s="93"/>
      <c r="Q108" s="94">
        <f t="shared" si="18"/>
        <v>617495.69999999995</v>
      </c>
      <c r="R108" s="92">
        <v>66807329.919999436</v>
      </c>
      <c r="S108" s="93"/>
      <c r="T108" s="94">
        <f t="shared" si="26"/>
        <v>66807329.919999436</v>
      </c>
      <c r="U108" s="220">
        <f t="shared" si="27"/>
        <v>0</v>
      </c>
      <c r="W108" s="132" t="s">
        <v>42</v>
      </c>
      <c r="X108" s="114">
        <f t="shared" si="20"/>
        <v>0</v>
      </c>
      <c r="Y108" s="115">
        <f t="shared" si="21"/>
        <v>0</v>
      </c>
      <c r="Z108" s="115">
        <f t="shared" si="22"/>
        <v>0</v>
      </c>
      <c r="AA108" s="115">
        <f t="shared" si="23"/>
        <v>0</v>
      </c>
      <c r="AB108" s="115">
        <f t="shared" si="24"/>
        <v>0</v>
      </c>
      <c r="AC108" s="121">
        <f t="shared" si="25"/>
        <v>0</v>
      </c>
    </row>
    <row r="109" spans="1:29" ht="15.75">
      <c r="A109" s="255"/>
      <c r="B109" s="133" t="s">
        <v>43</v>
      </c>
      <c r="C109" s="95">
        <v>51150128.78000021</v>
      </c>
      <c r="D109" s="20"/>
      <c r="E109" s="96">
        <f t="shared" si="19"/>
        <v>51150128.78000021</v>
      </c>
      <c r="F109" s="95">
        <v>305934.29999999993</v>
      </c>
      <c r="G109" s="6"/>
      <c r="H109" s="96">
        <f t="shared" si="15"/>
        <v>305934.29999999993</v>
      </c>
      <c r="I109" s="95">
        <v>14315.08</v>
      </c>
      <c r="J109" s="20"/>
      <c r="K109" s="96">
        <f t="shared" si="16"/>
        <v>14315.08</v>
      </c>
      <c r="L109" s="95">
        <v>38115.369999999995</v>
      </c>
      <c r="M109" s="20"/>
      <c r="N109" s="96">
        <f t="shared" si="17"/>
        <v>38115.369999999995</v>
      </c>
      <c r="O109" s="95">
        <v>0</v>
      </c>
      <c r="P109" s="20"/>
      <c r="Q109" s="96">
        <f t="shared" si="18"/>
        <v>0</v>
      </c>
      <c r="R109" s="95">
        <v>50820394.190000206</v>
      </c>
      <c r="S109" s="20"/>
      <c r="T109" s="96">
        <f t="shared" si="26"/>
        <v>50820394.190000206</v>
      </c>
      <c r="U109" s="221">
        <f t="shared" si="27"/>
        <v>0</v>
      </c>
      <c r="W109" s="133" t="s">
        <v>43</v>
      </c>
      <c r="X109" s="114">
        <f t="shared" si="20"/>
        <v>0</v>
      </c>
      <c r="Y109" s="115">
        <f t="shared" si="21"/>
        <v>0</v>
      </c>
      <c r="Z109" s="115">
        <f t="shared" si="22"/>
        <v>0</v>
      </c>
      <c r="AA109" s="115">
        <f t="shared" si="23"/>
        <v>0</v>
      </c>
      <c r="AB109" s="115">
        <f t="shared" si="24"/>
        <v>0</v>
      </c>
      <c r="AC109" s="121">
        <f t="shared" si="25"/>
        <v>0</v>
      </c>
    </row>
    <row r="110" spans="1:29" ht="15.75">
      <c r="A110" s="255"/>
      <c r="B110" s="104" t="s">
        <v>44</v>
      </c>
      <c r="C110" s="95">
        <v>121556440.70999423</v>
      </c>
      <c r="D110" s="20">
        <v>128449100</v>
      </c>
      <c r="E110" s="96">
        <f t="shared" si="19"/>
        <v>-6892659.2900057733</v>
      </c>
      <c r="F110" s="95">
        <v>2293239.0000000005</v>
      </c>
      <c r="G110" s="6" t="s">
        <v>509</v>
      </c>
      <c r="H110" s="96">
        <f t="shared" si="15"/>
        <v>2293237.0000000005</v>
      </c>
      <c r="I110" s="95">
        <v>171336.77</v>
      </c>
      <c r="J110" s="20" t="s">
        <v>725</v>
      </c>
      <c r="K110" s="96">
        <f t="shared" si="16"/>
        <v>170502.77</v>
      </c>
      <c r="L110" s="95">
        <v>145196.26</v>
      </c>
      <c r="M110" s="20" t="s">
        <v>726</v>
      </c>
      <c r="N110" s="96">
        <f t="shared" si="17"/>
        <v>145144.26</v>
      </c>
      <c r="O110" s="95">
        <v>818379.76</v>
      </c>
      <c r="P110" s="20" t="s">
        <v>553</v>
      </c>
      <c r="Q110" s="96">
        <f t="shared" si="18"/>
        <v>818164.76</v>
      </c>
      <c r="R110" s="95">
        <v>118470962.45999423</v>
      </c>
      <c r="S110" s="20">
        <v>126</v>
      </c>
      <c r="T110" s="96">
        <f t="shared" si="26"/>
        <v>118470836.45999423</v>
      </c>
      <c r="U110" s="221">
        <f t="shared" si="27"/>
        <v>1</v>
      </c>
      <c r="W110" s="104" t="s">
        <v>44</v>
      </c>
      <c r="X110" s="114">
        <f t="shared" si="20"/>
        <v>1</v>
      </c>
      <c r="Y110" s="115">
        <f t="shared" si="21"/>
        <v>1</v>
      </c>
      <c r="Z110" s="115">
        <f t="shared" si="22"/>
        <v>1</v>
      </c>
      <c r="AA110" s="115">
        <f t="shared" si="23"/>
        <v>1</v>
      </c>
      <c r="AB110" s="115">
        <f t="shared" si="24"/>
        <v>1</v>
      </c>
      <c r="AC110" s="121">
        <f t="shared" si="25"/>
        <v>1</v>
      </c>
    </row>
    <row r="111" spans="1:29" ht="15.75">
      <c r="A111" s="255"/>
      <c r="B111" s="133" t="s">
        <v>45</v>
      </c>
      <c r="C111" s="95">
        <v>80496144.921397895</v>
      </c>
      <c r="D111" s="20">
        <v>0</v>
      </c>
      <c r="E111" s="96">
        <f t="shared" si="19"/>
        <v>80496144.921397895</v>
      </c>
      <c r="F111" s="95">
        <v>1519348.4800000007</v>
      </c>
      <c r="G111" s="6"/>
      <c r="H111" s="96">
        <f t="shared" si="15"/>
        <v>1519348.4800000007</v>
      </c>
      <c r="I111" s="95">
        <v>129076.76</v>
      </c>
      <c r="J111" s="20"/>
      <c r="K111" s="96">
        <f t="shared" si="16"/>
        <v>129076.76</v>
      </c>
      <c r="L111" s="95">
        <v>21561.29</v>
      </c>
      <c r="M111" s="20"/>
      <c r="N111" s="96">
        <f t="shared" si="17"/>
        <v>21561.29</v>
      </c>
      <c r="O111" s="95">
        <v>1229384.3800000001</v>
      </c>
      <c r="P111" s="20"/>
      <c r="Q111" s="96">
        <f t="shared" si="18"/>
        <v>1229384.3800000001</v>
      </c>
      <c r="R111" s="95">
        <v>77854927.531397909</v>
      </c>
      <c r="S111" s="20">
        <v>0</v>
      </c>
      <c r="T111" s="96">
        <f t="shared" si="26"/>
        <v>77854927.531397909</v>
      </c>
      <c r="U111" s="221">
        <f t="shared" si="27"/>
        <v>0</v>
      </c>
      <c r="W111" s="133" t="s">
        <v>45</v>
      </c>
      <c r="X111" s="114">
        <f t="shared" si="20"/>
        <v>0</v>
      </c>
      <c r="Y111" s="115">
        <f t="shared" si="21"/>
        <v>0</v>
      </c>
      <c r="Z111" s="115">
        <f t="shared" si="22"/>
        <v>0</v>
      </c>
      <c r="AA111" s="115">
        <f t="shared" si="23"/>
        <v>0</v>
      </c>
      <c r="AB111" s="115">
        <f t="shared" si="24"/>
        <v>0</v>
      </c>
      <c r="AC111" s="121">
        <f t="shared" si="25"/>
        <v>0</v>
      </c>
    </row>
    <row r="112" spans="1:29" ht="15.75">
      <c r="A112" s="255"/>
      <c r="B112" s="133" t="s">
        <v>46</v>
      </c>
      <c r="C112" s="95">
        <v>126148648.51999843</v>
      </c>
      <c r="D112" s="20">
        <v>133258000</v>
      </c>
      <c r="E112" s="96">
        <f t="shared" si="19"/>
        <v>-7109351.4800015688</v>
      </c>
      <c r="F112" s="95">
        <v>2627219.6100000013</v>
      </c>
      <c r="G112" s="6" t="s">
        <v>554</v>
      </c>
      <c r="H112" s="96">
        <f t="shared" si="15"/>
        <v>931069.61000000127</v>
      </c>
      <c r="I112" s="95">
        <v>252540.46</v>
      </c>
      <c r="J112" s="20" t="s">
        <v>727</v>
      </c>
      <c r="K112" s="96">
        <f t="shared" si="16"/>
        <v>-100316.54000000001</v>
      </c>
      <c r="L112" s="95">
        <v>212048.5</v>
      </c>
      <c r="M112" s="20" t="s">
        <v>728</v>
      </c>
      <c r="N112" s="96">
        <f t="shared" si="17"/>
        <v>1425.5</v>
      </c>
      <c r="O112" s="95">
        <v>798991.86999999965</v>
      </c>
      <c r="P112" s="20" t="s">
        <v>555</v>
      </c>
      <c r="Q112" s="96">
        <f t="shared" si="18"/>
        <v>795776.70999999961</v>
      </c>
      <c r="R112" s="95">
        <v>135457557.25999844</v>
      </c>
      <c r="S112" s="20">
        <v>131371100</v>
      </c>
      <c r="T112" s="96">
        <f t="shared" si="26"/>
        <v>4086457.2599984407</v>
      </c>
      <c r="U112" s="221">
        <f t="shared" si="27"/>
        <v>1</v>
      </c>
      <c r="W112" s="133" t="s">
        <v>46</v>
      </c>
      <c r="X112" s="114">
        <f t="shared" si="20"/>
        <v>1</v>
      </c>
      <c r="Y112" s="115">
        <f t="shared" si="21"/>
        <v>1</v>
      </c>
      <c r="Z112" s="115">
        <f t="shared" si="22"/>
        <v>1</v>
      </c>
      <c r="AA112" s="115">
        <f t="shared" si="23"/>
        <v>1</v>
      </c>
      <c r="AB112" s="115">
        <f t="shared" si="24"/>
        <v>1</v>
      </c>
      <c r="AC112" s="121">
        <f t="shared" si="25"/>
        <v>1</v>
      </c>
    </row>
    <row r="113" spans="1:29" ht="15.75">
      <c r="A113" s="255"/>
      <c r="B113" s="133" t="s">
        <v>47</v>
      </c>
      <c r="C113" s="95">
        <v>35812762.200000145</v>
      </c>
      <c r="D113" s="20">
        <v>34658220</v>
      </c>
      <c r="E113" s="96">
        <f t="shared" si="19"/>
        <v>1154542.2000001445</v>
      </c>
      <c r="F113" s="95">
        <v>231290.94000000006</v>
      </c>
      <c r="G113" s="6" t="s">
        <v>556</v>
      </c>
      <c r="H113" s="96">
        <f t="shared" si="15"/>
        <v>-46505.059999999939</v>
      </c>
      <c r="I113" s="95">
        <v>67023.55</v>
      </c>
      <c r="J113" s="20" t="s">
        <v>729</v>
      </c>
      <c r="K113" s="96">
        <f t="shared" si="16"/>
        <v>23706.15</v>
      </c>
      <c r="L113" s="95">
        <v>15623.08</v>
      </c>
      <c r="M113" s="20" t="s">
        <v>730</v>
      </c>
      <c r="N113" s="96">
        <f t="shared" si="17"/>
        <v>-10034.120000000001</v>
      </c>
      <c r="O113" s="95">
        <v>152157.73000000001</v>
      </c>
      <c r="P113" s="20" t="s">
        <v>55</v>
      </c>
      <c r="Q113" s="96">
        <f t="shared" si="18"/>
        <v>152157.73000000001</v>
      </c>
      <c r="R113" s="95">
        <v>35480714.000000142</v>
      </c>
      <c r="S113" s="20">
        <v>34416350</v>
      </c>
      <c r="T113" s="96">
        <f t="shared" si="26"/>
        <v>1064364.0000001416</v>
      </c>
      <c r="U113" s="221">
        <f t="shared" si="27"/>
        <v>1</v>
      </c>
      <c r="W113" s="133" t="s">
        <v>47</v>
      </c>
      <c r="X113" s="114">
        <f t="shared" si="20"/>
        <v>1</v>
      </c>
      <c r="Y113" s="115">
        <f t="shared" si="21"/>
        <v>1</v>
      </c>
      <c r="Z113" s="115">
        <f t="shared" si="22"/>
        <v>1</v>
      </c>
      <c r="AA113" s="115">
        <f t="shared" si="23"/>
        <v>1</v>
      </c>
      <c r="AB113" s="115">
        <f t="shared" si="24"/>
        <v>1</v>
      </c>
      <c r="AC113" s="121">
        <f t="shared" si="25"/>
        <v>1</v>
      </c>
    </row>
    <row r="114" spans="1:29" ht="15.75">
      <c r="A114" s="255"/>
      <c r="B114" s="133" t="s">
        <v>48</v>
      </c>
      <c r="C114" s="95">
        <v>123407816.5699987</v>
      </c>
      <c r="D114" s="20"/>
      <c r="E114" s="96">
        <f t="shared" si="19"/>
        <v>123407816.5699987</v>
      </c>
      <c r="F114" s="95">
        <v>1952041.0100000007</v>
      </c>
      <c r="G114" s="6"/>
      <c r="H114" s="96">
        <f t="shared" si="15"/>
        <v>1952041.0100000007</v>
      </c>
      <c r="I114" s="95">
        <v>420184.69999999972</v>
      </c>
      <c r="J114" s="20"/>
      <c r="K114" s="96">
        <f t="shared" si="16"/>
        <v>420184.69999999972</v>
      </c>
      <c r="L114" s="95">
        <v>163425.74999999997</v>
      </c>
      <c r="M114" s="20"/>
      <c r="N114" s="96">
        <f t="shared" si="17"/>
        <v>163425.74999999997</v>
      </c>
      <c r="O114" s="95">
        <v>878306.48999999987</v>
      </c>
      <c r="P114" s="20"/>
      <c r="Q114" s="96">
        <f t="shared" si="18"/>
        <v>878306.48999999987</v>
      </c>
      <c r="R114" s="95">
        <v>126911271.47999868</v>
      </c>
      <c r="S114" s="20"/>
      <c r="T114" s="96">
        <f t="shared" si="26"/>
        <v>126911271.47999868</v>
      </c>
      <c r="U114" s="221">
        <f t="shared" si="27"/>
        <v>0</v>
      </c>
      <c r="W114" s="133" t="s">
        <v>48</v>
      </c>
      <c r="X114" s="114">
        <f t="shared" si="20"/>
        <v>0</v>
      </c>
      <c r="Y114" s="115">
        <f t="shared" si="21"/>
        <v>0</v>
      </c>
      <c r="Z114" s="115">
        <f t="shared" si="22"/>
        <v>0</v>
      </c>
      <c r="AA114" s="115">
        <f t="shared" si="23"/>
        <v>0</v>
      </c>
      <c r="AB114" s="115">
        <f t="shared" si="24"/>
        <v>0</v>
      </c>
      <c r="AC114" s="121">
        <f t="shared" si="25"/>
        <v>0</v>
      </c>
    </row>
    <row r="115" spans="1:29" ht="15.75">
      <c r="A115" s="255"/>
      <c r="B115" s="133" t="s">
        <v>49</v>
      </c>
      <c r="C115" s="95">
        <v>135857521.0399994</v>
      </c>
      <c r="D115" s="20"/>
      <c r="E115" s="96">
        <f t="shared" si="19"/>
        <v>135857521.0399994</v>
      </c>
      <c r="F115" s="95">
        <v>7148950.410000002</v>
      </c>
      <c r="G115" s="6"/>
      <c r="H115" s="96">
        <f t="shared" si="15"/>
        <v>7148950.410000002</v>
      </c>
      <c r="I115" s="95">
        <v>792153.18999999983</v>
      </c>
      <c r="J115" s="20"/>
      <c r="K115" s="96">
        <f t="shared" si="16"/>
        <v>792153.18999999983</v>
      </c>
      <c r="L115" s="95">
        <v>1423374.89</v>
      </c>
      <c r="M115" s="20"/>
      <c r="N115" s="96">
        <f t="shared" si="17"/>
        <v>1423374.89</v>
      </c>
      <c r="O115" s="95">
        <v>2481331.36</v>
      </c>
      <c r="P115" s="20"/>
      <c r="Q115" s="96">
        <f t="shared" si="18"/>
        <v>2481331.36</v>
      </c>
      <c r="R115" s="95">
        <v>125596017.56999941</v>
      </c>
      <c r="S115" s="20"/>
      <c r="T115" s="96">
        <f t="shared" si="26"/>
        <v>125596017.56999941</v>
      </c>
      <c r="U115" s="221">
        <f t="shared" si="27"/>
        <v>0</v>
      </c>
      <c r="W115" s="133" t="s">
        <v>49</v>
      </c>
      <c r="X115" s="114">
        <f t="shared" si="20"/>
        <v>0</v>
      </c>
      <c r="Y115" s="115">
        <f t="shared" si="21"/>
        <v>0</v>
      </c>
      <c r="Z115" s="115">
        <f t="shared" si="22"/>
        <v>0</v>
      </c>
      <c r="AA115" s="115">
        <f t="shared" si="23"/>
        <v>0</v>
      </c>
      <c r="AB115" s="115">
        <f t="shared" si="24"/>
        <v>0</v>
      </c>
      <c r="AC115" s="121">
        <f t="shared" si="25"/>
        <v>0</v>
      </c>
    </row>
    <row r="116" spans="1:29" ht="15.75">
      <c r="A116" s="256"/>
      <c r="B116" s="134" t="s">
        <v>50</v>
      </c>
      <c r="C116" s="97">
        <v>127307636.12</v>
      </c>
      <c r="D116" s="98"/>
      <c r="E116" s="99">
        <f t="shared" si="19"/>
        <v>127307636.12</v>
      </c>
      <c r="F116" s="97">
        <v>5314581.1599999955</v>
      </c>
      <c r="G116" s="103"/>
      <c r="H116" s="99">
        <f t="shared" si="15"/>
        <v>5314581.1599999955</v>
      </c>
      <c r="I116" s="97">
        <v>699549.14</v>
      </c>
      <c r="J116" s="98"/>
      <c r="K116" s="99">
        <f t="shared" si="16"/>
        <v>699549.14</v>
      </c>
      <c r="L116" s="97">
        <v>719312.1399999999</v>
      </c>
      <c r="M116" s="98"/>
      <c r="N116" s="99">
        <f t="shared" si="17"/>
        <v>719312.1399999999</v>
      </c>
      <c r="O116" s="97">
        <v>2145797.7899999996</v>
      </c>
      <c r="P116" s="98"/>
      <c r="Q116" s="99">
        <f t="shared" si="18"/>
        <v>2145797.7899999996</v>
      </c>
      <c r="R116" s="97">
        <v>126154157.06999999</v>
      </c>
      <c r="S116" s="98"/>
      <c r="T116" s="99">
        <f t="shared" si="26"/>
        <v>126154157.06999999</v>
      </c>
      <c r="U116" s="222">
        <f t="shared" si="27"/>
        <v>0</v>
      </c>
      <c r="W116" s="134" t="s">
        <v>50</v>
      </c>
      <c r="X116" s="114">
        <f t="shared" si="20"/>
        <v>0</v>
      </c>
      <c r="Y116" s="115">
        <f t="shared" si="21"/>
        <v>0</v>
      </c>
      <c r="Z116" s="115">
        <f t="shared" si="22"/>
        <v>0</v>
      </c>
      <c r="AA116" s="115">
        <f t="shared" si="23"/>
        <v>0</v>
      </c>
      <c r="AB116" s="115">
        <f t="shared" si="24"/>
        <v>0</v>
      </c>
      <c r="AC116" s="121">
        <f t="shared" si="25"/>
        <v>0</v>
      </c>
    </row>
    <row r="117" spans="1:29" ht="15.75" customHeight="1">
      <c r="A117" s="254">
        <v>42540</v>
      </c>
      <c r="B117" s="133" t="s">
        <v>42</v>
      </c>
      <c r="C117" s="135">
        <v>66807329.919999436</v>
      </c>
      <c r="D117" s="20"/>
      <c r="E117" s="96">
        <f t="shared" si="19"/>
        <v>66807329.919999436</v>
      </c>
      <c r="F117" s="135">
        <v>688632.77</v>
      </c>
      <c r="G117" s="20"/>
      <c r="H117" s="96">
        <f t="shared" si="15"/>
        <v>688632.77</v>
      </c>
      <c r="I117" s="135">
        <v>69577.19</v>
      </c>
      <c r="J117" s="131"/>
      <c r="K117" s="96">
        <f t="shared" si="16"/>
        <v>69577.19</v>
      </c>
      <c r="L117" s="135">
        <v>0</v>
      </c>
      <c r="M117" s="131"/>
      <c r="N117" s="96">
        <f t="shared" si="17"/>
        <v>0</v>
      </c>
      <c r="O117" s="135">
        <v>365922.53</v>
      </c>
      <c r="P117" s="20"/>
      <c r="Q117" s="96">
        <f t="shared" si="18"/>
        <v>365922.53</v>
      </c>
      <c r="R117" s="135">
        <v>65839336.119999431</v>
      </c>
      <c r="S117" s="20"/>
      <c r="T117" s="96">
        <f t="shared" si="26"/>
        <v>65839336.119999431</v>
      </c>
      <c r="U117" s="221">
        <f t="shared" si="27"/>
        <v>0</v>
      </c>
      <c r="W117" s="132" t="s">
        <v>42</v>
      </c>
      <c r="X117" s="110">
        <f t="shared" si="20"/>
        <v>0</v>
      </c>
      <c r="Y117" s="111">
        <f t="shared" si="21"/>
        <v>0</v>
      </c>
      <c r="Z117" s="111">
        <f t="shared" si="22"/>
        <v>0</v>
      </c>
      <c r="AA117" s="111">
        <f t="shared" si="23"/>
        <v>0</v>
      </c>
      <c r="AB117" s="111">
        <f t="shared" si="24"/>
        <v>0</v>
      </c>
      <c r="AC117" s="123">
        <f t="shared" si="25"/>
        <v>0</v>
      </c>
    </row>
    <row r="118" spans="1:29" ht="15.75">
      <c r="A118" s="255"/>
      <c r="B118" s="133" t="s">
        <v>43</v>
      </c>
      <c r="C118" s="95">
        <v>50820394.190000206</v>
      </c>
      <c r="D118" s="20"/>
      <c r="E118" s="96">
        <f t="shared" si="19"/>
        <v>50820394.190000206</v>
      </c>
      <c r="F118" s="95">
        <v>466316.19999999995</v>
      </c>
      <c r="G118" s="20"/>
      <c r="H118" s="96">
        <f t="shared" si="15"/>
        <v>466316.19999999995</v>
      </c>
      <c r="I118" s="95">
        <v>23957.360000000001</v>
      </c>
      <c r="J118" s="20"/>
      <c r="K118" s="96">
        <f t="shared" si="16"/>
        <v>23957.360000000001</v>
      </c>
      <c r="L118" s="95">
        <v>684.17</v>
      </c>
      <c r="M118" s="20"/>
      <c r="N118" s="96">
        <f t="shared" si="17"/>
        <v>684.17</v>
      </c>
      <c r="O118" s="95">
        <v>867141.3899999992</v>
      </c>
      <c r="P118" s="20"/>
      <c r="Q118" s="96">
        <f t="shared" si="18"/>
        <v>867141.3899999992</v>
      </c>
      <c r="R118" s="95">
        <v>49510209.790000208</v>
      </c>
      <c r="S118" s="20"/>
      <c r="T118" s="96">
        <f t="shared" si="26"/>
        <v>49510209.790000208</v>
      </c>
      <c r="U118" s="221">
        <f t="shared" si="27"/>
        <v>0</v>
      </c>
      <c r="W118" s="133" t="s">
        <v>43</v>
      </c>
      <c r="X118" s="114">
        <f t="shared" si="20"/>
        <v>0</v>
      </c>
      <c r="Y118" s="115">
        <f t="shared" si="21"/>
        <v>0</v>
      </c>
      <c r="Z118" s="115">
        <f t="shared" si="22"/>
        <v>0</v>
      </c>
      <c r="AA118" s="115">
        <f t="shared" si="23"/>
        <v>0</v>
      </c>
      <c r="AB118" s="115">
        <f t="shared" si="24"/>
        <v>0</v>
      </c>
      <c r="AC118" s="121">
        <f t="shared" si="25"/>
        <v>0</v>
      </c>
    </row>
    <row r="119" spans="1:29" ht="15.75">
      <c r="A119" s="255"/>
      <c r="B119" s="104" t="s">
        <v>44</v>
      </c>
      <c r="C119" s="95">
        <v>118470962.45999423</v>
      </c>
      <c r="D119" s="20">
        <v>126</v>
      </c>
      <c r="E119" s="96">
        <f t="shared" si="19"/>
        <v>118470836.45999423</v>
      </c>
      <c r="F119" s="95">
        <v>1434007.76</v>
      </c>
      <c r="G119" s="20" t="s">
        <v>509</v>
      </c>
      <c r="H119" s="96">
        <f t="shared" si="15"/>
        <v>1434005.76</v>
      </c>
      <c r="I119" s="95">
        <v>79489.03</v>
      </c>
      <c r="J119" s="20" t="s">
        <v>731</v>
      </c>
      <c r="K119" s="96">
        <f t="shared" si="16"/>
        <v>79161.03</v>
      </c>
      <c r="L119" s="95">
        <v>108948.2</v>
      </c>
      <c r="M119" s="20" t="s">
        <v>732</v>
      </c>
      <c r="N119" s="96">
        <f t="shared" si="17"/>
        <v>92259.799999999988</v>
      </c>
      <c r="O119" s="95">
        <v>203917.57999999996</v>
      </c>
      <c r="P119" s="20" t="s">
        <v>553</v>
      </c>
      <c r="Q119" s="96">
        <f t="shared" si="18"/>
        <v>203702.57999999996</v>
      </c>
      <c r="R119" s="95">
        <v>128448939.41999424</v>
      </c>
      <c r="S119" s="20">
        <v>132</v>
      </c>
      <c r="T119" s="96">
        <f t="shared" si="26"/>
        <v>128448807.41999424</v>
      </c>
      <c r="U119" s="221">
        <f t="shared" si="27"/>
        <v>1</v>
      </c>
      <c r="W119" s="104" t="s">
        <v>44</v>
      </c>
      <c r="X119" s="114">
        <f t="shared" si="20"/>
        <v>1</v>
      </c>
      <c r="Y119" s="115">
        <f t="shared" si="21"/>
        <v>1</v>
      </c>
      <c r="Z119" s="115">
        <f t="shared" si="22"/>
        <v>1</v>
      </c>
      <c r="AA119" s="115">
        <f t="shared" si="23"/>
        <v>1</v>
      </c>
      <c r="AB119" s="115">
        <f t="shared" si="24"/>
        <v>1</v>
      </c>
      <c r="AC119" s="121">
        <f t="shared" si="25"/>
        <v>1</v>
      </c>
    </row>
    <row r="120" spans="1:29" ht="15.75">
      <c r="A120" s="255"/>
      <c r="B120" s="133" t="s">
        <v>45</v>
      </c>
      <c r="C120" s="95">
        <v>77854927.531397909</v>
      </c>
      <c r="D120" s="20">
        <v>0</v>
      </c>
      <c r="E120" s="96">
        <f t="shared" si="19"/>
        <v>77854927.531397909</v>
      </c>
      <c r="F120" s="95">
        <v>1132755.0800000005</v>
      </c>
      <c r="G120" s="20"/>
      <c r="H120" s="96">
        <f t="shared" si="15"/>
        <v>1132755.0800000005</v>
      </c>
      <c r="I120" s="95">
        <v>137819.35999999999</v>
      </c>
      <c r="J120" s="20"/>
      <c r="K120" s="96">
        <f t="shared" si="16"/>
        <v>137819.35999999999</v>
      </c>
      <c r="L120" s="95">
        <v>125987.18</v>
      </c>
      <c r="M120" s="20"/>
      <c r="N120" s="96">
        <f t="shared" si="17"/>
        <v>125987.18</v>
      </c>
      <c r="O120" s="95">
        <v>438356.28</v>
      </c>
      <c r="P120" s="20"/>
      <c r="Q120" s="96">
        <f t="shared" si="18"/>
        <v>438356.28</v>
      </c>
      <c r="R120" s="95">
        <v>76295648.351397902</v>
      </c>
      <c r="S120" s="20">
        <v>0</v>
      </c>
      <c r="T120" s="96">
        <f t="shared" si="26"/>
        <v>76295648.351397902</v>
      </c>
      <c r="U120" s="221">
        <f t="shared" si="27"/>
        <v>0</v>
      </c>
      <c r="W120" s="133" t="s">
        <v>45</v>
      </c>
      <c r="X120" s="114">
        <f t="shared" si="20"/>
        <v>0</v>
      </c>
      <c r="Y120" s="115">
        <f t="shared" si="21"/>
        <v>0</v>
      </c>
      <c r="Z120" s="115">
        <f t="shared" si="22"/>
        <v>0</v>
      </c>
      <c r="AA120" s="115">
        <f t="shared" si="23"/>
        <v>0</v>
      </c>
      <c r="AB120" s="115">
        <f t="shared" si="24"/>
        <v>0</v>
      </c>
      <c r="AC120" s="121">
        <f t="shared" si="25"/>
        <v>0</v>
      </c>
    </row>
    <row r="121" spans="1:29" ht="15.75">
      <c r="A121" s="255"/>
      <c r="B121" s="133" t="s">
        <v>46</v>
      </c>
      <c r="C121" s="95">
        <v>135457557.25999844</v>
      </c>
      <c r="D121" s="20">
        <v>131371100</v>
      </c>
      <c r="E121" s="96">
        <f t="shared" si="19"/>
        <v>4086457.2599984407</v>
      </c>
      <c r="F121" s="95">
        <v>1892882.16</v>
      </c>
      <c r="G121" s="20" t="s">
        <v>557</v>
      </c>
      <c r="H121" s="96">
        <f t="shared" si="15"/>
        <v>-1580287.84</v>
      </c>
      <c r="I121" s="95">
        <v>176718.53</v>
      </c>
      <c r="J121" s="20" t="s">
        <v>733</v>
      </c>
      <c r="K121" s="96">
        <f t="shared" si="16"/>
        <v>-94448.47</v>
      </c>
      <c r="L121" s="95">
        <v>81716.52</v>
      </c>
      <c r="M121" s="20" t="s">
        <v>734</v>
      </c>
      <c r="N121" s="96">
        <f t="shared" si="17"/>
        <v>-20957.479999999996</v>
      </c>
      <c r="O121" s="95">
        <v>401875.38</v>
      </c>
      <c r="P121" s="20" t="s">
        <v>558</v>
      </c>
      <c r="Q121" s="96">
        <f t="shared" si="18"/>
        <v>321837.68</v>
      </c>
      <c r="R121" s="95">
        <v>133257801.72999844</v>
      </c>
      <c r="S121" s="20">
        <v>130722500</v>
      </c>
      <c r="T121" s="96">
        <f t="shared" si="26"/>
        <v>2535301.7299984396</v>
      </c>
      <c r="U121" s="221">
        <f t="shared" si="27"/>
        <v>1</v>
      </c>
      <c r="W121" s="133" t="s">
        <v>46</v>
      </c>
      <c r="X121" s="114">
        <f t="shared" si="20"/>
        <v>1</v>
      </c>
      <c r="Y121" s="115">
        <f t="shared" si="21"/>
        <v>1</v>
      </c>
      <c r="Z121" s="115">
        <f t="shared" si="22"/>
        <v>1</v>
      </c>
      <c r="AA121" s="115">
        <f t="shared" si="23"/>
        <v>1</v>
      </c>
      <c r="AB121" s="115">
        <f t="shared" si="24"/>
        <v>1</v>
      </c>
      <c r="AC121" s="121">
        <f t="shared" si="25"/>
        <v>1</v>
      </c>
    </row>
    <row r="122" spans="1:29" ht="15.75">
      <c r="A122" s="255"/>
      <c r="B122" s="133" t="s">
        <v>47</v>
      </c>
      <c r="C122" s="95">
        <v>35480714.000000142</v>
      </c>
      <c r="D122" s="20">
        <v>34416350</v>
      </c>
      <c r="E122" s="96">
        <f t="shared" si="19"/>
        <v>1064364.0000001416</v>
      </c>
      <c r="F122" s="95">
        <v>458679.30999999994</v>
      </c>
      <c r="G122" s="20" t="s">
        <v>559</v>
      </c>
      <c r="H122" s="96">
        <f t="shared" si="15"/>
        <v>19377.309999999939</v>
      </c>
      <c r="I122" s="95">
        <v>56744.78</v>
      </c>
      <c r="J122" s="20" t="s">
        <v>735</v>
      </c>
      <c r="K122" s="96">
        <f t="shared" si="16"/>
        <v>7561.9799999999959</v>
      </c>
      <c r="L122" s="95">
        <v>1606.95</v>
      </c>
      <c r="M122" s="20" t="s">
        <v>736</v>
      </c>
      <c r="N122" s="96">
        <f t="shared" si="17"/>
        <v>-460075.05</v>
      </c>
      <c r="O122" s="95">
        <v>418963.74</v>
      </c>
      <c r="P122" s="20" t="s">
        <v>560</v>
      </c>
      <c r="Q122" s="96">
        <f t="shared" si="18"/>
        <v>7540.7399999999907</v>
      </c>
      <c r="R122" s="95">
        <v>34658208.780000143</v>
      </c>
      <c r="S122" s="20">
        <v>36388060</v>
      </c>
      <c r="T122" s="96">
        <f t="shared" si="26"/>
        <v>-1729851.2199998572</v>
      </c>
      <c r="U122" s="221">
        <f t="shared" si="27"/>
        <v>1</v>
      </c>
      <c r="W122" s="133" t="s">
        <v>47</v>
      </c>
      <c r="X122" s="114">
        <f t="shared" si="20"/>
        <v>1</v>
      </c>
      <c r="Y122" s="115">
        <f t="shared" si="21"/>
        <v>1</v>
      </c>
      <c r="Z122" s="115">
        <f t="shared" si="22"/>
        <v>1</v>
      </c>
      <c r="AA122" s="115">
        <f t="shared" si="23"/>
        <v>1</v>
      </c>
      <c r="AB122" s="115">
        <f t="shared" si="24"/>
        <v>1</v>
      </c>
      <c r="AC122" s="121">
        <f t="shared" si="25"/>
        <v>1</v>
      </c>
    </row>
    <row r="123" spans="1:29" ht="15.75">
      <c r="A123" s="255"/>
      <c r="B123" s="133" t="s">
        <v>48</v>
      </c>
      <c r="C123" s="95">
        <v>126911271.47999868</v>
      </c>
      <c r="D123" s="20"/>
      <c r="E123" s="96">
        <f t="shared" si="19"/>
        <v>126911271.47999868</v>
      </c>
      <c r="F123" s="95">
        <v>1525958.2</v>
      </c>
      <c r="G123" s="20"/>
      <c r="H123" s="96">
        <f t="shared" si="15"/>
        <v>1525958.2</v>
      </c>
      <c r="I123" s="95">
        <v>154007.72</v>
      </c>
      <c r="J123" s="20"/>
      <c r="K123" s="96">
        <f t="shared" si="16"/>
        <v>154007.72</v>
      </c>
      <c r="L123" s="95">
        <v>121284.13999999998</v>
      </c>
      <c r="M123" s="20"/>
      <c r="N123" s="96">
        <f t="shared" si="17"/>
        <v>121284.13999999998</v>
      </c>
      <c r="O123" s="95">
        <v>473144.6</v>
      </c>
      <c r="P123" s="20"/>
      <c r="Q123" s="96">
        <f t="shared" si="18"/>
        <v>473144.6</v>
      </c>
      <c r="R123" s="95">
        <v>124944892.25999871</v>
      </c>
      <c r="S123" s="20"/>
      <c r="T123" s="96">
        <f t="shared" si="26"/>
        <v>124944892.25999871</v>
      </c>
      <c r="U123" s="221">
        <f t="shared" si="27"/>
        <v>0</v>
      </c>
      <c r="W123" s="133" t="s">
        <v>48</v>
      </c>
      <c r="X123" s="114">
        <f t="shared" si="20"/>
        <v>0</v>
      </c>
      <c r="Y123" s="115">
        <f t="shared" si="21"/>
        <v>0</v>
      </c>
      <c r="Z123" s="115">
        <f t="shared" si="22"/>
        <v>0</v>
      </c>
      <c r="AA123" s="115">
        <f t="shared" si="23"/>
        <v>0</v>
      </c>
      <c r="AB123" s="115">
        <f t="shared" si="24"/>
        <v>0</v>
      </c>
      <c r="AC123" s="121">
        <f t="shared" si="25"/>
        <v>0</v>
      </c>
    </row>
    <row r="124" spans="1:29" ht="15.75">
      <c r="A124" s="255"/>
      <c r="B124" s="133" t="s">
        <v>49</v>
      </c>
      <c r="C124" s="95">
        <v>125596017.56999941</v>
      </c>
      <c r="D124" s="20"/>
      <c r="E124" s="96">
        <f t="shared" si="19"/>
        <v>125596017.56999941</v>
      </c>
      <c r="F124" s="95">
        <v>2516002.67</v>
      </c>
      <c r="G124" s="20"/>
      <c r="H124" s="96">
        <f t="shared" si="15"/>
        <v>2516002.67</v>
      </c>
      <c r="I124" s="95">
        <v>405160.73999999993</v>
      </c>
      <c r="J124" s="20"/>
      <c r="K124" s="96">
        <f t="shared" si="16"/>
        <v>405160.73999999993</v>
      </c>
      <c r="L124" s="95">
        <v>347326.77</v>
      </c>
      <c r="M124" s="20"/>
      <c r="N124" s="96">
        <f t="shared" si="17"/>
        <v>347326.77</v>
      </c>
      <c r="O124" s="95">
        <v>570894.75999999989</v>
      </c>
      <c r="P124" s="20"/>
      <c r="Q124" s="96">
        <f t="shared" si="18"/>
        <v>570894.75999999989</v>
      </c>
      <c r="R124" s="95">
        <v>122566954.10999943</v>
      </c>
      <c r="S124" s="20"/>
      <c r="T124" s="96">
        <f t="shared" si="26"/>
        <v>122566954.10999943</v>
      </c>
      <c r="U124" s="221">
        <f t="shared" si="27"/>
        <v>0</v>
      </c>
      <c r="W124" s="133" t="s">
        <v>49</v>
      </c>
      <c r="X124" s="114">
        <f t="shared" si="20"/>
        <v>0</v>
      </c>
      <c r="Y124" s="115">
        <f t="shared" si="21"/>
        <v>0</v>
      </c>
      <c r="Z124" s="115">
        <f t="shared" si="22"/>
        <v>0</v>
      </c>
      <c r="AA124" s="115">
        <f t="shared" si="23"/>
        <v>0</v>
      </c>
      <c r="AB124" s="115">
        <f t="shared" si="24"/>
        <v>0</v>
      </c>
      <c r="AC124" s="121">
        <f t="shared" si="25"/>
        <v>0</v>
      </c>
    </row>
    <row r="125" spans="1:29" ht="15.75">
      <c r="A125" s="256"/>
      <c r="B125" s="133" t="s">
        <v>50</v>
      </c>
      <c r="C125" s="95">
        <v>126154157.06999999</v>
      </c>
      <c r="D125" s="20"/>
      <c r="E125" s="96">
        <f t="shared" si="19"/>
        <v>126154157.06999999</v>
      </c>
      <c r="F125" s="95">
        <v>2542827.9900000007</v>
      </c>
      <c r="G125" s="20"/>
      <c r="H125" s="96">
        <f t="shared" si="15"/>
        <v>2542827.9900000007</v>
      </c>
      <c r="I125" s="95">
        <v>289823.56</v>
      </c>
      <c r="J125" s="20"/>
      <c r="K125" s="96">
        <f t="shared" si="16"/>
        <v>289823.56</v>
      </c>
      <c r="L125" s="95">
        <v>112031.81</v>
      </c>
      <c r="M125" s="20"/>
      <c r="N125" s="96">
        <f t="shared" si="17"/>
        <v>112031.81</v>
      </c>
      <c r="O125" s="95">
        <v>453630.62999999983</v>
      </c>
      <c r="P125" s="20"/>
      <c r="Q125" s="96">
        <f t="shared" si="18"/>
        <v>453630.62999999983</v>
      </c>
      <c r="R125" s="95">
        <v>123419143.43000001</v>
      </c>
      <c r="S125" s="20"/>
      <c r="T125" s="96">
        <f t="shared" si="26"/>
        <v>123419143.43000001</v>
      </c>
      <c r="U125" s="221">
        <f t="shared" si="27"/>
        <v>0</v>
      </c>
      <c r="W125" s="134" t="s">
        <v>50</v>
      </c>
      <c r="X125" s="118">
        <f t="shared" si="20"/>
        <v>0</v>
      </c>
      <c r="Y125" s="119">
        <f t="shared" si="21"/>
        <v>0</v>
      </c>
      <c r="Z125" s="119">
        <f t="shared" si="22"/>
        <v>0</v>
      </c>
      <c r="AA125" s="119">
        <f t="shared" si="23"/>
        <v>0</v>
      </c>
      <c r="AB125" s="119">
        <f t="shared" si="24"/>
        <v>0</v>
      </c>
      <c r="AC125" s="124">
        <f t="shared" si="25"/>
        <v>0</v>
      </c>
    </row>
    <row r="126" spans="1:29" ht="15.75" customHeight="1">
      <c r="A126" s="254">
        <v>42541</v>
      </c>
      <c r="B126" s="132" t="s">
        <v>42</v>
      </c>
      <c r="C126" s="92">
        <v>65839336.119999431</v>
      </c>
      <c r="D126" s="148"/>
      <c r="E126" s="94">
        <f t="shared" si="19"/>
        <v>65839336.119999431</v>
      </c>
      <c r="F126" s="92">
        <v>643327.05000000005</v>
      </c>
      <c r="G126" s="93"/>
      <c r="H126" s="94">
        <f t="shared" si="15"/>
        <v>643327.05000000005</v>
      </c>
      <c r="I126" s="92">
        <v>137882.04999999999</v>
      </c>
      <c r="J126" s="93"/>
      <c r="K126" s="94">
        <f t="shared" si="16"/>
        <v>137882.04999999999</v>
      </c>
      <c r="L126" s="92">
        <v>107387.58</v>
      </c>
      <c r="M126" s="93"/>
      <c r="N126" s="94">
        <f t="shared" si="17"/>
        <v>107387.58</v>
      </c>
      <c r="O126" s="92">
        <v>209824.28</v>
      </c>
      <c r="P126" s="148"/>
      <c r="Q126" s="94">
        <f t="shared" si="18"/>
        <v>209824.28</v>
      </c>
      <c r="R126" s="92">
        <v>65016679.259999424</v>
      </c>
      <c r="S126" s="93"/>
      <c r="T126" s="94">
        <f t="shared" si="26"/>
        <v>65016679.259999424</v>
      </c>
      <c r="U126" s="220">
        <f t="shared" si="27"/>
        <v>0</v>
      </c>
      <c r="W126" s="132" t="s">
        <v>42</v>
      </c>
      <c r="X126" s="110">
        <f t="shared" si="20"/>
        <v>0</v>
      </c>
      <c r="Y126" s="111">
        <f t="shared" si="21"/>
        <v>0</v>
      </c>
      <c r="Z126" s="111">
        <f t="shared" si="22"/>
        <v>0</v>
      </c>
      <c r="AA126" s="111">
        <f t="shared" si="23"/>
        <v>0</v>
      </c>
      <c r="AB126" s="111">
        <f t="shared" si="24"/>
        <v>0</v>
      </c>
      <c r="AC126" s="123">
        <f t="shared" si="25"/>
        <v>0</v>
      </c>
    </row>
    <row r="127" spans="1:29" ht="15.75">
      <c r="A127" s="255"/>
      <c r="B127" s="133" t="s">
        <v>43</v>
      </c>
      <c r="C127" s="95">
        <v>49510209.790000208</v>
      </c>
      <c r="D127" s="131"/>
      <c r="E127" s="96">
        <f t="shared" si="19"/>
        <v>49510209.790000208</v>
      </c>
      <c r="F127" s="95">
        <v>447305.81999999983</v>
      </c>
      <c r="G127" s="20"/>
      <c r="H127" s="96">
        <f t="shared" si="15"/>
        <v>447305.81999999983</v>
      </c>
      <c r="I127" s="95">
        <v>22984.77</v>
      </c>
      <c r="J127" s="20"/>
      <c r="K127" s="96">
        <f t="shared" si="16"/>
        <v>22984.77</v>
      </c>
      <c r="L127" s="95">
        <v>890.28</v>
      </c>
      <c r="M127" s="20"/>
      <c r="N127" s="96">
        <f t="shared" si="17"/>
        <v>890.28</v>
      </c>
      <c r="O127" s="95">
        <v>139866.03</v>
      </c>
      <c r="P127" s="131"/>
      <c r="Q127" s="96">
        <f t="shared" si="18"/>
        <v>139866.03</v>
      </c>
      <c r="R127" s="95">
        <v>48945132.430000216</v>
      </c>
      <c r="S127" s="20"/>
      <c r="T127" s="96">
        <f t="shared" si="26"/>
        <v>48945132.430000216</v>
      </c>
      <c r="U127" s="221">
        <f t="shared" si="27"/>
        <v>0</v>
      </c>
      <c r="W127" s="133" t="s">
        <v>43</v>
      </c>
      <c r="X127" s="114">
        <f t="shared" si="20"/>
        <v>0</v>
      </c>
      <c r="Y127" s="115">
        <f t="shared" si="21"/>
        <v>0</v>
      </c>
      <c r="Z127" s="115">
        <f t="shared" si="22"/>
        <v>0</v>
      </c>
      <c r="AA127" s="115">
        <f t="shared" si="23"/>
        <v>0</v>
      </c>
      <c r="AB127" s="115">
        <f t="shared" si="24"/>
        <v>0</v>
      </c>
      <c r="AC127" s="121">
        <f t="shared" si="25"/>
        <v>0</v>
      </c>
    </row>
    <row r="128" spans="1:29" ht="15.75">
      <c r="A128" s="255"/>
      <c r="B128" s="104" t="s">
        <v>44</v>
      </c>
      <c r="C128" s="95">
        <v>128448939.41999424</v>
      </c>
      <c r="D128" s="20">
        <v>132</v>
      </c>
      <c r="E128" s="96">
        <f t="shared" si="19"/>
        <v>128448807.41999424</v>
      </c>
      <c r="F128" s="95">
        <v>2175178.9800000009</v>
      </c>
      <c r="G128" s="20" t="s">
        <v>561</v>
      </c>
      <c r="H128" s="96">
        <f t="shared" si="15"/>
        <v>2175175.9800000009</v>
      </c>
      <c r="I128" s="95">
        <v>834730.09999999986</v>
      </c>
      <c r="J128" s="20" t="s">
        <v>553</v>
      </c>
      <c r="K128" s="96">
        <f t="shared" si="16"/>
        <v>834515.09999999986</v>
      </c>
      <c r="L128" s="95">
        <v>52179.970000000016</v>
      </c>
      <c r="M128" s="20" t="s">
        <v>737</v>
      </c>
      <c r="N128" s="96">
        <f t="shared" si="17"/>
        <v>52175.970000000016</v>
      </c>
      <c r="O128" s="95">
        <v>215213.03</v>
      </c>
      <c r="P128" s="20" t="s">
        <v>562</v>
      </c>
      <c r="Q128" s="96">
        <f t="shared" si="18"/>
        <v>214978.03</v>
      </c>
      <c r="R128" s="95">
        <v>126841097.53999424</v>
      </c>
      <c r="S128" s="20">
        <v>129</v>
      </c>
      <c r="T128" s="96">
        <f t="shared" si="26"/>
        <v>126840968.53999424</v>
      </c>
      <c r="U128" s="221">
        <f t="shared" si="27"/>
        <v>1</v>
      </c>
      <c r="W128" s="104" t="s">
        <v>44</v>
      </c>
      <c r="X128" s="114">
        <f t="shared" si="20"/>
        <v>1</v>
      </c>
      <c r="Y128" s="115">
        <f t="shared" si="21"/>
        <v>1</v>
      </c>
      <c r="Z128" s="115">
        <f t="shared" si="22"/>
        <v>1</v>
      </c>
      <c r="AA128" s="115">
        <f t="shared" si="23"/>
        <v>1</v>
      </c>
      <c r="AB128" s="115">
        <f t="shared" si="24"/>
        <v>1</v>
      </c>
      <c r="AC128" s="121">
        <f t="shared" si="25"/>
        <v>1</v>
      </c>
    </row>
    <row r="129" spans="1:29" ht="15.75">
      <c r="A129" s="255"/>
      <c r="B129" s="133" t="s">
        <v>45</v>
      </c>
      <c r="C129" s="95">
        <v>76295648.351397902</v>
      </c>
      <c r="D129" s="20">
        <v>0</v>
      </c>
      <c r="E129" s="96">
        <f t="shared" si="19"/>
        <v>76295648.351397902</v>
      </c>
      <c r="F129" s="95">
        <v>924563.39000000013</v>
      </c>
      <c r="G129" s="20"/>
      <c r="H129" s="96">
        <f t="shared" si="15"/>
        <v>924563.39000000013</v>
      </c>
      <c r="I129" s="95">
        <v>43167.12</v>
      </c>
      <c r="J129" s="20"/>
      <c r="K129" s="96">
        <f t="shared" si="16"/>
        <v>43167.12</v>
      </c>
      <c r="L129" s="95">
        <v>227728.52</v>
      </c>
      <c r="M129" s="20"/>
      <c r="N129" s="96">
        <f t="shared" si="17"/>
        <v>227728.52</v>
      </c>
      <c r="O129" s="95">
        <v>361624.03</v>
      </c>
      <c r="P129" s="20"/>
      <c r="Q129" s="96">
        <f t="shared" si="18"/>
        <v>361624.03</v>
      </c>
      <c r="R129" s="95">
        <v>79320492.92139791</v>
      </c>
      <c r="S129" s="20">
        <v>0</v>
      </c>
      <c r="T129" s="96">
        <f t="shared" si="26"/>
        <v>79320492.92139791</v>
      </c>
      <c r="U129" s="221">
        <f t="shared" si="27"/>
        <v>0</v>
      </c>
      <c r="W129" s="133" t="s">
        <v>45</v>
      </c>
      <c r="X129" s="114">
        <f t="shared" si="20"/>
        <v>0</v>
      </c>
      <c r="Y129" s="115">
        <f t="shared" si="21"/>
        <v>0</v>
      </c>
      <c r="Z129" s="115">
        <f t="shared" si="22"/>
        <v>0</v>
      </c>
      <c r="AA129" s="115">
        <f t="shared" si="23"/>
        <v>0</v>
      </c>
      <c r="AB129" s="115">
        <f t="shared" si="24"/>
        <v>0</v>
      </c>
      <c r="AC129" s="121">
        <f t="shared" si="25"/>
        <v>0</v>
      </c>
    </row>
    <row r="130" spans="1:29" ht="15.75">
      <c r="A130" s="255"/>
      <c r="B130" s="133" t="s">
        <v>46</v>
      </c>
      <c r="C130" s="95">
        <v>133257801.72999844</v>
      </c>
      <c r="D130" s="20">
        <v>130722500</v>
      </c>
      <c r="E130" s="96">
        <f t="shared" si="19"/>
        <v>2535301.7299984396</v>
      </c>
      <c r="F130" s="95">
        <v>1696147.4900000007</v>
      </c>
      <c r="G130" s="20" t="s">
        <v>563</v>
      </c>
      <c r="H130" s="96">
        <f t="shared" si="15"/>
        <v>-356062.50999999931</v>
      </c>
      <c r="I130" s="95">
        <v>352856.83</v>
      </c>
      <c r="J130" s="20"/>
      <c r="K130" s="96">
        <f t="shared" si="16"/>
        <v>352856.83</v>
      </c>
      <c r="L130" s="95">
        <v>210623.34</v>
      </c>
      <c r="M130" s="20"/>
      <c r="N130" s="96">
        <f t="shared" si="17"/>
        <v>210623.34</v>
      </c>
      <c r="O130" s="95">
        <v>333106.97000000015</v>
      </c>
      <c r="P130" s="20" t="s">
        <v>564</v>
      </c>
      <c r="Q130" s="96">
        <f t="shared" si="18"/>
        <v>-36479.029999999853</v>
      </c>
      <c r="R130" s="95">
        <v>131370780.75999841</v>
      </c>
      <c r="S130" s="20">
        <v>128293200</v>
      </c>
      <c r="T130" s="96">
        <f t="shared" si="26"/>
        <v>3077580.7599984109</v>
      </c>
      <c r="U130" s="221">
        <f t="shared" si="27"/>
        <v>1</v>
      </c>
      <c r="W130" s="133" t="s">
        <v>46</v>
      </c>
      <c r="X130" s="114">
        <f t="shared" si="20"/>
        <v>1</v>
      </c>
      <c r="Y130" s="115">
        <f t="shared" si="21"/>
        <v>1</v>
      </c>
      <c r="Z130" s="115">
        <f t="shared" si="22"/>
        <v>0</v>
      </c>
      <c r="AA130" s="115">
        <f t="shared" si="23"/>
        <v>0</v>
      </c>
      <c r="AB130" s="115">
        <f t="shared" si="24"/>
        <v>1</v>
      </c>
      <c r="AC130" s="121">
        <f t="shared" si="25"/>
        <v>1</v>
      </c>
    </row>
    <row r="131" spans="1:29" ht="15.75">
      <c r="A131" s="255"/>
      <c r="B131" s="133" t="s">
        <v>47</v>
      </c>
      <c r="C131" s="95">
        <v>34658208.780000143</v>
      </c>
      <c r="D131" s="20">
        <v>36388060</v>
      </c>
      <c r="E131" s="96">
        <f t="shared" si="19"/>
        <v>-1729851.2199998572</v>
      </c>
      <c r="F131" s="95">
        <v>259473.92000000001</v>
      </c>
      <c r="G131" s="20" t="s">
        <v>565</v>
      </c>
      <c r="H131" s="96">
        <f t="shared" si="15"/>
        <v>55584.920000000013</v>
      </c>
      <c r="I131" s="95">
        <v>43317.37</v>
      </c>
      <c r="J131" s="20" t="s">
        <v>738</v>
      </c>
      <c r="K131" s="96">
        <f t="shared" si="16"/>
        <v>31079.370000000003</v>
      </c>
      <c r="L131" s="95">
        <v>25657.21</v>
      </c>
      <c r="M131" s="20" t="s">
        <v>55</v>
      </c>
      <c r="N131" s="96">
        <f t="shared" si="17"/>
        <v>25657.21</v>
      </c>
      <c r="O131" s="95">
        <v>0</v>
      </c>
      <c r="P131" s="20" t="s">
        <v>566</v>
      </c>
      <c r="Q131" s="96">
        <f t="shared" si="18"/>
        <v>-162044</v>
      </c>
      <c r="R131" s="95">
        <v>34416395.020000145</v>
      </c>
      <c r="S131" s="20">
        <v>36034320</v>
      </c>
      <c r="T131" s="96">
        <f t="shared" si="26"/>
        <v>-1617924.9799998552</v>
      </c>
      <c r="U131" s="221">
        <f t="shared" si="27"/>
        <v>1</v>
      </c>
      <c r="W131" s="133" t="s">
        <v>47</v>
      </c>
      <c r="X131" s="114">
        <f t="shared" si="20"/>
        <v>1</v>
      </c>
      <c r="Y131" s="115">
        <f t="shared" si="21"/>
        <v>1</v>
      </c>
      <c r="Z131" s="115">
        <f t="shared" si="22"/>
        <v>1</v>
      </c>
      <c r="AA131" s="115">
        <f t="shared" si="23"/>
        <v>1</v>
      </c>
      <c r="AB131" s="115">
        <f t="shared" si="24"/>
        <v>0</v>
      </c>
      <c r="AC131" s="121">
        <f t="shared" si="25"/>
        <v>1</v>
      </c>
    </row>
    <row r="132" spans="1:29" ht="15.75">
      <c r="A132" s="255"/>
      <c r="B132" s="133" t="s">
        <v>48</v>
      </c>
      <c r="C132" s="95">
        <v>124944892.25999871</v>
      </c>
      <c r="D132" s="20"/>
      <c r="E132" s="96">
        <f t="shared" si="19"/>
        <v>124944892.25999871</v>
      </c>
      <c r="F132" s="95">
        <v>1589869.0100000007</v>
      </c>
      <c r="G132" s="20"/>
      <c r="H132" s="96">
        <f t="shared" si="15"/>
        <v>1589869.0100000007</v>
      </c>
      <c r="I132" s="95">
        <v>254485.39</v>
      </c>
      <c r="J132" s="20"/>
      <c r="K132" s="96">
        <f t="shared" si="16"/>
        <v>254485.39</v>
      </c>
      <c r="L132" s="95">
        <v>111060.81</v>
      </c>
      <c r="M132" s="20"/>
      <c r="N132" s="96">
        <f t="shared" si="17"/>
        <v>111060.81</v>
      </c>
      <c r="O132" s="95">
        <v>305009.03999999998</v>
      </c>
      <c r="P132" s="20"/>
      <c r="Q132" s="96">
        <f t="shared" si="18"/>
        <v>305009.03999999998</v>
      </c>
      <c r="R132" s="95">
        <v>123193438.78999868</v>
      </c>
      <c r="S132" s="20"/>
      <c r="T132" s="96">
        <f t="shared" si="26"/>
        <v>123193438.78999868</v>
      </c>
      <c r="U132" s="221">
        <f t="shared" si="27"/>
        <v>0</v>
      </c>
      <c r="W132" s="133" t="s">
        <v>48</v>
      </c>
      <c r="X132" s="114">
        <f t="shared" si="20"/>
        <v>0</v>
      </c>
      <c r="Y132" s="115">
        <f t="shared" si="21"/>
        <v>0</v>
      </c>
      <c r="Z132" s="115">
        <f t="shared" si="22"/>
        <v>0</v>
      </c>
      <c r="AA132" s="115">
        <f t="shared" si="23"/>
        <v>0</v>
      </c>
      <c r="AB132" s="115">
        <f t="shared" si="24"/>
        <v>0</v>
      </c>
      <c r="AC132" s="121">
        <f t="shared" si="25"/>
        <v>0</v>
      </c>
    </row>
    <row r="133" spans="1:29" ht="15.75">
      <c r="A133" s="255"/>
      <c r="B133" s="133" t="s">
        <v>49</v>
      </c>
      <c r="C133" s="95">
        <v>122566954.10999943</v>
      </c>
      <c r="D133" s="20"/>
      <c r="E133" s="96">
        <f t="shared" si="19"/>
        <v>122566954.10999943</v>
      </c>
      <c r="F133" s="95">
        <v>2070716.1600000011</v>
      </c>
      <c r="G133" s="20"/>
      <c r="H133" s="96">
        <f t="shared" si="15"/>
        <v>2070716.1600000011</v>
      </c>
      <c r="I133" s="95">
        <v>210805.13</v>
      </c>
      <c r="J133" s="20"/>
      <c r="K133" s="96">
        <f t="shared" si="16"/>
        <v>210805.13</v>
      </c>
      <c r="L133" s="95">
        <v>126839.26</v>
      </c>
      <c r="M133" s="20"/>
      <c r="N133" s="96">
        <f t="shared" si="17"/>
        <v>126839.26</v>
      </c>
      <c r="O133" s="95">
        <v>392329.52999999991</v>
      </c>
      <c r="P133" s="20"/>
      <c r="Q133" s="96">
        <f t="shared" si="18"/>
        <v>392329.52999999991</v>
      </c>
      <c r="R133" s="95">
        <v>120187874.28999941</v>
      </c>
      <c r="S133" s="20"/>
      <c r="T133" s="96">
        <f t="shared" si="26"/>
        <v>120187874.28999941</v>
      </c>
      <c r="U133" s="221">
        <f t="shared" si="27"/>
        <v>0</v>
      </c>
      <c r="W133" s="133" t="s">
        <v>49</v>
      </c>
      <c r="X133" s="114">
        <f t="shared" si="20"/>
        <v>0</v>
      </c>
      <c r="Y133" s="115">
        <f t="shared" si="21"/>
        <v>0</v>
      </c>
      <c r="Z133" s="115">
        <f t="shared" si="22"/>
        <v>0</v>
      </c>
      <c r="AA133" s="115">
        <f t="shared" si="23"/>
        <v>0</v>
      </c>
      <c r="AB133" s="115">
        <f t="shared" si="24"/>
        <v>0</v>
      </c>
      <c r="AC133" s="121">
        <f t="shared" si="25"/>
        <v>0</v>
      </c>
    </row>
    <row r="134" spans="1:29" ht="15.75">
      <c r="A134" s="256"/>
      <c r="B134" s="134" t="s">
        <v>50</v>
      </c>
      <c r="C134" s="97">
        <v>123419143.43000001</v>
      </c>
      <c r="D134" s="98"/>
      <c r="E134" s="99">
        <f t="shared" si="19"/>
        <v>123419143.43000001</v>
      </c>
      <c r="F134" s="97">
        <v>1210421.3500000006</v>
      </c>
      <c r="G134" s="98"/>
      <c r="H134" s="99">
        <f t="shared" si="15"/>
        <v>1210421.3500000006</v>
      </c>
      <c r="I134" s="97">
        <v>71975.3</v>
      </c>
      <c r="J134" s="98"/>
      <c r="K134" s="99">
        <f t="shared" si="16"/>
        <v>71975.3</v>
      </c>
      <c r="L134" s="97">
        <v>28173.219999999994</v>
      </c>
      <c r="M134" s="98"/>
      <c r="N134" s="99">
        <f t="shared" si="17"/>
        <v>28173.219999999994</v>
      </c>
      <c r="O134" s="97">
        <v>356580.96000000008</v>
      </c>
      <c r="P134" s="98"/>
      <c r="Q134" s="99">
        <f t="shared" si="18"/>
        <v>356580.96000000008</v>
      </c>
      <c r="R134" s="97">
        <v>131619028.58</v>
      </c>
      <c r="S134" s="98"/>
      <c r="T134" s="99">
        <f t="shared" si="26"/>
        <v>131619028.58</v>
      </c>
      <c r="U134" s="222">
        <f t="shared" si="27"/>
        <v>0</v>
      </c>
      <c r="W134" s="134" t="s">
        <v>50</v>
      </c>
      <c r="X134" s="118">
        <f t="shared" si="20"/>
        <v>0</v>
      </c>
      <c r="Y134" s="119">
        <f t="shared" si="21"/>
        <v>0</v>
      </c>
      <c r="Z134" s="119">
        <f t="shared" si="22"/>
        <v>0</v>
      </c>
      <c r="AA134" s="119">
        <f t="shared" si="23"/>
        <v>0</v>
      </c>
      <c r="AB134" s="119">
        <f t="shared" si="24"/>
        <v>0</v>
      </c>
      <c r="AC134" s="124">
        <f t="shared" si="25"/>
        <v>0</v>
      </c>
    </row>
    <row r="135" spans="1:29">
      <c r="G135" s="20"/>
      <c r="P135" s="20"/>
    </row>
    <row r="136" spans="1:29">
      <c r="G136" s="20"/>
      <c r="P136" s="20"/>
      <c r="U136" s="227" t="s">
        <v>368</v>
      </c>
      <c r="X136" s="91" t="s">
        <v>13</v>
      </c>
      <c r="Y136" s="91" t="s">
        <v>14</v>
      </c>
      <c r="Z136" s="109" t="s">
        <v>15</v>
      </c>
      <c r="AA136" s="91" t="s">
        <v>16</v>
      </c>
      <c r="AB136" s="91" t="s">
        <v>17</v>
      </c>
      <c r="AC136" s="91" t="s">
        <v>18</v>
      </c>
    </row>
    <row r="137" spans="1:29">
      <c r="G137" s="20"/>
      <c r="P137" s="20"/>
      <c r="U137" s="228">
        <f>U9+U18+U27+U36+U45+U54+U63+U72+U81+U90+U99+U108+U117+U126</f>
        <v>0</v>
      </c>
      <c r="W137" s="132" t="s">
        <v>42</v>
      </c>
      <c r="X137" s="110">
        <f t="shared" ref="X137:AC137" si="28">X9+X18+X27+X36+X45+X54+X63+X72+X81+X90+X99+X108+X117+X126</f>
        <v>0</v>
      </c>
      <c r="Y137" s="111">
        <f t="shared" si="28"/>
        <v>0</v>
      </c>
      <c r="Z137" s="111">
        <f t="shared" si="28"/>
        <v>0</v>
      </c>
      <c r="AA137" s="111">
        <f t="shared" si="28"/>
        <v>0</v>
      </c>
      <c r="AB137" s="111">
        <f t="shared" si="28"/>
        <v>0</v>
      </c>
      <c r="AC137" s="123">
        <f t="shared" si="28"/>
        <v>0</v>
      </c>
    </row>
    <row r="138" spans="1:29">
      <c r="G138" s="20"/>
      <c r="P138" s="20"/>
      <c r="U138" s="229">
        <f t="shared" ref="U138" si="29">U10+U19+U28+U37+U46+U55+U64+U73+U82+U91+U100+U109+U118+U127</f>
        <v>4</v>
      </c>
      <c r="W138" s="133" t="s">
        <v>43</v>
      </c>
      <c r="X138" s="114">
        <f t="shared" ref="X138:Y145" si="30">X10+X19+X28+X37+X46+X55+X64+X73+X82+X91+X100+X109+X118+X127</f>
        <v>2</v>
      </c>
      <c r="Y138" s="115">
        <f t="shared" si="30"/>
        <v>2</v>
      </c>
      <c r="Z138" s="115">
        <f t="shared" ref="Z138:AC138" si="31">Z10+Z19+Z28+Z37+Z46+Z55+Z64+Z73+Z82+Z91+Z100+Z109+Z118+Z127</f>
        <v>1</v>
      </c>
      <c r="AA138" s="115">
        <f t="shared" si="31"/>
        <v>1</v>
      </c>
      <c r="AB138" s="115">
        <f t="shared" si="31"/>
        <v>1</v>
      </c>
      <c r="AC138" s="121">
        <f t="shared" si="31"/>
        <v>1</v>
      </c>
    </row>
    <row r="139" spans="1:29">
      <c r="G139" s="20"/>
      <c r="P139" s="20"/>
      <c r="U139" s="229">
        <f t="shared" ref="U139" si="32">U11+U20+U29+U38+U47+U56+U65+U74+U83+U92+U101+U110+U119+U128</f>
        <v>13</v>
      </c>
      <c r="W139" s="104" t="s">
        <v>44</v>
      </c>
      <c r="X139" s="114">
        <f t="shared" si="30"/>
        <v>10</v>
      </c>
      <c r="Y139" s="115">
        <f t="shared" si="30"/>
        <v>11</v>
      </c>
      <c r="Z139" s="115">
        <f t="shared" ref="Z139:AC139" si="33">Z11+Z20+Z29+Z38+Z47+Z56+Z65+Z74+Z83+Z92+Z101+Z110+Z119+Z128</f>
        <v>10</v>
      </c>
      <c r="AA139" s="115">
        <f t="shared" si="33"/>
        <v>10</v>
      </c>
      <c r="AB139" s="115">
        <f t="shared" si="33"/>
        <v>9</v>
      </c>
      <c r="AC139" s="121">
        <f t="shared" si="33"/>
        <v>11</v>
      </c>
    </row>
    <row r="140" spans="1:29">
      <c r="U140" s="229">
        <f t="shared" ref="U140" si="34">U12+U21+U30+U39+U48+U57+U66+U75+U84+U93+U102+U111+U120+U129</f>
        <v>0</v>
      </c>
      <c r="W140" s="133" t="s">
        <v>45</v>
      </c>
      <c r="X140" s="114">
        <f t="shared" si="30"/>
        <v>0</v>
      </c>
      <c r="Y140" s="115">
        <f t="shared" si="30"/>
        <v>0</v>
      </c>
      <c r="Z140" s="115">
        <f t="shared" ref="Z140:AC140" si="35">Z12+Z21+Z30+Z39+Z48+Z57+Z66+Z75+Z84+Z93+Z102+Z111+Z120+Z129</f>
        <v>0</v>
      </c>
      <c r="AA140" s="115">
        <f t="shared" si="35"/>
        <v>0</v>
      </c>
      <c r="AB140" s="115">
        <f t="shared" si="35"/>
        <v>0</v>
      </c>
      <c r="AC140" s="121">
        <f t="shared" si="35"/>
        <v>0</v>
      </c>
    </row>
    <row r="141" spans="1:29">
      <c r="U141" s="229">
        <f t="shared" ref="U141" si="36">U13+U22+U31+U40+U49+U58+U67+U76+U85+U94+U103+U112+U121+U130</f>
        <v>14</v>
      </c>
      <c r="W141" s="133" t="s">
        <v>46</v>
      </c>
      <c r="X141" s="114">
        <f t="shared" si="30"/>
        <v>11</v>
      </c>
      <c r="Y141" s="115">
        <f t="shared" si="30"/>
        <v>10</v>
      </c>
      <c r="Z141" s="115">
        <f t="shared" ref="Z141:AC141" si="37">Z13+Z22+Z31+Z40+Z49+Z58+Z67+Z76+Z85+Z94+Z103+Z112+Z121+Z130</f>
        <v>9</v>
      </c>
      <c r="AA141" s="115">
        <f t="shared" si="37"/>
        <v>9</v>
      </c>
      <c r="AB141" s="115">
        <f t="shared" si="37"/>
        <v>8</v>
      </c>
      <c r="AC141" s="121">
        <f t="shared" si="37"/>
        <v>11</v>
      </c>
    </row>
    <row r="142" spans="1:29">
      <c r="U142" s="229">
        <f t="shared" ref="U142" si="38">U14+U23+U32+U41+U50+U59+U68+U77+U86+U95+U104+U113+U122+U131</f>
        <v>13</v>
      </c>
      <c r="W142" s="133" t="s">
        <v>47</v>
      </c>
      <c r="X142" s="114">
        <f t="shared" si="30"/>
        <v>11</v>
      </c>
      <c r="Y142" s="115">
        <f t="shared" si="30"/>
        <v>11</v>
      </c>
      <c r="Z142" s="115">
        <f t="shared" ref="Z142:AC142" si="39">Z14+Z23+Z32+Z41+Z50+Z59+Z68+Z77+Z86+Z95+Z104+Z113+Z122+Z131</f>
        <v>10</v>
      </c>
      <c r="AA142" s="115">
        <f t="shared" si="39"/>
        <v>10</v>
      </c>
      <c r="AB142" s="115">
        <f t="shared" si="39"/>
        <v>8</v>
      </c>
      <c r="AC142" s="121">
        <f t="shared" si="39"/>
        <v>11</v>
      </c>
    </row>
    <row r="143" spans="1:29">
      <c r="U143" s="229">
        <f t="shared" ref="U143" si="40">U15+U24+U33+U42+U51+U60+U69+U78+U87+U96+U105+U114+U123+U132</f>
        <v>0</v>
      </c>
      <c r="W143" s="133" t="s">
        <v>48</v>
      </c>
      <c r="X143" s="114">
        <f t="shared" si="30"/>
        <v>0</v>
      </c>
      <c r="Y143" s="115">
        <f t="shared" si="30"/>
        <v>0</v>
      </c>
      <c r="Z143" s="115">
        <f t="shared" ref="Z143:AC143" si="41">Z15+Z24+Z33+Z42+Z51+Z60+Z69+Z78+Z87+Z96+Z105+Z114+Z123+Z132</f>
        <v>0</v>
      </c>
      <c r="AA143" s="115">
        <f t="shared" si="41"/>
        <v>0</v>
      </c>
      <c r="AB143" s="115">
        <f t="shared" si="41"/>
        <v>0</v>
      </c>
      <c r="AC143" s="121">
        <f t="shared" si="41"/>
        <v>0</v>
      </c>
    </row>
    <row r="144" spans="1:29">
      <c r="U144" s="229">
        <f t="shared" ref="U144" si="42">U16+U25+U34+U43+U52+U61+U70+U79+U88+U97+U106+U115+U124+U133</f>
        <v>1</v>
      </c>
      <c r="W144" s="133" t="s">
        <v>49</v>
      </c>
      <c r="X144" s="114">
        <f t="shared" si="30"/>
        <v>1</v>
      </c>
      <c r="Y144" s="115">
        <f t="shared" si="30"/>
        <v>1</v>
      </c>
      <c r="Z144" s="115">
        <f t="shared" ref="Z144:AC144" si="43">Z16+Z25+Z34+Z43+Z52+Z61+Z70+Z79+Z88+Z97+Z106+Z115+Z124+Z133</f>
        <v>0</v>
      </c>
      <c r="AA144" s="115">
        <f t="shared" si="43"/>
        <v>0</v>
      </c>
      <c r="AB144" s="115">
        <f t="shared" si="43"/>
        <v>1</v>
      </c>
      <c r="AC144" s="121">
        <f t="shared" si="43"/>
        <v>1</v>
      </c>
    </row>
    <row r="145" spans="21:29">
      <c r="U145" s="230">
        <f t="shared" ref="U145" si="44">U17+U26+U35+U44+U53+U62+U71+U80+U89+U98+U107+U116+U125+U134</f>
        <v>0</v>
      </c>
      <c r="W145" s="134" t="s">
        <v>50</v>
      </c>
      <c r="X145" s="118">
        <f t="shared" si="30"/>
        <v>0</v>
      </c>
      <c r="Y145" s="119">
        <f t="shared" si="30"/>
        <v>0</v>
      </c>
      <c r="Z145" s="119">
        <f t="shared" ref="Z145:AC145" si="45">Z17+Z26+Z35+Z44+Z53+Z62+Z71+Z80+Z89+Z98+Z107+Z116+Z125+Z134</f>
        <v>0</v>
      </c>
      <c r="AA145" s="119">
        <f t="shared" si="45"/>
        <v>0</v>
      </c>
      <c r="AB145" s="119">
        <f t="shared" si="45"/>
        <v>0</v>
      </c>
      <c r="AC145" s="124">
        <f t="shared" si="45"/>
        <v>0</v>
      </c>
    </row>
  </sheetData>
  <mergeCells count="22">
    <mergeCell ref="A117:A125"/>
    <mergeCell ref="A126:A134"/>
    <mergeCell ref="R7:T7"/>
    <mergeCell ref="U7:U8"/>
    <mergeCell ref="A9:A17"/>
    <mergeCell ref="L7:N7"/>
    <mergeCell ref="O7:Q7"/>
    <mergeCell ref="A90:A98"/>
    <mergeCell ref="A99:A107"/>
    <mergeCell ref="A108:A116"/>
    <mergeCell ref="F7:H7"/>
    <mergeCell ref="I7:K7"/>
    <mergeCell ref="A45:A53"/>
    <mergeCell ref="A54:A62"/>
    <mergeCell ref="A63:A71"/>
    <mergeCell ref="A72:A80"/>
    <mergeCell ref="A81:A89"/>
    <mergeCell ref="A36:A44"/>
    <mergeCell ref="B7:B8"/>
    <mergeCell ref="C7:E7"/>
    <mergeCell ref="A18:A26"/>
    <mergeCell ref="A27:A3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08"/>
  <sheetViews>
    <sheetView topLeftCell="A169" zoomScale="70" zoomScaleNormal="70" workbookViewId="0">
      <selection activeCell="Z200" sqref="Z200:AA208"/>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3.42578125" bestFit="1"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42554</v>
      </c>
      <c r="B9" s="132" t="s">
        <v>42</v>
      </c>
      <c r="C9" s="92">
        <v>64647767.829999432</v>
      </c>
      <c r="D9" s="93"/>
      <c r="E9" s="94">
        <f t="shared" ref="E9:E72" si="0">C9-D9</f>
        <v>64647767.829999432</v>
      </c>
      <c r="F9" s="92">
        <v>974562.69000000006</v>
      </c>
      <c r="G9" s="93"/>
      <c r="H9" s="94">
        <f t="shared" ref="H9:H72" si="1">F9-G9</f>
        <v>974562.69000000006</v>
      </c>
      <c r="I9" s="92">
        <v>11884.710000000001</v>
      </c>
      <c r="J9" s="93"/>
      <c r="K9" s="94">
        <f t="shared" ref="K9:K72" si="2">I9-J9</f>
        <v>11884.710000000001</v>
      </c>
      <c r="L9" s="92">
        <v>0</v>
      </c>
      <c r="M9" s="93"/>
      <c r="N9" s="94">
        <f t="shared" ref="N9:N72" si="3">L9-M9</f>
        <v>0</v>
      </c>
      <c r="O9" s="92">
        <v>400123.20999999985</v>
      </c>
      <c r="P9" s="93"/>
      <c r="Q9" s="94">
        <f t="shared" ref="Q9:Q72" si="4">O9-P9</f>
        <v>400123.20999999985</v>
      </c>
      <c r="R9" s="92">
        <v>63290219.849999428</v>
      </c>
      <c r="S9" s="93"/>
      <c r="T9" s="94">
        <f t="shared" ref="T9:T72" si="5">R9-S9</f>
        <v>63290219.849999428</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v>49999204.750000209</v>
      </c>
      <c r="D10" s="20"/>
      <c r="E10" s="96">
        <f t="shared" si="0"/>
        <v>49999204.750000209</v>
      </c>
      <c r="F10" s="95">
        <v>427716.63</v>
      </c>
      <c r="G10" s="20"/>
      <c r="H10" s="96">
        <f t="shared" si="1"/>
        <v>427716.63</v>
      </c>
      <c r="I10" s="95">
        <v>57315.319999999992</v>
      </c>
      <c r="J10" s="20"/>
      <c r="K10" s="96">
        <f t="shared" si="2"/>
        <v>57315.319999999992</v>
      </c>
      <c r="L10" s="95">
        <v>16466.53</v>
      </c>
      <c r="M10" s="20"/>
      <c r="N10" s="96">
        <f t="shared" si="3"/>
        <v>16466.53</v>
      </c>
      <c r="O10" s="95">
        <v>202216.53</v>
      </c>
      <c r="P10" s="20"/>
      <c r="Q10" s="96">
        <f t="shared" si="4"/>
        <v>202216.53</v>
      </c>
      <c r="R10" s="95">
        <v>49410120.380000219</v>
      </c>
      <c r="S10" s="20"/>
      <c r="T10" s="96">
        <f t="shared" si="5"/>
        <v>49410120.380000219</v>
      </c>
      <c r="U10" s="221">
        <f t="shared" ref="U10:U17" si="6">IF(D10=0,0,1)</f>
        <v>0</v>
      </c>
      <c r="V10" s="88"/>
      <c r="W10" s="133" t="s">
        <v>43</v>
      </c>
      <c r="X10" s="114">
        <f t="shared" ref="X10:X73" si="7">+IF(AND(C10&lt;&gt;0,D10&lt;&gt;0,OR(E10&gt;100,E10&lt;-100)),1,0)</f>
        <v>0</v>
      </c>
      <c r="Y10" s="115">
        <f t="shared" ref="Y10:Y73" si="8">+IF(AND(F10&lt;&gt;0,G10&lt;&gt;0,OR(H10&gt;100,H10&lt;-100)),1,0)</f>
        <v>0</v>
      </c>
      <c r="Z10" s="115">
        <f t="shared" ref="Z10:Z73" si="9">+IF(AND(I10&lt;&gt;0,J10&lt;&gt;0,OR(K10&gt;100,K10&lt;-100)),1,0)</f>
        <v>0</v>
      </c>
      <c r="AA10" s="116">
        <f t="shared" ref="AA10:AA73" si="10">+IF(AND(L10&lt;&gt;0,M10&lt;&gt;0,OR(N10&gt;100,N10&lt;-100)),1,0)</f>
        <v>0</v>
      </c>
      <c r="AB10" s="116">
        <f t="shared" ref="AB10:AB73" si="11">+IF(AND(O10&lt;&gt;0,P10&lt;&gt;0,OR(Q10&gt;100,Q10&lt;-100)),1,0)</f>
        <v>0</v>
      </c>
      <c r="AC10" s="117">
        <f t="shared" ref="AC10:AC73" si="12">+IF(AND(R10&lt;&gt;0,S10&lt;&gt;0,OR(T10&gt;100,T10&lt;-100)),1,0)</f>
        <v>0</v>
      </c>
    </row>
    <row r="11" spans="1:29" s="2" customFormat="1" ht="12.75" customHeight="1">
      <c r="A11" s="255"/>
      <c r="B11" s="104" t="s">
        <v>44</v>
      </c>
      <c r="C11" s="95">
        <v>123006377.57999422</v>
      </c>
      <c r="D11" s="20"/>
      <c r="E11" s="96">
        <f t="shared" si="0"/>
        <v>123006377.57999422</v>
      </c>
      <c r="F11" s="95">
        <v>2621113.0600000019</v>
      </c>
      <c r="G11" s="20"/>
      <c r="H11" s="96">
        <f t="shared" si="1"/>
        <v>2621113.0600000019</v>
      </c>
      <c r="I11" s="95">
        <v>179458.65</v>
      </c>
      <c r="J11" s="20"/>
      <c r="K11" s="96">
        <f t="shared" si="2"/>
        <v>179458.65</v>
      </c>
      <c r="L11" s="95">
        <v>76000.11</v>
      </c>
      <c r="M11" s="20"/>
      <c r="N11" s="96">
        <f t="shared" si="3"/>
        <v>76000.11</v>
      </c>
      <c r="O11" s="95">
        <v>453003.38999999978</v>
      </c>
      <c r="P11" s="20"/>
      <c r="Q11" s="96">
        <f t="shared" si="4"/>
        <v>453003.38999999978</v>
      </c>
      <c r="R11" s="95">
        <v>120035719.66999422</v>
      </c>
      <c r="S11" s="20"/>
      <c r="T11" s="96">
        <f t="shared" si="5"/>
        <v>120035719.66999422</v>
      </c>
      <c r="U11" s="221">
        <f t="shared" si="6"/>
        <v>0</v>
      </c>
      <c r="V11" s="88"/>
      <c r="W11" s="104" t="s">
        <v>44</v>
      </c>
      <c r="X11" s="114">
        <f t="shared" si="7"/>
        <v>0</v>
      </c>
      <c r="Y11" s="115">
        <f t="shared" si="8"/>
        <v>0</v>
      </c>
      <c r="Z11" s="115">
        <f t="shared" si="9"/>
        <v>0</v>
      </c>
      <c r="AA11" s="116">
        <f t="shared" si="10"/>
        <v>0</v>
      </c>
      <c r="AB11" s="116">
        <f t="shared" si="11"/>
        <v>0</v>
      </c>
      <c r="AC11" s="117">
        <f t="shared" si="12"/>
        <v>0</v>
      </c>
    </row>
    <row r="12" spans="1:29" s="2" customFormat="1" ht="12.75" customHeight="1">
      <c r="A12" s="255"/>
      <c r="B12" s="133" t="s">
        <v>45</v>
      </c>
      <c r="C12" s="95"/>
      <c r="D12" s="20"/>
      <c r="E12" s="96">
        <f t="shared" si="0"/>
        <v>0</v>
      </c>
      <c r="F12" s="95"/>
      <c r="G12" s="20"/>
      <c r="H12" s="96">
        <f t="shared" si="1"/>
        <v>0</v>
      </c>
      <c r="I12" s="95"/>
      <c r="J12" s="20"/>
      <c r="K12" s="96">
        <f t="shared" si="2"/>
        <v>0</v>
      </c>
      <c r="L12" s="95"/>
      <c r="M12" s="20"/>
      <c r="N12" s="96">
        <f t="shared" si="3"/>
        <v>0</v>
      </c>
      <c r="O12" s="95"/>
      <c r="P12" s="20"/>
      <c r="Q12" s="96">
        <f t="shared" si="4"/>
        <v>0</v>
      </c>
      <c r="R12" s="95"/>
      <c r="S12" s="20"/>
      <c r="T12" s="96">
        <f t="shared" si="5"/>
        <v>0</v>
      </c>
      <c r="U12" s="221">
        <f t="shared" si="6"/>
        <v>0</v>
      </c>
      <c r="V12" s="88"/>
      <c r="W12" s="133" t="s">
        <v>45</v>
      </c>
      <c r="X12" s="114">
        <f t="shared" si="7"/>
        <v>0</v>
      </c>
      <c r="Y12" s="115">
        <f t="shared" si="8"/>
        <v>0</v>
      </c>
      <c r="Z12" s="115">
        <f t="shared" si="9"/>
        <v>0</v>
      </c>
      <c r="AA12" s="116">
        <f t="shared" si="10"/>
        <v>0</v>
      </c>
      <c r="AB12" s="116">
        <f t="shared" si="11"/>
        <v>0</v>
      </c>
      <c r="AC12" s="117">
        <f t="shared" si="12"/>
        <v>0</v>
      </c>
    </row>
    <row r="13" spans="1:29" s="2" customFormat="1" ht="12.75" customHeight="1">
      <c r="A13" s="255"/>
      <c r="B13" s="133" t="s">
        <v>46</v>
      </c>
      <c r="C13" s="95">
        <v>132324332.70999841</v>
      </c>
      <c r="D13" s="20"/>
      <c r="E13" s="96">
        <f t="shared" si="0"/>
        <v>132324332.70999841</v>
      </c>
      <c r="F13" s="95">
        <v>3046305.4900000012</v>
      </c>
      <c r="G13" s="20"/>
      <c r="H13" s="96">
        <f t="shared" si="1"/>
        <v>3046305.4900000012</v>
      </c>
      <c r="I13" s="95">
        <v>202196.39</v>
      </c>
      <c r="J13" s="20"/>
      <c r="K13" s="96">
        <f t="shared" si="2"/>
        <v>202196.39</v>
      </c>
      <c r="L13" s="95">
        <v>98230.199999999924</v>
      </c>
      <c r="M13" s="20"/>
      <c r="N13" s="96">
        <f t="shared" si="3"/>
        <v>98230.199999999924</v>
      </c>
      <c r="O13" s="95">
        <v>271173.22000000003</v>
      </c>
      <c r="P13" s="20"/>
      <c r="Q13" s="96">
        <f t="shared" si="4"/>
        <v>271173.22000000003</v>
      </c>
      <c r="R13" s="95">
        <v>129110820.18999842</v>
      </c>
      <c r="S13" s="20"/>
      <c r="T13" s="96">
        <f t="shared" si="5"/>
        <v>129110820.18999842</v>
      </c>
      <c r="U13" s="221">
        <f t="shared" si="6"/>
        <v>0</v>
      </c>
      <c r="V13" s="88"/>
      <c r="W13" s="133" t="s">
        <v>46</v>
      </c>
      <c r="X13" s="114">
        <f t="shared" si="7"/>
        <v>0</v>
      </c>
      <c r="Y13" s="115">
        <f t="shared" si="8"/>
        <v>0</v>
      </c>
      <c r="Z13" s="115">
        <f t="shared" si="9"/>
        <v>0</v>
      </c>
      <c r="AA13" s="116">
        <f t="shared" si="10"/>
        <v>0</v>
      </c>
      <c r="AB13" s="116">
        <f t="shared" si="11"/>
        <v>0</v>
      </c>
      <c r="AC13" s="117">
        <f t="shared" si="12"/>
        <v>0</v>
      </c>
    </row>
    <row r="14" spans="1:29" s="2" customFormat="1" ht="12.75" customHeight="1">
      <c r="A14" s="255"/>
      <c r="B14" s="133" t="s">
        <v>47</v>
      </c>
      <c r="C14" s="95">
        <v>39620689.77000013</v>
      </c>
      <c r="D14" s="20"/>
      <c r="E14" s="96">
        <f t="shared" si="0"/>
        <v>39620689.77000013</v>
      </c>
      <c r="F14" s="95">
        <v>826840.41</v>
      </c>
      <c r="G14" s="20"/>
      <c r="H14" s="96">
        <f t="shared" si="1"/>
        <v>826840.41</v>
      </c>
      <c r="I14" s="95">
        <v>79953.95</v>
      </c>
      <c r="J14" s="20"/>
      <c r="K14" s="96">
        <f t="shared" si="2"/>
        <v>79953.95</v>
      </c>
      <c r="L14" s="95">
        <v>18667.63</v>
      </c>
      <c r="M14" s="20"/>
      <c r="N14" s="96">
        <f t="shared" si="3"/>
        <v>18667.63</v>
      </c>
      <c r="O14" s="95">
        <v>355527.22000000003</v>
      </c>
      <c r="P14" s="20"/>
      <c r="Q14" s="96">
        <f t="shared" si="4"/>
        <v>355527.22000000003</v>
      </c>
      <c r="R14" s="95">
        <v>38499608.460000142</v>
      </c>
      <c r="S14" s="20"/>
      <c r="T14" s="96">
        <f t="shared" si="5"/>
        <v>38499608.460000142</v>
      </c>
      <c r="U14" s="221">
        <f t="shared" si="6"/>
        <v>0</v>
      </c>
      <c r="V14" s="88"/>
      <c r="W14" s="133" t="s">
        <v>47</v>
      </c>
      <c r="X14" s="114">
        <f t="shared" si="7"/>
        <v>0</v>
      </c>
      <c r="Y14" s="115">
        <f t="shared" si="8"/>
        <v>0</v>
      </c>
      <c r="Z14" s="115">
        <f t="shared" si="9"/>
        <v>0</v>
      </c>
      <c r="AA14" s="116">
        <f t="shared" si="10"/>
        <v>0</v>
      </c>
      <c r="AB14" s="116">
        <f t="shared" si="11"/>
        <v>0</v>
      </c>
      <c r="AC14" s="117">
        <f t="shared" si="12"/>
        <v>0</v>
      </c>
    </row>
    <row r="15" spans="1:29" s="2" customFormat="1" ht="12.75" customHeight="1">
      <c r="A15" s="255"/>
      <c r="B15" s="133" t="s">
        <v>48</v>
      </c>
      <c r="C15" s="95">
        <v>120362298.75999866</v>
      </c>
      <c r="D15" s="20"/>
      <c r="E15" s="96">
        <f t="shared" si="0"/>
        <v>120362298.75999866</v>
      </c>
      <c r="F15" s="95">
        <v>1931102.0200000007</v>
      </c>
      <c r="G15" s="20"/>
      <c r="H15" s="96">
        <f t="shared" si="1"/>
        <v>1931102.0200000007</v>
      </c>
      <c r="I15" s="95">
        <v>69442.98</v>
      </c>
      <c r="J15" s="20"/>
      <c r="K15" s="96">
        <f t="shared" si="2"/>
        <v>69442.98</v>
      </c>
      <c r="L15" s="95">
        <v>69803.94</v>
      </c>
      <c r="M15" s="20"/>
      <c r="N15" s="96">
        <f t="shared" si="3"/>
        <v>69803.94</v>
      </c>
      <c r="O15" s="95">
        <v>402783.67</v>
      </c>
      <c r="P15" s="20"/>
      <c r="Q15" s="96">
        <f t="shared" si="4"/>
        <v>402783.67</v>
      </c>
      <c r="R15" s="95">
        <v>118028052.10999867</v>
      </c>
      <c r="S15" s="20"/>
      <c r="T15" s="96">
        <f t="shared" si="5"/>
        <v>118028052.10999867</v>
      </c>
      <c r="U15" s="221">
        <f t="shared" si="6"/>
        <v>0</v>
      </c>
      <c r="V15" s="88"/>
      <c r="W15" s="133" t="s">
        <v>48</v>
      </c>
      <c r="X15" s="114">
        <f t="shared" si="7"/>
        <v>0</v>
      </c>
      <c r="Y15" s="115">
        <f t="shared" si="8"/>
        <v>0</v>
      </c>
      <c r="Z15" s="115">
        <f t="shared" si="9"/>
        <v>0</v>
      </c>
      <c r="AA15" s="116">
        <f t="shared" si="10"/>
        <v>0</v>
      </c>
      <c r="AB15" s="116">
        <f t="shared" si="11"/>
        <v>0</v>
      </c>
      <c r="AC15" s="117">
        <f t="shared" si="12"/>
        <v>0</v>
      </c>
    </row>
    <row r="16" spans="1:29" s="2" customFormat="1" ht="12.75" customHeight="1">
      <c r="A16" s="255"/>
      <c r="B16" s="133" t="s">
        <v>49</v>
      </c>
      <c r="C16" s="95"/>
      <c r="D16" s="20"/>
      <c r="E16" s="96">
        <f t="shared" si="0"/>
        <v>0</v>
      </c>
      <c r="F16" s="95"/>
      <c r="G16" s="20"/>
      <c r="H16" s="96">
        <f t="shared" si="1"/>
        <v>0</v>
      </c>
      <c r="I16" s="95"/>
      <c r="J16" s="20"/>
      <c r="K16" s="96">
        <f t="shared" si="2"/>
        <v>0</v>
      </c>
      <c r="L16" s="95"/>
      <c r="M16" s="20"/>
      <c r="N16" s="96">
        <f t="shared" si="3"/>
        <v>0</v>
      </c>
      <c r="O16" s="95"/>
      <c r="P16" s="20"/>
      <c r="Q16" s="96">
        <f t="shared" si="4"/>
        <v>0</v>
      </c>
      <c r="R16" s="95"/>
      <c r="S16" s="20"/>
      <c r="T16" s="96">
        <f t="shared" si="5"/>
        <v>0</v>
      </c>
      <c r="U16" s="221">
        <f t="shared" si="6"/>
        <v>0</v>
      </c>
      <c r="V16" s="88"/>
      <c r="W16" s="133" t="s">
        <v>49</v>
      </c>
      <c r="X16" s="114">
        <f t="shared" si="7"/>
        <v>0</v>
      </c>
      <c r="Y16" s="115">
        <f t="shared" si="8"/>
        <v>0</v>
      </c>
      <c r="Z16" s="115">
        <f t="shared" si="9"/>
        <v>0</v>
      </c>
      <c r="AA16" s="116">
        <f t="shared" si="10"/>
        <v>0</v>
      </c>
      <c r="AB16" s="116">
        <f t="shared" si="11"/>
        <v>0</v>
      </c>
      <c r="AC16" s="117">
        <f t="shared" si="12"/>
        <v>0</v>
      </c>
    </row>
    <row r="17" spans="1:29" s="2" customFormat="1" ht="12.75" customHeight="1">
      <c r="A17" s="256"/>
      <c r="B17" s="134" t="s">
        <v>50</v>
      </c>
      <c r="C17" s="97">
        <v>126004797.35000001</v>
      </c>
      <c r="D17" s="98"/>
      <c r="E17" s="99">
        <f t="shared" si="0"/>
        <v>126004797.35000001</v>
      </c>
      <c r="F17" s="97">
        <v>2268692.0399999996</v>
      </c>
      <c r="G17" s="98"/>
      <c r="H17" s="99">
        <f t="shared" si="1"/>
        <v>2268692.0399999996</v>
      </c>
      <c r="I17" s="97">
        <v>619045.15</v>
      </c>
      <c r="J17" s="98"/>
      <c r="K17" s="99">
        <f t="shared" si="2"/>
        <v>619045.15</v>
      </c>
      <c r="L17" s="97">
        <v>497789.19</v>
      </c>
      <c r="M17" s="98"/>
      <c r="N17" s="99">
        <f t="shared" si="3"/>
        <v>497789.19</v>
      </c>
      <c r="O17" s="97">
        <v>561256.18000000005</v>
      </c>
      <c r="P17" s="98"/>
      <c r="Q17" s="99">
        <f t="shared" si="4"/>
        <v>561256.18000000005</v>
      </c>
      <c r="R17" s="97">
        <v>123296105.09000002</v>
      </c>
      <c r="S17" s="98"/>
      <c r="T17" s="99">
        <f t="shared" si="5"/>
        <v>123296105.09000002</v>
      </c>
      <c r="U17" s="222">
        <f t="shared" si="6"/>
        <v>0</v>
      </c>
      <c r="V17" s="88"/>
      <c r="W17" s="134" t="s">
        <v>50</v>
      </c>
      <c r="X17" s="118">
        <f t="shared" si="7"/>
        <v>0</v>
      </c>
      <c r="Y17" s="119">
        <f t="shared" si="8"/>
        <v>0</v>
      </c>
      <c r="Z17" s="119">
        <f t="shared" si="9"/>
        <v>0</v>
      </c>
      <c r="AA17" s="120">
        <f t="shared" si="10"/>
        <v>0</v>
      </c>
      <c r="AB17" s="120">
        <f t="shared" si="11"/>
        <v>0</v>
      </c>
      <c r="AC17" s="223">
        <f t="shared" si="12"/>
        <v>0</v>
      </c>
    </row>
    <row r="18" spans="1:29" ht="15.75" customHeight="1">
      <c r="A18" s="254">
        <v>42555</v>
      </c>
      <c r="B18" s="132" t="s">
        <v>42</v>
      </c>
      <c r="C18" s="92">
        <v>63290219.849999428</v>
      </c>
      <c r="D18" s="93"/>
      <c r="E18" s="94">
        <f t="shared" si="0"/>
        <v>63290219.849999428</v>
      </c>
      <c r="F18" s="92">
        <v>743462.24</v>
      </c>
      <c r="G18" s="93"/>
      <c r="H18" s="94">
        <f t="shared" si="1"/>
        <v>743462.24</v>
      </c>
      <c r="I18" s="92">
        <v>173847.63999999996</v>
      </c>
      <c r="J18" s="93"/>
      <c r="K18" s="94">
        <f t="shared" si="2"/>
        <v>173847.63999999996</v>
      </c>
      <c r="L18" s="92">
        <v>135576.12</v>
      </c>
      <c r="M18" s="93"/>
      <c r="N18" s="94">
        <f t="shared" si="3"/>
        <v>135576.12</v>
      </c>
      <c r="O18" s="92">
        <v>196307.66</v>
      </c>
      <c r="P18" s="93"/>
      <c r="Q18" s="94">
        <f t="shared" si="4"/>
        <v>196307.66</v>
      </c>
      <c r="R18" s="92">
        <v>65531075.65999943</v>
      </c>
      <c r="S18" s="93"/>
      <c r="T18" s="94">
        <f t="shared" si="5"/>
        <v>65531075.65999943</v>
      </c>
      <c r="U18" s="220">
        <f>IF(D18=0,0,1)</f>
        <v>0</v>
      </c>
      <c r="W18" s="132" t="s">
        <v>42</v>
      </c>
      <c r="X18" s="110">
        <f t="shared" si="7"/>
        <v>0</v>
      </c>
      <c r="Y18" s="111">
        <f t="shared" si="8"/>
        <v>0</v>
      </c>
      <c r="Z18" s="111">
        <f t="shared" si="9"/>
        <v>0</v>
      </c>
      <c r="AA18" s="112">
        <f t="shared" si="10"/>
        <v>0</v>
      </c>
      <c r="AB18" s="112">
        <f t="shared" si="11"/>
        <v>0</v>
      </c>
      <c r="AC18" s="113">
        <f t="shared" si="12"/>
        <v>0</v>
      </c>
    </row>
    <row r="19" spans="1:29" ht="15.75">
      <c r="A19" s="255"/>
      <c r="B19" s="133" t="s">
        <v>43</v>
      </c>
      <c r="C19" s="95">
        <v>49410120.380000219</v>
      </c>
      <c r="D19" s="20"/>
      <c r="E19" s="96">
        <f t="shared" si="0"/>
        <v>49410120.380000219</v>
      </c>
      <c r="F19" s="95">
        <v>438870.09000000014</v>
      </c>
      <c r="G19" s="20"/>
      <c r="H19" s="96">
        <f t="shared" si="1"/>
        <v>438870.09000000014</v>
      </c>
      <c r="I19" s="95">
        <v>36646.429999999993</v>
      </c>
      <c r="J19" s="20"/>
      <c r="K19" s="96">
        <f t="shared" si="2"/>
        <v>36646.429999999993</v>
      </c>
      <c r="L19" s="95">
        <v>1256.9000000000001</v>
      </c>
      <c r="M19" s="20"/>
      <c r="N19" s="96">
        <f t="shared" si="3"/>
        <v>1256.9000000000001</v>
      </c>
      <c r="O19" s="95">
        <v>93399.94</v>
      </c>
      <c r="P19" s="20"/>
      <c r="Q19" s="96">
        <f t="shared" si="4"/>
        <v>93399.94</v>
      </c>
      <c r="R19" s="95">
        <v>48913239.880000219</v>
      </c>
      <c r="S19" s="20"/>
      <c r="T19" s="96">
        <f t="shared" si="5"/>
        <v>48913239.880000219</v>
      </c>
      <c r="U19" s="221">
        <f t="shared" ref="U19:U82" si="13">IF(D19=0,0,1)</f>
        <v>0</v>
      </c>
      <c r="W19" s="133" t="s">
        <v>43</v>
      </c>
      <c r="X19" s="114">
        <f t="shared" si="7"/>
        <v>0</v>
      </c>
      <c r="Y19" s="115">
        <f t="shared" si="8"/>
        <v>0</v>
      </c>
      <c r="Z19" s="115">
        <f t="shared" si="9"/>
        <v>0</v>
      </c>
      <c r="AA19" s="116">
        <f t="shared" si="10"/>
        <v>0</v>
      </c>
      <c r="AB19" s="116">
        <f t="shared" si="11"/>
        <v>0</v>
      </c>
      <c r="AC19" s="117">
        <f t="shared" si="12"/>
        <v>0</v>
      </c>
    </row>
    <row r="20" spans="1:29" ht="15.75">
      <c r="A20" s="255"/>
      <c r="B20" s="104" t="s">
        <v>44</v>
      </c>
      <c r="C20" s="95">
        <v>120035719.66999422</v>
      </c>
      <c r="D20" s="20"/>
      <c r="E20" s="96">
        <f t="shared" si="0"/>
        <v>120035719.66999422</v>
      </c>
      <c r="F20" s="95">
        <v>2167748.6800000002</v>
      </c>
      <c r="G20" s="20"/>
      <c r="H20" s="96">
        <f t="shared" si="1"/>
        <v>2167748.6800000002</v>
      </c>
      <c r="I20" s="95">
        <v>221255.31999999998</v>
      </c>
      <c r="J20" s="20"/>
      <c r="K20" s="96">
        <f t="shared" si="2"/>
        <v>221255.31999999998</v>
      </c>
      <c r="L20" s="95">
        <v>136124.22</v>
      </c>
      <c r="M20" s="20"/>
      <c r="N20" s="96">
        <f t="shared" si="3"/>
        <v>136124.22</v>
      </c>
      <c r="O20" s="95">
        <v>268803.95</v>
      </c>
      <c r="P20" s="20"/>
      <c r="Q20" s="96">
        <f t="shared" si="4"/>
        <v>268803.95</v>
      </c>
      <c r="R20" s="95">
        <v>121160323.30999422</v>
      </c>
      <c r="S20" s="20"/>
      <c r="T20" s="96">
        <f t="shared" si="5"/>
        <v>121160323.30999422</v>
      </c>
      <c r="U20" s="221">
        <f t="shared" si="13"/>
        <v>0</v>
      </c>
      <c r="W20" s="104" t="s">
        <v>44</v>
      </c>
      <c r="X20" s="114">
        <f t="shared" si="7"/>
        <v>0</v>
      </c>
      <c r="Y20" s="115">
        <f t="shared" si="8"/>
        <v>0</v>
      </c>
      <c r="Z20" s="115">
        <f t="shared" si="9"/>
        <v>0</v>
      </c>
      <c r="AA20" s="116">
        <f t="shared" si="10"/>
        <v>0</v>
      </c>
      <c r="AB20" s="116">
        <f t="shared" si="11"/>
        <v>0</v>
      </c>
      <c r="AC20" s="117">
        <f t="shared" si="12"/>
        <v>0</v>
      </c>
    </row>
    <row r="21" spans="1:29" ht="15.75">
      <c r="A21" s="255"/>
      <c r="B21" s="133" t="s">
        <v>45</v>
      </c>
      <c r="C21" s="95">
        <v>70627989.31139791</v>
      </c>
      <c r="D21" s="20"/>
      <c r="E21" s="96">
        <f t="shared" si="0"/>
        <v>70627989.31139791</v>
      </c>
      <c r="F21" s="95">
        <v>2856817.2400000012</v>
      </c>
      <c r="G21" s="20"/>
      <c r="H21" s="96">
        <f t="shared" si="1"/>
        <v>2856817.2400000012</v>
      </c>
      <c r="I21" s="95">
        <v>625315.5900000002</v>
      </c>
      <c r="J21" s="20"/>
      <c r="K21" s="96">
        <f t="shared" si="2"/>
        <v>625315.5900000002</v>
      </c>
      <c r="L21" s="95">
        <v>512704.58</v>
      </c>
      <c r="M21" s="20"/>
      <c r="N21" s="96">
        <f t="shared" si="3"/>
        <v>512704.58</v>
      </c>
      <c r="O21" s="95">
        <v>516321.09999999992</v>
      </c>
      <c r="P21" s="20"/>
      <c r="Q21" s="96">
        <f t="shared" si="4"/>
        <v>516321.09999999992</v>
      </c>
      <c r="R21" s="95">
        <v>71177217.101397902</v>
      </c>
      <c r="S21" s="20"/>
      <c r="T21" s="96">
        <f t="shared" si="5"/>
        <v>71177217.101397902</v>
      </c>
      <c r="U21" s="221">
        <f t="shared" si="13"/>
        <v>0</v>
      </c>
      <c r="W21" s="133" t="s">
        <v>45</v>
      </c>
      <c r="X21" s="114">
        <f t="shared" si="7"/>
        <v>0</v>
      </c>
      <c r="Y21" s="115">
        <f t="shared" si="8"/>
        <v>0</v>
      </c>
      <c r="Z21" s="115">
        <f t="shared" si="9"/>
        <v>0</v>
      </c>
      <c r="AA21" s="116">
        <f t="shared" si="10"/>
        <v>0</v>
      </c>
      <c r="AB21" s="116">
        <f t="shared" si="11"/>
        <v>0</v>
      </c>
      <c r="AC21" s="117">
        <f t="shared" si="12"/>
        <v>0</v>
      </c>
    </row>
    <row r="22" spans="1:29" ht="15.75">
      <c r="A22" s="255"/>
      <c r="B22" s="133" t="s">
        <v>46</v>
      </c>
      <c r="C22" s="95">
        <v>129110820.18999842</v>
      </c>
      <c r="D22" s="20"/>
      <c r="E22" s="96">
        <f t="shared" si="0"/>
        <v>129110820.18999842</v>
      </c>
      <c r="F22" s="95">
        <v>1793101.1100000006</v>
      </c>
      <c r="G22" s="20"/>
      <c r="H22" s="96">
        <f t="shared" si="1"/>
        <v>1793101.1100000006</v>
      </c>
      <c r="I22" s="95">
        <v>77141.55</v>
      </c>
      <c r="J22" s="20"/>
      <c r="K22" s="96">
        <f t="shared" si="2"/>
        <v>77141.55</v>
      </c>
      <c r="L22" s="95">
        <v>190948.51</v>
      </c>
      <c r="M22" s="20"/>
      <c r="N22" s="96">
        <f t="shared" si="3"/>
        <v>190948.51</v>
      </c>
      <c r="O22" s="95">
        <v>0</v>
      </c>
      <c r="P22" s="20"/>
      <c r="Q22" s="96">
        <f t="shared" si="4"/>
        <v>0</v>
      </c>
      <c r="R22" s="95">
        <v>127203912.11999843</v>
      </c>
      <c r="S22" s="20"/>
      <c r="T22" s="96">
        <f t="shared" si="5"/>
        <v>127203912.11999843</v>
      </c>
      <c r="U22" s="221">
        <f t="shared" si="13"/>
        <v>0</v>
      </c>
      <c r="W22" s="133" t="s">
        <v>46</v>
      </c>
      <c r="X22" s="114">
        <f t="shared" si="7"/>
        <v>0</v>
      </c>
      <c r="Y22" s="115">
        <f t="shared" si="8"/>
        <v>0</v>
      </c>
      <c r="Z22" s="115">
        <f t="shared" si="9"/>
        <v>0</v>
      </c>
      <c r="AA22" s="116">
        <f t="shared" si="10"/>
        <v>0</v>
      </c>
      <c r="AB22" s="116">
        <f t="shared" si="11"/>
        <v>0</v>
      </c>
      <c r="AC22" s="117">
        <f t="shared" si="12"/>
        <v>0</v>
      </c>
    </row>
    <row r="23" spans="1:29" ht="15.75">
      <c r="A23" s="255"/>
      <c r="B23" s="133" t="s">
        <v>47</v>
      </c>
      <c r="C23" s="95">
        <v>38499608.460000142</v>
      </c>
      <c r="D23" s="20"/>
      <c r="E23" s="96">
        <f t="shared" si="0"/>
        <v>38499608.460000142</v>
      </c>
      <c r="F23" s="95">
        <v>275356.09000000014</v>
      </c>
      <c r="G23" s="20"/>
      <c r="H23" s="96">
        <f t="shared" si="1"/>
        <v>275356.09000000014</v>
      </c>
      <c r="I23" s="95">
        <v>17044.64</v>
      </c>
      <c r="J23" s="20"/>
      <c r="K23" s="96">
        <f t="shared" si="2"/>
        <v>17044.64</v>
      </c>
      <c r="L23" s="95">
        <v>623.26</v>
      </c>
      <c r="M23" s="20"/>
      <c r="N23" s="96">
        <f t="shared" si="3"/>
        <v>623.26</v>
      </c>
      <c r="O23" s="95">
        <v>0</v>
      </c>
      <c r="P23" s="20"/>
      <c r="Q23" s="96">
        <f t="shared" si="4"/>
        <v>0</v>
      </c>
      <c r="R23" s="95">
        <v>38240673.750000142</v>
      </c>
      <c r="S23" s="20"/>
      <c r="T23" s="96">
        <f t="shared" si="5"/>
        <v>38240673.750000142</v>
      </c>
      <c r="U23" s="221">
        <f t="shared" si="13"/>
        <v>0</v>
      </c>
      <c r="W23" s="133" t="s">
        <v>47</v>
      </c>
      <c r="X23" s="114">
        <f t="shared" si="7"/>
        <v>0</v>
      </c>
      <c r="Y23" s="115">
        <f t="shared" si="8"/>
        <v>0</v>
      </c>
      <c r="Z23" s="115">
        <f t="shared" si="9"/>
        <v>0</v>
      </c>
      <c r="AA23" s="116">
        <f t="shared" si="10"/>
        <v>0</v>
      </c>
      <c r="AB23" s="116">
        <f t="shared" si="11"/>
        <v>0</v>
      </c>
      <c r="AC23" s="117">
        <f t="shared" si="12"/>
        <v>0</v>
      </c>
    </row>
    <row r="24" spans="1:29" ht="15.75">
      <c r="A24" s="255"/>
      <c r="B24" s="133" t="s">
        <v>48</v>
      </c>
      <c r="C24" s="95">
        <v>118028052.10999867</v>
      </c>
      <c r="D24" s="20"/>
      <c r="E24" s="96">
        <f t="shared" si="0"/>
        <v>118028052.10999867</v>
      </c>
      <c r="F24" s="95">
        <v>956885.2000000003</v>
      </c>
      <c r="G24" s="20"/>
      <c r="H24" s="96">
        <f t="shared" si="1"/>
        <v>956885.2000000003</v>
      </c>
      <c r="I24" s="95">
        <v>19212.32</v>
      </c>
      <c r="J24" s="20"/>
      <c r="K24" s="96">
        <f t="shared" si="2"/>
        <v>19212.32</v>
      </c>
      <c r="L24" s="95">
        <v>11424.87</v>
      </c>
      <c r="M24" s="20"/>
      <c r="N24" s="96">
        <f t="shared" si="3"/>
        <v>11424.87</v>
      </c>
      <c r="O24" s="95">
        <v>80626.73</v>
      </c>
      <c r="P24" s="20"/>
      <c r="Q24" s="96">
        <f t="shared" si="4"/>
        <v>80626.73</v>
      </c>
      <c r="R24" s="95">
        <v>116998327.62999867</v>
      </c>
      <c r="S24" s="20"/>
      <c r="T24" s="96">
        <f t="shared" si="5"/>
        <v>116998327.62999867</v>
      </c>
      <c r="U24" s="221">
        <f t="shared" si="13"/>
        <v>0</v>
      </c>
      <c r="W24" s="133" t="s">
        <v>48</v>
      </c>
      <c r="X24" s="114">
        <f t="shared" si="7"/>
        <v>0</v>
      </c>
      <c r="Y24" s="115">
        <f t="shared" si="8"/>
        <v>0</v>
      </c>
      <c r="Z24" s="115">
        <f t="shared" si="9"/>
        <v>0</v>
      </c>
      <c r="AA24" s="116">
        <f t="shared" si="10"/>
        <v>0</v>
      </c>
      <c r="AB24" s="116">
        <f t="shared" si="11"/>
        <v>0</v>
      </c>
      <c r="AC24" s="117">
        <f t="shared" si="12"/>
        <v>0</v>
      </c>
    </row>
    <row r="25" spans="1:29" ht="15.75">
      <c r="A25" s="255"/>
      <c r="B25" s="133" t="s">
        <v>49</v>
      </c>
      <c r="C25" s="95">
        <v>105837667.89999942</v>
      </c>
      <c r="D25" s="20"/>
      <c r="E25" s="96">
        <f t="shared" si="0"/>
        <v>105837667.89999942</v>
      </c>
      <c r="F25" s="95">
        <v>2886918.1799999988</v>
      </c>
      <c r="G25" s="20"/>
      <c r="H25" s="96">
        <f t="shared" si="1"/>
        <v>2886918.1799999988</v>
      </c>
      <c r="I25" s="95">
        <v>534335.57999999996</v>
      </c>
      <c r="J25" s="20"/>
      <c r="K25" s="96">
        <f t="shared" si="2"/>
        <v>534335.57999999996</v>
      </c>
      <c r="L25" s="95">
        <v>463386.65</v>
      </c>
      <c r="M25" s="20"/>
      <c r="N25" s="96">
        <f t="shared" si="3"/>
        <v>463386.65</v>
      </c>
      <c r="O25" s="95">
        <v>1385729.2899999993</v>
      </c>
      <c r="P25" s="20"/>
      <c r="Q25" s="96">
        <f t="shared" si="4"/>
        <v>1385729.2899999993</v>
      </c>
      <c r="R25" s="95">
        <v>101635969.35999943</v>
      </c>
      <c r="S25" s="20"/>
      <c r="T25" s="96">
        <f t="shared" si="5"/>
        <v>101635969.35999943</v>
      </c>
      <c r="U25" s="221">
        <f t="shared" si="13"/>
        <v>0</v>
      </c>
      <c r="W25" s="133" t="s">
        <v>49</v>
      </c>
      <c r="X25" s="114">
        <f t="shared" si="7"/>
        <v>0</v>
      </c>
      <c r="Y25" s="115">
        <f t="shared" si="8"/>
        <v>0</v>
      </c>
      <c r="Z25" s="115">
        <f t="shared" si="9"/>
        <v>0</v>
      </c>
      <c r="AA25" s="116">
        <f t="shared" si="10"/>
        <v>0</v>
      </c>
      <c r="AB25" s="116">
        <f t="shared" si="11"/>
        <v>0</v>
      </c>
      <c r="AC25" s="117">
        <f t="shared" si="12"/>
        <v>0</v>
      </c>
    </row>
    <row r="26" spans="1:29" ht="15.75">
      <c r="A26" s="256"/>
      <c r="B26" s="134" t="s">
        <v>50</v>
      </c>
      <c r="C26" s="97">
        <v>123296105.09000002</v>
      </c>
      <c r="D26" s="98"/>
      <c r="E26" s="99">
        <f t="shared" si="0"/>
        <v>123296105.09000002</v>
      </c>
      <c r="F26" s="97">
        <v>1401049.81</v>
      </c>
      <c r="G26" s="98"/>
      <c r="H26" s="99">
        <f t="shared" si="1"/>
        <v>1401049.81</v>
      </c>
      <c r="I26" s="97">
        <v>88374.81</v>
      </c>
      <c r="J26" s="98"/>
      <c r="K26" s="99">
        <f t="shared" si="2"/>
        <v>88374.81</v>
      </c>
      <c r="L26" s="97">
        <v>62666.98</v>
      </c>
      <c r="M26" s="98"/>
      <c r="N26" s="99">
        <f t="shared" si="3"/>
        <v>62666.98</v>
      </c>
      <c r="O26" s="97">
        <v>394249.44</v>
      </c>
      <c r="P26" s="98"/>
      <c r="Q26" s="99">
        <f t="shared" si="4"/>
        <v>394249.44</v>
      </c>
      <c r="R26" s="97">
        <v>121526513.67</v>
      </c>
      <c r="S26" s="98"/>
      <c r="T26" s="99">
        <f t="shared" si="5"/>
        <v>121526513.67</v>
      </c>
      <c r="U26" s="222">
        <f t="shared" si="13"/>
        <v>0</v>
      </c>
      <c r="W26" s="134" t="s">
        <v>50</v>
      </c>
      <c r="X26" s="118">
        <f t="shared" si="7"/>
        <v>0</v>
      </c>
      <c r="Y26" s="119">
        <f t="shared" si="8"/>
        <v>0</v>
      </c>
      <c r="Z26" s="119">
        <f t="shared" si="9"/>
        <v>0</v>
      </c>
      <c r="AA26" s="120">
        <f t="shared" si="10"/>
        <v>0</v>
      </c>
      <c r="AB26" s="120">
        <f t="shared" si="11"/>
        <v>0</v>
      </c>
      <c r="AC26" s="223">
        <f t="shared" si="12"/>
        <v>0</v>
      </c>
    </row>
    <row r="27" spans="1:29" ht="15.75" customHeight="1">
      <c r="A27" s="254">
        <v>42560</v>
      </c>
      <c r="B27" s="133" t="s">
        <v>42</v>
      </c>
      <c r="C27" s="95"/>
      <c r="D27" s="20"/>
      <c r="E27" s="96">
        <f t="shared" si="0"/>
        <v>0</v>
      </c>
      <c r="F27" s="95"/>
      <c r="G27" s="20"/>
      <c r="H27" s="96">
        <f t="shared" si="1"/>
        <v>0</v>
      </c>
      <c r="I27" s="95"/>
      <c r="J27" s="20"/>
      <c r="K27" s="96">
        <f t="shared" si="2"/>
        <v>0</v>
      </c>
      <c r="L27" s="95"/>
      <c r="M27" s="20"/>
      <c r="N27" s="96">
        <f t="shared" si="3"/>
        <v>0</v>
      </c>
      <c r="O27" s="95"/>
      <c r="P27" s="20"/>
      <c r="Q27" s="96">
        <f t="shared" si="4"/>
        <v>0</v>
      </c>
      <c r="R27" s="95"/>
      <c r="S27" s="20"/>
      <c r="T27" s="96">
        <f t="shared" si="5"/>
        <v>0</v>
      </c>
      <c r="U27" s="221">
        <f t="shared" si="13"/>
        <v>0</v>
      </c>
      <c r="W27" s="132" t="s">
        <v>42</v>
      </c>
      <c r="X27" s="114">
        <f t="shared" si="7"/>
        <v>0</v>
      </c>
      <c r="Y27" s="115">
        <f t="shared" si="8"/>
        <v>0</v>
      </c>
      <c r="Z27" s="115">
        <f t="shared" si="9"/>
        <v>0</v>
      </c>
      <c r="AA27" s="115">
        <f t="shared" si="10"/>
        <v>0</v>
      </c>
      <c r="AB27" s="116">
        <f t="shared" si="11"/>
        <v>0</v>
      </c>
      <c r="AC27" s="121">
        <f t="shared" si="12"/>
        <v>0</v>
      </c>
    </row>
    <row r="28" spans="1:29" ht="15.75">
      <c r="A28" s="255"/>
      <c r="B28" s="133" t="s">
        <v>43</v>
      </c>
      <c r="C28" s="95"/>
      <c r="D28" s="20"/>
      <c r="E28" s="96">
        <f t="shared" si="0"/>
        <v>0</v>
      </c>
      <c r="F28" s="95"/>
      <c r="G28" s="20"/>
      <c r="H28" s="96">
        <f t="shared" si="1"/>
        <v>0</v>
      </c>
      <c r="I28" s="95"/>
      <c r="J28" s="20"/>
      <c r="K28" s="96">
        <f t="shared" si="2"/>
        <v>0</v>
      </c>
      <c r="L28" s="95"/>
      <c r="M28" s="20"/>
      <c r="N28" s="96">
        <f t="shared" si="3"/>
        <v>0</v>
      </c>
      <c r="O28" s="95"/>
      <c r="P28" s="20"/>
      <c r="Q28" s="96">
        <f t="shared" si="4"/>
        <v>0</v>
      </c>
      <c r="R28" s="95"/>
      <c r="S28" s="20"/>
      <c r="T28" s="96">
        <f t="shared" si="5"/>
        <v>0</v>
      </c>
      <c r="U28" s="221">
        <f t="shared" si="13"/>
        <v>0</v>
      </c>
      <c r="W28" s="133" t="s">
        <v>43</v>
      </c>
      <c r="X28" s="114">
        <f t="shared" si="7"/>
        <v>0</v>
      </c>
      <c r="Y28" s="115">
        <f t="shared" si="8"/>
        <v>0</v>
      </c>
      <c r="Z28" s="115">
        <f t="shared" si="9"/>
        <v>0</v>
      </c>
      <c r="AA28" s="115">
        <f t="shared" si="10"/>
        <v>0</v>
      </c>
      <c r="AB28" s="116">
        <f t="shared" si="11"/>
        <v>0</v>
      </c>
      <c r="AC28" s="121">
        <f t="shared" si="12"/>
        <v>0</v>
      </c>
    </row>
    <row r="29" spans="1:29" ht="15.75">
      <c r="A29" s="255"/>
      <c r="B29" s="104" t="s">
        <v>44</v>
      </c>
      <c r="C29" s="95"/>
      <c r="D29" s="20"/>
      <c r="E29" s="96">
        <f t="shared" si="0"/>
        <v>0</v>
      </c>
      <c r="F29" s="95"/>
      <c r="G29" s="20"/>
      <c r="H29" s="96">
        <f t="shared" si="1"/>
        <v>0</v>
      </c>
      <c r="I29" s="95"/>
      <c r="J29" s="20"/>
      <c r="K29" s="96">
        <f t="shared" si="2"/>
        <v>0</v>
      </c>
      <c r="L29" s="95"/>
      <c r="M29" s="20"/>
      <c r="N29" s="96">
        <f t="shared" si="3"/>
        <v>0</v>
      </c>
      <c r="O29" s="95"/>
      <c r="P29" s="20"/>
      <c r="Q29" s="96">
        <f t="shared" si="4"/>
        <v>0</v>
      </c>
      <c r="R29" s="95"/>
      <c r="S29" s="20"/>
      <c r="T29" s="96">
        <f t="shared" si="5"/>
        <v>0</v>
      </c>
      <c r="U29" s="221">
        <f t="shared" si="13"/>
        <v>0</v>
      </c>
      <c r="W29" s="104" t="s">
        <v>44</v>
      </c>
      <c r="X29" s="114">
        <f t="shared" si="7"/>
        <v>0</v>
      </c>
      <c r="Y29" s="115">
        <f t="shared" si="8"/>
        <v>0</v>
      </c>
      <c r="Z29" s="115">
        <f t="shared" si="9"/>
        <v>0</v>
      </c>
      <c r="AA29" s="115">
        <f t="shared" si="10"/>
        <v>0</v>
      </c>
      <c r="AB29" s="116">
        <f t="shared" si="11"/>
        <v>0</v>
      </c>
      <c r="AC29" s="121">
        <f t="shared" si="12"/>
        <v>0</v>
      </c>
    </row>
    <row r="30" spans="1:29" ht="15.75">
      <c r="A30" s="255"/>
      <c r="B30" s="133" t="s">
        <v>45</v>
      </c>
      <c r="C30" s="95">
        <v>71177217.101397902</v>
      </c>
      <c r="D30" s="20"/>
      <c r="E30" s="96">
        <f t="shared" si="0"/>
        <v>71177217.101397902</v>
      </c>
      <c r="F30" s="95">
        <v>384808.86</v>
      </c>
      <c r="G30" s="20"/>
      <c r="H30" s="96">
        <f t="shared" si="1"/>
        <v>384808.86</v>
      </c>
      <c r="I30" s="95">
        <v>0</v>
      </c>
      <c r="J30" s="20"/>
      <c r="K30" s="96">
        <f t="shared" si="2"/>
        <v>0</v>
      </c>
      <c r="L30" s="95">
        <v>0</v>
      </c>
      <c r="M30" s="20"/>
      <c r="N30" s="96">
        <f t="shared" si="3"/>
        <v>0</v>
      </c>
      <c r="O30" s="95">
        <v>0</v>
      </c>
      <c r="P30" s="20"/>
      <c r="Q30" s="96">
        <f t="shared" si="4"/>
        <v>0</v>
      </c>
      <c r="R30" s="95">
        <v>70792408.241397902</v>
      </c>
      <c r="S30" s="20"/>
      <c r="T30" s="96">
        <f t="shared" si="5"/>
        <v>70792408.241397902</v>
      </c>
      <c r="U30" s="221">
        <f t="shared" si="13"/>
        <v>0</v>
      </c>
      <c r="W30" s="133" t="s">
        <v>45</v>
      </c>
      <c r="X30" s="114">
        <f t="shared" si="7"/>
        <v>0</v>
      </c>
      <c r="Y30" s="4">
        <f t="shared" si="8"/>
        <v>0</v>
      </c>
      <c r="Z30" s="122">
        <f t="shared" si="9"/>
        <v>0</v>
      </c>
      <c r="AA30" s="4">
        <f t="shared" si="10"/>
        <v>0</v>
      </c>
      <c r="AB30" s="116">
        <f t="shared" si="11"/>
        <v>0</v>
      </c>
      <c r="AC30" s="121">
        <f t="shared" si="12"/>
        <v>0</v>
      </c>
    </row>
    <row r="31" spans="1:29" ht="15.75">
      <c r="A31" s="255"/>
      <c r="B31" s="133" t="s">
        <v>46</v>
      </c>
      <c r="C31" s="95"/>
      <c r="D31" s="20"/>
      <c r="E31" s="96">
        <f t="shared" si="0"/>
        <v>0</v>
      </c>
      <c r="F31" s="95"/>
      <c r="G31" s="20"/>
      <c r="H31" s="96">
        <f t="shared" si="1"/>
        <v>0</v>
      </c>
      <c r="I31" s="95"/>
      <c r="J31" s="20"/>
      <c r="K31" s="96">
        <f t="shared" si="2"/>
        <v>0</v>
      </c>
      <c r="L31" s="95"/>
      <c r="M31" s="20"/>
      <c r="N31" s="96">
        <f t="shared" si="3"/>
        <v>0</v>
      </c>
      <c r="O31" s="95"/>
      <c r="P31" s="20"/>
      <c r="Q31" s="96">
        <f t="shared" si="4"/>
        <v>0</v>
      </c>
      <c r="R31" s="95"/>
      <c r="S31" s="20"/>
      <c r="T31" s="96">
        <f t="shared" si="5"/>
        <v>0</v>
      </c>
      <c r="U31" s="221">
        <f t="shared" si="13"/>
        <v>0</v>
      </c>
      <c r="W31" s="133" t="s">
        <v>46</v>
      </c>
      <c r="X31" s="114">
        <f t="shared" si="7"/>
        <v>0</v>
      </c>
      <c r="Y31" s="4">
        <f t="shared" si="8"/>
        <v>0</v>
      </c>
      <c r="Z31" s="122">
        <f t="shared" si="9"/>
        <v>0</v>
      </c>
      <c r="AA31" s="4">
        <f t="shared" si="10"/>
        <v>0</v>
      </c>
      <c r="AB31" s="4">
        <f t="shared" si="11"/>
        <v>0</v>
      </c>
      <c r="AC31" s="121">
        <f t="shared" si="12"/>
        <v>0</v>
      </c>
    </row>
    <row r="32" spans="1:29" ht="15.75">
      <c r="A32" s="255"/>
      <c r="B32" s="133" t="s">
        <v>47</v>
      </c>
      <c r="C32" s="95"/>
      <c r="D32" s="20"/>
      <c r="E32" s="96">
        <f t="shared" si="0"/>
        <v>0</v>
      </c>
      <c r="F32" s="95"/>
      <c r="G32" s="20"/>
      <c r="H32" s="96">
        <f t="shared" si="1"/>
        <v>0</v>
      </c>
      <c r="I32" s="95"/>
      <c r="J32" s="20"/>
      <c r="K32" s="96">
        <f t="shared" si="2"/>
        <v>0</v>
      </c>
      <c r="L32" s="95"/>
      <c r="M32" s="20"/>
      <c r="N32" s="96">
        <f t="shared" si="3"/>
        <v>0</v>
      </c>
      <c r="O32" s="95"/>
      <c r="P32" s="20"/>
      <c r="Q32" s="96">
        <f t="shared" si="4"/>
        <v>0</v>
      </c>
      <c r="R32" s="95"/>
      <c r="S32" s="20"/>
      <c r="T32" s="96">
        <f t="shared" si="5"/>
        <v>0</v>
      </c>
      <c r="U32" s="221">
        <f t="shared" si="13"/>
        <v>0</v>
      </c>
      <c r="W32" s="133" t="s">
        <v>47</v>
      </c>
      <c r="X32" s="114">
        <f t="shared" si="7"/>
        <v>0</v>
      </c>
      <c r="Y32" s="4">
        <f t="shared" si="8"/>
        <v>0</v>
      </c>
      <c r="Z32" s="122">
        <f t="shared" si="9"/>
        <v>0</v>
      </c>
      <c r="AA32" s="4">
        <f t="shared" si="10"/>
        <v>0</v>
      </c>
      <c r="AB32" s="4">
        <f t="shared" si="11"/>
        <v>0</v>
      </c>
      <c r="AC32" s="121">
        <f t="shared" si="12"/>
        <v>0</v>
      </c>
    </row>
    <row r="33" spans="1:29" ht="15.75">
      <c r="A33" s="255"/>
      <c r="B33" s="133" t="s">
        <v>48</v>
      </c>
      <c r="C33" s="95"/>
      <c r="D33" s="20"/>
      <c r="E33" s="96">
        <f t="shared" si="0"/>
        <v>0</v>
      </c>
      <c r="F33" s="95"/>
      <c r="G33" s="20"/>
      <c r="H33" s="96">
        <f t="shared" si="1"/>
        <v>0</v>
      </c>
      <c r="I33" s="95"/>
      <c r="J33" s="20"/>
      <c r="K33" s="96">
        <f t="shared" si="2"/>
        <v>0</v>
      </c>
      <c r="L33" s="95"/>
      <c r="M33" s="20"/>
      <c r="N33" s="96">
        <f t="shared" si="3"/>
        <v>0</v>
      </c>
      <c r="O33" s="95"/>
      <c r="P33" s="20"/>
      <c r="Q33" s="96">
        <f t="shared" si="4"/>
        <v>0</v>
      </c>
      <c r="R33" s="95"/>
      <c r="S33" s="20"/>
      <c r="T33" s="96">
        <f t="shared" si="5"/>
        <v>0</v>
      </c>
      <c r="U33" s="221">
        <f t="shared" si="13"/>
        <v>0</v>
      </c>
      <c r="W33" s="133" t="s">
        <v>48</v>
      </c>
      <c r="X33" s="114">
        <f t="shared" si="7"/>
        <v>0</v>
      </c>
      <c r="Y33" s="4">
        <f t="shared" si="8"/>
        <v>0</v>
      </c>
      <c r="Z33" s="122">
        <f t="shared" si="9"/>
        <v>0</v>
      </c>
      <c r="AA33" s="4">
        <f t="shared" si="10"/>
        <v>0</v>
      </c>
      <c r="AB33" s="4">
        <f t="shared" si="11"/>
        <v>0</v>
      </c>
      <c r="AC33" s="121">
        <f t="shared" si="12"/>
        <v>0</v>
      </c>
    </row>
    <row r="34" spans="1:29" ht="15.75">
      <c r="A34" s="255"/>
      <c r="B34" s="133" t="s">
        <v>49</v>
      </c>
      <c r="C34" s="95"/>
      <c r="D34" s="20"/>
      <c r="E34" s="96">
        <f t="shared" si="0"/>
        <v>0</v>
      </c>
      <c r="F34" s="95"/>
      <c r="G34" s="20"/>
      <c r="H34" s="96">
        <f t="shared" si="1"/>
        <v>0</v>
      </c>
      <c r="I34" s="95"/>
      <c r="J34" s="20"/>
      <c r="K34" s="96">
        <f t="shared" si="2"/>
        <v>0</v>
      </c>
      <c r="L34" s="95"/>
      <c r="M34" s="20"/>
      <c r="N34" s="96">
        <f t="shared" si="3"/>
        <v>0</v>
      </c>
      <c r="O34" s="95"/>
      <c r="P34" s="20"/>
      <c r="Q34" s="96">
        <f t="shared" si="4"/>
        <v>0</v>
      </c>
      <c r="R34" s="95"/>
      <c r="S34" s="20"/>
      <c r="T34" s="96">
        <f t="shared" si="5"/>
        <v>0</v>
      </c>
      <c r="U34" s="221">
        <f t="shared" si="13"/>
        <v>0</v>
      </c>
      <c r="W34" s="133" t="s">
        <v>49</v>
      </c>
      <c r="X34" s="114">
        <f t="shared" si="7"/>
        <v>0</v>
      </c>
      <c r="Y34" s="4">
        <f t="shared" si="8"/>
        <v>0</v>
      </c>
      <c r="Z34" s="122">
        <f t="shared" si="9"/>
        <v>0</v>
      </c>
      <c r="AA34" s="4">
        <f t="shared" si="10"/>
        <v>0</v>
      </c>
      <c r="AB34" s="4">
        <f t="shared" si="11"/>
        <v>0</v>
      </c>
      <c r="AC34" s="121">
        <f t="shared" si="12"/>
        <v>0</v>
      </c>
    </row>
    <row r="35" spans="1:29" ht="15.75">
      <c r="A35" s="256"/>
      <c r="B35" s="133" t="s">
        <v>50</v>
      </c>
      <c r="C35" s="95"/>
      <c r="D35" s="20"/>
      <c r="E35" s="96">
        <f t="shared" si="0"/>
        <v>0</v>
      </c>
      <c r="F35" s="95"/>
      <c r="G35" s="20"/>
      <c r="H35" s="96">
        <f t="shared" si="1"/>
        <v>0</v>
      </c>
      <c r="I35" s="95"/>
      <c r="J35" s="20"/>
      <c r="K35" s="96">
        <f t="shared" si="2"/>
        <v>0</v>
      </c>
      <c r="L35" s="95"/>
      <c r="M35" s="20"/>
      <c r="N35" s="96">
        <f t="shared" si="3"/>
        <v>0</v>
      </c>
      <c r="O35" s="95"/>
      <c r="P35" s="20"/>
      <c r="Q35" s="96">
        <f t="shared" si="4"/>
        <v>0</v>
      </c>
      <c r="R35" s="95"/>
      <c r="S35" s="20"/>
      <c r="T35" s="96">
        <f t="shared" si="5"/>
        <v>0</v>
      </c>
      <c r="U35" s="221">
        <f t="shared" si="13"/>
        <v>0</v>
      </c>
      <c r="W35" s="134" t="s">
        <v>50</v>
      </c>
      <c r="X35" s="114">
        <f t="shared" si="7"/>
        <v>0</v>
      </c>
      <c r="Y35" s="4">
        <f t="shared" si="8"/>
        <v>0</v>
      </c>
      <c r="Z35" s="122">
        <f t="shared" si="9"/>
        <v>0</v>
      </c>
      <c r="AA35" s="4">
        <f t="shared" si="10"/>
        <v>0</v>
      </c>
      <c r="AB35" s="4">
        <f t="shared" si="11"/>
        <v>0</v>
      </c>
      <c r="AC35" s="121">
        <f t="shared" si="12"/>
        <v>0</v>
      </c>
    </row>
    <row r="36" spans="1:29" ht="15.75" customHeight="1">
      <c r="A36" s="254">
        <v>42561</v>
      </c>
      <c r="B36" s="132" t="s">
        <v>42</v>
      </c>
      <c r="C36" s="92">
        <v>65531075.65999943</v>
      </c>
      <c r="D36" s="93"/>
      <c r="E36" s="94">
        <f t="shared" si="0"/>
        <v>65531075.65999943</v>
      </c>
      <c r="F36" s="92">
        <v>1348983.2899999993</v>
      </c>
      <c r="G36" s="93"/>
      <c r="H36" s="94">
        <f t="shared" si="1"/>
        <v>1348983.2899999993</v>
      </c>
      <c r="I36" s="92">
        <v>7123.01</v>
      </c>
      <c r="J36" s="93"/>
      <c r="K36" s="94">
        <f t="shared" si="2"/>
        <v>7123.01</v>
      </c>
      <c r="L36" s="92">
        <v>0</v>
      </c>
      <c r="M36" s="93"/>
      <c r="N36" s="94">
        <f t="shared" si="3"/>
        <v>0</v>
      </c>
      <c r="O36" s="92">
        <v>140078.74</v>
      </c>
      <c r="P36" s="93"/>
      <c r="Q36" s="94">
        <f t="shared" si="4"/>
        <v>140078.74</v>
      </c>
      <c r="R36" s="92">
        <v>64049136.639999442</v>
      </c>
      <c r="S36" s="93"/>
      <c r="T36" s="94">
        <f t="shared" si="5"/>
        <v>64049136.639999442</v>
      </c>
      <c r="U36" s="220">
        <f t="shared" si="13"/>
        <v>0</v>
      </c>
      <c r="W36" s="132" t="s">
        <v>42</v>
      </c>
      <c r="X36" s="110">
        <f t="shared" si="7"/>
        <v>0</v>
      </c>
      <c r="Y36" s="111">
        <f t="shared" si="8"/>
        <v>0</v>
      </c>
      <c r="Z36" s="111">
        <f t="shared" si="9"/>
        <v>0</v>
      </c>
      <c r="AA36" s="111">
        <f t="shared" si="10"/>
        <v>0</v>
      </c>
      <c r="AB36" s="111">
        <f t="shared" si="11"/>
        <v>0</v>
      </c>
      <c r="AC36" s="123">
        <f t="shared" si="12"/>
        <v>0</v>
      </c>
    </row>
    <row r="37" spans="1:29" ht="15.75">
      <c r="A37" s="255"/>
      <c r="B37" s="133" t="s">
        <v>43</v>
      </c>
      <c r="C37" s="95"/>
      <c r="D37" s="20"/>
      <c r="E37" s="96">
        <f t="shared" si="0"/>
        <v>0</v>
      </c>
      <c r="F37" s="95"/>
      <c r="G37" s="20"/>
      <c r="H37" s="96">
        <f t="shared" si="1"/>
        <v>0</v>
      </c>
      <c r="I37" s="95"/>
      <c r="J37" s="20"/>
      <c r="K37" s="96">
        <f t="shared" si="2"/>
        <v>0</v>
      </c>
      <c r="L37" s="95"/>
      <c r="M37" s="20"/>
      <c r="N37" s="96">
        <f t="shared" si="3"/>
        <v>0</v>
      </c>
      <c r="O37" s="95"/>
      <c r="P37" s="20"/>
      <c r="Q37" s="96">
        <f t="shared" si="4"/>
        <v>0</v>
      </c>
      <c r="R37" s="95"/>
      <c r="S37" s="20"/>
      <c r="T37" s="96">
        <f t="shared" si="5"/>
        <v>0</v>
      </c>
      <c r="U37" s="221">
        <f t="shared" si="13"/>
        <v>0</v>
      </c>
      <c r="W37" s="133" t="s">
        <v>43</v>
      </c>
      <c r="X37" s="114">
        <f t="shared" si="7"/>
        <v>0</v>
      </c>
      <c r="Y37" s="115">
        <f t="shared" si="8"/>
        <v>0</v>
      </c>
      <c r="Z37" s="115">
        <f t="shared" si="9"/>
        <v>0</v>
      </c>
      <c r="AA37" s="115">
        <f t="shared" si="10"/>
        <v>0</v>
      </c>
      <c r="AB37" s="115">
        <f t="shared" si="11"/>
        <v>0</v>
      </c>
      <c r="AC37" s="121">
        <f t="shared" si="12"/>
        <v>0</v>
      </c>
    </row>
    <row r="38" spans="1:29" ht="15.75">
      <c r="A38" s="255"/>
      <c r="B38" s="104" t="s">
        <v>44</v>
      </c>
      <c r="C38" s="95"/>
      <c r="D38" s="20">
        <v>121160770</v>
      </c>
      <c r="E38" s="96">
        <f t="shared" si="0"/>
        <v>-121160770</v>
      </c>
      <c r="F38" s="95"/>
      <c r="G38" s="20" t="s">
        <v>750</v>
      </c>
      <c r="H38" s="96">
        <f t="shared" si="1"/>
        <v>-2722980</v>
      </c>
      <c r="I38" s="95"/>
      <c r="J38" s="20" t="s">
        <v>947</v>
      </c>
      <c r="K38" s="96">
        <f t="shared" si="2"/>
        <v>-224683</v>
      </c>
      <c r="L38" s="95"/>
      <c r="M38" s="20" t="s">
        <v>948</v>
      </c>
      <c r="N38" s="96">
        <f t="shared" si="3"/>
        <v>-151405</v>
      </c>
      <c r="O38" s="95"/>
      <c r="P38" s="20" t="s">
        <v>751</v>
      </c>
      <c r="Q38" s="96">
        <f t="shared" si="4"/>
        <v>-349747</v>
      </c>
      <c r="R38" s="95"/>
      <c r="S38" s="20">
        <v>0</v>
      </c>
      <c r="T38" s="96">
        <f t="shared" si="5"/>
        <v>0</v>
      </c>
      <c r="U38" s="221">
        <f t="shared" si="13"/>
        <v>1</v>
      </c>
      <c r="W38" s="104" t="s">
        <v>44</v>
      </c>
      <c r="X38" s="114">
        <f t="shared" si="7"/>
        <v>0</v>
      </c>
      <c r="Y38" s="115">
        <f t="shared" si="8"/>
        <v>0</v>
      </c>
      <c r="Z38" s="115">
        <f t="shared" si="9"/>
        <v>0</v>
      </c>
      <c r="AA38" s="115">
        <f t="shared" si="10"/>
        <v>0</v>
      </c>
      <c r="AB38" s="115">
        <f t="shared" si="11"/>
        <v>0</v>
      </c>
      <c r="AC38" s="121">
        <f t="shared" si="12"/>
        <v>0</v>
      </c>
    </row>
    <row r="39" spans="1:29" ht="15.75">
      <c r="A39" s="255"/>
      <c r="B39" s="133" t="s">
        <v>45</v>
      </c>
      <c r="C39" s="95">
        <v>70792408.241397902</v>
      </c>
      <c r="D39" s="20"/>
      <c r="E39" s="96">
        <f t="shared" si="0"/>
        <v>70792408.241397902</v>
      </c>
      <c r="F39" s="95">
        <v>1035255.5200000005</v>
      </c>
      <c r="G39" s="20"/>
      <c r="H39" s="96">
        <f t="shared" si="1"/>
        <v>1035255.5200000005</v>
      </c>
      <c r="I39" s="95">
        <v>74535.02</v>
      </c>
      <c r="J39" s="20"/>
      <c r="K39" s="96">
        <f t="shared" si="2"/>
        <v>74535.02</v>
      </c>
      <c r="L39" s="95">
        <v>10101.049999999999</v>
      </c>
      <c r="M39" s="20"/>
      <c r="N39" s="96">
        <f t="shared" si="3"/>
        <v>10101.049999999999</v>
      </c>
      <c r="O39" s="95">
        <v>344167.99</v>
      </c>
      <c r="P39" s="20"/>
      <c r="Q39" s="96">
        <f t="shared" si="4"/>
        <v>344167.99</v>
      </c>
      <c r="R39" s="95">
        <v>69477908.301397905</v>
      </c>
      <c r="S39" s="20"/>
      <c r="T39" s="96">
        <f t="shared" si="5"/>
        <v>69477908.301397905</v>
      </c>
      <c r="U39" s="221">
        <f t="shared" si="13"/>
        <v>0</v>
      </c>
      <c r="W39" s="133" t="s">
        <v>45</v>
      </c>
      <c r="X39" s="114">
        <f t="shared" si="7"/>
        <v>0</v>
      </c>
      <c r="Y39" s="115">
        <f t="shared" si="8"/>
        <v>0</v>
      </c>
      <c r="Z39" s="115">
        <f t="shared" si="9"/>
        <v>0</v>
      </c>
      <c r="AA39" s="115">
        <f t="shared" si="10"/>
        <v>0</v>
      </c>
      <c r="AB39" s="115">
        <f t="shared" si="11"/>
        <v>0</v>
      </c>
      <c r="AC39" s="121">
        <f t="shared" si="12"/>
        <v>0</v>
      </c>
    </row>
    <row r="40" spans="1:29" ht="15.75">
      <c r="A40" s="255"/>
      <c r="B40" s="133" t="s">
        <v>46</v>
      </c>
      <c r="C40" s="95">
        <v>127203912.11999843</v>
      </c>
      <c r="D40" s="20"/>
      <c r="E40" s="96">
        <f t="shared" si="0"/>
        <v>127203912.11999843</v>
      </c>
      <c r="F40" s="95">
        <v>2551376.6600000006</v>
      </c>
      <c r="G40" s="20"/>
      <c r="H40" s="96">
        <f t="shared" si="1"/>
        <v>2551376.6600000006</v>
      </c>
      <c r="I40" s="95">
        <v>229730.25999999998</v>
      </c>
      <c r="J40" s="20"/>
      <c r="K40" s="96">
        <f t="shared" si="2"/>
        <v>229730.25999999998</v>
      </c>
      <c r="L40" s="95">
        <v>162308.64000000007</v>
      </c>
      <c r="M40" s="20"/>
      <c r="N40" s="96">
        <f t="shared" si="3"/>
        <v>162308.64000000007</v>
      </c>
      <c r="O40" s="95">
        <v>343553.89000000013</v>
      </c>
      <c r="P40" s="20"/>
      <c r="Q40" s="96">
        <f t="shared" si="4"/>
        <v>343553.89000000013</v>
      </c>
      <c r="R40" s="95">
        <v>124376403.18999842</v>
      </c>
      <c r="S40" s="20"/>
      <c r="T40" s="96">
        <f t="shared" si="5"/>
        <v>124376403.18999842</v>
      </c>
      <c r="U40" s="221">
        <f t="shared" si="13"/>
        <v>0</v>
      </c>
      <c r="W40" s="133" t="s">
        <v>46</v>
      </c>
      <c r="X40" s="114">
        <f t="shared" si="7"/>
        <v>0</v>
      </c>
      <c r="Y40" s="115">
        <f t="shared" si="8"/>
        <v>0</v>
      </c>
      <c r="Z40" s="115">
        <f t="shared" si="9"/>
        <v>0</v>
      </c>
      <c r="AA40" s="115">
        <f t="shared" si="10"/>
        <v>0</v>
      </c>
      <c r="AB40" s="115">
        <f t="shared" si="11"/>
        <v>0</v>
      </c>
      <c r="AC40" s="121">
        <f t="shared" si="12"/>
        <v>0</v>
      </c>
    </row>
    <row r="41" spans="1:29" ht="15.75">
      <c r="A41" s="255"/>
      <c r="B41" s="133" t="s">
        <v>47</v>
      </c>
      <c r="C41" s="95">
        <v>38240673.750000142</v>
      </c>
      <c r="D41" s="20"/>
      <c r="E41" s="96">
        <f t="shared" si="0"/>
        <v>38240673.750000142</v>
      </c>
      <c r="F41" s="95">
        <v>692383.40999999992</v>
      </c>
      <c r="G41" s="20"/>
      <c r="H41" s="96">
        <f t="shared" si="1"/>
        <v>692383.40999999992</v>
      </c>
      <c r="I41" s="95">
        <v>81499.67</v>
      </c>
      <c r="J41" s="20"/>
      <c r="K41" s="96">
        <f t="shared" si="2"/>
        <v>81499.67</v>
      </c>
      <c r="L41" s="95">
        <v>486661.94999999972</v>
      </c>
      <c r="M41" s="20"/>
      <c r="N41" s="96">
        <f t="shared" si="3"/>
        <v>486661.94999999972</v>
      </c>
      <c r="O41" s="95">
        <v>336296.60000000003</v>
      </c>
      <c r="P41" s="20"/>
      <c r="Q41" s="96">
        <f t="shared" si="4"/>
        <v>336296.60000000003</v>
      </c>
      <c r="R41" s="95">
        <v>36806831.460000142</v>
      </c>
      <c r="S41" s="20"/>
      <c r="T41" s="96">
        <f t="shared" si="5"/>
        <v>36806831.460000142</v>
      </c>
      <c r="U41" s="221">
        <f t="shared" si="13"/>
        <v>0</v>
      </c>
      <c r="W41" s="133" t="s">
        <v>47</v>
      </c>
      <c r="X41" s="114">
        <f t="shared" si="7"/>
        <v>0</v>
      </c>
      <c r="Y41" s="115">
        <f t="shared" si="8"/>
        <v>0</v>
      </c>
      <c r="Z41" s="115">
        <f t="shared" si="9"/>
        <v>0</v>
      </c>
      <c r="AA41" s="115">
        <f t="shared" si="10"/>
        <v>0</v>
      </c>
      <c r="AB41" s="115">
        <f t="shared" si="11"/>
        <v>0</v>
      </c>
      <c r="AC41" s="121">
        <f t="shared" si="12"/>
        <v>0</v>
      </c>
    </row>
    <row r="42" spans="1:29" ht="15.75">
      <c r="A42" s="255"/>
      <c r="B42" s="133" t="s">
        <v>48</v>
      </c>
      <c r="C42" s="95">
        <v>116998327.62999867</v>
      </c>
      <c r="D42" s="20"/>
      <c r="E42" s="96">
        <f t="shared" si="0"/>
        <v>116998327.62999867</v>
      </c>
      <c r="F42" s="95">
        <v>1704179.1800000004</v>
      </c>
      <c r="G42" s="20"/>
      <c r="H42" s="96">
        <f t="shared" si="1"/>
        <v>1704179.1800000004</v>
      </c>
      <c r="I42" s="95">
        <v>23353.909999999942</v>
      </c>
      <c r="J42" s="20"/>
      <c r="K42" s="96">
        <f t="shared" si="2"/>
        <v>23353.909999999942</v>
      </c>
      <c r="L42" s="95">
        <v>706.71</v>
      </c>
      <c r="M42" s="20"/>
      <c r="N42" s="96">
        <f t="shared" si="3"/>
        <v>706.71</v>
      </c>
      <c r="O42" s="95">
        <v>458953.47999999992</v>
      </c>
      <c r="P42" s="20"/>
      <c r="Q42" s="96">
        <f t="shared" si="4"/>
        <v>458953.47999999992</v>
      </c>
      <c r="R42" s="95">
        <v>120218763.34999865</v>
      </c>
      <c r="S42" s="20"/>
      <c r="T42" s="96">
        <f t="shared" si="5"/>
        <v>120218763.34999865</v>
      </c>
      <c r="U42" s="221">
        <f t="shared" si="13"/>
        <v>0</v>
      </c>
      <c r="W42" s="133" t="s">
        <v>48</v>
      </c>
      <c r="X42" s="114">
        <f t="shared" si="7"/>
        <v>0</v>
      </c>
      <c r="Y42" s="115">
        <f t="shared" si="8"/>
        <v>0</v>
      </c>
      <c r="Z42" s="115">
        <f t="shared" si="9"/>
        <v>0</v>
      </c>
      <c r="AA42" s="115">
        <f t="shared" si="10"/>
        <v>0</v>
      </c>
      <c r="AB42" s="115">
        <f t="shared" si="11"/>
        <v>0</v>
      </c>
      <c r="AC42" s="121">
        <f t="shared" si="12"/>
        <v>0</v>
      </c>
    </row>
    <row r="43" spans="1:29" ht="15.75">
      <c r="A43" s="255"/>
      <c r="B43" s="133" t="s">
        <v>49</v>
      </c>
      <c r="C43" s="95">
        <v>101635969.35999943</v>
      </c>
      <c r="D43" s="20"/>
      <c r="E43" s="96">
        <f t="shared" si="0"/>
        <v>101635969.35999943</v>
      </c>
      <c r="F43" s="95">
        <v>2032790.1099999996</v>
      </c>
      <c r="G43" s="20"/>
      <c r="H43" s="96">
        <f t="shared" si="1"/>
        <v>2032790.1099999996</v>
      </c>
      <c r="I43" s="95">
        <v>495590.42</v>
      </c>
      <c r="J43" s="20"/>
      <c r="K43" s="96">
        <f t="shared" si="2"/>
        <v>495590.42</v>
      </c>
      <c r="L43" s="95">
        <v>797258.04</v>
      </c>
      <c r="M43" s="20"/>
      <c r="N43" s="96">
        <f t="shared" si="3"/>
        <v>797258.04</v>
      </c>
      <c r="O43" s="95">
        <v>672236.62</v>
      </c>
      <c r="P43" s="20"/>
      <c r="Q43" s="96">
        <f t="shared" si="4"/>
        <v>672236.62</v>
      </c>
      <c r="R43" s="95">
        <v>98629275.009999424</v>
      </c>
      <c r="S43" s="20"/>
      <c r="T43" s="96">
        <f t="shared" si="5"/>
        <v>98629275.009999424</v>
      </c>
      <c r="U43" s="221">
        <f t="shared" si="13"/>
        <v>0</v>
      </c>
      <c r="W43" s="133" t="s">
        <v>49</v>
      </c>
      <c r="X43" s="114">
        <f t="shared" si="7"/>
        <v>0</v>
      </c>
      <c r="Y43" s="115">
        <f t="shared" si="8"/>
        <v>0</v>
      </c>
      <c r="Z43" s="115">
        <f t="shared" si="9"/>
        <v>0</v>
      </c>
      <c r="AA43" s="115">
        <f t="shared" si="10"/>
        <v>0</v>
      </c>
      <c r="AB43" s="115">
        <f t="shared" si="11"/>
        <v>0</v>
      </c>
      <c r="AC43" s="121">
        <f t="shared" si="12"/>
        <v>0</v>
      </c>
    </row>
    <row r="44" spans="1:29" ht="15.75">
      <c r="A44" s="256"/>
      <c r="B44" s="134" t="s">
        <v>50</v>
      </c>
      <c r="C44" s="97"/>
      <c r="D44" s="98"/>
      <c r="E44" s="99">
        <f t="shared" si="0"/>
        <v>0</v>
      </c>
      <c r="F44" s="97"/>
      <c r="G44" s="98"/>
      <c r="H44" s="99">
        <f t="shared" si="1"/>
        <v>0</v>
      </c>
      <c r="I44" s="97"/>
      <c r="J44" s="98"/>
      <c r="K44" s="99">
        <f t="shared" si="2"/>
        <v>0</v>
      </c>
      <c r="L44" s="97"/>
      <c r="M44" s="98"/>
      <c r="N44" s="99">
        <f t="shared" si="3"/>
        <v>0</v>
      </c>
      <c r="O44" s="97"/>
      <c r="P44" s="98"/>
      <c r="Q44" s="99">
        <f t="shared" si="4"/>
        <v>0</v>
      </c>
      <c r="R44" s="97"/>
      <c r="S44" s="98"/>
      <c r="T44" s="99">
        <f t="shared" si="5"/>
        <v>0</v>
      </c>
      <c r="U44" s="222">
        <f t="shared" si="13"/>
        <v>0</v>
      </c>
      <c r="W44" s="134" t="s">
        <v>50</v>
      </c>
      <c r="X44" s="118">
        <f t="shared" si="7"/>
        <v>0</v>
      </c>
      <c r="Y44" s="119">
        <f t="shared" si="8"/>
        <v>0</v>
      </c>
      <c r="Z44" s="119">
        <f t="shared" si="9"/>
        <v>0</v>
      </c>
      <c r="AA44" s="119">
        <f t="shared" si="10"/>
        <v>0</v>
      </c>
      <c r="AB44" s="119">
        <f t="shared" si="11"/>
        <v>0</v>
      </c>
      <c r="AC44" s="124">
        <f t="shared" si="12"/>
        <v>0</v>
      </c>
    </row>
    <row r="45" spans="1:29" ht="15.75" customHeight="1">
      <c r="A45" s="254">
        <v>42562</v>
      </c>
      <c r="B45" s="133" t="s">
        <v>42</v>
      </c>
      <c r="C45" s="95">
        <v>64049136.639999442</v>
      </c>
      <c r="D45" s="20"/>
      <c r="E45" s="96">
        <f t="shared" si="0"/>
        <v>64049136.639999442</v>
      </c>
      <c r="F45" s="95">
        <v>765626.32000000088</v>
      </c>
      <c r="G45" s="20"/>
      <c r="H45" s="96">
        <f t="shared" si="1"/>
        <v>765626.32000000088</v>
      </c>
      <c r="I45" s="95">
        <v>12112.99</v>
      </c>
      <c r="J45" s="20"/>
      <c r="K45" s="96">
        <f t="shared" si="2"/>
        <v>12112.99</v>
      </c>
      <c r="L45" s="95">
        <v>0</v>
      </c>
      <c r="M45" s="20"/>
      <c r="N45" s="96">
        <f t="shared" si="3"/>
        <v>0</v>
      </c>
      <c r="O45" s="95">
        <v>522404.46</v>
      </c>
      <c r="P45" s="20"/>
      <c r="Q45" s="96">
        <f t="shared" si="4"/>
        <v>522404.46</v>
      </c>
      <c r="R45" s="95">
        <v>66988992.919999428</v>
      </c>
      <c r="S45" s="20"/>
      <c r="T45" s="96">
        <f t="shared" si="5"/>
        <v>66988992.919999428</v>
      </c>
      <c r="U45" s="221">
        <f t="shared" si="13"/>
        <v>0</v>
      </c>
      <c r="W45" s="132" t="s">
        <v>42</v>
      </c>
      <c r="X45" s="110">
        <f t="shared" si="7"/>
        <v>0</v>
      </c>
      <c r="Y45" s="111">
        <f t="shared" si="8"/>
        <v>0</v>
      </c>
      <c r="Z45" s="111">
        <f t="shared" si="9"/>
        <v>0</v>
      </c>
      <c r="AA45" s="111">
        <f t="shared" si="10"/>
        <v>0</v>
      </c>
      <c r="AB45" s="111">
        <f t="shared" si="11"/>
        <v>0</v>
      </c>
      <c r="AC45" s="123">
        <f t="shared" si="12"/>
        <v>0</v>
      </c>
    </row>
    <row r="46" spans="1:29" ht="15.75">
      <c r="A46" s="255"/>
      <c r="B46" s="133" t="s">
        <v>43</v>
      </c>
      <c r="C46" s="95"/>
      <c r="D46" s="90"/>
      <c r="E46" s="96">
        <f t="shared" si="0"/>
        <v>0</v>
      </c>
      <c r="F46" s="95"/>
      <c r="G46" s="6"/>
      <c r="H46" s="96">
        <f t="shared" si="1"/>
        <v>0</v>
      </c>
      <c r="I46" s="95"/>
      <c r="J46" s="20"/>
      <c r="K46" s="96">
        <f t="shared" si="2"/>
        <v>0</v>
      </c>
      <c r="L46" s="95"/>
      <c r="M46" s="20"/>
      <c r="N46" s="96">
        <f t="shared" si="3"/>
        <v>0</v>
      </c>
      <c r="O46" s="95"/>
      <c r="P46" s="6"/>
      <c r="Q46" s="96">
        <f t="shared" si="4"/>
        <v>0</v>
      </c>
      <c r="R46" s="95"/>
      <c r="S46" s="6"/>
      <c r="T46" s="96">
        <f t="shared" si="5"/>
        <v>0</v>
      </c>
      <c r="U46" s="221">
        <f t="shared" si="13"/>
        <v>0</v>
      </c>
      <c r="W46" s="133" t="s">
        <v>43</v>
      </c>
      <c r="X46" s="114">
        <f t="shared" si="7"/>
        <v>0</v>
      </c>
      <c r="Y46" s="115">
        <f t="shared" si="8"/>
        <v>0</v>
      </c>
      <c r="Z46" s="115">
        <f t="shared" si="9"/>
        <v>0</v>
      </c>
      <c r="AA46" s="115">
        <f t="shared" si="10"/>
        <v>0</v>
      </c>
      <c r="AB46" s="115">
        <f t="shared" si="11"/>
        <v>0</v>
      </c>
      <c r="AC46" s="121">
        <f t="shared" si="12"/>
        <v>0</v>
      </c>
    </row>
    <row r="47" spans="1:29" ht="15.75">
      <c r="A47" s="255"/>
      <c r="B47" s="104" t="s">
        <v>44</v>
      </c>
      <c r="C47" s="95"/>
      <c r="D47" s="6">
        <v>0</v>
      </c>
      <c r="E47" s="96">
        <f t="shared" si="0"/>
        <v>0</v>
      </c>
      <c r="F47" s="95"/>
      <c r="G47" s="6" t="s">
        <v>55</v>
      </c>
      <c r="H47" s="96">
        <f t="shared" si="1"/>
        <v>0</v>
      </c>
      <c r="I47" s="95"/>
      <c r="J47" s="20" t="s">
        <v>55</v>
      </c>
      <c r="K47" s="96">
        <f t="shared" si="2"/>
        <v>0</v>
      </c>
      <c r="L47" s="95"/>
      <c r="M47" s="20" t="s">
        <v>55</v>
      </c>
      <c r="N47" s="96">
        <f t="shared" si="3"/>
        <v>0</v>
      </c>
      <c r="O47" s="95"/>
      <c r="P47" s="6" t="s">
        <v>55</v>
      </c>
      <c r="Q47" s="96">
        <f t="shared" si="4"/>
        <v>0</v>
      </c>
      <c r="R47" s="95"/>
      <c r="S47" s="6">
        <v>0</v>
      </c>
      <c r="T47" s="96">
        <f t="shared" si="5"/>
        <v>0</v>
      </c>
      <c r="U47" s="221">
        <f t="shared" si="13"/>
        <v>0</v>
      </c>
      <c r="W47" s="104" t="s">
        <v>44</v>
      </c>
      <c r="X47" s="114">
        <f t="shared" si="7"/>
        <v>0</v>
      </c>
      <c r="Y47" s="115">
        <f t="shared" si="8"/>
        <v>0</v>
      </c>
      <c r="Z47" s="115">
        <f t="shared" si="9"/>
        <v>0</v>
      </c>
      <c r="AA47" s="115">
        <f t="shared" si="10"/>
        <v>0</v>
      </c>
      <c r="AB47" s="115">
        <f t="shared" si="11"/>
        <v>0</v>
      </c>
      <c r="AC47" s="121">
        <f t="shared" si="12"/>
        <v>0</v>
      </c>
    </row>
    <row r="48" spans="1:29" ht="15.75">
      <c r="A48" s="255"/>
      <c r="B48" s="133" t="s">
        <v>45</v>
      </c>
      <c r="C48" s="95"/>
      <c r="D48" s="6"/>
      <c r="E48" s="96">
        <f t="shared" si="0"/>
        <v>0</v>
      </c>
      <c r="F48" s="95"/>
      <c r="G48" s="6"/>
      <c r="H48" s="96">
        <f t="shared" si="1"/>
        <v>0</v>
      </c>
      <c r="I48" s="95"/>
      <c r="J48" s="20"/>
      <c r="K48" s="96">
        <f t="shared" si="2"/>
        <v>0</v>
      </c>
      <c r="L48" s="95"/>
      <c r="M48" s="20"/>
      <c r="N48" s="96">
        <f t="shared" si="3"/>
        <v>0</v>
      </c>
      <c r="O48" s="95"/>
      <c r="P48" s="6"/>
      <c r="Q48" s="96">
        <f t="shared" si="4"/>
        <v>0</v>
      </c>
      <c r="R48" s="95"/>
      <c r="S48" s="6"/>
      <c r="T48" s="96">
        <f t="shared" si="5"/>
        <v>0</v>
      </c>
      <c r="U48" s="221">
        <f t="shared" si="13"/>
        <v>0</v>
      </c>
      <c r="W48" s="133" t="s">
        <v>45</v>
      </c>
      <c r="X48" s="114">
        <f t="shared" si="7"/>
        <v>0</v>
      </c>
      <c r="Y48" s="115">
        <f t="shared" si="8"/>
        <v>0</v>
      </c>
      <c r="Z48" s="115">
        <f t="shared" si="9"/>
        <v>0</v>
      </c>
      <c r="AA48" s="115">
        <f t="shared" si="10"/>
        <v>0</v>
      </c>
      <c r="AB48" s="115">
        <f t="shared" si="11"/>
        <v>0</v>
      </c>
      <c r="AC48" s="121">
        <f t="shared" si="12"/>
        <v>0</v>
      </c>
    </row>
    <row r="49" spans="1:29" ht="15.75">
      <c r="A49" s="255"/>
      <c r="B49" s="133" t="s">
        <v>46</v>
      </c>
      <c r="C49" s="95"/>
      <c r="D49" s="6"/>
      <c r="E49" s="96">
        <f t="shared" si="0"/>
        <v>0</v>
      </c>
      <c r="F49" s="95"/>
      <c r="G49" s="6"/>
      <c r="H49" s="96">
        <f t="shared" si="1"/>
        <v>0</v>
      </c>
      <c r="I49" s="95"/>
      <c r="J49" s="20"/>
      <c r="K49" s="96">
        <f t="shared" si="2"/>
        <v>0</v>
      </c>
      <c r="L49" s="95"/>
      <c r="M49" s="20"/>
      <c r="N49" s="96">
        <f t="shared" si="3"/>
        <v>0</v>
      </c>
      <c r="O49" s="95"/>
      <c r="P49" s="6"/>
      <c r="Q49" s="96">
        <f t="shared" si="4"/>
        <v>0</v>
      </c>
      <c r="R49" s="95"/>
      <c r="S49" s="6"/>
      <c r="T49" s="96">
        <f t="shared" si="5"/>
        <v>0</v>
      </c>
      <c r="U49" s="221">
        <f t="shared" si="13"/>
        <v>0</v>
      </c>
      <c r="W49" s="133" t="s">
        <v>46</v>
      </c>
      <c r="X49" s="114">
        <f t="shared" si="7"/>
        <v>0</v>
      </c>
      <c r="Y49" s="115">
        <f t="shared" si="8"/>
        <v>0</v>
      </c>
      <c r="Z49" s="115">
        <f t="shared" si="9"/>
        <v>0</v>
      </c>
      <c r="AA49" s="115">
        <f t="shared" si="10"/>
        <v>0</v>
      </c>
      <c r="AB49" s="115">
        <f t="shared" si="11"/>
        <v>0</v>
      </c>
      <c r="AC49" s="121">
        <f t="shared" si="12"/>
        <v>0</v>
      </c>
    </row>
    <row r="50" spans="1:29" ht="15.75">
      <c r="A50" s="255"/>
      <c r="B50" s="133" t="s">
        <v>47</v>
      </c>
      <c r="C50" s="95"/>
      <c r="D50" s="6"/>
      <c r="E50" s="96">
        <f t="shared" si="0"/>
        <v>0</v>
      </c>
      <c r="F50" s="95"/>
      <c r="G50" s="6"/>
      <c r="H50" s="96">
        <f t="shared" si="1"/>
        <v>0</v>
      </c>
      <c r="I50" s="95"/>
      <c r="J50" s="20"/>
      <c r="K50" s="96">
        <f t="shared" si="2"/>
        <v>0</v>
      </c>
      <c r="L50" s="95"/>
      <c r="M50" s="20"/>
      <c r="N50" s="96">
        <f t="shared" si="3"/>
        <v>0</v>
      </c>
      <c r="O50" s="95"/>
      <c r="P50" s="6"/>
      <c r="Q50" s="96">
        <f t="shared" si="4"/>
        <v>0</v>
      </c>
      <c r="R50" s="95"/>
      <c r="S50" s="6"/>
      <c r="T50" s="96">
        <f t="shared" si="5"/>
        <v>0</v>
      </c>
      <c r="U50" s="221">
        <f t="shared" si="13"/>
        <v>0</v>
      </c>
      <c r="W50" s="133" t="s">
        <v>47</v>
      </c>
      <c r="X50" s="114">
        <f t="shared" si="7"/>
        <v>0</v>
      </c>
      <c r="Y50" s="115">
        <f t="shared" si="8"/>
        <v>0</v>
      </c>
      <c r="Z50" s="115">
        <f t="shared" si="9"/>
        <v>0</v>
      </c>
      <c r="AA50" s="115">
        <f t="shared" si="10"/>
        <v>0</v>
      </c>
      <c r="AB50" s="115">
        <f t="shared" si="11"/>
        <v>0</v>
      </c>
      <c r="AC50" s="121">
        <f t="shared" si="12"/>
        <v>0</v>
      </c>
    </row>
    <row r="51" spans="1:29" ht="15.75">
      <c r="A51" s="255"/>
      <c r="B51" s="133" t="s">
        <v>48</v>
      </c>
      <c r="C51" s="95"/>
      <c r="D51" s="6"/>
      <c r="E51" s="96">
        <f t="shared" si="0"/>
        <v>0</v>
      </c>
      <c r="F51" s="95"/>
      <c r="G51" s="6"/>
      <c r="H51" s="96">
        <f t="shared" si="1"/>
        <v>0</v>
      </c>
      <c r="I51" s="95"/>
      <c r="J51" s="20"/>
      <c r="K51" s="96">
        <f t="shared" si="2"/>
        <v>0</v>
      </c>
      <c r="L51" s="95"/>
      <c r="M51" s="20"/>
      <c r="N51" s="96">
        <f t="shared" si="3"/>
        <v>0</v>
      </c>
      <c r="O51" s="95"/>
      <c r="P51" s="6"/>
      <c r="Q51" s="96">
        <f t="shared" si="4"/>
        <v>0</v>
      </c>
      <c r="R51" s="95"/>
      <c r="S51" s="6"/>
      <c r="T51" s="96">
        <f t="shared" si="5"/>
        <v>0</v>
      </c>
      <c r="U51" s="221">
        <f t="shared" si="13"/>
        <v>0</v>
      </c>
      <c r="W51" s="133" t="s">
        <v>48</v>
      </c>
      <c r="X51" s="114">
        <f t="shared" si="7"/>
        <v>0</v>
      </c>
      <c r="Y51" s="115">
        <f t="shared" si="8"/>
        <v>0</v>
      </c>
      <c r="Z51" s="115">
        <f t="shared" si="9"/>
        <v>0</v>
      </c>
      <c r="AA51" s="115">
        <f t="shared" si="10"/>
        <v>0</v>
      </c>
      <c r="AB51" s="115">
        <f t="shared" si="11"/>
        <v>0</v>
      </c>
      <c r="AC51" s="121">
        <f t="shared" si="12"/>
        <v>0</v>
      </c>
    </row>
    <row r="52" spans="1:29" ht="15.75">
      <c r="A52" s="255"/>
      <c r="B52" s="133" t="s">
        <v>49</v>
      </c>
      <c r="C52" s="95"/>
      <c r="D52" s="6"/>
      <c r="E52" s="96">
        <f t="shared" si="0"/>
        <v>0</v>
      </c>
      <c r="F52" s="95"/>
      <c r="G52" s="6"/>
      <c r="H52" s="96">
        <f t="shared" si="1"/>
        <v>0</v>
      </c>
      <c r="I52" s="95"/>
      <c r="J52" s="20"/>
      <c r="K52" s="96">
        <f t="shared" si="2"/>
        <v>0</v>
      </c>
      <c r="L52" s="95"/>
      <c r="M52" s="20"/>
      <c r="N52" s="96">
        <f t="shared" si="3"/>
        <v>0</v>
      </c>
      <c r="O52" s="95"/>
      <c r="P52" s="6"/>
      <c r="Q52" s="96">
        <f t="shared" si="4"/>
        <v>0</v>
      </c>
      <c r="R52" s="95"/>
      <c r="S52" s="6"/>
      <c r="T52" s="96">
        <f t="shared" si="5"/>
        <v>0</v>
      </c>
      <c r="U52" s="221">
        <f t="shared" si="13"/>
        <v>0</v>
      </c>
      <c r="W52" s="133" t="s">
        <v>49</v>
      </c>
      <c r="X52" s="114">
        <f t="shared" si="7"/>
        <v>0</v>
      </c>
      <c r="Y52" s="115">
        <f t="shared" si="8"/>
        <v>0</v>
      </c>
      <c r="Z52" s="115">
        <f t="shared" si="9"/>
        <v>0</v>
      </c>
      <c r="AA52" s="115">
        <f t="shared" si="10"/>
        <v>0</v>
      </c>
      <c r="AB52" s="115">
        <f t="shared" si="11"/>
        <v>0</v>
      </c>
      <c r="AC52" s="121">
        <f t="shared" si="12"/>
        <v>0</v>
      </c>
    </row>
    <row r="53" spans="1:29" ht="15.75">
      <c r="A53" s="256"/>
      <c r="B53" s="133" t="s">
        <v>50</v>
      </c>
      <c r="C53" s="95"/>
      <c r="D53" s="6"/>
      <c r="E53" s="96">
        <f t="shared" si="0"/>
        <v>0</v>
      </c>
      <c r="F53" s="95"/>
      <c r="G53" s="6"/>
      <c r="H53" s="96">
        <f t="shared" si="1"/>
        <v>0</v>
      </c>
      <c r="I53" s="95"/>
      <c r="J53" s="20"/>
      <c r="K53" s="96">
        <f t="shared" si="2"/>
        <v>0</v>
      </c>
      <c r="L53" s="95"/>
      <c r="M53" s="20"/>
      <c r="N53" s="96">
        <f t="shared" si="3"/>
        <v>0</v>
      </c>
      <c r="O53" s="95"/>
      <c r="P53" s="6"/>
      <c r="Q53" s="96">
        <f t="shared" si="4"/>
        <v>0</v>
      </c>
      <c r="R53" s="95"/>
      <c r="S53" s="6"/>
      <c r="T53" s="96">
        <f t="shared" si="5"/>
        <v>0</v>
      </c>
      <c r="U53" s="221">
        <f t="shared" si="13"/>
        <v>0</v>
      </c>
      <c r="W53" s="134" t="s">
        <v>50</v>
      </c>
      <c r="X53" s="118">
        <f t="shared" si="7"/>
        <v>0</v>
      </c>
      <c r="Y53" s="119">
        <f t="shared" si="8"/>
        <v>0</v>
      </c>
      <c r="Z53" s="119">
        <f t="shared" si="9"/>
        <v>0</v>
      </c>
      <c r="AA53" s="119">
        <f t="shared" si="10"/>
        <v>0</v>
      </c>
      <c r="AB53" s="119">
        <f t="shared" si="11"/>
        <v>0</v>
      </c>
      <c r="AC53" s="124">
        <f t="shared" si="12"/>
        <v>0</v>
      </c>
    </row>
    <row r="54" spans="1:29" ht="15.75" customHeight="1">
      <c r="A54" s="254">
        <v>42563</v>
      </c>
      <c r="B54" s="132" t="s">
        <v>42</v>
      </c>
      <c r="C54" s="92">
        <v>66988992.919999428</v>
      </c>
      <c r="D54" s="93"/>
      <c r="E54" s="94">
        <f t="shared" si="0"/>
        <v>66988992.919999428</v>
      </c>
      <c r="F54" s="92">
        <v>1075453.4200000004</v>
      </c>
      <c r="G54" s="93"/>
      <c r="H54" s="94">
        <f t="shared" si="1"/>
        <v>1075453.4200000004</v>
      </c>
      <c r="I54" s="92">
        <v>169121.52</v>
      </c>
      <c r="J54" s="93"/>
      <c r="K54" s="94">
        <f t="shared" si="2"/>
        <v>169121.52</v>
      </c>
      <c r="L54" s="92">
        <v>0</v>
      </c>
      <c r="M54" s="93"/>
      <c r="N54" s="94">
        <f t="shared" si="3"/>
        <v>0</v>
      </c>
      <c r="O54" s="92">
        <v>264621.36</v>
      </c>
      <c r="P54" s="93"/>
      <c r="Q54" s="94">
        <f t="shared" si="4"/>
        <v>264621.36</v>
      </c>
      <c r="R54" s="92">
        <v>65818039.65999943</v>
      </c>
      <c r="S54" s="93"/>
      <c r="T54" s="94">
        <f t="shared" si="5"/>
        <v>65818039.65999943</v>
      </c>
      <c r="U54" s="220">
        <f t="shared" si="13"/>
        <v>0</v>
      </c>
      <c r="W54" s="132" t="s">
        <v>42</v>
      </c>
      <c r="X54" s="114">
        <f t="shared" si="7"/>
        <v>0</v>
      </c>
      <c r="Y54" s="115">
        <f t="shared" si="8"/>
        <v>0</v>
      </c>
      <c r="Z54" s="115">
        <f t="shared" si="9"/>
        <v>0</v>
      </c>
      <c r="AA54" s="115">
        <f t="shared" si="10"/>
        <v>0</v>
      </c>
      <c r="AB54" s="115">
        <f t="shared" si="11"/>
        <v>0</v>
      </c>
      <c r="AC54" s="121">
        <f t="shared" si="12"/>
        <v>0</v>
      </c>
    </row>
    <row r="55" spans="1:29" ht="15.75">
      <c r="A55" s="255"/>
      <c r="B55" s="133" t="s">
        <v>43</v>
      </c>
      <c r="C55" s="95">
        <v>48913239.880000219</v>
      </c>
      <c r="D55" s="20"/>
      <c r="E55" s="96">
        <f t="shared" si="0"/>
        <v>48913239.880000219</v>
      </c>
      <c r="F55" s="95">
        <v>1699310.8999999994</v>
      </c>
      <c r="G55" s="20"/>
      <c r="H55" s="96">
        <f t="shared" si="1"/>
        <v>1699310.8999999994</v>
      </c>
      <c r="I55" s="95">
        <v>51719.29</v>
      </c>
      <c r="J55" s="20"/>
      <c r="K55" s="96">
        <f t="shared" si="2"/>
        <v>51719.29</v>
      </c>
      <c r="L55" s="95">
        <v>7437.53</v>
      </c>
      <c r="M55" s="20"/>
      <c r="N55" s="96">
        <f t="shared" si="3"/>
        <v>7437.53</v>
      </c>
      <c r="O55" s="95">
        <v>411242.62</v>
      </c>
      <c r="P55" s="20"/>
      <c r="Q55" s="96">
        <f t="shared" si="4"/>
        <v>411242.62</v>
      </c>
      <c r="R55" s="95">
        <v>52277030.820000209</v>
      </c>
      <c r="S55" s="20"/>
      <c r="T55" s="96">
        <f t="shared" si="5"/>
        <v>52277030.820000209</v>
      </c>
      <c r="U55" s="221">
        <f t="shared" si="13"/>
        <v>0</v>
      </c>
      <c r="W55" s="133" t="s">
        <v>43</v>
      </c>
      <c r="X55" s="114">
        <f t="shared" si="7"/>
        <v>0</v>
      </c>
      <c r="Y55" s="115">
        <f t="shared" si="8"/>
        <v>0</v>
      </c>
      <c r="Z55" s="115">
        <f t="shared" si="9"/>
        <v>0</v>
      </c>
      <c r="AA55" s="115">
        <f t="shared" si="10"/>
        <v>0</v>
      </c>
      <c r="AB55" s="115">
        <f t="shared" si="11"/>
        <v>0</v>
      </c>
      <c r="AC55" s="121">
        <f t="shared" si="12"/>
        <v>0</v>
      </c>
    </row>
    <row r="56" spans="1:29" ht="15.75">
      <c r="A56" s="255"/>
      <c r="B56" s="104" t="s">
        <v>44</v>
      </c>
      <c r="C56" s="95">
        <v>121160323.30999422</v>
      </c>
      <c r="D56" s="20">
        <v>121160770</v>
      </c>
      <c r="E56" s="96">
        <f t="shared" si="0"/>
        <v>-446.69000577926636</v>
      </c>
      <c r="F56" s="95">
        <v>6536742.6799999904</v>
      </c>
      <c r="G56" s="20" t="s">
        <v>752</v>
      </c>
      <c r="H56" s="96">
        <f t="shared" si="1"/>
        <v>2.679999990388751</v>
      </c>
      <c r="I56" s="95">
        <v>271037.63999999996</v>
      </c>
      <c r="J56" s="20" t="s">
        <v>949</v>
      </c>
      <c r="K56" s="96">
        <f t="shared" si="2"/>
        <v>270766.63999999996</v>
      </c>
      <c r="L56" s="95">
        <v>193132.50000000012</v>
      </c>
      <c r="M56" s="20" t="s">
        <v>950</v>
      </c>
      <c r="N56" s="96">
        <f t="shared" si="3"/>
        <v>192911.50000000012</v>
      </c>
      <c r="O56" s="95">
        <v>914608.84000000032</v>
      </c>
      <c r="P56" s="20" t="s">
        <v>753</v>
      </c>
      <c r="Q56" s="96">
        <f t="shared" si="4"/>
        <v>913694.84000000032</v>
      </c>
      <c r="R56" s="95">
        <v>127199530.45999424</v>
      </c>
      <c r="S56" s="20">
        <v>127199590</v>
      </c>
      <c r="T56" s="96">
        <f t="shared" si="5"/>
        <v>-59.540005758404732</v>
      </c>
      <c r="U56" s="221">
        <f t="shared" si="13"/>
        <v>1</v>
      </c>
      <c r="W56" s="104" t="s">
        <v>44</v>
      </c>
      <c r="X56" s="114">
        <f t="shared" si="7"/>
        <v>1</v>
      </c>
      <c r="Y56" s="115">
        <f t="shared" si="8"/>
        <v>0</v>
      </c>
      <c r="Z56" s="115">
        <f t="shared" si="9"/>
        <v>1</v>
      </c>
      <c r="AA56" s="115">
        <f t="shared" si="10"/>
        <v>1</v>
      </c>
      <c r="AB56" s="115">
        <f t="shared" si="11"/>
        <v>1</v>
      </c>
      <c r="AC56" s="121">
        <f t="shared" si="12"/>
        <v>0</v>
      </c>
    </row>
    <row r="57" spans="1:29" ht="15.75">
      <c r="A57" s="255"/>
      <c r="B57" s="133" t="s">
        <v>45</v>
      </c>
      <c r="C57" s="95"/>
      <c r="D57" s="20"/>
      <c r="E57" s="96">
        <f t="shared" si="0"/>
        <v>0</v>
      </c>
      <c r="F57" s="95"/>
      <c r="G57" s="20"/>
      <c r="H57" s="96">
        <f t="shared" si="1"/>
        <v>0</v>
      </c>
      <c r="I57" s="95"/>
      <c r="J57" s="20"/>
      <c r="K57" s="96">
        <f t="shared" si="2"/>
        <v>0</v>
      </c>
      <c r="L57" s="95"/>
      <c r="M57" s="20"/>
      <c r="N57" s="96">
        <f t="shared" si="3"/>
        <v>0</v>
      </c>
      <c r="O57" s="95"/>
      <c r="P57" s="20"/>
      <c r="Q57" s="96">
        <f t="shared" si="4"/>
        <v>0</v>
      </c>
      <c r="R57" s="95"/>
      <c r="S57" s="20"/>
      <c r="T57" s="96">
        <f t="shared" si="5"/>
        <v>0</v>
      </c>
      <c r="U57" s="221">
        <f t="shared" si="13"/>
        <v>0</v>
      </c>
      <c r="W57" s="133" t="s">
        <v>45</v>
      </c>
      <c r="X57" s="114">
        <f t="shared" si="7"/>
        <v>0</v>
      </c>
      <c r="Y57" s="115">
        <f t="shared" si="8"/>
        <v>0</v>
      </c>
      <c r="Z57" s="115">
        <f t="shared" si="9"/>
        <v>0</v>
      </c>
      <c r="AA57" s="115">
        <f t="shared" si="10"/>
        <v>0</v>
      </c>
      <c r="AB57" s="115">
        <f t="shared" si="11"/>
        <v>0</v>
      </c>
      <c r="AC57" s="121">
        <f t="shared" si="12"/>
        <v>0</v>
      </c>
    </row>
    <row r="58" spans="1:29" ht="15.75">
      <c r="A58" s="255"/>
      <c r="B58" s="133" t="s">
        <v>46</v>
      </c>
      <c r="C58" s="95">
        <v>124376403.18999842</v>
      </c>
      <c r="D58" s="20"/>
      <c r="E58" s="96">
        <f t="shared" si="0"/>
        <v>124376403.18999842</v>
      </c>
      <c r="F58" s="95">
        <v>2067080.55</v>
      </c>
      <c r="G58" s="20"/>
      <c r="H58" s="96">
        <f t="shared" si="1"/>
        <v>2067080.55</v>
      </c>
      <c r="I58" s="95">
        <v>90290.51999999999</v>
      </c>
      <c r="J58" s="20"/>
      <c r="K58" s="96">
        <f t="shared" si="2"/>
        <v>90290.51999999999</v>
      </c>
      <c r="L58" s="95">
        <v>90094.999999999985</v>
      </c>
      <c r="M58" s="20"/>
      <c r="N58" s="96">
        <f t="shared" si="3"/>
        <v>90094.999999999985</v>
      </c>
      <c r="O58" s="95">
        <v>369679.58000000013</v>
      </c>
      <c r="P58" s="20"/>
      <c r="Q58" s="96">
        <f t="shared" si="4"/>
        <v>369679.58000000013</v>
      </c>
      <c r="R58" s="95">
        <v>130752945.03999843</v>
      </c>
      <c r="S58" s="20"/>
      <c r="T58" s="96">
        <f t="shared" si="5"/>
        <v>130752945.03999843</v>
      </c>
      <c r="U58" s="221">
        <f t="shared" si="13"/>
        <v>0</v>
      </c>
      <c r="W58" s="133" t="s">
        <v>46</v>
      </c>
      <c r="X58" s="114">
        <f t="shared" si="7"/>
        <v>0</v>
      </c>
      <c r="Y58" s="115">
        <f t="shared" si="8"/>
        <v>0</v>
      </c>
      <c r="Z58" s="115">
        <f t="shared" si="9"/>
        <v>0</v>
      </c>
      <c r="AA58" s="115">
        <f t="shared" si="10"/>
        <v>0</v>
      </c>
      <c r="AB58" s="115">
        <f t="shared" si="11"/>
        <v>0</v>
      </c>
      <c r="AC58" s="121">
        <f t="shared" si="12"/>
        <v>0</v>
      </c>
    </row>
    <row r="59" spans="1:29" ht="15.75">
      <c r="A59" s="255"/>
      <c r="B59" s="133" t="s">
        <v>47</v>
      </c>
      <c r="C59" s="95">
        <v>36806831.460000142</v>
      </c>
      <c r="D59" s="20"/>
      <c r="E59" s="96">
        <f t="shared" si="0"/>
        <v>36806831.460000142</v>
      </c>
      <c r="F59" s="95">
        <v>893787.56999999937</v>
      </c>
      <c r="G59" s="20"/>
      <c r="H59" s="96">
        <f t="shared" si="1"/>
        <v>893787.56999999937</v>
      </c>
      <c r="I59" s="95">
        <v>3455.69</v>
      </c>
      <c r="J59" s="20"/>
      <c r="K59" s="96">
        <f t="shared" si="2"/>
        <v>3455.69</v>
      </c>
      <c r="L59" s="95">
        <v>995.24</v>
      </c>
      <c r="M59" s="20"/>
      <c r="N59" s="96">
        <f t="shared" si="3"/>
        <v>995.24</v>
      </c>
      <c r="O59" s="95">
        <v>0</v>
      </c>
      <c r="P59" s="20"/>
      <c r="Q59" s="96">
        <f t="shared" si="4"/>
        <v>0</v>
      </c>
      <c r="R59" s="95">
        <v>35915504.340000145</v>
      </c>
      <c r="S59" s="20"/>
      <c r="T59" s="96">
        <f t="shared" si="5"/>
        <v>35915504.340000145</v>
      </c>
      <c r="U59" s="221">
        <f t="shared" si="13"/>
        <v>0</v>
      </c>
      <c r="W59" s="133" t="s">
        <v>47</v>
      </c>
      <c r="X59" s="114">
        <f t="shared" si="7"/>
        <v>0</v>
      </c>
      <c r="Y59" s="115">
        <f t="shared" si="8"/>
        <v>0</v>
      </c>
      <c r="Z59" s="115">
        <f t="shared" si="9"/>
        <v>0</v>
      </c>
      <c r="AA59" s="115">
        <f t="shared" si="10"/>
        <v>0</v>
      </c>
      <c r="AB59" s="115">
        <f t="shared" si="11"/>
        <v>0</v>
      </c>
      <c r="AC59" s="121">
        <f t="shared" si="12"/>
        <v>0</v>
      </c>
    </row>
    <row r="60" spans="1:29" ht="16.5" customHeight="1">
      <c r="A60" s="255"/>
      <c r="B60" s="133" t="s">
        <v>48</v>
      </c>
      <c r="C60" s="95">
        <v>120218763.34999865</v>
      </c>
      <c r="D60" s="20"/>
      <c r="E60" s="96">
        <f t="shared" si="0"/>
        <v>120218763.34999865</v>
      </c>
      <c r="F60" s="95">
        <v>2094704.8999999983</v>
      </c>
      <c r="G60" s="20"/>
      <c r="H60" s="96">
        <f t="shared" si="1"/>
        <v>2094704.8999999983</v>
      </c>
      <c r="I60" s="95">
        <v>24871.96</v>
      </c>
      <c r="J60" s="20"/>
      <c r="K60" s="96">
        <f t="shared" si="2"/>
        <v>24871.96</v>
      </c>
      <c r="L60" s="95">
        <v>234.17000000000002</v>
      </c>
      <c r="M60" s="20"/>
      <c r="N60" s="96">
        <f t="shared" si="3"/>
        <v>234.17000000000002</v>
      </c>
      <c r="O60" s="95">
        <v>451795.54000000021</v>
      </c>
      <c r="P60" s="20"/>
      <c r="Q60" s="96">
        <f t="shared" si="4"/>
        <v>451795.54000000021</v>
      </c>
      <c r="R60" s="95">
        <v>117696900.69999865</v>
      </c>
      <c r="S60" s="20"/>
      <c r="T60" s="96">
        <f t="shared" si="5"/>
        <v>117696900.69999865</v>
      </c>
      <c r="U60" s="221">
        <f t="shared" si="13"/>
        <v>0</v>
      </c>
      <c r="W60" s="133" t="s">
        <v>48</v>
      </c>
      <c r="X60" s="114">
        <f t="shared" si="7"/>
        <v>0</v>
      </c>
      <c r="Y60" s="115">
        <f t="shared" si="8"/>
        <v>0</v>
      </c>
      <c r="Z60" s="115">
        <f t="shared" si="9"/>
        <v>0</v>
      </c>
      <c r="AA60" s="115">
        <f t="shared" si="10"/>
        <v>0</v>
      </c>
      <c r="AB60" s="115">
        <f t="shared" si="11"/>
        <v>0</v>
      </c>
      <c r="AC60" s="121">
        <f t="shared" si="12"/>
        <v>0</v>
      </c>
    </row>
    <row r="61" spans="1:29" ht="15.75">
      <c r="A61" s="255"/>
      <c r="B61" s="133" t="s">
        <v>49</v>
      </c>
      <c r="C61" s="95"/>
      <c r="D61" s="20"/>
      <c r="E61" s="96">
        <f t="shared" si="0"/>
        <v>0</v>
      </c>
      <c r="F61" s="95"/>
      <c r="G61" s="20"/>
      <c r="H61" s="96">
        <f t="shared" si="1"/>
        <v>0</v>
      </c>
      <c r="I61" s="95"/>
      <c r="J61" s="20"/>
      <c r="K61" s="96">
        <f t="shared" si="2"/>
        <v>0</v>
      </c>
      <c r="L61" s="95"/>
      <c r="M61" s="20"/>
      <c r="N61" s="96">
        <f t="shared" si="3"/>
        <v>0</v>
      </c>
      <c r="O61" s="95"/>
      <c r="P61" s="20"/>
      <c r="Q61" s="96">
        <f t="shared" si="4"/>
        <v>0</v>
      </c>
      <c r="R61" s="95"/>
      <c r="S61" s="20"/>
      <c r="T61" s="96">
        <f t="shared" si="5"/>
        <v>0</v>
      </c>
      <c r="U61" s="221">
        <f t="shared" si="13"/>
        <v>0</v>
      </c>
      <c r="W61" s="133" t="s">
        <v>49</v>
      </c>
      <c r="X61" s="114">
        <f t="shared" si="7"/>
        <v>0</v>
      </c>
      <c r="Y61" s="115">
        <f t="shared" si="8"/>
        <v>0</v>
      </c>
      <c r="Z61" s="115">
        <f t="shared" si="9"/>
        <v>0</v>
      </c>
      <c r="AA61" s="115">
        <f t="shared" si="10"/>
        <v>0</v>
      </c>
      <c r="AB61" s="115">
        <f t="shared" si="11"/>
        <v>0</v>
      </c>
      <c r="AC61" s="121">
        <f t="shared" si="12"/>
        <v>0</v>
      </c>
    </row>
    <row r="62" spans="1:29" ht="15.75">
      <c r="A62" s="256"/>
      <c r="B62" s="134" t="s">
        <v>50</v>
      </c>
      <c r="C62" s="97"/>
      <c r="D62" s="98"/>
      <c r="E62" s="99">
        <f t="shared" si="0"/>
        <v>0</v>
      </c>
      <c r="F62" s="97"/>
      <c r="G62" s="98"/>
      <c r="H62" s="99">
        <f t="shared" si="1"/>
        <v>0</v>
      </c>
      <c r="I62" s="97"/>
      <c r="J62" s="98"/>
      <c r="K62" s="99">
        <f t="shared" si="2"/>
        <v>0</v>
      </c>
      <c r="L62" s="97"/>
      <c r="M62" s="98"/>
      <c r="N62" s="99">
        <f t="shared" si="3"/>
        <v>0</v>
      </c>
      <c r="O62" s="97"/>
      <c r="P62" s="98"/>
      <c r="Q62" s="99">
        <f t="shared" si="4"/>
        <v>0</v>
      </c>
      <c r="R62" s="97"/>
      <c r="S62" s="98"/>
      <c r="T62" s="99">
        <f t="shared" si="5"/>
        <v>0</v>
      </c>
      <c r="U62" s="222">
        <f t="shared" si="13"/>
        <v>0</v>
      </c>
      <c r="W62" s="134" t="s">
        <v>50</v>
      </c>
      <c r="X62" s="114">
        <f t="shared" si="7"/>
        <v>0</v>
      </c>
      <c r="Y62" s="115">
        <f t="shared" si="8"/>
        <v>0</v>
      </c>
      <c r="Z62" s="115">
        <f t="shared" si="9"/>
        <v>0</v>
      </c>
      <c r="AA62" s="115">
        <f t="shared" si="10"/>
        <v>0</v>
      </c>
      <c r="AB62" s="115">
        <f t="shared" si="11"/>
        <v>0</v>
      </c>
      <c r="AC62" s="121">
        <f t="shared" si="12"/>
        <v>0</v>
      </c>
    </row>
    <row r="63" spans="1:29" ht="15.75" customHeight="1">
      <c r="A63" s="254">
        <v>42564</v>
      </c>
      <c r="B63" s="133" t="s">
        <v>42</v>
      </c>
      <c r="C63" s="95">
        <v>65818039.65999943</v>
      </c>
      <c r="D63" s="20"/>
      <c r="E63" s="96">
        <f t="shared" si="0"/>
        <v>65818039.65999943</v>
      </c>
      <c r="F63" s="95">
        <v>532825.82999999996</v>
      </c>
      <c r="G63" s="20"/>
      <c r="H63" s="96">
        <f t="shared" si="1"/>
        <v>532825.82999999996</v>
      </c>
      <c r="I63" s="95">
        <v>132548.94</v>
      </c>
      <c r="J63" s="20"/>
      <c r="K63" s="96">
        <f t="shared" si="2"/>
        <v>132548.94</v>
      </c>
      <c r="L63" s="95">
        <v>145662.38</v>
      </c>
      <c r="M63" s="20"/>
      <c r="N63" s="96">
        <f t="shared" si="3"/>
        <v>145662.38</v>
      </c>
      <c r="O63" s="95">
        <v>16884.23</v>
      </c>
      <c r="P63" s="20"/>
      <c r="Q63" s="96">
        <f t="shared" si="4"/>
        <v>16884.23</v>
      </c>
      <c r="R63" s="95">
        <v>65255216.15999943</v>
      </c>
      <c r="S63" s="20"/>
      <c r="T63" s="96">
        <f t="shared" si="5"/>
        <v>65255216.15999943</v>
      </c>
      <c r="U63" s="221">
        <f t="shared" si="13"/>
        <v>0</v>
      </c>
      <c r="W63" s="132" t="s">
        <v>42</v>
      </c>
      <c r="X63" s="110">
        <f t="shared" si="7"/>
        <v>0</v>
      </c>
      <c r="Y63" s="111">
        <f t="shared" si="8"/>
        <v>0</v>
      </c>
      <c r="Z63" s="111">
        <f t="shared" si="9"/>
        <v>0</v>
      </c>
      <c r="AA63" s="111">
        <f t="shared" si="10"/>
        <v>0</v>
      </c>
      <c r="AB63" s="111">
        <f t="shared" si="11"/>
        <v>0</v>
      </c>
      <c r="AC63" s="123">
        <f t="shared" si="12"/>
        <v>0</v>
      </c>
    </row>
    <row r="64" spans="1:29" ht="15.75">
      <c r="A64" s="255"/>
      <c r="B64" s="133" t="s">
        <v>43</v>
      </c>
      <c r="C64" s="95">
        <v>52277030.820000209</v>
      </c>
      <c r="D64" s="20">
        <v>52277070</v>
      </c>
      <c r="E64" s="96">
        <f t="shared" si="0"/>
        <v>-39.17999979108572</v>
      </c>
      <c r="F64" s="95">
        <v>324850.64</v>
      </c>
      <c r="G64" s="20" t="s">
        <v>754</v>
      </c>
      <c r="H64" s="96">
        <f t="shared" si="1"/>
        <v>324526.64</v>
      </c>
      <c r="I64" s="95">
        <v>45013.53</v>
      </c>
      <c r="J64" s="20" t="s">
        <v>951</v>
      </c>
      <c r="K64" s="96">
        <f t="shared" si="2"/>
        <v>44968.53</v>
      </c>
      <c r="L64" s="95">
        <v>16263.6</v>
      </c>
      <c r="M64" s="20" t="s">
        <v>952</v>
      </c>
      <c r="N64" s="96">
        <f t="shared" si="3"/>
        <v>16247.6</v>
      </c>
      <c r="O64" s="95">
        <v>152807.21</v>
      </c>
      <c r="P64" s="20" t="s">
        <v>755</v>
      </c>
      <c r="Q64" s="96">
        <f t="shared" si="4"/>
        <v>0.20999999999185093</v>
      </c>
      <c r="R64" s="95">
        <v>51828122.900000215</v>
      </c>
      <c r="S64" s="20">
        <v>48404803</v>
      </c>
      <c r="T64" s="96">
        <f t="shared" si="5"/>
        <v>3423319.9000002146</v>
      </c>
      <c r="U64" s="221">
        <f t="shared" si="13"/>
        <v>1</v>
      </c>
      <c r="W64" s="133" t="s">
        <v>43</v>
      </c>
      <c r="X64" s="114">
        <f t="shared" si="7"/>
        <v>0</v>
      </c>
      <c r="Y64" s="115">
        <f t="shared" si="8"/>
        <v>1</v>
      </c>
      <c r="Z64" s="115">
        <f t="shared" si="9"/>
        <v>1</v>
      </c>
      <c r="AA64" s="115">
        <f t="shared" si="10"/>
        <v>1</v>
      </c>
      <c r="AB64" s="115">
        <f t="shared" si="11"/>
        <v>0</v>
      </c>
      <c r="AC64" s="121">
        <f t="shared" si="12"/>
        <v>1</v>
      </c>
    </row>
    <row r="65" spans="1:29" ht="15.75">
      <c r="A65" s="255"/>
      <c r="B65" s="104" t="s">
        <v>44</v>
      </c>
      <c r="C65" s="95"/>
      <c r="D65" s="20">
        <v>127199590</v>
      </c>
      <c r="E65" s="96">
        <f t="shared" si="0"/>
        <v>-127199590</v>
      </c>
      <c r="F65" s="95"/>
      <c r="G65" s="20" t="s">
        <v>55</v>
      </c>
      <c r="H65" s="96">
        <f t="shared" si="1"/>
        <v>0</v>
      </c>
      <c r="I65" s="95"/>
      <c r="J65" s="20" t="s">
        <v>55</v>
      </c>
      <c r="K65" s="96">
        <f t="shared" si="2"/>
        <v>0</v>
      </c>
      <c r="L65" s="95"/>
      <c r="M65" s="20" t="s">
        <v>55</v>
      </c>
      <c r="N65" s="96">
        <f t="shared" si="3"/>
        <v>0</v>
      </c>
      <c r="O65" s="95"/>
      <c r="P65" s="20" t="s">
        <v>55</v>
      </c>
      <c r="Q65" s="96">
        <f t="shared" si="4"/>
        <v>0</v>
      </c>
      <c r="R65" s="95"/>
      <c r="S65" s="20">
        <v>0</v>
      </c>
      <c r="T65" s="96">
        <f t="shared" si="5"/>
        <v>0</v>
      </c>
      <c r="U65" s="221">
        <f t="shared" si="13"/>
        <v>1</v>
      </c>
      <c r="W65" s="104" t="s">
        <v>44</v>
      </c>
      <c r="X65" s="114">
        <f t="shared" si="7"/>
        <v>0</v>
      </c>
      <c r="Y65" s="115">
        <f t="shared" si="8"/>
        <v>0</v>
      </c>
      <c r="Z65" s="115">
        <f t="shared" si="9"/>
        <v>0</v>
      </c>
      <c r="AA65" s="115">
        <f t="shared" si="10"/>
        <v>0</v>
      </c>
      <c r="AB65" s="115">
        <f t="shared" si="11"/>
        <v>0</v>
      </c>
      <c r="AC65" s="121">
        <f t="shared" si="12"/>
        <v>0</v>
      </c>
    </row>
    <row r="66" spans="1:29" ht="15.75">
      <c r="A66" s="255"/>
      <c r="B66" s="133" t="s">
        <v>45</v>
      </c>
      <c r="C66" s="95"/>
      <c r="D66" s="20"/>
      <c r="E66" s="96">
        <f t="shared" si="0"/>
        <v>0</v>
      </c>
      <c r="F66" s="95"/>
      <c r="G66" s="20"/>
      <c r="H66" s="96">
        <f t="shared" si="1"/>
        <v>0</v>
      </c>
      <c r="I66" s="95"/>
      <c r="J66" s="20"/>
      <c r="K66" s="96">
        <f t="shared" si="2"/>
        <v>0</v>
      </c>
      <c r="L66" s="95"/>
      <c r="M66" s="20"/>
      <c r="N66" s="96">
        <f t="shared" si="3"/>
        <v>0</v>
      </c>
      <c r="O66" s="95"/>
      <c r="P66" s="20"/>
      <c r="Q66" s="96">
        <f t="shared" si="4"/>
        <v>0</v>
      </c>
      <c r="R66" s="95"/>
      <c r="S66" s="20"/>
      <c r="T66" s="96">
        <f t="shared" si="5"/>
        <v>0</v>
      </c>
      <c r="U66" s="221">
        <f t="shared" si="13"/>
        <v>0</v>
      </c>
      <c r="W66" s="133" t="s">
        <v>45</v>
      </c>
      <c r="X66" s="114">
        <f t="shared" si="7"/>
        <v>0</v>
      </c>
      <c r="Y66" s="115">
        <f t="shared" si="8"/>
        <v>0</v>
      </c>
      <c r="Z66" s="115">
        <f t="shared" si="9"/>
        <v>0</v>
      </c>
      <c r="AA66" s="115">
        <f t="shared" si="10"/>
        <v>0</v>
      </c>
      <c r="AB66" s="115">
        <f t="shared" si="11"/>
        <v>0</v>
      </c>
      <c r="AC66" s="121">
        <f t="shared" si="12"/>
        <v>0</v>
      </c>
    </row>
    <row r="67" spans="1:29" ht="15.75">
      <c r="A67" s="255"/>
      <c r="B67" s="133" t="s">
        <v>46</v>
      </c>
      <c r="C67" s="95"/>
      <c r="D67" s="20"/>
      <c r="E67" s="96">
        <f t="shared" si="0"/>
        <v>0</v>
      </c>
      <c r="F67" s="95"/>
      <c r="G67" s="20"/>
      <c r="H67" s="96">
        <f t="shared" si="1"/>
        <v>0</v>
      </c>
      <c r="I67" s="95"/>
      <c r="J67" s="20"/>
      <c r="K67" s="96">
        <f t="shared" si="2"/>
        <v>0</v>
      </c>
      <c r="L67" s="95"/>
      <c r="M67" s="20"/>
      <c r="N67" s="96">
        <f t="shared" si="3"/>
        <v>0</v>
      </c>
      <c r="O67" s="95"/>
      <c r="P67" s="20"/>
      <c r="Q67" s="96">
        <f t="shared" si="4"/>
        <v>0</v>
      </c>
      <c r="R67" s="95"/>
      <c r="S67" s="20"/>
      <c r="T67" s="96">
        <f t="shared" si="5"/>
        <v>0</v>
      </c>
      <c r="U67" s="221">
        <f t="shared" si="13"/>
        <v>0</v>
      </c>
      <c r="W67" s="133" t="s">
        <v>46</v>
      </c>
      <c r="X67" s="114">
        <f t="shared" si="7"/>
        <v>0</v>
      </c>
      <c r="Y67" s="115">
        <f t="shared" si="8"/>
        <v>0</v>
      </c>
      <c r="Z67" s="115">
        <f t="shared" si="9"/>
        <v>0</v>
      </c>
      <c r="AA67" s="115">
        <f t="shared" si="10"/>
        <v>0</v>
      </c>
      <c r="AB67" s="115">
        <f t="shared" si="11"/>
        <v>0</v>
      </c>
      <c r="AC67" s="121">
        <f t="shared" si="12"/>
        <v>0</v>
      </c>
    </row>
    <row r="68" spans="1:29" ht="15.75">
      <c r="A68" s="255"/>
      <c r="B68" s="133" t="s">
        <v>47</v>
      </c>
      <c r="C68" s="95">
        <v>35915504.340000145</v>
      </c>
      <c r="D68" s="20"/>
      <c r="E68" s="96">
        <f t="shared" si="0"/>
        <v>35915504.340000145</v>
      </c>
      <c r="F68" s="95">
        <v>315458.42</v>
      </c>
      <c r="G68" s="20"/>
      <c r="H68" s="96">
        <f t="shared" si="1"/>
        <v>315458.42</v>
      </c>
      <c r="I68" s="95">
        <v>77953.81</v>
      </c>
      <c r="J68" s="20"/>
      <c r="K68" s="96">
        <f t="shared" si="2"/>
        <v>77953.81</v>
      </c>
      <c r="L68" s="95">
        <v>17775.98</v>
      </c>
      <c r="M68" s="20"/>
      <c r="N68" s="96">
        <f t="shared" si="3"/>
        <v>17775.98</v>
      </c>
      <c r="O68" s="95">
        <v>489380.71999999991</v>
      </c>
      <c r="P68" s="20"/>
      <c r="Q68" s="96">
        <f t="shared" si="4"/>
        <v>489380.71999999991</v>
      </c>
      <c r="R68" s="95">
        <v>37182849.030000143</v>
      </c>
      <c r="S68" s="20"/>
      <c r="T68" s="96">
        <f t="shared" si="5"/>
        <v>37182849.030000143</v>
      </c>
      <c r="U68" s="221">
        <f t="shared" si="13"/>
        <v>0</v>
      </c>
      <c r="W68" s="133" t="s">
        <v>47</v>
      </c>
      <c r="X68" s="114">
        <f t="shared" si="7"/>
        <v>0</v>
      </c>
      <c r="Y68" s="115">
        <f t="shared" si="8"/>
        <v>0</v>
      </c>
      <c r="Z68" s="115">
        <f t="shared" si="9"/>
        <v>0</v>
      </c>
      <c r="AA68" s="115">
        <f t="shared" si="10"/>
        <v>0</v>
      </c>
      <c r="AB68" s="115">
        <f t="shared" si="11"/>
        <v>0</v>
      </c>
      <c r="AC68" s="121">
        <f t="shared" si="12"/>
        <v>0</v>
      </c>
    </row>
    <row r="69" spans="1:29" ht="15.75">
      <c r="A69" s="255"/>
      <c r="B69" s="133" t="s">
        <v>48</v>
      </c>
      <c r="C69" s="95">
        <v>117696900.69999865</v>
      </c>
      <c r="D69" s="20"/>
      <c r="E69" s="96">
        <f t="shared" si="0"/>
        <v>117696900.69999865</v>
      </c>
      <c r="F69" s="95">
        <v>907218.99000000104</v>
      </c>
      <c r="G69" s="20"/>
      <c r="H69" s="96">
        <f t="shared" si="1"/>
        <v>907218.99000000104</v>
      </c>
      <c r="I69" s="95">
        <v>0</v>
      </c>
      <c r="J69" s="20"/>
      <c r="K69" s="96">
        <f t="shared" si="2"/>
        <v>0</v>
      </c>
      <c r="L69" s="95">
        <v>0</v>
      </c>
      <c r="M69" s="20"/>
      <c r="N69" s="96">
        <f t="shared" si="3"/>
        <v>0</v>
      </c>
      <c r="O69" s="95">
        <v>368122.19</v>
      </c>
      <c r="P69" s="20"/>
      <c r="Q69" s="96">
        <f t="shared" si="4"/>
        <v>368122.19</v>
      </c>
      <c r="R69" s="95">
        <v>119943684.90999866</v>
      </c>
      <c r="S69" s="20"/>
      <c r="T69" s="96">
        <f t="shared" si="5"/>
        <v>119943684.90999866</v>
      </c>
      <c r="U69" s="221">
        <f t="shared" si="13"/>
        <v>0</v>
      </c>
      <c r="W69" s="133" t="s">
        <v>48</v>
      </c>
      <c r="X69" s="114">
        <f t="shared" si="7"/>
        <v>0</v>
      </c>
      <c r="Y69" s="115">
        <f t="shared" si="8"/>
        <v>0</v>
      </c>
      <c r="Z69" s="115">
        <f t="shared" si="9"/>
        <v>0</v>
      </c>
      <c r="AA69" s="115">
        <f t="shared" si="10"/>
        <v>0</v>
      </c>
      <c r="AB69" s="115">
        <f t="shared" si="11"/>
        <v>0</v>
      </c>
      <c r="AC69" s="121">
        <f t="shared" si="12"/>
        <v>0</v>
      </c>
    </row>
    <row r="70" spans="1:29" ht="15.75">
      <c r="A70" s="255"/>
      <c r="B70" s="133" t="s">
        <v>49</v>
      </c>
      <c r="C70" s="95">
        <v>98629275.009999424</v>
      </c>
      <c r="D70" s="20"/>
      <c r="E70" s="96">
        <f t="shared" si="0"/>
        <v>98629275.009999424</v>
      </c>
      <c r="F70" s="95">
        <v>3046276.9100000025</v>
      </c>
      <c r="G70" s="20"/>
      <c r="H70" s="96">
        <f t="shared" si="1"/>
        <v>3046276.9100000025</v>
      </c>
      <c r="I70" s="95">
        <v>112197.04000000001</v>
      </c>
      <c r="J70" s="20"/>
      <c r="K70" s="96">
        <f t="shared" si="2"/>
        <v>112197.04000000001</v>
      </c>
      <c r="L70" s="95">
        <v>106548.38</v>
      </c>
      <c r="M70" s="20"/>
      <c r="N70" s="96">
        <f t="shared" si="3"/>
        <v>106548.38</v>
      </c>
      <c r="O70" s="95">
        <v>1033695.7799999999</v>
      </c>
      <c r="P70" s="20"/>
      <c r="Q70" s="96">
        <f t="shared" si="4"/>
        <v>1033695.7799999999</v>
      </c>
      <c r="R70" s="95">
        <v>104554562.22999942</v>
      </c>
      <c r="S70" s="20"/>
      <c r="T70" s="96">
        <f t="shared" si="5"/>
        <v>104554562.22999942</v>
      </c>
      <c r="U70" s="221">
        <f t="shared" si="13"/>
        <v>0</v>
      </c>
      <c r="W70" s="133" t="s">
        <v>49</v>
      </c>
      <c r="X70" s="114">
        <f t="shared" si="7"/>
        <v>0</v>
      </c>
      <c r="Y70" s="115">
        <f t="shared" si="8"/>
        <v>0</v>
      </c>
      <c r="Z70" s="115">
        <f t="shared" si="9"/>
        <v>0</v>
      </c>
      <c r="AA70" s="115">
        <f t="shared" si="10"/>
        <v>0</v>
      </c>
      <c r="AB70" s="115">
        <f t="shared" si="11"/>
        <v>0</v>
      </c>
      <c r="AC70" s="121">
        <f t="shared" si="12"/>
        <v>0</v>
      </c>
    </row>
    <row r="71" spans="1:29" ht="15.75">
      <c r="A71" s="256"/>
      <c r="B71" s="133" t="s">
        <v>50</v>
      </c>
      <c r="C71" s="95"/>
      <c r="D71" s="20"/>
      <c r="E71" s="96">
        <f t="shared" si="0"/>
        <v>0</v>
      </c>
      <c r="F71" s="95"/>
      <c r="G71" s="20"/>
      <c r="H71" s="96">
        <f t="shared" si="1"/>
        <v>0</v>
      </c>
      <c r="I71" s="95"/>
      <c r="J71" s="20"/>
      <c r="K71" s="96">
        <f t="shared" si="2"/>
        <v>0</v>
      </c>
      <c r="L71" s="95"/>
      <c r="M71" s="20"/>
      <c r="N71" s="96">
        <f t="shared" si="3"/>
        <v>0</v>
      </c>
      <c r="O71" s="95"/>
      <c r="P71" s="20"/>
      <c r="Q71" s="96">
        <f t="shared" si="4"/>
        <v>0</v>
      </c>
      <c r="R71" s="95"/>
      <c r="S71" s="20"/>
      <c r="T71" s="96">
        <f t="shared" si="5"/>
        <v>0</v>
      </c>
      <c r="U71" s="221">
        <f t="shared" si="13"/>
        <v>0</v>
      </c>
      <c r="W71" s="134" t="s">
        <v>50</v>
      </c>
      <c r="X71" s="118">
        <f t="shared" si="7"/>
        <v>0</v>
      </c>
      <c r="Y71" s="119">
        <f t="shared" si="8"/>
        <v>0</v>
      </c>
      <c r="Z71" s="119">
        <f t="shared" si="9"/>
        <v>0</v>
      </c>
      <c r="AA71" s="119">
        <f t="shared" si="10"/>
        <v>0</v>
      </c>
      <c r="AB71" s="119">
        <f t="shared" si="11"/>
        <v>0</v>
      </c>
      <c r="AC71" s="124">
        <f t="shared" si="12"/>
        <v>0</v>
      </c>
    </row>
    <row r="72" spans="1:29" ht="15.75" customHeight="1">
      <c r="A72" s="254">
        <v>42565</v>
      </c>
      <c r="B72" s="132" t="s">
        <v>42</v>
      </c>
      <c r="C72" s="92">
        <v>65255216.15999943</v>
      </c>
      <c r="D72" s="93"/>
      <c r="E72" s="94">
        <f t="shared" si="0"/>
        <v>65255216.15999943</v>
      </c>
      <c r="F72" s="92">
        <v>621322.87999999989</v>
      </c>
      <c r="G72" s="93"/>
      <c r="H72" s="94">
        <f t="shared" si="1"/>
        <v>621322.87999999989</v>
      </c>
      <c r="I72" s="92">
        <v>18881.64</v>
      </c>
      <c r="J72" s="93"/>
      <c r="K72" s="94">
        <f t="shared" si="2"/>
        <v>18881.64</v>
      </c>
      <c r="L72" s="92">
        <v>0</v>
      </c>
      <c r="M72" s="93"/>
      <c r="N72" s="94">
        <f t="shared" si="3"/>
        <v>0</v>
      </c>
      <c r="O72" s="92">
        <v>298729.87999999995</v>
      </c>
      <c r="P72" s="93"/>
      <c r="Q72" s="94">
        <f t="shared" si="4"/>
        <v>298729.87999999995</v>
      </c>
      <c r="R72" s="92">
        <v>69756718.389999405</v>
      </c>
      <c r="S72" s="93"/>
      <c r="T72" s="94">
        <f t="shared" si="5"/>
        <v>69756718.389999405</v>
      </c>
      <c r="U72" s="220">
        <f t="shared" si="13"/>
        <v>0</v>
      </c>
      <c r="W72" s="132" t="s">
        <v>42</v>
      </c>
      <c r="X72" s="114">
        <f t="shared" si="7"/>
        <v>0</v>
      </c>
      <c r="Y72" s="115">
        <f t="shared" si="8"/>
        <v>0</v>
      </c>
      <c r="Z72" s="115">
        <f t="shared" si="9"/>
        <v>0</v>
      </c>
      <c r="AA72" s="115">
        <f t="shared" si="10"/>
        <v>0</v>
      </c>
      <c r="AB72" s="115">
        <f t="shared" si="11"/>
        <v>0</v>
      </c>
      <c r="AC72" s="121">
        <f t="shared" si="12"/>
        <v>0</v>
      </c>
    </row>
    <row r="73" spans="1:29" ht="15.75">
      <c r="A73" s="255"/>
      <c r="B73" s="133" t="s">
        <v>43</v>
      </c>
      <c r="C73" s="95">
        <v>51828122.900000215</v>
      </c>
      <c r="D73" s="20">
        <v>48407</v>
      </c>
      <c r="E73" s="96">
        <f t="shared" ref="E73:E136" si="14">C73-D73</f>
        <v>51779715.900000215</v>
      </c>
      <c r="F73" s="95">
        <v>499695.27</v>
      </c>
      <c r="G73" s="20" t="s">
        <v>756</v>
      </c>
      <c r="H73" s="96">
        <f t="shared" ref="H73:H136" si="15">F73-G73</f>
        <v>499196.27</v>
      </c>
      <c r="I73" s="95">
        <v>75619.03</v>
      </c>
      <c r="J73" s="20" t="s">
        <v>953</v>
      </c>
      <c r="K73" s="96">
        <f t="shared" ref="K73:K136" si="16">I73-J73</f>
        <v>75544.03</v>
      </c>
      <c r="L73" s="95">
        <v>48149.93</v>
      </c>
      <c r="M73" s="20" t="s">
        <v>954</v>
      </c>
      <c r="N73" s="96">
        <f t="shared" ref="N73:N136" si="17">L73-M73</f>
        <v>48101.93</v>
      </c>
      <c r="O73" s="95">
        <v>0</v>
      </c>
      <c r="P73" s="20" t="s">
        <v>55</v>
      </c>
      <c r="Q73" s="96">
        <f t="shared" ref="Q73:Q136" si="18">O73-P73</f>
        <v>0</v>
      </c>
      <c r="R73" s="95">
        <v>51355896.73000022</v>
      </c>
      <c r="S73" s="20">
        <v>51</v>
      </c>
      <c r="T73" s="96">
        <f t="shared" ref="T73:T136" si="19">R73-S73</f>
        <v>51355845.73000022</v>
      </c>
      <c r="U73" s="221">
        <f t="shared" si="13"/>
        <v>1</v>
      </c>
      <c r="W73" s="133" t="s">
        <v>43</v>
      </c>
      <c r="X73" s="114">
        <f t="shared" si="7"/>
        <v>1</v>
      </c>
      <c r="Y73" s="115">
        <f t="shared" si="8"/>
        <v>1</v>
      </c>
      <c r="Z73" s="115">
        <f t="shared" si="9"/>
        <v>1</v>
      </c>
      <c r="AA73" s="115">
        <f t="shared" si="10"/>
        <v>1</v>
      </c>
      <c r="AB73" s="115">
        <f t="shared" si="11"/>
        <v>0</v>
      </c>
      <c r="AC73" s="121">
        <f t="shared" si="12"/>
        <v>1</v>
      </c>
    </row>
    <row r="74" spans="1:29" ht="15.75">
      <c r="A74" s="255"/>
      <c r="B74" s="104" t="s">
        <v>44</v>
      </c>
      <c r="C74" s="95">
        <v>127199530.45999424</v>
      </c>
      <c r="D74" s="20">
        <v>126</v>
      </c>
      <c r="E74" s="96">
        <f t="shared" si="14"/>
        <v>127199404.45999424</v>
      </c>
      <c r="F74" s="95">
        <v>4797120.7799999975</v>
      </c>
      <c r="G74" s="20" t="s">
        <v>737</v>
      </c>
      <c r="H74" s="96">
        <f t="shared" si="15"/>
        <v>4797116.7799999975</v>
      </c>
      <c r="I74" s="95">
        <v>152910.34</v>
      </c>
      <c r="J74" s="20" t="s">
        <v>955</v>
      </c>
      <c r="K74" s="96">
        <f t="shared" si="16"/>
        <v>152758.34</v>
      </c>
      <c r="L74" s="95">
        <v>2627.61</v>
      </c>
      <c r="M74" s="20" t="s">
        <v>509</v>
      </c>
      <c r="N74" s="96">
        <f t="shared" si="17"/>
        <v>2625.61</v>
      </c>
      <c r="O74" s="95">
        <v>341942.74</v>
      </c>
      <c r="P74" s="20" t="s">
        <v>757</v>
      </c>
      <c r="Q74" s="96">
        <f t="shared" si="18"/>
        <v>341601.74</v>
      </c>
      <c r="R74" s="95">
        <v>122210749.66999424</v>
      </c>
      <c r="S74" s="20">
        <v>121</v>
      </c>
      <c r="T74" s="96">
        <f t="shared" si="19"/>
        <v>122210628.66999424</v>
      </c>
      <c r="U74" s="221">
        <f t="shared" si="13"/>
        <v>1</v>
      </c>
      <c r="W74" s="104" t="s">
        <v>44</v>
      </c>
      <c r="X74" s="114">
        <f t="shared" ref="X74:X137" si="20">+IF(AND(C74&lt;&gt;0,D74&lt;&gt;0,OR(E74&gt;100,E74&lt;-100)),1,0)</f>
        <v>1</v>
      </c>
      <c r="Y74" s="115">
        <f t="shared" ref="Y74:Y137" si="21">+IF(AND(F74&lt;&gt;0,G74&lt;&gt;0,OR(H74&gt;100,H74&lt;-100)),1,0)</f>
        <v>1</v>
      </c>
      <c r="Z74" s="115">
        <f t="shared" ref="Z74:Z137" si="22">+IF(AND(I74&lt;&gt;0,J74&lt;&gt;0,OR(K74&gt;100,K74&lt;-100)),1,0)</f>
        <v>1</v>
      </c>
      <c r="AA74" s="115">
        <f t="shared" ref="AA74:AA137" si="23">+IF(AND(L74&lt;&gt;0,M74&lt;&gt;0,OR(N74&gt;100,N74&lt;-100)),1,0)</f>
        <v>1</v>
      </c>
      <c r="AB74" s="115">
        <f t="shared" ref="AB74:AB137" si="24">+IF(AND(O74&lt;&gt;0,P74&lt;&gt;0,OR(Q74&gt;100,Q74&lt;-100)),1,0)</f>
        <v>1</v>
      </c>
      <c r="AC74" s="121">
        <f t="shared" ref="AC74:AC137" si="25">+IF(AND(R74&lt;&gt;0,S74&lt;&gt;0,OR(T74&gt;100,T74&lt;-100)),1,0)</f>
        <v>1</v>
      </c>
    </row>
    <row r="75" spans="1:29" ht="15.75">
      <c r="A75" s="255"/>
      <c r="B75" s="133" t="s">
        <v>45</v>
      </c>
      <c r="C75" s="95">
        <v>69477908.301397905</v>
      </c>
      <c r="D75" s="20"/>
      <c r="E75" s="96">
        <f t="shared" si="14"/>
        <v>69477908.301397905</v>
      </c>
      <c r="F75" s="95">
        <v>1931470.8499999996</v>
      </c>
      <c r="G75" s="20"/>
      <c r="H75" s="96">
        <f t="shared" si="15"/>
        <v>1931470.8499999996</v>
      </c>
      <c r="I75" s="95">
        <v>35152.629999999997</v>
      </c>
      <c r="J75" s="20"/>
      <c r="K75" s="96">
        <f t="shared" si="16"/>
        <v>35152.629999999997</v>
      </c>
      <c r="L75" s="95">
        <v>49566.090000000004</v>
      </c>
      <c r="M75" s="20"/>
      <c r="N75" s="96">
        <f t="shared" si="17"/>
        <v>49566.090000000004</v>
      </c>
      <c r="O75" s="95">
        <v>748986.88000000059</v>
      </c>
      <c r="P75" s="20"/>
      <c r="Q75" s="96">
        <f t="shared" si="18"/>
        <v>748986.88000000059</v>
      </c>
      <c r="R75" s="95">
        <v>69993167.611397907</v>
      </c>
      <c r="S75" s="20"/>
      <c r="T75" s="96">
        <f t="shared" si="19"/>
        <v>69993167.611397907</v>
      </c>
      <c r="U75" s="221">
        <f t="shared" si="13"/>
        <v>0</v>
      </c>
      <c r="W75" s="133" t="s">
        <v>45</v>
      </c>
      <c r="X75" s="114">
        <f t="shared" si="20"/>
        <v>0</v>
      </c>
      <c r="Y75" s="115">
        <f t="shared" si="21"/>
        <v>0</v>
      </c>
      <c r="Z75" s="115">
        <f t="shared" si="22"/>
        <v>0</v>
      </c>
      <c r="AA75" s="115">
        <f t="shared" si="23"/>
        <v>0</v>
      </c>
      <c r="AB75" s="115">
        <f t="shared" si="24"/>
        <v>0</v>
      </c>
      <c r="AC75" s="121">
        <f t="shared" si="25"/>
        <v>0</v>
      </c>
    </row>
    <row r="76" spans="1:29" ht="15.75">
      <c r="A76" s="255"/>
      <c r="B76" s="133" t="s">
        <v>46</v>
      </c>
      <c r="C76" s="95">
        <v>130752945.03999843</v>
      </c>
      <c r="D76" s="20"/>
      <c r="E76" s="96">
        <f t="shared" si="14"/>
        <v>130752945.03999843</v>
      </c>
      <c r="F76" s="95">
        <v>2673830.1999999988</v>
      </c>
      <c r="G76" s="20"/>
      <c r="H76" s="96">
        <f t="shared" si="15"/>
        <v>2673830.1999999988</v>
      </c>
      <c r="I76" s="95">
        <v>0</v>
      </c>
      <c r="J76" s="20"/>
      <c r="K76" s="96">
        <f t="shared" si="16"/>
        <v>0</v>
      </c>
      <c r="L76" s="95">
        <v>0</v>
      </c>
      <c r="M76" s="20"/>
      <c r="N76" s="96">
        <f t="shared" si="17"/>
        <v>0</v>
      </c>
      <c r="O76" s="95">
        <v>667842.96</v>
      </c>
      <c r="P76" s="20"/>
      <c r="Q76" s="96">
        <f t="shared" si="18"/>
        <v>667842.96</v>
      </c>
      <c r="R76" s="95">
        <v>127411271.87999842</v>
      </c>
      <c r="S76" s="20"/>
      <c r="T76" s="96">
        <f t="shared" si="19"/>
        <v>127411271.87999842</v>
      </c>
      <c r="U76" s="221">
        <f t="shared" si="13"/>
        <v>0</v>
      </c>
      <c r="W76" s="133" t="s">
        <v>46</v>
      </c>
      <c r="X76" s="114">
        <f t="shared" si="20"/>
        <v>0</v>
      </c>
      <c r="Y76" s="115">
        <f t="shared" si="21"/>
        <v>0</v>
      </c>
      <c r="Z76" s="115">
        <f t="shared" si="22"/>
        <v>0</v>
      </c>
      <c r="AA76" s="115">
        <f t="shared" si="23"/>
        <v>0</v>
      </c>
      <c r="AB76" s="115">
        <f t="shared" si="24"/>
        <v>0</v>
      </c>
      <c r="AC76" s="121">
        <f t="shared" si="25"/>
        <v>0</v>
      </c>
    </row>
    <row r="77" spans="1:29" ht="15.75">
      <c r="A77" s="255"/>
      <c r="B77" s="133" t="s">
        <v>47</v>
      </c>
      <c r="C77" s="95">
        <v>37182849.030000143</v>
      </c>
      <c r="D77" s="20"/>
      <c r="E77" s="96">
        <f t="shared" si="14"/>
        <v>37182849.030000143</v>
      </c>
      <c r="F77" s="95">
        <v>553089.29</v>
      </c>
      <c r="G77" s="20"/>
      <c r="H77" s="96">
        <f t="shared" si="15"/>
        <v>553089.29</v>
      </c>
      <c r="I77" s="95">
        <v>84174.6</v>
      </c>
      <c r="J77" s="20"/>
      <c r="K77" s="96">
        <f t="shared" si="16"/>
        <v>84174.6</v>
      </c>
      <c r="L77" s="95">
        <v>9872.0300000000007</v>
      </c>
      <c r="M77" s="20"/>
      <c r="N77" s="96">
        <f t="shared" si="17"/>
        <v>9872.0300000000007</v>
      </c>
      <c r="O77" s="95">
        <v>198645.68</v>
      </c>
      <c r="P77" s="20"/>
      <c r="Q77" s="96">
        <f t="shared" si="18"/>
        <v>198645.68</v>
      </c>
      <c r="R77" s="95">
        <v>39262485.120000161</v>
      </c>
      <c r="S77" s="20"/>
      <c r="T77" s="96">
        <f t="shared" si="19"/>
        <v>39262485.120000161</v>
      </c>
      <c r="U77" s="221">
        <f t="shared" si="13"/>
        <v>0</v>
      </c>
      <c r="W77" s="133" t="s">
        <v>47</v>
      </c>
      <c r="X77" s="114">
        <f t="shared" si="20"/>
        <v>0</v>
      </c>
      <c r="Y77" s="115">
        <f t="shared" si="21"/>
        <v>0</v>
      </c>
      <c r="Z77" s="115">
        <f t="shared" si="22"/>
        <v>0</v>
      </c>
      <c r="AA77" s="115">
        <f t="shared" si="23"/>
        <v>0</v>
      </c>
      <c r="AB77" s="115">
        <f t="shared" si="24"/>
        <v>0</v>
      </c>
      <c r="AC77" s="121">
        <f t="shared" si="25"/>
        <v>0</v>
      </c>
    </row>
    <row r="78" spans="1:29" ht="15.75">
      <c r="A78" s="255"/>
      <c r="B78" s="133" t="s">
        <v>48</v>
      </c>
      <c r="C78" s="95">
        <v>119943684.90999866</v>
      </c>
      <c r="D78" s="20"/>
      <c r="E78" s="96">
        <f t="shared" si="14"/>
        <v>119943684.90999866</v>
      </c>
      <c r="F78" s="95">
        <v>1734847.2400000009</v>
      </c>
      <c r="G78" s="20"/>
      <c r="H78" s="96">
        <f t="shared" si="15"/>
        <v>1734847.2400000009</v>
      </c>
      <c r="I78" s="95">
        <v>92111.449999999983</v>
      </c>
      <c r="J78" s="20"/>
      <c r="K78" s="96">
        <f t="shared" si="16"/>
        <v>92111.449999999983</v>
      </c>
      <c r="L78" s="95">
        <v>92815.69</v>
      </c>
      <c r="M78" s="20"/>
      <c r="N78" s="96">
        <f t="shared" si="17"/>
        <v>92815.69</v>
      </c>
      <c r="O78" s="95">
        <v>193436.14</v>
      </c>
      <c r="P78" s="20"/>
      <c r="Q78" s="96">
        <f t="shared" si="18"/>
        <v>193436.14</v>
      </c>
      <c r="R78" s="95">
        <v>131592922.31999865</v>
      </c>
      <c r="S78" s="20"/>
      <c r="T78" s="96">
        <f t="shared" si="19"/>
        <v>131592922.31999865</v>
      </c>
      <c r="U78" s="221">
        <f t="shared" si="13"/>
        <v>0</v>
      </c>
      <c r="W78" s="133" t="s">
        <v>48</v>
      </c>
      <c r="X78" s="114">
        <f t="shared" si="20"/>
        <v>0</v>
      </c>
      <c r="Y78" s="115">
        <f t="shared" si="21"/>
        <v>0</v>
      </c>
      <c r="Z78" s="115">
        <f t="shared" si="22"/>
        <v>0</v>
      </c>
      <c r="AA78" s="115">
        <f t="shared" si="23"/>
        <v>0</v>
      </c>
      <c r="AB78" s="115">
        <f t="shared" si="24"/>
        <v>0</v>
      </c>
      <c r="AC78" s="121">
        <f t="shared" si="25"/>
        <v>0</v>
      </c>
    </row>
    <row r="79" spans="1:29" ht="15.75">
      <c r="A79" s="255"/>
      <c r="B79" s="133" t="s">
        <v>49</v>
      </c>
      <c r="C79" s="95">
        <v>104554562.22999942</v>
      </c>
      <c r="D79" s="20"/>
      <c r="E79" s="96">
        <f t="shared" si="14"/>
        <v>104554562.22999942</v>
      </c>
      <c r="F79" s="95">
        <v>2246871.0900000022</v>
      </c>
      <c r="G79" s="20"/>
      <c r="H79" s="96">
        <f t="shared" si="15"/>
        <v>2246871.0900000022</v>
      </c>
      <c r="I79" s="95">
        <v>152326.04999999999</v>
      </c>
      <c r="J79" s="20"/>
      <c r="K79" s="96">
        <f t="shared" si="16"/>
        <v>152326.04999999999</v>
      </c>
      <c r="L79" s="95">
        <v>149598.91</v>
      </c>
      <c r="M79" s="20"/>
      <c r="N79" s="96">
        <f t="shared" si="17"/>
        <v>149598.91</v>
      </c>
      <c r="O79" s="95">
        <v>538599.18000000005</v>
      </c>
      <c r="P79" s="20"/>
      <c r="Q79" s="96">
        <f t="shared" si="18"/>
        <v>538599.18000000005</v>
      </c>
      <c r="R79" s="95">
        <v>101771819.09999943</v>
      </c>
      <c r="S79" s="20"/>
      <c r="T79" s="96">
        <f t="shared" si="19"/>
        <v>101771819.09999943</v>
      </c>
      <c r="U79" s="221">
        <f t="shared" si="13"/>
        <v>0</v>
      </c>
      <c r="W79" s="133" t="s">
        <v>49</v>
      </c>
      <c r="X79" s="114">
        <f t="shared" si="20"/>
        <v>0</v>
      </c>
      <c r="Y79" s="115">
        <f t="shared" si="21"/>
        <v>0</v>
      </c>
      <c r="Z79" s="115">
        <f t="shared" si="22"/>
        <v>0</v>
      </c>
      <c r="AA79" s="115">
        <f t="shared" si="23"/>
        <v>0</v>
      </c>
      <c r="AB79" s="115">
        <f t="shared" si="24"/>
        <v>0</v>
      </c>
      <c r="AC79" s="121">
        <f t="shared" si="25"/>
        <v>0</v>
      </c>
    </row>
    <row r="80" spans="1:29" ht="15.75">
      <c r="A80" s="256"/>
      <c r="B80" s="134" t="s">
        <v>50</v>
      </c>
      <c r="C80" s="97"/>
      <c r="D80" s="98"/>
      <c r="E80" s="99">
        <f t="shared" si="14"/>
        <v>0</v>
      </c>
      <c r="F80" s="97"/>
      <c r="G80" s="98"/>
      <c r="H80" s="99">
        <f t="shared" si="15"/>
        <v>0</v>
      </c>
      <c r="I80" s="97"/>
      <c r="J80" s="98"/>
      <c r="K80" s="99">
        <f t="shared" si="16"/>
        <v>0</v>
      </c>
      <c r="L80" s="97"/>
      <c r="M80" s="98"/>
      <c r="N80" s="99">
        <f t="shared" si="17"/>
        <v>0</v>
      </c>
      <c r="O80" s="97"/>
      <c r="P80" s="98"/>
      <c r="Q80" s="99">
        <f t="shared" si="18"/>
        <v>0</v>
      </c>
      <c r="R80" s="97"/>
      <c r="S80" s="98"/>
      <c r="T80" s="99">
        <f t="shared" si="19"/>
        <v>0</v>
      </c>
      <c r="U80" s="222">
        <f t="shared" si="13"/>
        <v>0</v>
      </c>
      <c r="W80" s="134" t="s">
        <v>50</v>
      </c>
      <c r="X80" s="114">
        <f t="shared" si="20"/>
        <v>0</v>
      </c>
      <c r="Y80" s="115">
        <f t="shared" si="21"/>
        <v>0</v>
      </c>
      <c r="Z80" s="115">
        <f t="shared" si="22"/>
        <v>0</v>
      </c>
      <c r="AA80" s="115">
        <f t="shared" si="23"/>
        <v>0</v>
      </c>
      <c r="AB80" s="115">
        <f t="shared" si="24"/>
        <v>0</v>
      </c>
      <c r="AC80" s="121">
        <f t="shared" si="25"/>
        <v>0</v>
      </c>
    </row>
    <row r="81" spans="1:29" ht="15.75" customHeight="1">
      <c r="A81" s="254">
        <v>42567</v>
      </c>
      <c r="B81" s="133" t="s">
        <v>42</v>
      </c>
      <c r="C81" s="95"/>
      <c r="D81" s="20"/>
      <c r="E81" s="96">
        <f t="shared" si="14"/>
        <v>0</v>
      </c>
      <c r="F81" s="95"/>
      <c r="G81" s="20"/>
      <c r="H81" s="96">
        <f t="shared" si="15"/>
        <v>0</v>
      </c>
      <c r="I81" s="95"/>
      <c r="J81" s="20"/>
      <c r="K81" s="96">
        <f t="shared" si="16"/>
        <v>0</v>
      </c>
      <c r="L81" s="95"/>
      <c r="M81" s="20"/>
      <c r="N81" s="96">
        <f t="shared" si="17"/>
        <v>0</v>
      </c>
      <c r="O81" s="95"/>
      <c r="P81" s="20"/>
      <c r="Q81" s="96">
        <f t="shared" si="18"/>
        <v>0</v>
      </c>
      <c r="R81" s="95"/>
      <c r="S81" s="20"/>
      <c r="T81" s="96">
        <f t="shared" si="19"/>
        <v>0</v>
      </c>
      <c r="U81" s="221">
        <f t="shared" si="13"/>
        <v>0</v>
      </c>
      <c r="W81" s="132" t="s">
        <v>42</v>
      </c>
      <c r="X81" s="110">
        <f t="shared" si="20"/>
        <v>0</v>
      </c>
      <c r="Y81" s="111">
        <f t="shared" si="21"/>
        <v>0</v>
      </c>
      <c r="Z81" s="111">
        <f t="shared" si="22"/>
        <v>0</v>
      </c>
      <c r="AA81" s="111">
        <f t="shared" si="23"/>
        <v>0</v>
      </c>
      <c r="AB81" s="111">
        <f t="shared" si="24"/>
        <v>0</v>
      </c>
      <c r="AC81" s="123">
        <f t="shared" si="25"/>
        <v>0</v>
      </c>
    </row>
    <row r="82" spans="1:29" ht="15.75">
      <c r="A82" s="255"/>
      <c r="B82" s="133" t="s">
        <v>43</v>
      </c>
      <c r="C82" s="95"/>
      <c r="D82" s="20"/>
      <c r="E82" s="96">
        <f t="shared" si="14"/>
        <v>0</v>
      </c>
      <c r="F82" s="95"/>
      <c r="G82" s="20"/>
      <c r="H82" s="96">
        <f t="shared" si="15"/>
        <v>0</v>
      </c>
      <c r="I82" s="95"/>
      <c r="J82" s="20"/>
      <c r="K82" s="96">
        <f t="shared" si="16"/>
        <v>0</v>
      </c>
      <c r="L82" s="95"/>
      <c r="M82" s="20"/>
      <c r="N82" s="96">
        <f t="shared" si="17"/>
        <v>0</v>
      </c>
      <c r="O82" s="95"/>
      <c r="P82" s="20"/>
      <c r="Q82" s="96">
        <f t="shared" si="18"/>
        <v>0</v>
      </c>
      <c r="R82" s="95"/>
      <c r="S82" s="20"/>
      <c r="T82" s="96">
        <f t="shared" si="19"/>
        <v>0</v>
      </c>
      <c r="U82" s="221">
        <f t="shared" si="13"/>
        <v>0</v>
      </c>
      <c r="W82" s="133" t="s">
        <v>43</v>
      </c>
      <c r="X82" s="114">
        <f t="shared" si="20"/>
        <v>0</v>
      </c>
      <c r="Y82" s="115">
        <f t="shared" si="21"/>
        <v>0</v>
      </c>
      <c r="Z82" s="115">
        <f t="shared" si="22"/>
        <v>0</v>
      </c>
      <c r="AA82" s="115">
        <f t="shared" si="23"/>
        <v>0</v>
      </c>
      <c r="AB82" s="115">
        <f t="shared" si="24"/>
        <v>0</v>
      </c>
      <c r="AC82" s="121">
        <f t="shared" si="25"/>
        <v>0</v>
      </c>
    </row>
    <row r="83" spans="1:29" ht="15.75">
      <c r="A83" s="255"/>
      <c r="B83" s="104" t="s">
        <v>44</v>
      </c>
      <c r="C83" s="95">
        <v>122210749.66999424</v>
      </c>
      <c r="D83" s="20"/>
      <c r="E83" s="96">
        <f t="shared" si="14"/>
        <v>122210749.66999424</v>
      </c>
      <c r="F83" s="95">
        <v>946158.07000000007</v>
      </c>
      <c r="G83" s="20"/>
      <c r="H83" s="96">
        <f t="shared" si="15"/>
        <v>946158.07000000007</v>
      </c>
      <c r="I83" s="95">
        <v>112599.72</v>
      </c>
      <c r="J83" s="20"/>
      <c r="K83" s="96">
        <f t="shared" si="16"/>
        <v>112599.72</v>
      </c>
      <c r="L83" s="95">
        <v>35041.450000000004</v>
      </c>
      <c r="M83" s="20"/>
      <c r="N83" s="96">
        <f t="shared" si="17"/>
        <v>35041.450000000004</v>
      </c>
      <c r="O83" s="95">
        <v>0</v>
      </c>
      <c r="P83" s="20"/>
      <c r="Q83" s="96">
        <f t="shared" si="18"/>
        <v>0</v>
      </c>
      <c r="R83" s="95">
        <v>121342149.86999424</v>
      </c>
      <c r="S83" s="20"/>
      <c r="T83" s="96">
        <f t="shared" si="19"/>
        <v>121342149.86999424</v>
      </c>
      <c r="U83" s="221">
        <f t="shared" ref="U83:U146" si="26">IF(D83=0,0,1)</f>
        <v>0</v>
      </c>
      <c r="W83" s="104" t="s">
        <v>44</v>
      </c>
      <c r="X83" s="114">
        <f t="shared" si="20"/>
        <v>0</v>
      </c>
      <c r="Y83" s="115">
        <f t="shared" si="21"/>
        <v>0</v>
      </c>
      <c r="Z83" s="115">
        <f t="shared" si="22"/>
        <v>0</v>
      </c>
      <c r="AA83" s="115">
        <f t="shared" si="23"/>
        <v>0</v>
      </c>
      <c r="AB83" s="115">
        <f t="shared" si="24"/>
        <v>0</v>
      </c>
      <c r="AC83" s="121">
        <f t="shared" si="25"/>
        <v>0</v>
      </c>
    </row>
    <row r="84" spans="1:29" ht="15.75">
      <c r="A84" s="255"/>
      <c r="B84" s="133" t="s">
        <v>45</v>
      </c>
      <c r="C84" s="95">
        <v>69993167.611397907</v>
      </c>
      <c r="D84" s="20"/>
      <c r="E84" s="96">
        <f t="shared" si="14"/>
        <v>69993167.611397907</v>
      </c>
      <c r="F84" s="95">
        <v>317311.96000000002</v>
      </c>
      <c r="G84" s="20"/>
      <c r="H84" s="96">
        <f t="shared" si="15"/>
        <v>317311.96000000002</v>
      </c>
      <c r="I84" s="95">
        <v>35944.03</v>
      </c>
      <c r="J84" s="20"/>
      <c r="K84" s="96">
        <f t="shared" si="16"/>
        <v>35944.03</v>
      </c>
      <c r="L84" s="95">
        <v>2389.16</v>
      </c>
      <c r="M84" s="20"/>
      <c r="N84" s="96">
        <f t="shared" si="17"/>
        <v>2389.16</v>
      </c>
      <c r="O84" s="95">
        <v>0</v>
      </c>
      <c r="P84" s="20"/>
      <c r="Q84" s="96">
        <f t="shared" si="18"/>
        <v>0</v>
      </c>
      <c r="R84" s="95">
        <v>69709410.521397904</v>
      </c>
      <c r="S84" s="20"/>
      <c r="T84" s="96">
        <f t="shared" si="19"/>
        <v>69709410.521397904</v>
      </c>
      <c r="U84" s="221">
        <f t="shared" si="26"/>
        <v>0</v>
      </c>
      <c r="W84" s="133" t="s">
        <v>45</v>
      </c>
      <c r="X84" s="114">
        <f t="shared" si="20"/>
        <v>0</v>
      </c>
      <c r="Y84" s="115">
        <f t="shared" si="21"/>
        <v>0</v>
      </c>
      <c r="Z84" s="115">
        <f t="shared" si="22"/>
        <v>0</v>
      </c>
      <c r="AA84" s="115">
        <f t="shared" si="23"/>
        <v>0</v>
      </c>
      <c r="AB84" s="115">
        <f t="shared" si="24"/>
        <v>0</v>
      </c>
      <c r="AC84" s="121">
        <f t="shared" si="25"/>
        <v>0</v>
      </c>
    </row>
    <row r="85" spans="1:29" ht="15.75">
      <c r="A85" s="255"/>
      <c r="B85" s="133" t="s">
        <v>46</v>
      </c>
      <c r="C85" s="95"/>
      <c r="D85" s="20"/>
      <c r="E85" s="96">
        <f t="shared" si="14"/>
        <v>0</v>
      </c>
      <c r="F85" s="95"/>
      <c r="G85" s="20"/>
      <c r="H85" s="96">
        <f t="shared" si="15"/>
        <v>0</v>
      </c>
      <c r="I85" s="95"/>
      <c r="J85" s="20"/>
      <c r="K85" s="96">
        <f t="shared" si="16"/>
        <v>0</v>
      </c>
      <c r="L85" s="95"/>
      <c r="M85" s="20"/>
      <c r="N85" s="96">
        <f t="shared" si="17"/>
        <v>0</v>
      </c>
      <c r="O85" s="95"/>
      <c r="P85" s="20"/>
      <c r="Q85" s="96">
        <f t="shared" si="18"/>
        <v>0</v>
      </c>
      <c r="R85" s="95"/>
      <c r="S85" s="20"/>
      <c r="T85" s="96">
        <f t="shared" si="19"/>
        <v>0</v>
      </c>
      <c r="U85" s="221">
        <f t="shared" si="26"/>
        <v>0</v>
      </c>
      <c r="W85" s="133" t="s">
        <v>46</v>
      </c>
      <c r="X85" s="114">
        <f t="shared" si="20"/>
        <v>0</v>
      </c>
      <c r="Y85" s="115">
        <f t="shared" si="21"/>
        <v>0</v>
      </c>
      <c r="Z85" s="115">
        <f t="shared" si="22"/>
        <v>0</v>
      </c>
      <c r="AA85" s="115">
        <f t="shared" si="23"/>
        <v>0</v>
      </c>
      <c r="AB85" s="115">
        <f t="shared" si="24"/>
        <v>0</v>
      </c>
      <c r="AC85" s="121">
        <f t="shared" si="25"/>
        <v>0</v>
      </c>
    </row>
    <row r="86" spans="1:29" ht="15.75">
      <c r="A86" s="255"/>
      <c r="B86" s="133" t="s">
        <v>47</v>
      </c>
      <c r="C86" s="95"/>
      <c r="D86" s="20"/>
      <c r="E86" s="96">
        <f t="shared" si="14"/>
        <v>0</v>
      </c>
      <c r="F86" s="95"/>
      <c r="G86" s="20"/>
      <c r="H86" s="96">
        <f t="shared" si="15"/>
        <v>0</v>
      </c>
      <c r="I86" s="95"/>
      <c r="J86" s="20"/>
      <c r="K86" s="96">
        <f t="shared" si="16"/>
        <v>0</v>
      </c>
      <c r="L86" s="95"/>
      <c r="M86" s="20"/>
      <c r="N86" s="96">
        <f t="shared" si="17"/>
        <v>0</v>
      </c>
      <c r="O86" s="95"/>
      <c r="P86" s="20"/>
      <c r="Q86" s="96">
        <f t="shared" si="18"/>
        <v>0</v>
      </c>
      <c r="R86" s="95"/>
      <c r="S86" s="20"/>
      <c r="T86" s="96">
        <f t="shared" si="19"/>
        <v>0</v>
      </c>
      <c r="U86" s="221">
        <f t="shared" si="26"/>
        <v>0</v>
      </c>
      <c r="W86" s="133" t="s">
        <v>47</v>
      </c>
      <c r="X86" s="114">
        <f t="shared" si="20"/>
        <v>0</v>
      </c>
      <c r="Y86" s="115">
        <f t="shared" si="21"/>
        <v>0</v>
      </c>
      <c r="Z86" s="115">
        <f t="shared" si="22"/>
        <v>0</v>
      </c>
      <c r="AA86" s="115">
        <f t="shared" si="23"/>
        <v>0</v>
      </c>
      <c r="AB86" s="115">
        <f t="shared" si="24"/>
        <v>0</v>
      </c>
      <c r="AC86" s="121">
        <f t="shared" si="25"/>
        <v>0</v>
      </c>
    </row>
    <row r="87" spans="1:29" ht="15.75">
      <c r="A87" s="255"/>
      <c r="B87" s="133" t="s">
        <v>48</v>
      </c>
      <c r="C87" s="95"/>
      <c r="D87" s="20"/>
      <c r="E87" s="96">
        <f t="shared" si="14"/>
        <v>0</v>
      </c>
      <c r="F87" s="95"/>
      <c r="G87" s="20"/>
      <c r="H87" s="96">
        <f t="shared" si="15"/>
        <v>0</v>
      </c>
      <c r="I87" s="95"/>
      <c r="J87" s="20"/>
      <c r="K87" s="96">
        <f t="shared" si="16"/>
        <v>0</v>
      </c>
      <c r="L87" s="95"/>
      <c r="M87" s="20"/>
      <c r="N87" s="96">
        <f t="shared" si="17"/>
        <v>0</v>
      </c>
      <c r="O87" s="95"/>
      <c r="P87" s="20"/>
      <c r="Q87" s="96">
        <f t="shared" si="18"/>
        <v>0</v>
      </c>
      <c r="R87" s="95"/>
      <c r="S87" s="20"/>
      <c r="T87" s="96">
        <f t="shared" si="19"/>
        <v>0</v>
      </c>
      <c r="U87" s="221">
        <f t="shared" si="26"/>
        <v>0</v>
      </c>
      <c r="W87" s="133" t="s">
        <v>48</v>
      </c>
      <c r="X87" s="114">
        <f t="shared" si="20"/>
        <v>0</v>
      </c>
      <c r="Y87" s="115">
        <f t="shared" si="21"/>
        <v>0</v>
      </c>
      <c r="Z87" s="115">
        <f t="shared" si="22"/>
        <v>0</v>
      </c>
      <c r="AA87" s="115">
        <f t="shared" si="23"/>
        <v>0</v>
      </c>
      <c r="AB87" s="115">
        <f t="shared" si="24"/>
        <v>0</v>
      </c>
      <c r="AC87" s="121">
        <f t="shared" si="25"/>
        <v>0</v>
      </c>
    </row>
    <row r="88" spans="1:29" ht="15.75">
      <c r="A88" s="255"/>
      <c r="B88" s="133" t="s">
        <v>49</v>
      </c>
      <c r="C88" s="95"/>
      <c r="D88" s="20"/>
      <c r="E88" s="96">
        <f t="shared" si="14"/>
        <v>0</v>
      </c>
      <c r="F88" s="95"/>
      <c r="G88" s="20"/>
      <c r="H88" s="96">
        <f t="shared" si="15"/>
        <v>0</v>
      </c>
      <c r="I88" s="95"/>
      <c r="J88" s="20"/>
      <c r="K88" s="96">
        <f t="shared" si="16"/>
        <v>0</v>
      </c>
      <c r="L88" s="95"/>
      <c r="M88" s="20"/>
      <c r="N88" s="96">
        <f t="shared" si="17"/>
        <v>0</v>
      </c>
      <c r="O88" s="95"/>
      <c r="P88" s="20"/>
      <c r="Q88" s="96">
        <f t="shared" si="18"/>
        <v>0</v>
      </c>
      <c r="R88" s="95"/>
      <c r="S88" s="20"/>
      <c r="T88" s="96">
        <f t="shared" si="19"/>
        <v>0</v>
      </c>
      <c r="U88" s="221">
        <f t="shared" si="26"/>
        <v>0</v>
      </c>
      <c r="W88" s="133" t="s">
        <v>49</v>
      </c>
      <c r="X88" s="114">
        <f t="shared" si="20"/>
        <v>0</v>
      </c>
      <c r="Y88" s="115">
        <f t="shared" si="21"/>
        <v>0</v>
      </c>
      <c r="Z88" s="115">
        <f t="shared" si="22"/>
        <v>0</v>
      </c>
      <c r="AA88" s="115">
        <f t="shared" si="23"/>
        <v>0</v>
      </c>
      <c r="AB88" s="115">
        <f t="shared" si="24"/>
        <v>0</v>
      </c>
      <c r="AC88" s="121">
        <f t="shared" si="25"/>
        <v>0</v>
      </c>
    </row>
    <row r="89" spans="1:29" ht="15.75">
      <c r="A89" s="256"/>
      <c r="B89" s="133" t="s">
        <v>50</v>
      </c>
      <c r="C89" s="95"/>
      <c r="D89" s="20"/>
      <c r="E89" s="96">
        <f t="shared" si="14"/>
        <v>0</v>
      </c>
      <c r="F89" s="95"/>
      <c r="G89" s="20"/>
      <c r="H89" s="96">
        <f t="shared" si="15"/>
        <v>0</v>
      </c>
      <c r="I89" s="95"/>
      <c r="J89" s="20"/>
      <c r="K89" s="96">
        <f t="shared" si="16"/>
        <v>0</v>
      </c>
      <c r="L89" s="95"/>
      <c r="M89" s="20"/>
      <c r="N89" s="96">
        <f t="shared" si="17"/>
        <v>0</v>
      </c>
      <c r="O89" s="95"/>
      <c r="P89" s="20"/>
      <c r="Q89" s="96">
        <f t="shared" si="18"/>
        <v>0</v>
      </c>
      <c r="R89" s="95"/>
      <c r="S89" s="20"/>
      <c r="T89" s="96">
        <f t="shared" si="19"/>
        <v>0</v>
      </c>
      <c r="U89" s="221">
        <f t="shared" si="26"/>
        <v>0</v>
      </c>
      <c r="W89" s="134" t="s">
        <v>50</v>
      </c>
      <c r="X89" s="118">
        <f t="shared" si="20"/>
        <v>0</v>
      </c>
      <c r="Y89" s="119">
        <f t="shared" si="21"/>
        <v>0</v>
      </c>
      <c r="Z89" s="119">
        <f t="shared" si="22"/>
        <v>0</v>
      </c>
      <c r="AA89" s="119">
        <f t="shared" si="23"/>
        <v>0</v>
      </c>
      <c r="AB89" s="119">
        <f t="shared" si="24"/>
        <v>0</v>
      </c>
      <c r="AC89" s="124">
        <f t="shared" si="25"/>
        <v>0</v>
      </c>
    </row>
    <row r="90" spans="1:29" ht="15.75" customHeight="1">
      <c r="A90" s="254">
        <v>42568</v>
      </c>
      <c r="B90" s="132" t="s">
        <v>42</v>
      </c>
      <c r="C90" s="92">
        <v>69756718.389999405</v>
      </c>
      <c r="D90" s="224"/>
      <c r="E90" s="94">
        <f t="shared" si="14"/>
        <v>69756718.389999405</v>
      </c>
      <c r="F90" s="92">
        <v>1631613.4499999995</v>
      </c>
      <c r="G90" s="93"/>
      <c r="H90" s="94">
        <f t="shared" si="15"/>
        <v>1631613.4499999995</v>
      </c>
      <c r="I90" s="92">
        <v>64242.450000000004</v>
      </c>
      <c r="J90" s="93"/>
      <c r="K90" s="94">
        <f t="shared" si="16"/>
        <v>64242.450000000004</v>
      </c>
      <c r="L90" s="92">
        <v>0</v>
      </c>
      <c r="M90" s="93"/>
      <c r="N90" s="94">
        <f t="shared" si="17"/>
        <v>0</v>
      </c>
      <c r="O90" s="92">
        <v>256388.71000000008</v>
      </c>
      <c r="P90" s="101"/>
      <c r="Q90" s="94">
        <f t="shared" si="18"/>
        <v>256388.71000000008</v>
      </c>
      <c r="R90" s="92">
        <v>67932958.679999411</v>
      </c>
      <c r="S90" s="93"/>
      <c r="T90" s="94">
        <f t="shared" si="19"/>
        <v>67932958.679999411</v>
      </c>
      <c r="U90" s="220">
        <f t="shared" si="26"/>
        <v>0</v>
      </c>
      <c r="W90" s="132" t="s">
        <v>42</v>
      </c>
      <c r="X90" s="110">
        <f t="shared" si="20"/>
        <v>0</v>
      </c>
      <c r="Y90" s="111">
        <f t="shared" si="21"/>
        <v>0</v>
      </c>
      <c r="Z90" s="111">
        <f t="shared" si="22"/>
        <v>0</v>
      </c>
      <c r="AA90" s="111">
        <f t="shared" si="23"/>
        <v>0</v>
      </c>
      <c r="AB90" s="111">
        <f t="shared" si="24"/>
        <v>0</v>
      </c>
      <c r="AC90" s="123">
        <f t="shared" si="25"/>
        <v>0</v>
      </c>
    </row>
    <row r="91" spans="1:29" ht="15.75">
      <c r="A91" s="255"/>
      <c r="B91" s="133" t="s">
        <v>43</v>
      </c>
      <c r="C91" s="95">
        <v>51355896.73000022</v>
      </c>
      <c r="D91" s="225">
        <v>51355920</v>
      </c>
      <c r="E91" s="96">
        <f t="shared" si="14"/>
        <v>-23.269999779760838</v>
      </c>
      <c r="F91" s="95">
        <v>543912.96999999974</v>
      </c>
      <c r="G91" s="20" t="s">
        <v>758</v>
      </c>
      <c r="H91" s="96">
        <f t="shared" si="15"/>
        <v>-3.0000000260770321E-2</v>
      </c>
      <c r="I91" s="95">
        <v>82540.539999999994</v>
      </c>
      <c r="J91" s="20" t="s">
        <v>956</v>
      </c>
      <c r="K91" s="96">
        <f t="shared" si="16"/>
        <v>3.9999999993597157E-2</v>
      </c>
      <c r="L91" s="95">
        <v>44497.46</v>
      </c>
      <c r="M91" s="20" t="s">
        <v>957</v>
      </c>
      <c r="N91" s="96">
        <f t="shared" si="17"/>
        <v>-4.0000000000873115E-2</v>
      </c>
      <c r="O91" s="95">
        <v>243299.25</v>
      </c>
      <c r="P91" s="6" t="s">
        <v>759</v>
      </c>
      <c r="Q91" s="96">
        <f t="shared" si="18"/>
        <v>0.25</v>
      </c>
      <c r="R91" s="95">
        <v>50606727.590000212</v>
      </c>
      <c r="S91" s="20">
        <v>50606720</v>
      </c>
      <c r="T91" s="96">
        <f t="shared" si="19"/>
        <v>7.5900002121925354</v>
      </c>
      <c r="U91" s="221">
        <f t="shared" si="26"/>
        <v>1</v>
      </c>
      <c r="W91" s="133" t="s">
        <v>43</v>
      </c>
      <c r="X91" s="114">
        <f t="shared" si="20"/>
        <v>0</v>
      </c>
      <c r="Y91" s="115">
        <f t="shared" si="21"/>
        <v>0</v>
      </c>
      <c r="Z91" s="115">
        <f t="shared" si="22"/>
        <v>0</v>
      </c>
      <c r="AA91" s="115">
        <f t="shared" si="23"/>
        <v>0</v>
      </c>
      <c r="AB91" s="115">
        <f t="shared" si="24"/>
        <v>0</v>
      </c>
      <c r="AC91" s="121">
        <f t="shared" si="25"/>
        <v>0</v>
      </c>
    </row>
    <row r="92" spans="1:29" ht="15.75">
      <c r="A92" s="255"/>
      <c r="B92" s="104" t="s">
        <v>44</v>
      </c>
      <c r="C92" s="95">
        <v>121342149.86999424</v>
      </c>
      <c r="D92" s="225">
        <v>121</v>
      </c>
      <c r="E92" s="96">
        <f t="shared" si="14"/>
        <v>121342028.86999424</v>
      </c>
      <c r="F92" s="95">
        <v>2574848.6999999997</v>
      </c>
      <c r="G92" s="20" t="s">
        <v>760</v>
      </c>
      <c r="H92" s="96">
        <f t="shared" si="15"/>
        <v>-1.3000000002793968</v>
      </c>
      <c r="I92" s="95">
        <v>433909.8</v>
      </c>
      <c r="J92" s="20" t="s">
        <v>958</v>
      </c>
      <c r="K92" s="96">
        <f t="shared" si="16"/>
        <v>433476.8</v>
      </c>
      <c r="L92" s="95">
        <v>359037.40999999986</v>
      </c>
      <c r="M92" s="20" t="s">
        <v>959</v>
      </c>
      <c r="N92" s="96">
        <f t="shared" si="17"/>
        <v>0.40999999985797331</v>
      </c>
      <c r="O92" s="95">
        <v>325349.81</v>
      </c>
      <c r="P92" s="6" t="s">
        <v>761</v>
      </c>
      <c r="Q92" s="96">
        <f t="shared" si="18"/>
        <v>-0.19000000000232831</v>
      </c>
      <c r="R92" s="95">
        <v>118516823.74999425</v>
      </c>
      <c r="S92" s="20">
        <v>118</v>
      </c>
      <c r="T92" s="96">
        <f t="shared" si="19"/>
        <v>118516705.74999425</v>
      </c>
      <c r="U92" s="221">
        <f t="shared" si="26"/>
        <v>1</v>
      </c>
      <c r="W92" s="104" t="s">
        <v>44</v>
      </c>
      <c r="X92" s="114">
        <f t="shared" si="20"/>
        <v>1</v>
      </c>
      <c r="Y92" s="115">
        <f t="shared" si="21"/>
        <v>0</v>
      </c>
      <c r="Z92" s="115">
        <f t="shared" si="22"/>
        <v>1</v>
      </c>
      <c r="AA92" s="115">
        <f t="shared" si="23"/>
        <v>0</v>
      </c>
      <c r="AB92" s="115">
        <f t="shared" si="24"/>
        <v>0</v>
      </c>
      <c r="AC92" s="121">
        <f t="shared" si="25"/>
        <v>1</v>
      </c>
    </row>
    <row r="93" spans="1:29" ht="15.75">
      <c r="A93" s="255"/>
      <c r="B93" s="133" t="s">
        <v>45</v>
      </c>
      <c r="C93" s="95">
        <v>69709410.521397904</v>
      </c>
      <c r="D93" s="225"/>
      <c r="E93" s="96">
        <f t="shared" si="14"/>
        <v>69709410.521397904</v>
      </c>
      <c r="F93" s="95">
        <v>1145349.6400000004</v>
      </c>
      <c r="G93" s="20"/>
      <c r="H93" s="96">
        <f t="shared" si="15"/>
        <v>1145349.6400000004</v>
      </c>
      <c r="I93" s="95">
        <v>102101.54000000001</v>
      </c>
      <c r="J93" s="20"/>
      <c r="K93" s="96">
        <f t="shared" si="16"/>
        <v>102101.54000000001</v>
      </c>
      <c r="L93" s="95">
        <v>33304.079999999994</v>
      </c>
      <c r="M93" s="20"/>
      <c r="N93" s="96">
        <f t="shared" si="17"/>
        <v>33304.079999999994</v>
      </c>
      <c r="O93" s="95">
        <v>178316.65</v>
      </c>
      <c r="P93" s="6"/>
      <c r="Q93" s="96">
        <f t="shared" si="18"/>
        <v>178316.65</v>
      </c>
      <c r="R93" s="95">
        <v>68454541.691397905</v>
      </c>
      <c r="S93" s="20"/>
      <c r="T93" s="96">
        <f t="shared" si="19"/>
        <v>68454541.691397905</v>
      </c>
      <c r="U93" s="221">
        <f t="shared" si="26"/>
        <v>0</v>
      </c>
      <c r="W93" s="133" t="s">
        <v>45</v>
      </c>
      <c r="X93" s="114">
        <f t="shared" si="20"/>
        <v>0</v>
      </c>
      <c r="Y93" s="115">
        <f t="shared" si="21"/>
        <v>0</v>
      </c>
      <c r="Z93" s="115">
        <f t="shared" si="22"/>
        <v>0</v>
      </c>
      <c r="AA93" s="115">
        <f t="shared" si="23"/>
        <v>0</v>
      </c>
      <c r="AB93" s="115">
        <f t="shared" si="24"/>
        <v>0</v>
      </c>
      <c r="AC93" s="121">
        <f t="shared" si="25"/>
        <v>0</v>
      </c>
    </row>
    <row r="94" spans="1:29" ht="15.75">
      <c r="A94" s="255"/>
      <c r="B94" s="133" t="s">
        <v>46</v>
      </c>
      <c r="C94" s="95"/>
      <c r="D94" s="225"/>
      <c r="E94" s="96">
        <f t="shared" si="14"/>
        <v>0</v>
      </c>
      <c r="F94" s="95"/>
      <c r="G94" s="20"/>
      <c r="H94" s="96">
        <f t="shared" si="15"/>
        <v>0</v>
      </c>
      <c r="I94" s="95"/>
      <c r="J94" s="20"/>
      <c r="K94" s="96">
        <f t="shared" si="16"/>
        <v>0</v>
      </c>
      <c r="L94" s="95"/>
      <c r="M94" s="20"/>
      <c r="N94" s="96">
        <f t="shared" si="17"/>
        <v>0</v>
      </c>
      <c r="O94" s="95"/>
      <c r="P94" s="6"/>
      <c r="Q94" s="96">
        <f t="shared" si="18"/>
        <v>0</v>
      </c>
      <c r="R94" s="95"/>
      <c r="S94" s="20"/>
      <c r="T94" s="96">
        <f t="shared" si="19"/>
        <v>0</v>
      </c>
      <c r="U94" s="221">
        <f t="shared" si="26"/>
        <v>0</v>
      </c>
      <c r="W94" s="133" t="s">
        <v>46</v>
      </c>
      <c r="X94" s="114">
        <f t="shared" si="20"/>
        <v>0</v>
      </c>
      <c r="Y94" s="115">
        <f t="shared" si="21"/>
        <v>0</v>
      </c>
      <c r="Z94" s="115">
        <f t="shared" si="22"/>
        <v>0</v>
      </c>
      <c r="AA94" s="115">
        <f t="shared" si="23"/>
        <v>0</v>
      </c>
      <c r="AB94" s="115">
        <f t="shared" si="24"/>
        <v>0</v>
      </c>
      <c r="AC94" s="121">
        <f t="shared" si="25"/>
        <v>0</v>
      </c>
    </row>
    <row r="95" spans="1:29" ht="15.75">
      <c r="A95" s="255"/>
      <c r="B95" s="133" t="s">
        <v>47</v>
      </c>
      <c r="C95" s="95">
        <v>39262485.120000161</v>
      </c>
      <c r="D95" s="225"/>
      <c r="E95" s="96">
        <f t="shared" si="14"/>
        <v>39262485.120000161</v>
      </c>
      <c r="F95" s="95">
        <v>537404.87999999989</v>
      </c>
      <c r="G95" s="20"/>
      <c r="H95" s="96">
        <f t="shared" si="15"/>
        <v>537404.87999999989</v>
      </c>
      <c r="I95" s="95">
        <v>109072.32000000001</v>
      </c>
      <c r="J95" s="20"/>
      <c r="K95" s="96">
        <f t="shared" si="16"/>
        <v>109072.32000000001</v>
      </c>
      <c r="L95" s="95">
        <v>4216.0099999999993</v>
      </c>
      <c r="M95" s="20"/>
      <c r="N95" s="96">
        <f t="shared" si="17"/>
        <v>4216.0099999999993</v>
      </c>
      <c r="O95" s="95">
        <v>153100.63</v>
      </c>
      <c r="P95" s="6"/>
      <c r="Q95" s="96">
        <f t="shared" si="18"/>
        <v>153100.63</v>
      </c>
      <c r="R95" s="95">
        <v>38676835.920000158</v>
      </c>
      <c r="S95" s="20"/>
      <c r="T95" s="96">
        <f t="shared" si="19"/>
        <v>38676835.920000158</v>
      </c>
      <c r="U95" s="221">
        <f t="shared" si="26"/>
        <v>0</v>
      </c>
      <c r="W95" s="133" t="s">
        <v>47</v>
      </c>
      <c r="X95" s="114">
        <f t="shared" si="20"/>
        <v>0</v>
      </c>
      <c r="Y95" s="115">
        <f t="shared" si="21"/>
        <v>0</v>
      </c>
      <c r="Z95" s="115">
        <f t="shared" si="22"/>
        <v>0</v>
      </c>
      <c r="AA95" s="115">
        <f t="shared" si="23"/>
        <v>0</v>
      </c>
      <c r="AB95" s="115">
        <f t="shared" si="24"/>
        <v>0</v>
      </c>
      <c r="AC95" s="121">
        <f t="shared" si="25"/>
        <v>0</v>
      </c>
    </row>
    <row r="96" spans="1:29" ht="15.75">
      <c r="A96" s="255"/>
      <c r="B96" s="133" t="s">
        <v>48</v>
      </c>
      <c r="C96" s="95">
        <v>131592922.31999865</v>
      </c>
      <c r="D96" s="225"/>
      <c r="E96" s="96">
        <f t="shared" si="14"/>
        <v>131592922.31999865</v>
      </c>
      <c r="F96" s="95">
        <v>2011843.2300000007</v>
      </c>
      <c r="G96" s="20"/>
      <c r="H96" s="96">
        <f t="shared" si="15"/>
        <v>2011843.2300000007</v>
      </c>
      <c r="I96" s="95">
        <v>84854.549999999988</v>
      </c>
      <c r="J96" s="20"/>
      <c r="K96" s="96">
        <f t="shared" si="16"/>
        <v>84854.549999999988</v>
      </c>
      <c r="L96" s="95">
        <v>23184.02</v>
      </c>
      <c r="M96" s="20"/>
      <c r="N96" s="96">
        <f t="shared" si="17"/>
        <v>23184.02</v>
      </c>
      <c r="O96" s="95">
        <v>492220.66000000015</v>
      </c>
      <c r="P96" s="6"/>
      <c r="Q96" s="96">
        <f t="shared" si="18"/>
        <v>492220.66000000015</v>
      </c>
      <c r="R96" s="95">
        <v>129150528.95999865</v>
      </c>
      <c r="S96" s="20"/>
      <c r="T96" s="96">
        <f t="shared" si="19"/>
        <v>129150528.95999865</v>
      </c>
      <c r="U96" s="221">
        <f t="shared" si="26"/>
        <v>0</v>
      </c>
      <c r="W96" s="133" t="s">
        <v>48</v>
      </c>
      <c r="X96" s="114">
        <f t="shared" si="20"/>
        <v>0</v>
      </c>
      <c r="Y96" s="115">
        <f t="shared" si="21"/>
        <v>0</v>
      </c>
      <c r="Z96" s="115">
        <f t="shared" si="22"/>
        <v>0</v>
      </c>
      <c r="AA96" s="115">
        <f t="shared" si="23"/>
        <v>0</v>
      </c>
      <c r="AB96" s="115">
        <f t="shared" si="24"/>
        <v>0</v>
      </c>
      <c r="AC96" s="121">
        <f t="shared" si="25"/>
        <v>0</v>
      </c>
    </row>
    <row r="97" spans="1:29" ht="15.75">
      <c r="A97" s="255"/>
      <c r="B97" s="133" t="s">
        <v>49</v>
      </c>
      <c r="C97" s="95">
        <v>121526513.67</v>
      </c>
      <c r="D97" s="225"/>
      <c r="E97" s="96">
        <f t="shared" si="14"/>
        <v>121526513.67</v>
      </c>
      <c r="F97" s="95">
        <v>7931692.0400000028</v>
      </c>
      <c r="G97" s="20"/>
      <c r="H97" s="96">
        <f t="shared" si="15"/>
        <v>7931692.0400000028</v>
      </c>
      <c r="I97" s="95">
        <v>1596370.72</v>
      </c>
      <c r="J97" s="20"/>
      <c r="K97" s="96">
        <f t="shared" si="16"/>
        <v>1596370.72</v>
      </c>
      <c r="L97" s="95">
        <v>2968880.7799999993</v>
      </c>
      <c r="M97" s="20"/>
      <c r="N97" s="96">
        <f t="shared" si="17"/>
        <v>2968880.7799999993</v>
      </c>
      <c r="O97" s="95">
        <v>2464731.1899999995</v>
      </c>
      <c r="P97" s="6"/>
      <c r="Q97" s="96">
        <f t="shared" si="18"/>
        <v>2464731.1899999995</v>
      </c>
      <c r="R97" s="95">
        <v>121760908.08</v>
      </c>
      <c r="S97" s="20"/>
      <c r="T97" s="96">
        <f t="shared" si="19"/>
        <v>121760908.08</v>
      </c>
      <c r="U97" s="221">
        <f t="shared" si="26"/>
        <v>0</v>
      </c>
      <c r="W97" s="133" t="s">
        <v>49</v>
      </c>
      <c r="X97" s="114">
        <f t="shared" si="20"/>
        <v>0</v>
      </c>
      <c r="Y97" s="115">
        <f t="shared" si="21"/>
        <v>0</v>
      </c>
      <c r="Z97" s="115">
        <f t="shared" si="22"/>
        <v>0</v>
      </c>
      <c r="AA97" s="115">
        <f t="shared" si="23"/>
        <v>0</v>
      </c>
      <c r="AB97" s="115">
        <f t="shared" si="24"/>
        <v>0</v>
      </c>
      <c r="AC97" s="121">
        <f t="shared" si="25"/>
        <v>0</v>
      </c>
    </row>
    <row r="98" spans="1:29" ht="15.75">
      <c r="A98" s="256"/>
      <c r="B98" s="134" t="s">
        <v>50</v>
      </c>
      <c r="C98" s="97"/>
      <c r="D98" s="226"/>
      <c r="E98" s="99">
        <f t="shared" si="14"/>
        <v>0</v>
      </c>
      <c r="F98" s="97"/>
      <c r="G98" s="98"/>
      <c r="H98" s="99">
        <f t="shared" si="15"/>
        <v>0</v>
      </c>
      <c r="I98" s="97"/>
      <c r="J98" s="98"/>
      <c r="K98" s="99">
        <f t="shared" si="16"/>
        <v>0</v>
      </c>
      <c r="L98" s="97"/>
      <c r="M98" s="98"/>
      <c r="N98" s="99">
        <f t="shared" si="17"/>
        <v>0</v>
      </c>
      <c r="O98" s="97"/>
      <c r="P98" s="103"/>
      <c r="Q98" s="99">
        <f t="shared" si="18"/>
        <v>0</v>
      </c>
      <c r="R98" s="97"/>
      <c r="S98" s="98"/>
      <c r="T98" s="99">
        <f t="shared" si="19"/>
        <v>0</v>
      </c>
      <c r="U98" s="222">
        <f t="shared" si="26"/>
        <v>0</v>
      </c>
      <c r="W98" s="134" t="s">
        <v>50</v>
      </c>
      <c r="X98" s="118">
        <f t="shared" si="20"/>
        <v>0</v>
      </c>
      <c r="Y98" s="119">
        <f t="shared" si="21"/>
        <v>0</v>
      </c>
      <c r="Z98" s="119">
        <f t="shared" si="22"/>
        <v>0</v>
      </c>
      <c r="AA98" s="119">
        <f t="shared" si="23"/>
        <v>0</v>
      </c>
      <c r="AB98" s="119">
        <f t="shared" si="24"/>
        <v>0</v>
      </c>
      <c r="AC98" s="124">
        <f t="shared" si="25"/>
        <v>0</v>
      </c>
    </row>
    <row r="99" spans="1:29" ht="15.75" customHeight="1">
      <c r="A99" s="254">
        <v>42569</v>
      </c>
      <c r="B99" s="133" t="s">
        <v>42</v>
      </c>
      <c r="C99" s="95">
        <v>67932958.679999411</v>
      </c>
      <c r="D99" s="20"/>
      <c r="E99" s="96">
        <f t="shared" si="14"/>
        <v>67932958.679999411</v>
      </c>
      <c r="F99" s="95">
        <v>1258788.6800000004</v>
      </c>
      <c r="G99" s="6"/>
      <c r="H99" s="96">
        <f t="shared" si="15"/>
        <v>1258788.6800000004</v>
      </c>
      <c r="I99" s="95">
        <v>27115</v>
      </c>
      <c r="J99" s="20"/>
      <c r="K99" s="96">
        <f t="shared" si="16"/>
        <v>27115</v>
      </c>
      <c r="L99" s="95">
        <v>0</v>
      </c>
      <c r="M99" s="20"/>
      <c r="N99" s="96">
        <f t="shared" si="17"/>
        <v>0</v>
      </c>
      <c r="O99" s="95">
        <v>180096.77</v>
      </c>
      <c r="P99" s="20"/>
      <c r="Q99" s="96">
        <f t="shared" si="18"/>
        <v>180096.77</v>
      </c>
      <c r="R99" s="95">
        <v>66521188.229999408</v>
      </c>
      <c r="S99" s="6"/>
      <c r="T99" s="96">
        <f t="shared" si="19"/>
        <v>66521188.229999408</v>
      </c>
      <c r="U99" s="221">
        <f t="shared" si="26"/>
        <v>0</v>
      </c>
      <c r="W99" s="132" t="s">
        <v>42</v>
      </c>
      <c r="X99" s="114">
        <f t="shared" si="20"/>
        <v>0</v>
      </c>
      <c r="Y99" s="115">
        <f t="shared" si="21"/>
        <v>0</v>
      </c>
      <c r="Z99" s="115">
        <f t="shared" si="22"/>
        <v>0</v>
      </c>
      <c r="AA99" s="115">
        <f t="shared" si="23"/>
        <v>0</v>
      </c>
      <c r="AB99" s="115">
        <f t="shared" si="24"/>
        <v>0</v>
      </c>
      <c r="AC99" s="121">
        <f t="shared" si="25"/>
        <v>0</v>
      </c>
    </row>
    <row r="100" spans="1:29" ht="15.75">
      <c r="A100" s="255"/>
      <c r="B100" s="133" t="s">
        <v>43</v>
      </c>
      <c r="C100" s="95">
        <v>50606727.590000212</v>
      </c>
      <c r="D100" s="20">
        <v>50606720</v>
      </c>
      <c r="E100" s="96">
        <f t="shared" si="14"/>
        <v>7.5900002121925354</v>
      </c>
      <c r="F100" s="95">
        <v>422802.26</v>
      </c>
      <c r="G100" s="6" t="s">
        <v>762</v>
      </c>
      <c r="H100" s="96">
        <f t="shared" si="15"/>
        <v>0.26000000000931323</v>
      </c>
      <c r="I100" s="95">
        <v>55108.28</v>
      </c>
      <c r="J100" s="20" t="s">
        <v>960</v>
      </c>
      <c r="K100" s="96">
        <f t="shared" si="16"/>
        <v>-2.0000000004074536E-2</v>
      </c>
      <c r="L100" s="95">
        <v>2135.38</v>
      </c>
      <c r="M100" s="20" t="s">
        <v>961</v>
      </c>
      <c r="N100" s="96">
        <f t="shared" si="17"/>
        <v>0</v>
      </c>
      <c r="O100" s="95">
        <v>0</v>
      </c>
      <c r="P100" s="20" t="s">
        <v>55</v>
      </c>
      <c r="Q100" s="96">
        <f t="shared" si="18"/>
        <v>0</v>
      </c>
      <c r="R100" s="95">
        <v>50236898.230000213</v>
      </c>
      <c r="S100" s="6">
        <v>50236920</v>
      </c>
      <c r="T100" s="96">
        <f t="shared" si="19"/>
        <v>-21.769999787211418</v>
      </c>
      <c r="U100" s="221">
        <f t="shared" si="26"/>
        <v>1</v>
      </c>
      <c r="W100" s="133" t="s">
        <v>43</v>
      </c>
      <c r="X100" s="114">
        <f t="shared" si="20"/>
        <v>0</v>
      </c>
      <c r="Y100" s="115">
        <f t="shared" si="21"/>
        <v>0</v>
      </c>
      <c r="Z100" s="115">
        <f t="shared" si="22"/>
        <v>0</v>
      </c>
      <c r="AA100" s="115">
        <f t="shared" si="23"/>
        <v>0</v>
      </c>
      <c r="AB100" s="115">
        <f t="shared" si="24"/>
        <v>0</v>
      </c>
      <c r="AC100" s="121">
        <f t="shared" si="25"/>
        <v>0</v>
      </c>
    </row>
    <row r="101" spans="1:29" ht="15.75">
      <c r="A101" s="255"/>
      <c r="B101" s="104" t="s">
        <v>44</v>
      </c>
      <c r="C101" s="95">
        <v>118516823.74999425</v>
      </c>
      <c r="D101" s="20">
        <v>118</v>
      </c>
      <c r="E101" s="96">
        <f t="shared" si="14"/>
        <v>118516705.74999425</v>
      </c>
      <c r="F101" s="95">
        <v>2359506.870000001</v>
      </c>
      <c r="G101" s="6" t="s">
        <v>509</v>
      </c>
      <c r="H101" s="96">
        <f t="shared" si="15"/>
        <v>2359504.870000001</v>
      </c>
      <c r="I101" s="95">
        <v>699483.70000000007</v>
      </c>
      <c r="J101" s="20" t="s">
        <v>962</v>
      </c>
      <c r="K101" s="96">
        <f t="shared" si="16"/>
        <v>698784.70000000007</v>
      </c>
      <c r="L101" s="95">
        <v>654898.46</v>
      </c>
      <c r="M101" s="20" t="s">
        <v>963</v>
      </c>
      <c r="N101" s="96">
        <f t="shared" si="17"/>
        <v>0.4599999999627471</v>
      </c>
      <c r="O101" s="95">
        <v>272263.19</v>
      </c>
      <c r="P101" s="20" t="s">
        <v>763</v>
      </c>
      <c r="Q101" s="96">
        <f t="shared" si="18"/>
        <v>0.19000000000232831</v>
      </c>
      <c r="R101" s="95">
        <v>115929638.92999424</v>
      </c>
      <c r="S101" s="6">
        <v>115</v>
      </c>
      <c r="T101" s="96">
        <f t="shared" si="19"/>
        <v>115929523.92999424</v>
      </c>
      <c r="U101" s="221">
        <f t="shared" si="26"/>
        <v>1</v>
      </c>
      <c r="W101" s="104" t="s">
        <v>44</v>
      </c>
      <c r="X101" s="114">
        <f t="shared" si="20"/>
        <v>1</v>
      </c>
      <c r="Y101" s="115">
        <f t="shared" si="21"/>
        <v>1</v>
      </c>
      <c r="Z101" s="115">
        <f t="shared" si="22"/>
        <v>1</v>
      </c>
      <c r="AA101" s="115">
        <f t="shared" si="23"/>
        <v>0</v>
      </c>
      <c r="AB101" s="115">
        <f t="shared" si="24"/>
        <v>0</v>
      </c>
      <c r="AC101" s="121">
        <f t="shared" si="25"/>
        <v>1</v>
      </c>
    </row>
    <row r="102" spans="1:29" ht="15.75">
      <c r="A102" s="255"/>
      <c r="B102" s="133" t="s">
        <v>45</v>
      </c>
      <c r="C102" s="95">
        <v>68454541.691397905</v>
      </c>
      <c r="D102" s="20"/>
      <c r="E102" s="96">
        <f t="shared" si="14"/>
        <v>68454541.691397905</v>
      </c>
      <c r="F102" s="95">
        <v>1117927.6100000001</v>
      </c>
      <c r="G102" s="6"/>
      <c r="H102" s="96">
        <f t="shared" si="15"/>
        <v>1117927.6100000001</v>
      </c>
      <c r="I102" s="95">
        <v>149651.14000000001</v>
      </c>
      <c r="J102" s="20"/>
      <c r="K102" s="96">
        <f t="shared" si="16"/>
        <v>149651.14000000001</v>
      </c>
      <c r="L102" s="95">
        <v>10656.45</v>
      </c>
      <c r="M102" s="20"/>
      <c r="N102" s="96">
        <f t="shared" si="17"/>
        <v>10656.45</v>
      </c>
      <c r="O102" s="95">
        <v>153420.9</v>
      </c>
      <c r="P102" s="20"/>
      <c r="Q102" s="96">
        <f t="shared" si="18"/>
        <v>153420.9</v>
      </c>
      <c r="R102" s="95">
        <v>70968084.391397908</v>
      </c>
      <c r="S102" s="6"/>
      <c r="T102" s="96">
        <f t="shared" si="19"/>
        <v>70968084.391397908</v>
      </c>
      <c r="U102" s="221">
        <f t="shared" si="26"/>
        <v>0</v>
      </c>
      <c r="W102" s="133" t="s">
        <v>45</v>
      </c>
      <c r="X102" s="114">
        <f t="shared" si="20"/>
        <v>0</v>
      </c>
      <c r="Y102" s="115">
        <f t="shared" si="21"/>
        <v>0</v>
      </c>
      <c r="Z102" s="115">
        <f t="shared" si="22"/>
        <v>0</v>
      </c>
      <c r="AA102" s="115">
        <f t="shared" si="23"/>
        <v>0</v>
      </c>
      <c r="AB102" s="115">
        <f t="shared" si="24"/>
        <v>0</v>
      </c>
      <c r="AC102" s="121">
        <f t="shared" si="25"/>
        <v>0</v>
      </c>
    </row>
    <row r="103" spans="1:29" ht="15.75">
      <c r="A103" s="255"/>
      <c r="B103" s="133" t="s">
        <v>46</v>
      </c>
      <c r="C103" s="95">
        <v>127411271.87999842</v>
      </c>
      <c r="D103" s="20"/>
      <c r="E103" s="96">
        <f t="shared" si="14"/>
        <v>127411271.87999842</v>
      </c>
      <c r="F103" s="95">
        <v>6390340.2300000004</v>
      </c>
      <c r="G103" s="6"/>
      <c r="H103" s="96">
        <f t="shared" si="15"/>
        <v>6390340.2300000004</v>
      </c>
      <c r="I103" s="95">
        <v>488754.64</v>
      </c>
      <c r="J103" s="20"/>
      <c r="K103" s="96">
        <f t="shared" si="16"/>
        <v>488754.64</v>
      </c>
      <c r="L103" s="95">
        <v>282461.2300000001</v>
      </c>
      <c r="M103" s="20"/>
      <c r="N103" s="96">
        <f t="shared" si="17"/>
        <v>282461.2300000001</v>
      </c>
      <c r="O103" s="95">
        <v>793400.96</v>
      </c>
      <c r="P103" s="20"/>
      <c r="Q103" s="96">
        <f t="shared" si="18"/>
        <v>793400.96</v>
      </c>
      <c r="R103" s="95">
        <v>130341549.27999836</v>
      </c>
      <c r="S103" s="6"/>
      <c r="T103" s="96">
        <f t="shared" si="19"/>
        <v>130341549.27999836</v>
      </c>
      <c r="U103" s="221">
        <f t="shared" si="26"/>
        <v>0</v>
      </c>
      <c r="W103" s="133" t="s">
        <v>46</v>
      </c>
      <c r="X103" s="114">
        <f t="shared" si="20"/>
        <v>0</v>
      </c>
      <c r="Y103" s="115">
        <f t="shared" si="21"/>
        <v>0</v>
      </c>
      <c r="Z103" s="115">
        <f t="shared" si="22"/>
        <v>0</v>
      </c>
      <c r="AA103" s="115">
        <f t="shared" si="23"/>
        <v>0</v>
      </c>
      <c r="AB103" s="115">
        <f t="shared" si="24"/>
        <v>0</v>
      </c>
      <c r="AC103" s="121">
        <f t="shared" si="25"/>
        <v>0</v>
      </c>
    </row>
    <row r="104" spans="1:29" ht="15.75">
      <c r="A104" s="255"/>
      <c r="B104" s="133" t="s">
        <v>47</v>
      </c>
      <c r="C104" s="95">
        <v>38676835.920000158</v>
      </c>
      <c r="D104" s="20"/>
      <c r="E104" s="96">
        <f t="shared" si="14"/>
        <v>38676835.920000158</v>
      </c>
      <c r="F104" s="95">
        <v>394479.41000000003</v>
      </c>
      <c r="G104" s="6"/>
      <c r="H104" s="96">
        <f t="shared" si="15"/>
        <v>394479.41000000003</v>
      </c>
      <c r="I104" s="95">
        <v>87809.14</v>
      </c>
      <c r="J104" s="20"/>
      <c r="K104" s="96">
        <f t="shared" si="16"/>
        <v>87809.14</v>
      </c>
      <c r="L104" s="95">
        <v>10947.37</v>
      </c>
      <c r="M104" s="20"/>
      <c r="N104" s="96">
        <f t="shared" si="17"/>
        <v>10947.37</v>
      </c>
      <c r="O104" s="95">
        <v>0</v>
      </c>
      <c r="P104" s="20"/>
      <c r="Q104" s="96">
        <f t="shared" si="18"/>
        <v>0</v>
      </c>
      <c r="R104" s="95">
        <v>38359218.280000158</v>
      </c>
      <c r="S104" s="6"/>
      <c r="T104" s="96">
        <f t="shared" si="19"/>
        <v>38359218.280000158</v>
      </c>
      <c r="U104" s="221">
        <f t="shared" si="26"/>
        <v>0</v>
      </c>
      <c r="W104" s="133" t="s">
        <v>47</v>
      </c>
      <c r="X104" s="114">
        <f t="shared" si="20"/>
        <v>0</v>
      </c>
      <c r="Y104" s="115">
        <f t="shared" si="21"/>
        <v>0</v>
      </c>
      <c r="Z104" s="115">
        <f t="shared" si="22"/>
        <v>0</v>
      </c>
      <c r="AA104" s="115">
        <f t="shared" si="23"/>
        <v>0</v>
      </c>
      <c r="AB104" s="115">
        <f t="shared" si="24"/>
        <v>0</v>
      </c>
      <c r="AC104" s="121">
        <f t="shared" si="25"/>
        <v>0</v>
      </c>
    </row>
    <row r="105" spans="1:29" ht="15.75">
      <c r="A105" s="255"/>
      <c r="B105" s="133" t="s">
        <v>48</v>
      </c>
      <c r="C105" s="95">
        <v>129150528.95999865</v>
      </c>
      <c r="D105" s="20"/>
      <c r="E105" s="96">
        <f t="shared" si="14"/>
        <v>129150528.95999865</v>
      </c>
      <c r="F105" s="95">
        <v>1299560.5700000003</v>
      </c>
      <c r="G105" s="6"/>
      <c r="H105" s="96">
        <f t="shared" si="15"/>
        <v>1299560.5700000003</v>
      </c>
      <c r="I105" s="95">
        <v>162944.79999999999</v>
      </c>
      <c r="J105" s="20"/>
      <c r="K105" s="96">
        <f t="shared" si="16"/>
        <v>162944.79999999999</v>
      </c>
      <c r="L105" s="95">
        <v>503078.66000000003</v>
      </c>
      <c r="M105" s="20"/>
      <c r="N105" s="96">
        <f t="shared" si="17"/>
        <v>503078.66000000003</v>
      </c>
      <c r="O105" s="95">
        <v>321928.85000000009</v>
      </c>
      <c r="P105" s="20"/>
      <c r="Q105" s="96">
        <f t="shared" si="18"/>
        <v>321928.85000000009</v>
      </c>
      <c r="R105" s="95">
        <v>127188905.67999865</v>
      </c>
      <c r="S105" s="6"/>
      <c r="T105" s="96">
        <f t="shared" si="19"/>
        <v>127188905.67999865</v>
      </c>
      <c r="U105" s="221">
        <f t="shared" si="26"/>
        <v>0</v>
      </c>
      <c r="W105" s="133" t="s">
        <v>48</v>
      </c>
      <c r="X105" s="114">
        <f t="shared" si="20"/>
        <v>0</v>
      </c>
      <c r="Y105" s="115">
        <f t="shared" si="21"/>
        <v>0</v>
      </c>
      <c r="Z105" s="115">
        <f t="shared" si="22"/>
        <v>0</v>
      </c>
      <c r="AA105" s="115">
        <f t="shared" si="23"/>
        <v>0</v>
      </c>
      <c r="AB105" s="115">
        <f t="shared" si="24"/>
        <v>0</v>
      </c>
      <c r="AC105" s="121">
        <f t="shared" si="25"/>
        <v>0</v>
      </c>
    </row>
    <row r="106" spans="1:29" ht="15.75">
      <c r="A106" s="255"/>
      <c r="B106" s="133" t="s">
        <v>49</v>
      </c>
      <c r="C106" s="95">
        <v>101771819.09999943</v>
      </c>
      <c r="D106" s="20"/>
      <c r="E106" s="96">
        <f t="shared" si="14"/>
        <v>101771819.09999943</v>
      </c>
      <c r="F106" s="95">
        <v>3668808.4099999978</v>
      </c>
      <c r="G106" s="6"/>
      <c r="H106" s="96">
        <f t="shared" si="15"/>
        <v>3668808.4099999978</v>
      </c>
      <c r="I106" s="95">
        <v>1224027.93</v>
      </c>
      <c r="J106" s="20"/>
      <c r="K106" s="96">
        <f t="shared" si="16"/>
        <v>1224027.93</v>
      </c>
      <c r="L106" s="95">
        <v>884135.99999999988</v>
      </c>
      <c r="M106" s="20"/>
      <c r="N106" s="96">
        <f t="shared" si="17"/>
        <v>884135.99999999988</v>
      </c>
      <c r="O106" s="95">
        <v>0</v>
      </c>
      <c r="P106" s="20"/>
      <c r="Q106" s="96">
        <f t="shared" si="18"/>
        <v>0</v>
      </c>
      <c r="R106" s="95">
        <v>108645473.84999944</v>
      </c>
      <c r="S106" s="6"/>
      <c r="T106" s="96">
        <f t="shared" si="19"/>
        <v>108645473.84999944</v>
      </c>
      <c r="U106" s="221">
        <f t="shared" si="26"/>
        <v>0</v>
      </c>
      <c r="W106" s="133" t="s">
        <v>49</v>
      </c>
      <c r="X106" s="114">
        <f t="shared" si="20"/>
        <v>0</v>
      </c>
      <c r="Y106" s="115">
        <f t="shared" si="21"/>
        <v>0</v>
      </c>
      <c r="Z106" s="115">
        <f t="shared" si="22"/>
        <v>0</v>
      </c>
      <c r="AA106" s="115">
        <f t="shared" si="23"/>
        <v>0</v>
      </c>
      <c r="AB106" s="115">
        <f t="shared" si="24"/>
        <v>0</v>
      </c>
      <c r="AC106" s="121">
        <f t="shared" si="25"/>
        <v>0</v>
      </c>
    </row>
    <row r="107" spans="1:29" ht="15.75">
      <c r="A107" s="256"/>
      <c r="B107" s="133" t="s">
        <v>50</v>
      </c>
      <c r="C107" s="95">
        <v>121760908.08</v>
      </c>
      <c r="D107" s="20"/>
      <c r="E107" s="96">
        <f t="shared" si="14"/>
        <v>121760908.08</v>
      </c>
      <c r="F107" s="95">
        <v>1228164.8100000003</v>
      </c>
      <c r="G107" s="6"/>
      <c r="H107" s="96">
        <f t="shared" si="15"/>
        <v>1228164.8100000003</v>
      </c>
      <c r="I107" s="95">
        <v>717092.07000000007</v>
      </c>
      <c r="J107" s="20"/>
      <c r="K107" s="96">
        <f t="shared" si="16"/>
        <v>717092.07000000007</v>
      </c>
      <c r="L107" s="95">
        <v>1316.04</v>
      </c>
      <c r="M107" s="20"/>
      <c r="N107" s="96">
        <f t="shared" si="17"/>
        <v>1316.04</v>
      </c>
      <c r="O107" s="95">
        <v>340404.26</v>
      </c>
      <c r="P107" s="20"/>
      <c r="Q107" s="96">
        <f t="shared" si="18"/>
        <v>340404.26</v>
      </c>
      <c r="R107" s="95">
        <v>120908115.04000001</v>
      </c>
      <c r="S107" s="6"/>
      <c r="T107" s="96">
        <f t="shared" si="19"/>
        <v>120908115.04000001</v>
      </c>
      <c r="U107" s="221">
        <f t="shared" si="26"/>
        <v>0</v>
      </c>
      <c r="W107" s="134" t="s">
        <v>50</v>
      </c>
      <c r="X107" s="118">
        <f t="shared" si="20"/>
        <v>0</v>
      </c>
      <c r="Y107" s="119">
        <f t="shared" si="21"/>
        <v>0</v>
      </c>
      <c r="Z107" s="119">
        <f t="shared" si="22"/>
        <v>0</v>
      </c>
      <c r="AA107" s="119">
        <f t="shared" si="23"/>
        <v>0</v>
      </c>
      <c r="AB107" s="119">
        <f t="shared" si="24"/>
        <v>0</v>
      </c>
      <c r="AC107" s="124">
        <f t="shared" si="25"/>
        <v>0</v>
      </c>
    </row>
    <row r="108" spans="1:29" ht="15.75" customHeight="1">
      <c r="A108" s="254">
        <v>42570</v>
      </c>
      <c r="B108" s="132" t="s">
        <v>42</v>
      </c>
      <c r="C108" s="92">
        <v>66521188.229999408</v>
      </c>
      <c r="D108" s="93"/>
      <c r="E108" s="94">
        <f t="shared" si="14"/>
        <v>66521188.229999408</v>
      </c>
      <c r="F108" s="92">
        <v>1269921.5200000007</v>
      </c>
      <c r="G108" s="93"/>
      <c r="H108" s="94">
        <f t="shared" si="15"/>
        <v>1269921.5200000007</v>
      </c>
      <c r="I108" s="92">
        <v>46420.15</v>
      </c>
      <c r="J108" s="93"/>
      <c r="K108" s="94">
        <f t="shared" si="16"/>
        <v>46420.15</v>
      </c>
      <c r="L108" s="92">
        <v>1727686.7300000011</v>
      </c>
      <c r="M108" s="93"/>
      <c r="N108" s="94">
        <f t="shared" si="17"/>
        <v>1727686.7300000011</v>
      </c>
      <c r="O108" s="92">
        <v>166387.38</v>
      </c>
      <c r="P108" s="93"/>
      <c r="Q108" s="94">
        <f t="shared" si="18"/>
        <v>166387.38</v>
      </c>
      <c r="R108" s="92">
        <v>63403612.749999411</v>
      </c>
      <c r="S108" s="93"/>
      <c r="T108" s="94">
        <f t="shared" si="19"/>
        <v>63403612.749999411</v>
      </c>
      <c r="U108" s="220">
        <f t="shared" si="26"/>
        <v>0</v>
      </c>
      <c r="W108" s="132" t="s">
        <v>42</v>
      </c>
      <c r="X108" s="114">
        <f t="shared" si="20"/>
        <v>0</v>
      </c>
      <c r="Y108" s="115">
        <f t="shared" si="21"/>
        <v>0</v>
      </c>
      <c r="Z108" s="115">
        <f t="shared" si="22"/>
        <v>0</v>
      </c>
      <c r="AA108" s="115">
        <f t="shared" si="23"/>
        <v>0</v>
      </c>
      <c r="AB108" s="115">
        <f t="shared" si="24"/>
        <v>0</v>
      </c>
      <c r="AC108" s="121">
        <f t="shared" si="25"/>
        <v>0</v>
      </c>
    </row>
    <row r="109" spans="1:29" ht="15.75">
      <c r="A109" s="255"/>
      <c r="B109" s="133" t="s">
        <v>43</v>
      </c>
      <c r="C109" s="95">
        <v>50236898.230000213</v>
      </c>
      <c r="D109" s="20">
        <v>49727830</v>
      </c>
      <c r="E109" s="96">
        <f t="shared" si="14"/>
        <v>509068.23000021279</v>
      </c>
      <c r="F109" s="95">
        <v>273371.59999999998</v>
      </c>
      <c r="G109" s="6" t="s">
        <v>764</v>
      </c>
      <c r="H109" s="96">
        <f t="shared" si="15"/>
        <v>-0.40000000002328306</v>
      </c>
      <c r="I109" s="95">
        <v>24235.19</v>
      </c>
      <c r="J109" s="20" t="s">
        <v>964</v>
      </c>
      <c r="K109" s="96">
        <f t="shared" si="16"/>
        <v>-1.0000000002037268E-2</v>
      </c>
      <c r="L109" s="95">
        <v>918.33999999999992</v>
      </c>
      <c r="M109" s="20" t="s">
        <v>965</v>
      </c>
      <c r="N109" s="96">
        <f t="shared" si="17"/>
        <v>0</v>
      </c>
      <c r="O109" s="95">
        <v>258977.57</v>
      </c>
      <c r="P109" s="20" t="s">
        <v>765</v>
      </c>
      <c r="Q109" s="96">
        <f t="shared" si="18"/>
        <v>-0.42999999999301508</v>
      </c>
      <c r="R109" s="95">
        <v>49727865.910000212</v>
      </c>
      <c r="S109" s="20">
        <v>50236920</v>
      </c>
      <c r="T109" s="96">
        <f t="shared" si="19"/>
        <v>-509054.08999978751</v>
      </c>
      <c r="U109" s="221">
        <f t="shared" si="26"/>
        <v>1</v>
      </c>
      <c r="W109" s="133" t="s">
        <v>43</v>
      </c>
      <c r="X109" s="114">
        <f t="shared" si="20"/>
        <v>1</v>
      </c>
      <c r="Y109" s="115">
        <f t="shared" si="21"/>
        <v>0</v>
      </c>
      <c r="Z109" s="115">
        <f t="shared" si="22"/>
        <v>0</v>
      </c>
      <c r="AA109" s="115">
        <f t="shared" si="23"/>
        <v>0</v>
      </c>
      <c r="AB109" s="115">
        <f t="shared" si="24"/>
        <v>0</v>
      </c>
      <c r="AC109" s="121">
        <f t="shared" si="25"/>
        <v>1</v>
      </c>
    </row>
    <row r="110" spans="1:29" ht="15.75">
      <c r="A110" s="255"/>
      <c r="B110" s="104" t="s">
        <v>44</v>
      </c>
      <c r="C110" s="95">
        <v>115929638.92999424</v>
      </c>
      <c r="D110" s="20">
        <v>115</v>
      </c>
      <c r="E110" s="96">
        <f t="shared" si="14"/>
        <v>115929523.92999424</v>
      </c>
      <c r="F110" s="95">
        <v>3744889.1999999969</v>
      </c>
      <c r="G110" s="6" t="s">
        <v>561</v>
      </c>
      <c r="H110" s="96">
        <f t="shared" si="15"/>
        <v>3744886.1999999969</v>
      </c>
      <c r="I110" s="95">
        <v>559677.54</v>
      </c>
      <c r="J110" s="20" t="s">
        <v>966</v>
      </c>
      <c r="K110" s="96">
        <f t="shared" si="16"/>
        <v>559118.54</v>
      </c>
      <c r="L110" s="95">
        <v>129765.01999999999</v>
      </c>
      <c r="M110" s="20" t="s">
        <v>967</v>
      </c>
      <c r="N110" s="96">
        <f t="shared" si="17"/>
        <v>1.9999999989522621E-2</v>
      </c>
      <c r="O110" s="95">
        <v>187635.9</v>
      </c>
      <c r="P110" s="20" t="s">
        <v>766</v>
      </c>
      <c r="Q110" s="96">
        <f t="shared" si="18"/>
        <v>-0.10000000000582077</v>
      </c>
      <c r="R110" s="95">
        <v>112427026.34999424</v>
      </c>
      <c r="S110" s="20">
        <v>112</v>
      </c>
      <c r="T110" s="96">
        <f t="shared" si="19"/>
        <v>112426914.34999424</v>
      </c>
      <c r="U110" s="221">
        <f t="shared" si="26"/>
        <v>1</v>
      </c>
      <c r="W110" s="104" t="s">
        <v>44</v>
      </c>
      <c r="X110" s="114">
        <f t="shared" si="20"/>
        <v>1</v>
      </c>
      <c r="Y110" s="115">
        <f t="shared" si="21"/>
        <v>1</v>
      </c>
      <c r="Z110" s="115">
        <f t="shared" si="22"/>
        <v>1</v>
      </c>
      <c r="AA110" s="115">
        <f t="shared" si="23"/>
        <v>0</v>
      </c>
      <c r="AB110" s="115">
        <f t="shared" si="24"/>
        <v>0</v>
      </c>
      <c r="AC110" s="121">
        <f t="shared" si="25"/>
        <v>1</v>
      </c>
    </row>
    <row r="111" spans="1:29" ht="15.75">
      <c r="A111" s="255"/>
      <c r="B111" s="133" t="s">
        <v>45</v>
      </c>
      <c r="C111" s="95">
        <v>70968084.391397908</v>
      </c>
      <c r="D111" s="20"/>
      <c r="E111" s="96">
        <f t="shared" si="14"/>
        <v>70968084.391397908</v>
      </c>
      <c r="F111" s="95">
        <v>1270946.5399999998</v>
      </c>
      <c r="G111" s="6"/>
      <c r="H111" s="96">
        <f t="shared" si="15"/>
        <v>1270946.5399999998</v>
      </c>
      <c r="I111" s="95">
        <v>166418.81</v>
      </c>
      <c r="J111" s="20"/>
      <c r="K111" s="96">
        <f t="shared" si="16"/>
        <v>166418.81</v>
      </c>
      <c r="L111" s="95">
        <v>144367.10999999999</v>
      </c>
      <c r="M111" s="20"/>
      <c r="N111" s="96">
        <f t="shared" si="17"/>
        <v>144367.10999999999</v>
      </c>
      <c r="O111" s="95">
        <v>201495.48</v>
      </c>
      <c r="P111" s="20"/>
      <c r="Q111" s="96">
        <f t="shared" si="18"/>
        <v>201495.48</v>
      </c>
      <c r="R111" s="95">
        <v>69517694.071397901</v>
      </c>
      <c r="S111" s="20"/>
      <c r="T111" s="96">
        <f t="shared" si="19"/>
        <v>69517694.071397901</v>
      </c>
      <c r="U111" s="221">
        <f t="shared" si="26"/>
        <v>0</v>
      </c>
      <c r="W111" s="133" t="s">
        <v>45</v>
      </c>
      <c r="X111" s="114">
        <f t="shared" si="20"/>
        <v>0</v>
      </c>
      <c r="Y111" s="115">
        <f t="shared" si="21"/>
        <v>0</v>
      </c>
      <c r="Z111" s="115">
        <f t="shared" si="22"/>
        <v>0</v>
      </c>
      <c r="AA111" s="115">
        <f t="shared" si="23"/>
        <v>0</v>
      </c>
      <c r="AB111" s="115">
        <f t="shared" si="24"/>
        <v>0</v>
      </c>
      <c r="AC111" s="121">
        <f t="shared" si="25"/>
        <v>0</v>
      </c>
    </row>
    <row r="112" spans="1:29" ht="15.75">
      <c r="A112" s="255"/>
      <c r="B112" s="133" t="s">
        <v>46</v>
      </c>
      <c r="C112" s="95">
        <v>130341549.27999836</v>
      </c>
      <c r="D112" s="20"/>
      <c r="E112" s="96">
        <f t="shared" si="14"/>
        <v>130341549.27999836</v>
      </c>
      <c r="F112" s="95">
        <v>1757225.6099999996</v>
      </c>
      <c r="G112" s="6"/>
      <c r="H112" s="96">
        <f t="shared" si="15"/>
        <v>1757225.6099999996</v>
      </c>
      <c r="I112" s="95">
        <v>164527.96</v>
      </c>
      <c r="J112" s="20"/>
      <c r="K112" s="96">
        <f t="shared" si="16"/>
        <v>164527.96</v>
      </c>
      <c r="L112" s="95">
        <v>121897.97</v>
      </c>
      <c r="M112" s="20"/>
      <c r="N112" s="96">
        <f t="shared" si="17"/>
        <v>121897.97</v>
      </c>
      <c r="O112" s="95">
        <v>0</v>
      </c>
      <c r="P112" s="20"/>
      <c r="Q112" s="96">
        <f t="shared" si="18"/>
        <v>0</v>
      </c>
      <c r="R112" s="95">
        <v>128626953.65999836</v>
      </c>
      <c r="S112" s="20"/>
      <c r="T112" s="96">
        <f t="shared" si="19"/>
        <v>128626953.65999836</v>
      </c>
      <c r="U112" s="221">
        <f t="shared" si="26"/>
        <v>0</v>
      </c>
      <c r="W112" s="133" t="s">
        <v>46</v>
      </c>
      <c r="X112" s="114">
        <f t="shared" si="20"/>
        <v>0</v>
      </c>
      <c r="Y112" s="115">
        <f t="shared" si="21"/>
        <v>0</v>
      </c>
      <c r="Z112" s="115">
        <f t="shared" si="22"/>
        <v>0</v>
      </c>
      <c r="AA112" s="115">
        <f t="shared" si="23"/>
        <v>0</v>
      </c>
      <c r="AB112" s="115">
        <f t="shared" si="24"/>
        <v>0</v>
      </c>
      <c r="AC112" s="121">
        <f t="shared" si="25"/>
        <v>0</v>
      </c>
    </row>
    <row r="113" spans="1:29" ht="15.75">
      <c r="A113" s="255"/>
      <c r="B113" s="133" t="s">
        <v>47</v>
      </c>
      <c r="C113" s="95">
        <v>38359218.280000158</v>
      </c>
      <c r="D113" s="20"/>
      <c r="E113" s="96">
        <f t="shared" si="14"/>
        <v>38359218.280000158</v>
      </c>
      <c r="F113" s="95">
        <v>375786.62999999995</v>
      </c>
      <c r="G113" s="6"/>
      <c r="H113" s="96">
        <f t="shared" si="15"/>
        <v>375786.62999999995</v>
      </c>
      <c r="I113" s="95">
        <v>48038.840000000004</v>
      </c>
      <c r="J113" s="20"/>
      <c r="K113" s="96">
        <f t="shared" si="16"/>
        <v>48038.840000000004</v>
      </c>
      <c r="L113" s="95">
        <v>7615.33</v>
      </c>
      <c r="M113" s="20"/>
      <c r="N113" s="96">
        <f t="shared" si="17"/>
        <v>7615.33</v>
      </c>
      <c r="O113" s="95">
        <v>555780.66999999993</v>
      </c>
      <c r="P113" s="20"/>
      <c r="Q113" s="96">
        <f t="shared" si="18"/>
        <v>555780.66999999993</v>
      </c>
      <c r="R113" s="95">
        <v>37468074.490000159</v>
      </c>
      <c r="S113" s="20"/>
      <c r="T113" s="96">
        <f t="shared" si="19"/>
        <v>37468074.490000159</v>
      </c>
      <c r="U113" s="221">
        <f t="shared" si="26"/>
        <v>0</v>
      </c>
      <c r="W113" s="133" t="s">
        <v>47</v>
      </c>
      <c r="X113" s="114">
        <f t="shared" si="20"/>
        <v>0</v>
      </c>
      <c r="Y113" s="115">
        <f t="shared" si="21"/>
        <v>0</v>
      </c>
      <c r="Z113" s="115">
        <f t="shared" si="22"/>
        <v>0</v>
      </c>
      <c r="AA113" s="115">
        <f t="shared" si="23"/>
        <v>0</v>
      </c>
      <c r="AB113" s="115">
        <f t="shared" si="24"/>
        <v>0</v>
      </c>
      <c r="AC113" s="121">
        <f t="shared" si="25"/>
        <v>0</v>
      </c>
    </row>
    <row r="114" spans="1:29" ht="15.75">
      <c r="A114" s="255"/>
      <c r="B114" s="133" t="s">
        <v>48</v>
      </c>
      <c r="C114" s="95">
        <v>127188905.67999865</v>
      </c>
      <c r="D114" s="20"/>
      <c r="E114" s="96">
        <f t="shared" si="14"/>
        <v>127188905.67999865</v>
      </c>
      <c r="F114" s="95">
        <v>1741231.2400000007</v>
      </c>
      <c r="G114" s="6"/>
      <c r="H114" s="96">
        <f t="shared" si="15"/>
        <v>1741231.2400000007</v>
      </c>
      <c r="I114" s="95">
        <v>198745.46</v>
      </c>
      <c r="J114" s="20"/>
      <c r="K114" s="96">
        <f t="shared" si="16"/>
        <v>198745.46</v>
      </c>
      <c r="L114" s="95">
        <v>23704.28</v>
      </c>
      <c r="M114" s="20"/>
      <c r="N114" s="96">
        <f t="shared" si="17"/>
        <v>23704.28</v>
      </c>
      <c r="O114" s="95">
        <v>274646.84999999998</v>
      </c>
      <c r="P114" s="20"/>
      <c r="Q114" s="96">
        <f t="shared" si="18"/>
        <v>274646.84999999998</v>
      </c>
      <c r="R114" s="95">
        <v>125348068.76999862</v>
      </c>
      <c r="S114" s="20"/>
      <c r="T114" s="96">
        <f t="shared" si="19"/>
        <v>125348068.76999862</v>
      </c>
      <c r="U114" s="221">
        <f t="shared" si="26"/>
        <v>0</v>
      </c>
      <c r="W114" s="133" t="s">
        <v>48</v>
      </c>
      <c r="X114" s="114">
        <f t="shared" si="20"/>
        <v>0</v>
      </c>
      <c r="Y114" s="115">
        <f t="shared" si="21"/>
        <v>0</v>
      </c>
      <c r="Z114" s="115">
        <f t="shared" si="22"/>
        <v>0</v>
      </c>
      <c r="AA114" s="115">
        <f t="shared" si="23"/>
        <v>0</v>
      </c>
      <c r="AB114" s="115">
        <f t="shared" si="24"/>
        <v>0</v>
      </c>
      <c r="AC114" s="121">
        <f t="shared" si="25"/>
        <v>0</v>
      </c>
    </row>
    <row r="115" spans="1:29" ht="15.75">
      <c r="A115" s="255"/>
      <c r="B115" s="133" t="s">
        <v>49</v>
      </c>
      <c r="C115" s="95">
        <v>108645473.84999944</v>
      </c>
      <c r="D115" s="20"/>
      <c r="E115" s="96">
        <f t="shared" si="14"/>
        <v>108645473.84999944</v>
      </c>
      <c r="F115" s="95">
        <v>2062283.1800000004</v>
      </c>
      <c r="G115" s="6"/>
      <c r="H115" s="96">
        <f t="shared" si="15"/>
        <v>2062283.1800000004</v>
      </c>
      <c r="I115" s="95">
        <v>344395.85000000003</v>
      </c>
      <c r="J115" s="20"/>
      <c r="K115" s="96">
        <f t="shared" si="16"/>
        <v>344395.85000000003</v>
      </c>
      <c r="L115" s="95">
        <v>195544.03</v>
      </c>
      <c r="M115" s="20"/>
      <c r="N115" s="96">
        <f t="shared" si="17"/>
        <v>195544.03</v>
      </c>
      <c r="O115" s="95">
        <v>1009966.51</v>
      </c>
      <c r="P115" s="20"/>
      <c r="Q115" s="96">
        <f t="shared" si="18"/>
        <v>1009966.51</v>
      </c>
      <c r="R115" s="95">
        <v>113766571.94999945</v>
      </c>
      <c r="S115" s="20"/>
      <c r="T115" s="96">
        <f t="shared" si="19"/>
        <v>113766571.94999945</v>
      </c>
      <c r="U115" s="221">
        <f t="shared" si="26"/>
        <v>0</v>
      </c>
      <c r="W115" s="133" t="s">
        <v>49</v>
      </c>
      <c r="X115" s="114">
        <f t="shared" si="20"/>
        <v>0</v>
      </c>
      <c r="Y115" s="115">
        <f t="shared" si="21"/>
        <v>0</v>
      </c>
      <c r="Z115" s="115">
        <f t="shared" si="22"/>
        <v>0</v>
      </c>
      <c r="AA115" s="115">
        <f t="shared" si="23"/>
        <v>0</v>
      </c>
      <c r="AB115" s="115">
        <f t="shared" si="24"/>
        <v>0</v>
      </c>
      <c r="AC115" s="121">
        <f t="shared" si="25"/>
        <v>0</v>
      </c>
    </row>
    <row r="116" spans="1:29" ht="15.75">
      <c r="A116" s="256"/>
      <c r="B116" s="134" t="s">
        <v>50</v>
      </c>
      <c r="C116" s="97">
        <v>120908115.04000001</v>
      </c>
      <c r="D116" s="98"/>
      <c r="E116" s="99">
        <f t="shared" si="14"/>
        <v>120908115.04000001</v>
      </c>
      <c r="F116" s="97">
        <v>1262361.78</v>
      </c>
      <c r="G116" s="103"/>
      <c r="H116" s="99">
        <f t="shared" si="15"/>
        <v>1262361.78</v>
      </c>
      <c r="I116" s="97">
        <v>912581.72</v>
      </c>
      <c r="J116" s="98"/>
      <c r="K116" s="99">
        <f t="shared" si="16"/>
        <v>912581.72</v>
      </c>
      <c r="L116" s="97">
        <v>94984.929999999978</v>
      </c>
      <c r="M116" s="98"/>
      <c r="N116" s="99">
        <f t="shared" si="17"/>
        <v>94984.929999999978</v>
      </c>
      <c r="O116" s="97">
        <v>239270.17</v>
      </c>
      <c r="P116" s="98"/>
      <c r="Q116" s="99">
        <f t="shared" si="18"/>
        <v>239270.17</v>
      </c>
      <c r="R116" s="97">
        <v>120224079.88</v>
      </c>
      <c r="S116" s="98"/>
      <c r="T116" s="99">
        <f t="shared" si="19"/>
        <v>120224079.88</v>
      </c>
      <c r="U116" s="222">
        <f t="shared" si="26"/>
        <v>0</v>
      </c>
      <c r="W116" s="134" t="s">
        <v>50</v>
      </c>
      <c r="X116" s="114">
        <f t="shared" si="20"/>
        <v>0</v>
      </c>
      <c r="Y116" s="115">
        <f t="shared" si="21"/>
        <v>0</v>
      </c>
      <c r="Z116" s="115">
        <f t="shared" si="22"/>
        <v>0</v>
      </c>
      <c r="AA116" s="115">
        <f t="shared" si="23"/>
        <v>0</v>
      </c>
      <c r="AB116" s="115">
        <f t="shared" si="24"/>
        <v>0</v>
      </c>
      <c r="AC116" s="121">
        <f t="shared" si="25"/>
        <v>0</v>
      </c>
    </row>
    <row r="117" spans="1:29" ht="15.75" customHeight="1">
      <c r="A117" s="254">
        <v>42571</v>
      </c>
      <c r="B117" s="133" t="s">
        <v>42</v>
      </c>
      <c r="C117" s="135">
        <v>63403612.749999411</v>
      </c>
      <c r="D117" s="20"/>
      <c r="E117" s="96">
        <f t="shared" si="14"/>
        <v>63403612.749999411</v>
      </c>
      <c r="F117" s="135">
        <v>987259.91000000027</v>
      </c>
      <c r="G117" s="20"/>
      <c r="H117" s="96">
        <f t="shared" si="15"/>
        <v>987259.91000000027</v>
      </c>
      <c r="I117" s="135">
        <v>227281.96999999997</v>
      </c>
      <c r="J117" s="131"/>
      <c r="K117" s="96">
        <f t="shared" si="16"/>
        <v>227281.96999999997</v>
      </c>
      <c r="L117" s="135">
        <v>171180.73</v>
      </c>
      <c r="M117" s="131"/>
      <c r="N117" s="96">
        <f t="shared" si="17"/>
        <v>171180.73</v>
      </c>
      <c r="O117" s="135">
        <v>0</v>
      </c>
      <c r="P117" s="20"/>
      <c r="Q117" s="96">
        <f t="shared" si="18"/>
        <v>0</v>
      </c>
      <c r="R117" s="135">
        <v>62472454.07999941</v>
      </c>
      <c r="S117" s="20"/>
      <c r="T117" s="96">
        <f t="shared" si="19"/>
        <v>62472454.07999941</v>
      </c>
      <c r="U117" s="221">
        <f t="shared" si="26"/>
        <v>0</v>
      </c>
      <c r="W117" s="132" t="s">
        <v>42</v>
      </c>
      <c r="X117" s="110">
        <f t="shared" si="20"/>
        <v>0</v>
      </c>
      <c r="Y117" s="111">
        <f t="shared" si="21"/>
        <v>0</v>
      </c>
      <c r="Z117" s="111">
        <f t="shared" si="22"/>
        <v>0</v>
      </c>
      <c r="AA117" s="111">
        <f t="shared" si="23"/>
        <v>0</v>
      </c>
      <c r="AB117" s="111">
        <f t="shared" si="24"/>
        <v>0</v>
      </c>
      <c r="AC117" s="123">
        <f t="shared" si="25"/>
        <v>0</v>
      </c>
    </row>
    <row r="118" spans="1:29" ht="15.75">
      <c r="A118" s="255"/>
      <c r="B118" s="133" t="s">
        <v>43</v>
      </c>
      <c r="C118" s="95">
        <v>49727865.910000212</v>
      </c>
      <c r="D118" s="20">
        <v>49727830</v>
      </c>
      <c r="E118" s="96">
        <f t="shared" si="14"/>
        <v>35.910000212490559</v>
      </c>
      <c r="F118" s="95">
        <v>343240.81000000006</v>
      </c>
      <c r="G118" s="20" t="s">
        <v>767</v>
      </c>
      <c r="H118" s="96">
        <f t="shared" si="15"/>
        <v>-0.18999999994412065</v>
      </c>
      <c r="I118" s="95">
        <v>26060.449999999997</v>
      </c>
      <c r="J118" s="20" t="s">
        <v>968</v>
      </c>
      <c r="K118" s="96">
        <f t="shared" si="16"/>
        <v>4.9999999995634425E-2</v>
      </c>
      <c r="L118" s="95">
        <v>17310.29</v>
      </c>
      <c r="M118" s="20" t="s">
        <v>969</v>
      </c>
      <c r="N118" s="96">
        <f t="shared" si="17"/>
        <v>-9.9999999983992893E-3</v>
      </c>
      <c r="O118" s="95">
        <v>0</v>
      </c>
      <c r="P118" s="20" t="s">
        <v>55</v>
      </c>
      <c r="Q118" s="96">
        <f t="shared" si="18"/>
        <v>0</v>
      </c>
      <c r="R118" s="95">
        <v>51946918.540000223</v>
      </c>
      <c r="S118" s="20">
        <v>51946970</v>
      </c>
      <c r="T118" s="96">
        <f t="shared" si="19"/>
        <v>-51.459999777376652</v>
      </c>
      <c r="U118" s="221">
        <f t="shared" si="26"/>
        <v>1</v>
      </c>
      <c r="W118" s="133" t="s">
        <v>43</v>
      </c>
      <c r="X118" s="114">
        <f t="shared" si="20"/>
        <v>0</v>
      </c>
      <c r="Y118" s="115">
        <f t="shared" si="21"/>
        <v>0</v>
      </c>
      <c r="Z118" s="115">
        <f t="shared" si="22"/>
        <v>0</v>
      </c>
      <c r="AA118" s="115">
        <f t="shared" si="23"/>
        <v>0</v>
      </c>
      <c r="AB118" s="115">
        <f t="shared" si="24"/>
        <v>0</v>
      </c>
      <c r="AC118" s="121">
        <f t="shared" si="25"/>
        <v>0</v>
      </c>
    </row>
    <row r="119" spans="1:29" ht="15.75">
      <c r="A119" s="255"/>
      <c r="B119" s="104" t="s">
        <v>44</v>
      </c>
      <c r="C119" s="95">
        <v>112427026.34999424</v>
      </c>
      <c r="D119" s="20">
        <v>20738830</v>
      </c>
      <c r="E119" s="96">
        <f t="shared" si="14"/>
        <v>91688196.349994242</v>
      </c>
      <c r="F119" s="95">
        <v>1588253.9800000011</v>
      </c>
      <c r="G119" s="20" t="s">
        <v>768</v>
      </c>
      <c r="H119" s="96">
        <f t="shared" si="15"/>
        <v>-96666.019999998854</v>
      </c>
      <c r="I119" s="95">
        <v>167303.4</v>
      </c>
      <c r="J119" s="20" t="s">
        <v>970</v>
      </c>
      <c r="K119" s="96">
        <f t="shared" si="16"/>
        <v>0.39999999999417923</v>
      </c>
      <c r="L119" s="95">
        <v>124961.17</v>
      </c>
      <c r="M119" s="20" t="s">
        <v>971</v>
      </c>
      <c r="N119" s="96">
        <f t="shared" si="17"/>
        <v>0.16999999999825377</v>
      </c>
      <c r="O119" s="95">
        <v>0</v>
      </c>
      <c r="P119" s="20" t="s">
        <v>55</v>
      </c>
      <c r="Q119" s="96">
        <f t="shared" si="18"/>
        <v>0</v>
      </c>
      <c r="R119" s="95">
        <v>110881114.59999424</v>
      </c>
      <c r="S119" s="20">
        <v>110877485</v>
      </c>
      <c r="T119" s="96">
        <f t="shared" si="19"/>
        <v>3629.5999942421913</v>
      </c>
      <c r="U119" s="221">
        <f t="shared" si="26"/>
        <v>1</v>
      </c>
      <c r="W119" s="104" t="s">
        <v>44</v>
      </c>
      <c r="X119" s="114">
        <f t="shared" si="20"/>
        <v>1</v>
      </c>
      <c r="Y119" s="115">
        <f t="shared" si="21"/>
        <v>1</v>
      </c>
      <c r="Z119" s="115">
        <f t="shared" si="22"/>
        <v>0</v>
      </c>
      <c r="AA119" s="115">
        <f t="shared" si="23"/>
        <v>0</v>
      </c>
      <c r="AB119" s="115">
        <f t="shared" si="24"/>
        <v>0</v>
      </c>
      <c r="AC119" s="121">
        <f t="shared" si="25"/>
        <v>1</v>
      </c>
    </row>
    <row r="120" spans="1:29" ht="15.75">
      <c r="A120" s="255"/>
      <c r="B120" s="133" t="s">
        <v>45</v>
      </c>
      <c r="C120" s="95">
        <v>69517694.071397901</v>
      </c>
      <c r="D120" s="20"/>
      <c r="E120" s="96">
        <f t="shared" si="14"/>
        <v>69517694.071397901</v>
      </c>
      <c r="F120" s="95">
        <v>1259308.6800000006</v>
      </c>
      <c r="G120" s="20"/>
      <c r="H120" s="96">
        <f t="shared" si="15"/>
        <v>1259308.6800000006</v>
      </c>
      <c r="I120" s="95">
        <v>123914.83</v>
      </c>
      <c r="J120" s="20"/>
      <c r="K120" s="96">
        <f t="shared" si="16"/>
        <v>123914.83</v>
      </c>
      <c r="L120" s="95">
        <v>95840.51</v>
      </c>
      <c r="M120" s="20"/>
      <c r="N120" s="96">
        <f t="shared" si="17"/>
        <v>95840.51</v>
      </c>
      <c r="O120" s="95">
        <v>0</v>
      </c>
      <c r="P120" s="20"/>
      <c r="Q120" s="96">
        <f t="shared" si="18"/>
        <v>0</v>
      </c>
      <c r="R120" s="95">
        <v>71926944.841397896</v>
      </c>
      <c r="S120" s="20"/>
      <c r="T120" s="96">
        <f t="shared" si="19"/>
        <v>71926944.841397896</v>
      </c>
      <c r="U120" s="221">
        <f t="shared" si="26"/>
        <v>0</v>
      </c>
      <c r="W120" s="133" t="s">
        <v>45</v>
      </c>
      <c r="X120" s="114">
        <f t="shared" si="20"/>
        <v>0</v>
      </c>
      <c r="Y120" s="115">
        <f t="shared" si="21"/>
        <v>0</v>
      </c>
      <c r="Z120" s="115">
        <f t="shared" si="22"/>
        <v>0</v>
      </c>
      <c r="AA120" s="115">
        <f t="shared" si="23"/>
        <v>0</v>
      </c>
      <c r="AB120" s="115">
        <f t="shared" si="24"/>
        <v>0</v>
      </c>
      <c r="AC120" s="121">
        <f t="shared" si="25"/>
        <v>0</v>
      </c>
    </row>
    <row r="121" spans="1:29" ht="15.75">
      <c r="A121" s="255"/>
      <c r="B121" s="133" t="s">
        <v>46</v>
      </c>
      <c r="C121" s="95">
        <v>128626953.65999836</v>
      </c>
      <c r="D121" s="20"/>
      <c r="E121" s="96">
        <f t="shared" si="14"/>
        <v>128626953.65999836</v>
      </c>
      <c r="F121" s="95">
        <v>2489571.5399999996</v>
      </c>
      <c r="G121" s="20"/>
      <c r="H121" s="96">
        <f t="shared" si="15"/>
        <v>2489571.5399999996</v>
      </c>
      <c r="I121" s="95">
        <v>256571.63</v>
      </c>
      <c r="J121" s="20"/>
      <c r="K121" s="96">
        <f t="shared" si="16"/>
        <v>256571.63</v>
      </c>
      <c r="L121" s="95">
        <v>162271.74</v>
      </c>
      <c r="M121" s="20"/>
      <c r="N121" s="96">
        <f t="shared" si="17"/>
        <v>162271.74</v>
      </c>
      <c r="O121" s="95">
        <v>246323.02000000002</v>
      </c>
      <c r="P121" s="20"/>
      <c r="Q121" s="96">
        <f t="shared" si="18"/>
        <v>246323.02000000002</v>
      </c>
      <c r="R121" s="95">
        <v>125985358.98999836</v>
      </c>
      <c r="S121" s="20"/>
      <c r="T121" s="96">
        <f t="shared" si="19"/>
        <v>125985358.98999836</v>
      </c>
      <c r="U121" s="221">
        <f t="shared" si="26"/>
        <v>0</v>
      </c>
      <c r="W121" s="133" t="s">
        <v>46</v>
      </c>
      <c r="X121" s="114">
        <f t="shared" si="20"/>
        <v>0</v>
      </c>
      <c r="Y121" s="115">
        <f t="shared" si="21"/>
        <v>0</v>
      </c>
      <c r="Z121" s="115">
        <f t="shared" si="22"/>
        <v>0</v>
      </c>
      <c r="AA121" s="115">
        <f t="shared" si="23"/>
        <v>0</v>
      </c>
      <c r="AB121" s="115">
        <f t="shared" si="24"/>
        <v>0</v>
      </c>
      <c r="AC121" s="121">
        <f t="shared" si="25"/>
        <v>0</v>
      </c>
    </row>
    <row r="122" spans="1:29" ht="15.75">
      <c r="A122" s="255"/>
      <c r="B122" s="133" t="s">
        <v>47</v>
      </c>
      <c r="C122" s="95">
        <v>37468074.490000159</v>
      </c>
      <c r="D122" s="20"/>
      <c r="E122" s="96">
        <f t="shared" si="14"/>
        <v>37468074.490000159</v>
      </c>
      <c r="F122" s="95">
        <v>378354.14</v>
      </c>
      <c r="G122" s="20"/>
      <c r="H122" s="96">
        <f t="shared" si="15"/>
        <v>378354.14</v>
      </c>
      <c r="I122" s="95">
        <v>49121.91</v>
      </c>
      <c r="J122" s="20"/>
      <c r="K122" s="96">
        <f t="shared" si="16"/>
        <v>49121.91</v>
      </c>
      <c r="L122" s="95">
        <v>3414.2000000000003</v>
      </c>
      <c r="M122" s="20"/>
      <c r="N122" s="96">
        <f t="shared" si="17"/>
        <v>3414.2000000000003</v>
      </c>
      <c r="O122" s="95">
        <v>0</v>
      </c>
      <c r="P122" s="20"/>
      <c r="Q122" s="96">
        <f t="shared" si="18"/>
        <v>0</v>
      </c>
      <c r="R122" s="95">
        <v>37135428.060000159</v>
      </c>
      <c r="S122" s="20"/>
      <c r="T122" s="96">
        <f t="shared" si="19"/>
        <v>37135428.060000159</v>
      </c>
      <c r="U122" s="221">
        <f t="shared" si="26"/>
        <v>0</v>
      </c>
      <c r="W122" s="133" t="s">
        <v>47</v>
      </c>
      <c r="X122" s="114">
        <f t="shared" si="20"/>
        <v>0</v>
      </c>
      <c r="Y122" s="115">
        <f t="shared" si="21"/>
        <v>0</v>
      </c>
      <c r="Z122" s="115">
        <f t="shared" si="22"/>
        <v>0</v>
      </c>
      <c r="AA122" s="115">
        <f t="shared" si="23"/>
        <v>0</v>
      </c>
      <c r="AB122" s="115">
        <f t="shared" si="24"/>
        <v>0</v>
      </c>
      <c r="AC122" s="121">
        <f t="shared" si="25"/>
        <v>0</v>
      </c>
    </row>
    <row r="123" spans="1:29" ht="15.75">
      <c r="A123" s="255"/>
      <c r="B123" s="133" t="s">
        <v>48</v>
      </c>
      <c r="C123" s="95">
        <v>125348068.76999862</v>
      </c>
      <c r="D123" s="20"/>
      <c r="E123" s="96">
        <f t="shared" si="14"/>
        <v>125348068.76999862</v>
      </c>
      <c r="F123" s="95">
        <v>1635679.5500000007</v>
      </c>
      <c r="G123" s="20"/>
      <c r="H123" s="96">
        <f t="shared" si="15"/>
        <v>1635679.5500000007</v>
      </c>
      <c r="I123" s="95">
        <v>97019.05</v>
      </c>
      <c r="J123" s="20"/>
      <c r="K123" s="96">
        <f t="shared" si="16"/>
        <v>97019.05</v>
      </c>
      <c r="L123" s="95">
        <v>118084.11</v>
      </c>
      <c r="M123" s="20"/>
      <c r="N123" s="96">
        <f t="shared" si="17"/>
        <v>118084.11</v>
      </c>
      <c r="O123" s="95">
        <v>0</v>
      </c>
      <c r="P123" s="20"/>
      <c r="Q123" s="96">
        <f t="shared" si="18"/>
        <v>0</v>
      </c>
      <c r="R123" s="95">
        <v>132080451.96999864</v>
      </c>
      <c r="S123" s="20"/>
      <c r="T123" s="96">
        <f t="shared" si="19"/>
        <v>132080451.96999864</v>
      </c>
      <c r="U123" s="221">
        <f t="shared" si="26"/>
        <v>0</v>
      </c>
      <c r="W123" s="133" t="s">
        <v>48</v>
      </c>
      <c r="X123" s="114">
        <f t="shared" si="20"/>
        <v>0</v>
      </c>
      <c r="Y123" s="115">
        <f t="shared" si="21"/>
        <v>0</v>
      </c>
      <c r="Z123" s="115">
        <f t="shared" si="22"/>
        <v>0</v>
      </c>
      <c r="AA123" s="115">
        <f t="shared" si="23"/>
        <v>0</v>
      </c>
      <c r="AB123" s="115">
        <f t="shared" si="24"/>
        <v>0</v>
      </c>
      <c r="AC123" s="121">
        <f t="shared" si="25"/>
        <v>0</v>
      </c>
    </row>
    <row r="124" spans="1:29" ht="15.75">
      <c r="A124" s="255"/>
      <c r="B124" s="133" t="s">
        <v>49</v>
      </c>
      <c r="C124" s="95">
        <v>113766571.94999945</v>
      </c>
      <c r="D124" s="20"/>
      <c r="E124" s="96">
        <f t="shared" si="14"/>
        <v>113766571.94999945</v>
      </c>
      <c r="F124" s="95">
        <v>1445198.9800000007</v>
      </c>
      <c r="G124" s="20"/>
      <c r="H124" s="96">
        <f t="shared" si="15"/>
        <v>1445198.9800000007</v>
      </c>
      <c r="I124" s="95">
        <v>179607.94</v>
      </c>
      <c r="J124" s="20"/>
      <c r="K124" s="96">
        <f t="shared" si="16"/>
        <v>179607.94</v>
      </c>
      <c r="L124" s="95">
        <v>10293.84</v>
      </c>
      <c r="M124" s="20"/>
      <c r="N124" s="96">
        <f t="shared" si="17"/>
        <v>10293.84</v>
      </c>
      <c r="O124" s="95">
        <v>340415.58</v>
      </c>
      <c r="P124" s="20"/>
      <c r="Q124" s="96">
        <f t="shared" si="18"/>
        <v>340415.58</v>
      </c>
      <c r="R124" s="95">
        <v>112150271.48999944</v>
      </c>
      <c r="S124" s="20"/>
      <c r="T124" s="96">
        <f t="shared" si="19"/>
        <v>112150271.48999944</v>
      </c>
      <c r="U124" s="221">
        <f t="shared" si="26"/>
        <v>0</v>
      </c>
      <c r="W124" s="133" t="s">
        <v>49</v>
      </c>
      <c r="X124" s="114">
        <f t="shared" si="20"/>
        <v>0</v>
      </c>
      <c r="Y124" s="115">
        <f t="shared" si="21"/>
        <v>0</v>
      </c>
      <c r="Z124" s="115">
        <f t="shared" si="22"/>
        <v>0</v>
      </c>
      <c r="AA124" s="115">
        <f t="shared" si="23"/>
        <v>0</v>
      </c>
      <c r="AB124" s="115">
        <f t="shared" si="24"/>
        <v>0</v>
      </c>
      <c r="AC124" s="121">
        <f t="shared" si="25"/>
        <v>0</v>
      </c>
    </row>
    <row r="125" spans="1:29" ht="15.75">
      <c r="A125" s="256"/>
      <c r="B125" s="133" t="s">
        <v>50</v>
      </c>
      <c r="C125" s="95">
        <v>120224079.88</v>
      </c>
      <c r="D125" s="20"/>
      <c r="E125" s="96">
        <f t="shared" si="14"/>
        <v>120224079.88</v>
      </c>
      <c r="F125" s="95">
        <v>1007797.5900000007</v>
      </c>
      <c r="G125" s="20"/>
      <c r="H125" s="96">
        <f t="shared" si="15"/>
        <v>1007797.5900000007</v>
      </c>
      <c r="I125" s="95">
        <v>219135.53</v>
      </c>
      <c r="J125" s="20"/>
      <c r="K125" s="96">
        <f t="shared" si="16"/>
        <v>219135.53</v>
      </c>
      <c r="L125" s="95">
        <v>20962.02</v>
      </c>
      <c r="M125" s="20"/>
      <c r="N125" s="96">
        <f t="shared" si="17"/>
        <v>20962.02</v>
      </c>
      <c r="O125" s="95">
        <v>323285.66000000003</v>
      </c>
      <c r="P125" s="20"/>
      <c r="Q125" s="96">
        <f t="shared" si="18"/>
        <v>323285.66000000003</v>
      </c>
      <c r="R125" s="95">
        <v>119091170.14</v>
      </c>
      <c r="S125" s="20"/>
      <c r="T125" s="96">
        <f t="shared" si="19"/>
        <v>119091170.14</v>
      </c>
      <c r="U125" s="221">
        <f t="shared" si="26"/>
        <v>0</v>
      </c>
      <c r="W125" s="134" t="s">
        <v>50</v>
      </c>
      <c r="X125" s="118">
        <f t="shared" si="20"/>
        <v>0</v>
      </c>
      <c r="Y125" s="119">
        <f t="shared" si="21"/>
        <v>0</v>
      </c>
      <c r="Z125" s="119">
        <f t="shared" si="22"/>
        <v>0</v>
      </c>
      <c r="AA125" s="119">
        <f t="shared" si="23"/>
        <v>0</v>
      </c>
      <c r="AB125" s="119">
        <f t="shared" si="24"/>
        <v>0</v>
      </c>
      <c r="AC125" s="124">
        <f t="shared" si="25"/>
        <v>0</v>
      </c>
    </row>
    <row r="126" spans="1:29" ht="15.75" customHeight="1">
      <c r="A126" s="254">
        <v>42572</v>
      </c>
      <c r="B126" s="132" t="s">
        <v>42</v>
      </c>
      <c r="C126" s="92">
        <v>62472454.07999941</v>
      </c>
      <c r="D126" s="148"/>
      <c r="E126" s="94">
        <f t="shared" si="14"/>
        <v>62472454.07999941</v>
      </c>
      <c r="F126" s="92">
        <v>1059887.3200000005</v>
      </c>
      <c r="G126" s="93"/>
      <c r="H126" s="94">
        <f t="shared" si="15"/>
        <v>1059887.3200000005</v>
      </c>
      <c r="I126" s="92">
        <v>7000</v>
      </c>
      <c r="J126" s="93"/>
      <c r="K126" s="94">
        <f t="shared" si="16"/>
        <v>7000</v>
      </c>
      <c r="L126" s="92">
        <v>0</v>
      </c>
      <c r="M126" s="93"/>
      <c r="N126" s="94">
        <f t="shared" si="17"/>
        <v>0</v>
      </c>
      <c r="O126" s="92">
        <v>396204.59</v>
      </c>
      <c r="P126" s="148"/>
      <c r="Q126" s="94">
        <f t="shared" si="18"/>
        <v>396204.59</v>
      </c>
      <c r="R126" s="92">
        <v>64193412.57999941</v>
      </c>
      <c r="S126" s="93"/>
      <c r="T126" s="94">
        <f t="shared" si="19"/>
        <v>64193412.57999941</v>
      </c>
      <c r="U126" s="220">
        <f t="shared" si="26"/>
        <v>0</v>
      </c>
      <c r="W126" s="132" t="s">
        <v>42</v>
      </c>
      <c r="X126" s="110">
        <f t="shared" si="20"/>
        <v>0</v>
      </c>
      <c r="Y126" s="111">
        <f t="shared" si="21"/>
        <v>0</v>
      </c>
      <c r="Z126" s="111">
        <f t="shared" si="22"/>
        <v>0</v>
      </c>
      <c r="AA126" s="111">
        <f t="shared" si="23"/>
        <v>0</v>
      </c>
      <c r="AB126" s="111">
        <f t="shared" si="24"/>
        <v>0</v>
      </c>
      <c r="AC126" s="123">
        <f t="shared" si="25"/>
        <v>0</v>
      </c>
    </row>
    <row r="127" spans="1:29" ht="15.75">
      <c r="A127" s="255"/>
      <c r="B127" s="133" t="s">
        <v>43</v>
      </c>
      <c r="C127" s="95">
        <v>51946918.540000223</v>
      </c>
      <c r="D127" s="131">
        <v>51946970</v>
      </c>
      <c r="E127" s="96">
        <f t="shared" si="14"/>
        <v>-51.459999777376652</v>
      </c>
      <c r="F127" s="95">
        <v>477895.41000000003</v>
      </c>
      <c r="G127" s="20" t="s">
        <v>769</v>
      </c>
      <c r="H127" s="96">
        <f t="shared" si="15"/>
        <v>0.41000000003259629</v>
      </c>
      <c r="I127" s="95">
        <v>0</v>
      </c>
      <c r="J127" s="20" t="s">
        <v>55</v>
      </c>
      <c r="K127" s="96">
        <f t="shared" si="16"/>
        <v>0</v>
      </c>
      <c r="L127" s="95">
        <v>0</v>
      </c>
      <c r="M127" s="20" t="s">
        <v>55</v>
      </c>
      <c r="N127" s="96">
        <f t="shared" si="17"/>
        <v>0</v>
      </c>
      <c r="O127" s="95">
        <v>193404.44000000009</v>
      </c>
      <c r="P127" s="131" t="s">
        <v>772</v>
      </c>
      <c r="Q127" s="96">
        <f t="shared" si="18"/>
        <v>0.4400000000896398</v>
      </c>
      <c r="R127" s="95">
        <v>51275618.690000221</v>
      </c>
      <c r="S127" s="20">
        <v>51275610</v>
      </c>
      <c r="T127" s="96">
        <f t="shared" si="19"/>
        <v>8.6900002211332321</v>
      </c>
      <c r="U127" s="221">
        <f t="shared" si="26"/>
        <v>1</v>
      </c>
      <c r="W127" s="133" t="s">
        <v>43</v>
      </c>
      <c r="X127" s="114">
        <f t="shared" si="20"/>
        <v>0</v>
      </c>
      <c r="Y127" s="115">
        <f t="shared" si="21"/>
        <v>0</v>
      </c>
      <c r="Z127" s="115">
        <f t="shared" si="22"/>
        <v>0</v>
      </c>
      <c r="AA127" s="115">
        <f t="shared" si="23"/>
        <v>0</v>
      </c>
      <c r="AB127" s="115">
        <f t="shared" si="24"/>
        <v>0</v>
      </c>
      <c r="AC127" s="121">
        <f t="shared" si="25"/>
        <v>0</v>
      </c>
    </row>
    <row r="128" spans="1:29" ht="15.75">
      <c r="A128" s="255"/>
      <c r="B128" s="104" t="s">
        <v>44</v>
      </c>
      <c r="C128" s="95">
        <v>110881114.59999424</v>
      </c>
      <c r="D128" s="20">
        <v>110877485</v>
      </c>
      <c r="E128" s="96">
        <f t="shared" si="14"/>
        <v>3629.5999942421913</v>
      </c>
      <c r="F128" s="95">
        <v>1750339.6599999997</v>
      </c>
      <c r="G128" s="20" t="s">
        <v>770</v>
      </c>
      <c r="H128" s="96">
        <f t="shared" si="15"/>
        <v>-0.34000000031664968</v>
      </c>
      <c r="I128" s="95">
        <v>149816.29</v>
      </c>
      <c r="J128" s="20" t="s">
        <v>972</v>
      </c>
      <c r="K128" s="96">
        <f t="shared" si="16"/>
        <v>0.29000000000814907</v>
      </c>
      <c r="L128" s="95">
        <v>46472.42</v>
      </c>
      <c r="M128" s="20" t="s">
        <v>973</v>
      </c>
      <c r="N128" s="96">
        <f t="shared" si="17"/>
        <v>1.9999999996798579E-2</v>
      </c>
      <c r="O128" s="95">
        <v>168504.9</v>
      </c>
      <c r="P128" s="20" t="s">
        <v>773</v>
      </c>
      <c r="Q128" s="96">
        <f t="shared" si="18"/>
        <v>-0.10000000000582077</v>
      </c>
      <c r="R128" s="95">
        <v>112908914.00999424</v>
      </c>
      <c r="S128" s="20">
        <v>112908850</v>
      </c>
      <c r="T128" s="96">
        <f t="shared" si="19"/>
        <v>64.009994238615036</v>
      </c>
      <c r="U128" s="221">
        <f t="shared" si="26"/>
        <v>1</v>
      </c>
      <c r="W128" s="104" t="s">
        <v>44</v>
      </c>
      <c r="X128" s="114">
        <f t="shared" si="20"/>
        <v>1</v>
      </c>
      <c r="Y128" s="115">
        <f t="shared" si="21"/>
        <v>0</v>
      </c>
      <c r="Z128" s="115">
        <f t="shared" si="22"/>
        <v>0</v>
      </c>
      <c r="AA128" s="115">
        <f t="shared" si="23"/>
        <v>0</v>
      </c>
      <c r="AB128" s="115">
        <f t="shared" si="24"/>
        <v>0</v>
      </c>
      <c r="AC128" s="121">
        <f t="shared" si="25"/>
        <v>0</v>
      </c>
    </row>
    <row r="129" spans="1:29" ht="15.75">
      <c r="A129" s="255"/>
      <c r="B129" s="133" t="s">
        <v>45</v>
      </c>
      <c r="C129" s="95">
        <v>71926944.841397896</v>
      </c>
      <c r="D129" s="20">
        <v>0</v>
      </c>
      <c r="E129" s="96">
        <f t="shared" si="14"/>
        <v>71926944.841397896</v>
      </c>
      <c r="F129" s="95">
        <v>1073917.4600000002</v>
      </c>
      <c r="G129" s="20"/>
      <c r="H129" s="96">
        <f t="shared" si="15"/>
        <v>1073917.4600000002</v>
      </c>
      <c r="I129" s="95">
        <v>113945.92</v>
      </c>
      <c r="J129" s="20"/>
      <c r="K129" s="96">
        <f t="shared" si="16"/>
        <v>113945.92</v>
      </c>
      <c r="L129" s="95">
        <v>41940.46</v>
      </c>
      <c r="M129" s="20"/>
      <c r="N129" s="96">
        <f t="shared" si="17"/>
        <v>41940.46</v>
      </c>
      <c r="O129" s="95">
        <v>228173.64000000004</v>
      </c>
      <c r="P129" s="20"/>
      <c r="Q129" s="96">
        <f t="shared" si="18"/>
        <v>228173.64000000004</v>
      </c>
      <c r="R129" s="95">
        <v>70696859.201397896</v>
      </c>
      <c r="S129" s="20">
        <v>0</v>
      </c>
      <c r="T129" s="96">
        <f t="shared" si="19"/>
        <v>70696859.201397896</v>
      </c>
      <c r="U129" s="221">
        <f t="shared" si="26"/>
        <v>0</v>
      </c>
      <c r="W129" s="133" t="s">
        <v>45</v>
      </c>
      <c r="X129" s="114">
        <f t="shared" si="20"/>
        <v>0</v>
      </c>
      <c r="Y129" s="115">
        <f t="shared" si="21"/>
        <v>0</v>
      </c>
      <c r="Z129" s="115">
        <f t="shared" si="22"/>
        <v>0</v>
      </c>
      <c r="AA129" s="115">
        <f t="shared" si="23"/>
        <v>0</v>
      </c>
      <c r="AB129" s="115">
        <f t="shared" si="24"/>
        <v>0</v>
      </c>
      <c r="AC129" s="121">
        <f t="shared" si="25"/>
        <v>0</v>
      </c>
    </row>
    <row r="130" spans="1:29" ht="15.75">
      <c r="A130" s="255"/>
      <c r="B130" s="133" t="s">
        <v>46</v>
      </c>
      <c r="C130" s="95">
        <v>125985358.98999836</v>
      </c>
      <c r="D130" s="20">
        <v>125985120</v>
      </c>
      <c r="E130" s="96">
        <f t="shared" si="14"/>
        <v>238.98999835550785</v>
      </c>
      <c r="F130" s="95">
        <v>1871896.4799999991</v>
      </c>
      <c r="G130" s="20" t="s">
        <v>771</v>
      </c>
      <c r="H130" s="96">
        <f t="shared" si="15"/>
        <v>-3.520000000949949</v>
      </c>
      <c r="I130" s="95">
        <v>194264.60999999996</v>
      </c>
      <c r="J130" s="20" t="s">
        <v>974</v>
      </c>
      <c r="K130" s="96">
        <f t="shared" si="16"/>
        <v>-0.39000000004307367</v>
      </c>
      <c r="L130" s="95">
        <v>88158.88</v>
      </c>
      <c r="M130" s="20" t="s">
        <v>975</v>
      </c>
      <c r="N130" s="96">
        <f t="shared" si="17"/>
        <v>-1.9999999989522621E-2</v>
      </c>
      <c r="O130" s="95">
        <v>225389.57</v>
      </c>
      <c r="P130" s="20" t="s">
        <v>774</v>
      </c>
      <c r="Q130" s="96">
        <f t="shared" si="18"/>
        <v>207581.57</v>
      </c>
      <c r="R130" s="95">
        <v>131493940.84999837</v>
      </c>
      <c r="S130" s="20">
        <v>131494300</v>
      </c>
      <c r="T130" s="96">
        <f t="shared" si="19"/>
        <v>-359.15000163018703</v>
      </c>
      <c r="U130" s="221">
        <f t="shared" si="26"/>
        <v>1</v>
      </c>
      <c r="W130" s="133" t="s">
        <v>46</v>
      </c>
      <c r="X130" s="114">
        <f t="shared" si="20"/>
        <v>1</v>
      </c>
      <c r="Y130" s="115">
        <f t="shared" si="21"/>
        <v>0</v>
      </c>
      <c r="Z130" s="115">
        <f t="shared" si="22"/>
        <v>0</v>
      </c>
      <c r="AA130" s="115">
        <f t="shared" si="23"/>
        <v>0</v>
      </c>
      <c r="AB130" s="115">
        <f t="shared" si="24"/>
        <v>1</v>
      </c>
      <c r="AC130" s="121">
        <f t="shared" si="25"/>
        <v>1</v>
      </c>
    </row>
    <row r="131" spans="1:29" ht="15.75">
      <c r="A131" s="255"/>
      <c r="B131" s="133" t="s">
        <v>47</v>
      </c>
      <c r="C131" s="95">
        <v>37135428.060000159</v>
      </c>
      <c r="D131" s="20"/>
      <c r="E131" s="96">
        <f t="shared" si="14"/>
        <v>37135428.060000159</v>
      </c>
      <c r="F131" s="95">
        <v>396851.35000000015</v>
      </c>
      <c r="G131" s="20"/>
      <c r="H131" s="96">
        <f t="shared" si="15"/>
        <v>396851.35000000015</v>
      </c>
      <c r="I131" s="95">
        <v>86918.150000000009</v>
      </c>
      <c r="J131" s="20"/>
      <c r="K131" s="96">
        <f t="shared" si="16"/>
        <v>86918.150000000009</v>
      </c>
      <c r="L131" s="95">
        <v>4612.6900000000005</v>
      </c>
      <c r="M131" s="20"/>
      <c r="N131" s="96">
        <f t="shared" si="17"/>
        <v>4612.6900000000005</v>
      </c>
      <c r="O131" s="95">
        <v>106795.42</v>
      </c>
      <c r="P131" s="20"/>
      <c r="Q131" s="96">
        <f t="shared" si="18"/>
        <v>106795.42</v>
      </c>
      <c r="R131" s="95">
        <v>38711910.560000144</v>
      </c>
      <c r="S131" s="20"/>
      <c r="T131" s="96">
        <f t="shared" si="19"/>
        <v>38711910.560000144</v>
      </c>
      <c r="U131" s="221">
        <f t="shared" si="26"/>
        <v>0</v>
      </c>
      <c r="W131" s="133" t="s">
        <v>47</v>
      </c>
      <c r="X131" s="114">
        <f t="shared" si="20"/>
        <v>0</v>
      </c>
      <c r="Y131" s="115">
        <f t="shared" si="21"/>
        <v>0</v>
      </c>
      <c r="Z131" s="115">
        <f t="shared" si="22"/>
        <v>0</v>
      </c>
      <c r="AA131" s="115">
        <f t="shared" si="23"/>
        <v>0</v>
      </c>
      <c r="AB131" s="115">
        <f t="shared" si="24"/>
        <v>0</v>
      </c>
      <c r="AC131" s="121">
        <f t="shared" si="25"/>
        <v>0</v>
      </c>
    </row>
    <row r="132" spans="1:29" ht="15.75">
      <c r="A132" s="255"/>
      <c r="B132" s="133" t="s">
        <v>48</v>
      </c>
      <c r="C132" s="95">
        <v>132080451.96999864</v>
      </c>
      <c r="D132" s="20"/>
      <c r="E132" s="96">
        <f t="shared" si="14"/>
        <v>132080451.96999864</v>
      </c>
      <c r="F132" s="95">
        <v>1613831.1600000001</v>
      </c>
      <c r="G132" s="20"/>
      <c r="H132" s="96">
        <f t="shared" si="15"/>
        <v>1613831.1600000001</v>
      </c>
      <c r="I132" s="95">
        <v>137901.22999999998</v>
      </c>
      <c r="J132" s="20"/>
      <c r="K132" s="96">
        <f t="shared" si="16"/>
        <v>137901.22999999998</v>
      </c>
      <c r="L132" s="95">
        <v>31110.690000000002</v>
      </c>
      <c r="M132" s="20"/>
      <c r="N132" s="96">
        <f t="shared" si="17"/>
        <v>31110.690000000002</v>
      </c>
      <c r="O132" s="95">
        <v>698967.03999999992</v>
      </c>
      <c r="P132" s="20"/>
      <c r="Q132" s="96">
        <f t="shared" si="18"/>
        <v>698967.03999999992</v>
      </c>
      <c r="R132" s="95">
        <v>129874444.30999865</v>
      </c>
      <c r="S132" s="20"/>
      <c r="T132" s="96">
        <f t="shared" si="19"/>
        <v>129874444.30999865</v>
      </c>
      <c r="U132" s="221">
        <f t="shared" si="26"/>
        <v>0</v>
      </c>
      <c r="W132" s="133" t="s">
        <v>48</v>
      </c>
      <c r="X132" s="114">
        <f t="shared" si="20"/>
        <v>0</v>
      </c>
      <c r="Y132" s="115">
        <f t="shared" si="21"/>
        <v>0</v>
      </c>
      <c r="Z132" s="115">
        <f t="shared" si="22"/>
        <v>0</v>
      </c>
      <c r="AA132" s="115">
        <f t="shared" si="23"/>
        <v>0</v>
      </c>
      <c r="AB132" s="115">
        <f t="shared" si="24"/>
        <v>0</v>
      </c>
      <c r="AC132" s="121">
        <f t="shared" si="25"/>
        <v>0</v>
      </c>
    </row>
    <row r="133" spans="1:29" ht="15.75">
      <c r="A133" s="255"/>
      <c r="B133" s="133" t="s">
        <v>49</v>
      </c>
      <c r="C133" s="95">
        <v>112150271.48999944</v>
      </c>
      <c r="D133" s="20"/>
      <c r="E133" s="96">
        <f t="shared" si="14"/>
        <v>112150271.48999944</v>
      </c>
      <c r="F133" s="95">
        <v>1972531.8900000008</v>
      </c>
      <c r="G133" s="20"/>
      <c r="H133" s="96">
        <f t="shared" si="15"/>
        <v>1972531.8900000008</v>
      </c>
      <c r="I133" s="95">
        <v>263295.18</v>
      </c>
      <c r="J133" s="20"/>
      <c r="K133" s="96">
        <f t="shared" si="16"/>
        <v>263295.18</v>
      </c>
      <c r="L133" s="95">
        <v>90162.06</v>
      </c>
      <c r="M133" s="20"/>
      <c r="N133" s="96">
        <f t="shared" si="17"/>
        <v>90162.06</v>
      </c>
      <c r="O133" s="95">
        <v>0</v>
      </c>
      <c r="P133" s="20"/>
      <c r="Q133" s="96">
        <f t="shared" si="18"/>
        <v>0</v>
      </c>
      <c r="R133" s="95">
        <v>117934504.73999943</v>
      </c>
      <c r="S133" s="20"/>
      <c r="T133" s="96">
        <f t="shared" si="19"/>
        <v>117934504.73999943</v>
      </c>
      <c r="U133" s="221">
        <f t="shared" si="26"/>
        <v>0</v>
      </c>
      <c r="W133" s="133" t="s">
        <v>49</v>
      </c>
      <c r="X133" s="114">
        <f t="shared" si="20"/>
        <v>0</v>
      </c>
      <c r="Y133" s="115">
        <f t="shared" si="21"/>
        <v>0</v>
      </c>
      <c r="Z133" s="115">
        <f t="shared" si="22"/>
        <v>0</v>
      </c>
      <c r="AA133" s="115">
        <f t="shared" si="23"/>
        <v>0</v>
      </c>
      <c r="AB133" s="115">
        <f t="shared" si="24"/>
        <v>0</v>
      </c>
      <c r="AC133" s="121">
        <f t="shared" si="25"/>
        <v>0</v>
      </c>
    </row>
    <row r="134" spans="1:29" ht="15.75">
      <c r="A134" s="256"/>
      <c r="B134" s="134" t="s">
        <v>50</v>
      </c>
      <c r="C134" s="97">
        <v>119091170.14</v>
      </c>
      <c r="D134" s="98"/>
      <c r="E134" s="99">
        <f t="shared" si="14"/>
        <v>119091170.14</v>
      </c>
      <c r="F134" s="97">
        <v>1044768.31</v>
      </c>
      <c r="G134" s="98"/>
      <c r="H134" s="99">
        <f t="shared" si="15"/>
        <v>1044768.31</v>
      </c>
      <c r="I134" s="97">
        <v>511205.44</v>
      </c>
      <c r="J134" s="98"/>
      <c r="K134" s="99">
        <f t="shared" si="16"/>
        <v>511205.44</v>
      </c>
      <c r="L134" s="97">
        <v>331496.83999999997</v>
      </c>
      <c r="M134" s="98"/>
      <c r="N134" s="99">
        <f t="shared" si="17"/>
        <v>331496.83999999997</v>
      </c>
      <c r="O134" s="97">
        <v>173453.38000000009</v>
      </c>
      <c r="P134" s="98"/>
      <c r="Q134" s="99">
        <f t="shared" si="18"/>
        <v>173453.38000000009</v>
      </c>
      <c r="R134" s="97">
        <v>131388386.39999999</v>
      </c>
      <c r="S134" s="98"/>
      <c r="T134" s="99">
        <f t="shared" si="19"/>
        <v>131388386.39999999</v>
      </c>
      <c r="U134" s="222">
        <f t="shared" si="26"/>
        <v>0</v>
      </c>
      <c r="W134" s="134" t="s">
        <v>50</v>
      </c>
      <c r="X134" s="118">
        <f t="shared" si="20"/>
        <v>0</v>
      </c>
      <c r="Y134" s="119">
        <f t="shared" si="21"/>
        <v>0</v>
      </c>
      <c r="Z134" s="119">
        <f t="shared" si="22"/>
        <v>0</v>
      </c>
      <c r="AA134" s="119">
        <f t="shared" si="23"/>
        <v>0</v>
      </c>
      <c r="AB134" s="119">
        <f t="shared" si="24"/>
        <v>0</v>
      </c>
      <c r="AC134" s="124">
        <f t="shared" si="25"/>
        <v>0</v>
      </c>
    </row>
    <row r="135" spans="1:29" ht="15.75" customHeight="1">
      <c r="A135" s="254">
        <v>42575</v>
      </c>
      <c r="B135" s="133" t="s">
        <v>42</v>
      </c>
      <c r="C135" s="95"/>
      <c r="D135" s="20"/>
      <c r="E135" s="96">
        <f t="shared" si="14"/>
        <v>0</v>
      </c>
      <c r="F135" s="95"/>
      <c r="G135" s="20"/>
      <c r="H135" s="96">
        <f t="shared" si="15"/>
        <v>0</v>
      </c>
      <c r="I135" s="95"/>
      <c r="J135" s="20"/>
      <c r="K135" s="96">
        <f t="shared" si="16"/>
        <v>0</v>
      </c>
      <c r="L135" s="95"/>
      <c r="M135" s="20"/>
      <c r="N135" s="96">
        <f t="shared" si="17"/>
        <v>0</v>
      </c>
      <c r="O135" s="95"/>
      <c r="P135" s="20"/>
      <c r="Q135" s="96">
        <f t="shared" si="18"/>
        <v>0</v>
      </c>
      <c r="R135" s="95"/>
      <c r="S135" s="131"/>
      <c r="T135" s="96">
        <f t="shared" si="19"/>
        <v>0</v>
      </c>
      <c r="U135" s="221">
        <f t="shared" si="26"/>
        <v>0</v>
      </c>
      <c r="W135" s="132" t="s">
        <v>42</v>
      </c>
      <c r="X135" s="110">
        <f t="shared" si="20"/>
        <v>0</v>
      </c>
      <c r="Y135" s="111">
        <f t="shared" si="21"/>
        <v>0</v>
      </c>
      <c r="Z135" s="111">
        <f t="shared" si="22"/>
        <v>0</v>
      </c>
      <c r="AA135" s="111">
        <f t="shared" si="23"/>
        <v>0</v>
      </c>
      <c r="AB135" s="111">
        <f t="shared" si="24"/>
        <v>0</v>
      </c>
      <c r="AC135" s="123">
        <f t="shared" si="25"/>
        <v>0</v>
      </c>
    </row>
    <row r="136" spans="1:29" ht="15.75">
      <c r="A136" s="255"/>
      <c r="B136" s="133" t="s">
        <v>43</v>
      </c>
      <c r="C136" s="95">
        <v>51275618.690000221</v>
      </c>
      <c r="D136" s="20">
        <v>51275610</v>
      </c>
      <c r="E136" s="96">
        <f t="shared" si="14"/>
        <v>8.6900002211332321</v>
      </c>
      <c r="F136" s="95">
        <v>143678.07</v>
      </c>
      <c r="G136" s="20" t="s">
        <v>775</v>
      </c>
      <c r="H136" s="96">
        <f t="shared" si="15"/>
        <v>7.0000000006984919E-2</v>
      </c>
      <c r="I136" s="95">
        <v>0</v>
      </c>
      <c r="J136" s="20" t="s">
        <v>55</v>
      </c>
      <c r="K136" s="96">
        <f t="shared" si="16"/>
        <v>0</v>
      </c>
      <c r="L136" s="95">
        <v>0</v>
      </c>
      <c r="M136" s="20" t="s">
        <v>55</v>
      </c>
      <c r="N136" s="96">
        <f t="shared" si="17"/>
        <v>0</v>
      </c>
      <c r="O136" s="95">
        <v>272571.63000000012</v>
      </c>
      <c r="P136" s="20" t="s">
        <v>776</v>
      </c>
      <c r="Q136" s="96">
        <f t="shared" si="18"/>
        <v>-0.36999999987892807</v>
      </c>
      <c r="R136" s="95">
        <v>50859368.990000218</v>
      </c>
      <c r="S136" s="20">
        <v>50859380</v>
      </c>
      <c r="T136" s="96">
        <f t="shared" si="19"/>
        <v>-11.009999781847</v>
      </c>
      <c r="U136" s="221">
        <f t="shared" si="26"/>
        <v>1</v>
      </c>
      <c r="W136" s="133" t="s">
        <v>43</v>
      </c>
      <c r="X136" s="114">
        <f t="shared" si="20"/>
        <v>0</v>
      </c>
      <c r="Y136" s="115">
        <f t="shared" si="21"/>
        <v>0</v>
      </c>
      <c r="Z136" s="115">
        <f t="shared" si="22"/>
        <v>0</v>
      </c>
      <c r="AA136" s="115">
        <f t="shared" si="23"/>
        <v>0</v>
      </c>
      <c r="AB136" s="115">
        <f t="shared" si="24"/>
        <v>0</v>
      </c>
      <c r="AC136" s="121">
        <f t="shared" si="25"/>
        <v>0</v>
      </c>
    </row>
    <row r="137" spans="1:29" ht="15.75">
      <c r="A137" s="255"/>
      <c r="B137" s="104" t="s">
        <v>44</v>
      </c>
      <c r="C137" s="95">
        <v>112908914.00999424</v>
      </c>
      <c r="D137" s="20">
        <v>112908850</v>
      </c>
      <c r="E137" s="96">
        <f t="shared" ref="E137:E197" si="27">C137-D137</f>
        <v>64.009994238615036</v>
      </c>
      <c r="F137" s="95">
        <v>2503897.7700000019</v>
      </c>
      <c r="G137" s="20" t="s">
        <v>777</v>
      </c>
      <c r="H137" s="96">
        <f t="shared" ref="H137:H197" si="28">F137-G137</f>
        <v>-2.2299999981187284</v>
      </c>
      <c r="I137" s="95">
        <v>216862.68999999997</v>
      </c>
      <c r="J137" s="20" t="s">
        <v>976</v>
      </c>
      <c r="K137" s="96">
        <f t="shared" ref="K137:K197" si="29">I137-J137</f>
        <v>-0.31000000002677552</v>
      </c>
      <c r="L137" s="95">
        <v>175219.85</v>
      </c>
      <c r="M137" s="20" t="s">
        <v>977</v>
      </c>
      <c r="N137" s="96">
        <f t="shared" ref="N137:N197" si="30">L137-M137</f>
        <v>-0.14999999999417923</v>
      </c>
      <c r="O137" s="95">
        <v>185656.81999999998</v>
      </c>
      <c r="P137" s="20" t="s">
        <v>778</v>
      </c>
      <c r="Q137" s="96">
        <f t="shared" ref="Q137:Q197" si="31">O137-P137</f>
        <v>-0.18000000002211891</v>
      </c>
      <c r="R137" s="95">
        <v>110261002.25999424</v>
      </c>
      <c r="S137" s="20">
        <v>110260690</v>
      </c>
      <c r="T137" s="96">
        <f t="shared" ref="T137:T197" si="32">R137-S137</f>
        <v>312.25999423861504</v>
      </c>
      <c r="U137" s="221">
        <f t="shared" si="26"/>
        <v>1</v>
      </c>
      <c r="W137" s="104" t="s">
        <v>44</v>
      </c>
      <c r="X137" s="114">
        <f t="shared" si="20"/>
        <v>0</v>
      </c>
      <c r="Y137" s="115">
        <f t="shared" si="21"/>
        <v>0</v>
      </c>
      <c r="Z137" s="115">
        <f t="shared" si="22"/>
        <v>0</v>
      </c>
      <c r="AA137" s="115">
        <f t="shared" si="23"/>
        <v>0</v>
      </c>
      <c r="AB137" s="115">
        <f t="shared" si="24"/>
        <v>0</v>
      </c>
      <c r="AC137" s="121">
        <f t="shared" si="25"/>
        <v>1</v>
      </c>
    </row>
    <row r="138" spans="1:29" ht="15.75">
      <c r="A138" s="255"/>
      <c r="B138" s="133" t="s">
        <v>45</v>
      </c>
      <c r="C138" s="95">
        <v>70696859.201397896</v>
      </c>
      <c r="D138" s="20"/>
      <c r="E138" s="96">
        <f t="shared" si="27"/>
        <v>70696859.201397896</v>
      </c>
      <c r="F138" s="95">
        <v>1489901.3699999994</v>
      </c>
      <c r="G138" s="20"/>
      <c r="H138" s="96">
        <f t="shared" si="28"/>
        <v>1489901.3699999994</v>
      </c>
      <c r="I138" s="95">
        <v>171281.4</v>
      </c>
      <c r="J138" s="20"/>
      <c r="K138" s="96">
        <f t="shared" si="29"/>
        <v>171281.4</v>
      </c>
      <c r="L138" s="95">
        <v>381635.38</v>
      </c>
      <c r="M138" s="20"/>
      <c r="N138" s="96">
        <f t="shared" si="30"/>
        <v>381635.38</v>
      </c>
      <c r="O138" s="95">
        <v>93819.01</v>
      </c>
      <c r="P138" s="20"/>
      <c r="Q138" s="96">
        <f t="shared" si="31"/>
        <v>93819.01</v>
      </c>
      <c r="R138" s="95">
        <v>74106012.611397892</v>
      </c>
      <c r="S138" s="20"/>
      <c r="T138" s="96">
        <f t="shared" si="32"/>
        <v>74106012.611397892</v>
      </c>
      <c r="U138" s="221">
        <f t="shared" si="26"/>
        <v>0</v>
      </c>
      <c r="W138" s="133" t="s">
        <v>45</v>
      </c>
      <c r="X138" s="114">
        <f t="shared" ref="X138:X197" si="33">+IF(AND(C138&lt;&gt;0,D138&lt;&gt;0,OR(E138&gt;100,E138&lt;-100)),1,0)</f>
        <v>0</v>
      </c>
      <c r="Y138" s="115">
        <f t="shared" ref="Y138:Y197" si="34">+IF(AND(F138&lt;&gt;0,G138&lt;&gt;0,OR(H138&gt;100,H138&lt;-100)),1,0)</f>
        <v>0</v>
      </c>
      <c r="Z138" s="115">
        <f t="shared" ref="Z138:Z197" si="35">+IF(AND(I138&lt;&gt;0,J138&lt;&gt;0,OR(K138&gt;100,K138&lt;-100)),1,0)</f>
        <v>0</v>
      </c>
      <c r="AA138" s="115">
        <f t="shared" ref="AA138:AA197" si="36">+IF(AND(L138&lt;&gt;0,M138&lt;&gt;0,OR(N138&gt;100,N138&lt;-100)),1,0)</f>
        <v>0</v>
      </c>
      <c r="AB138" s="115">
        <f t="shared" ref="AB138:AB197" si="37">+IF(AND(O138&lt;&gt;0,P138&lt;&gt;0,OR(Q138&gt;100,Q138&lt;-100)),1,0)</f>
        <v>0</v>
      </c>
      <c r="AC138" s="121">
        <f t="shared" ref="AC138:AC197" si="38">+IF(AND(R138&lt;&gt;0,S138&lt;&gt;0,OR(T138&gt;100,T138&lt;-100)),1,0)</f>
        <v>0</v>
      </c>
    </row>
    <row r="139" spans="1:29" ht="15.75">
      <c r="A139" s="255"/>
      <c r="B139" s="133" t="s">
        <v>46</v>
      </c>
      <c r="C139" s="95">
        <v>131493940.84999837</v>
      </c>
      <c r="D139" s="20"/>
      <c r="E139" s="96">
        <f t="shared" si="27"/>
        <v>131493940.84999837</v>
      </c>
      <c r="F139" s="95">
        <v>2922635.8100000024</v>
      </c>
      <c r="G139" s="20"/>
      <c r="H139" s="96">
        <f t="shared" si="28"/>
        <v>2922635.8100000024</v>
      </c>
      <c r="I139" s="95">
        <v>37499.980000000003</v>
      </c>
      <c r="J139" s="20"/>
      <c r="K139" s="96">
        <f t="shared" si="29"/>
        <v>37499.980000000003</v>
      </c>
      <c r="L139" s="95">
        <v>728.15</v>
      </c>
      <c r="M139" s="20"/>
      <c r="N139" s="96">
        <f t="shared" si="30"/>
        <v>728.15</v>
      </c>
      <c r="O139" s="95">
        <v>300233.38999999996</v>
      </c>
      <c r="P139" s="20"/>
      <c r="Q139" s="96">
        <f t="shared" si="31"/>
        <v>300233.38999999996</v>
      </c>
      <c r="R139" s="95">
        <v>128307843.47999837</v>
      </c>
      <c r="S139" s="20"/>
      <c r="T139" s="96">
        <f t="shared" si="32"/>
        <v>128307843.47999837</v>
      </c>
      <c r="U139" s="221">
        <f t="shared" si="26"/>
        <v>0</v>
      </c>
      <c r="W139" s="133" t="s">
        <v>46</v>
      </c>
      <c r="X139" s="114">
        <f t="shared" si="33"/>
        <v>0</v>
      </c>
      <c r="Y139" s="115">
        <f t="shared" si="34"/>
        <v>0</v>
      </c>
      <c r="Z139" s="115">
        <f t="shared" si="35"/>
        <v>0</v>
      </c>
      <c r="AA139" s="115">
        <f t="shared" si="36"/>
        <v>0</v>
      </c>
      <c r="AB139" s="115">
        <f t="shared" si="37"/>
        <v>0</v>
      </c>
      <c r="AC139" s="121">
        <f t="shared" si="38"/>
        <v>0</v>
      </c>
    </row>
    <row r="140" spans="1:29" ht="15.75">
      <c r="A140" s="255"/>
      <c r="B140" s="133" t="s">
        <v>47</v>
      </c>
      <c r="C140" s="95">
        <v>38711910.560000144</v>
      </c>
      <c r="D140" s="20"/>
      <c r="E140" s="96">
        <f t="shared" si="27"/>
        <v>38711910.560000144</v>
      </c>
      <c r="F140" s="95">
        <v>979439.29999999946</v>
      </c>
      <c r="G140" s="20"/>
      <c r="H140" s="96">
        <f t="shared" si="28"/>
        <v>979439.29999999946</v>
      </c>
      <c r="I140" s="95">
        <v>38695.370000000003</v>
      </c>
      <c r="J140" s="20"/>
      <c r="K140" s="96">
        <f t="shared" si="29"/>
        <v>38695.370000000003</v>
      </c>
      <c r="L140" s="95">
        <v>7117.29</v>
      </c>
      <c r="M140" s="20"/>
      <c r="N140" s="96">
        <f t="shared" si="30"/>
        <v>7117.29</v>
      </c>
      <c r="O140" s="95">
        <v>189153.47</v>
      </c>
      <c r="P140" s="20"/>
      <c r="Q140" s="96">
        <f t="shared" si="31"/>
        <v>189153.47</v>
      </c>
      <c r="R140" s="95">
        <v>37574895.870000161</v>
      </c>
      <c r="S140" s="20"/>
      <c r="T140" s="96">
        <f t="shared" si="32"/>
        <v>37574895.870000161</v>
      </c>
      <c r="U140" s="221">
        <f t="shared" si="26"/>
        <v>0</v>
      </c>
      <c r="W140" s="133" t="s">
        <v>47</v>
      </c>
      <c r="X140" s="114">
        <f t="shared" si="33"/>
        <v>0</v>
      </c>
      <c r="Y140" s="115">
        <f t="shared" si="34"/>
        <v>0</v>
      </c>
      <c r="Z140" s="115">
        <f t="shared" si="35"/>
        <v>0</v>
      </c>
      <c r="AA140" s="115">
        <f t="shared" si="36"/>
        <v>0</v>
      </c>
      <c r="AB140" s="115">
        <f t="shared" si="37"/>
        <v>0</v>
      </c>
      <c r="AC140" s="121">
        <f t="shared" si="38"/>
        <v>0</v>
      </c>
    </row>
    <row r="141" spans="1:29" ht="15.75">
      <c r="A141" s="255"/>
      <c r="B141" s="133" t="s">
        <v>48</v>
      </c>
      <c r="C141" s="95">
        <v>129874444.30999865</v>
      </c>
      <c r="D141" s="20"/>
      <c r="E141" s="96">
        <f t="shared" si="27"/>
        <v>129874444.30999865</v>
      </c>
      <c r="F141" s="95">
        <v>1803184.530000001</v>
      </c>
      <c r="G141" s="20"/>
      <c r="H141" s="96">
        <f t="shared" si="28"/>
        <v>1803184.530000001</v>
      </c>
      <c r="I141" s="95">
        <v>58257.03</v>
      </c>
      <c r="J141" s="20"/>
      <c r="K141" s="96">
        <f t="shared" si="29"/>
        <v>58257.03</v>
      </c>
      <c r="L141" s="95">
        <v>19913.589999999997</v>
      </c>
      <c r="M141" s="20"/>
      <c r="N141" s="96">
        <f t="shared" si="30"/>
        <v>19913.589999999997</v>
      </c>
      <c r="O141" s="95">
        <v>731638.9</v>
      </c>
      <c r="P141" s="20"/>
      <c r="Q141" s="96">
        <f t="shared" si="31"/>
        <v>731638.9</v>
      </c>
      <c r="R141" s="95">
        <v>131235995.31999865</v>
      </c>
      <c r="S141" s="20"/>
      <c r="T141" s="96">
        <f t="shared" si="32"/>
        <v>131235995.31999865</v>
      </c>
      <c r="U141" s="221">
        <f t="shared" si="26"/>
        <v>0</v>
      </c>
      <c r="W141" s="133" t="s">
        <v>48</v>
      </c>
      <c r="X141" s="114">
        <f t="shared" si="33"/>
        <v>0</v>
      </c>
      <c r="Y141" s="115">
        <f t="shared" si="34"/>
        <v>0</v>
      </c>
      <c r="Z141" s="115">
        <f t="shared" si="35"/>
        <v>0</v>
      </c>
      <c r="AA141" s="115">
        <f t="shared" si="36"/>
        <v>0</v>
      </c>
      <c r="AB141" s="115">
        <f t="shared" si="37"/>
        <v>0</v>
      </c>
      <c r="AC141" s="121">
        <f t="shared" si="38"/>
        <v>0</v>
      </c>
    </row>
    <row r="142" spans="1:29" ht="15.75">
      <c r="A142" s="255"/>
      <c r="B142" s="133" t="s">
        <v>49</v>
      </c>
      <c r="C142" s="95">
        <v>117934504.73999943</v>
      </c>
      <c r="D142" s="20"/>
      <c r="E142" s="96">
        <f t="shared" si="27"/>
        <v>117934504.73999943</v>
      </c>
      <c r="F142" s="95">
        <v>1962377.1799999995</v>
      </c>
      <c r="G142" s="20"/>
      <c r="H142" s="96">
        <f t="shared" si="28"/>
        <v>1962377.1799999995</v>
      </c>
      <c r="I142" s="95">
        <v>83429.009999999995</v>
      </c>
      <c r="J142" s="20"/>
      <c r="K142" s="96">
        <f t="shared" si="29"/>
        <v>83429.009999999995</v>
      </c>
      <c r="L142" s="95">
        <v>24326.29</v>
      </c>
      <c r="M142" s="20"/>
      <c r="N142" s="96">
        <f t="shared" si="30"/>
        <v>24326.29</v>
      </c>
      <c r="O142" s="95">
        <v>675659.24</v>
      </c>
      <c r="P142" s="20"/>
      <c r="Q142" s="96">
        <f t="shared" si="31"/>
        <v>675659.24</v>
      </c>
      <c r="R142" s="95">
        <v>115355571.03999943</v>
      </c>
      <c r="S142" s="20"/>
      <c r="T142" s="96">
        <f t="shared" si="32"/>
        <v>115355571.03999943</v>
      </c>
      <c r="U142" s="221">
        <f t="shared" si="26"/>
        <v>0</v>
      </c>
      <c r="W142" s="133" t="s">
        <v>49</v>
      </c>
      <c r="X142" s="114">
        <f t="shared" si="33"/>
        <v>0</v>
      </c>
      <c r="Y142" s="115">
        <f t="shared" si="34"/>
        <v>0</v>
      </c>
      <c r="Z142" s="115">
        <f t="shared" si="35"/>
        <v>0</v>
      </c>
      <c r="AA142" s="115">
        <f t="shared" si="36"/>
        <v>0</v>
      </c>
      <c r="AB142" s="115">
        <f t="shared" si="37"/>
        <v>0</v>
      </c>
      <c r="AC142" s="121">
        <f t="shared" si="38"/>
        <v>0</v>
      </c>
    </row>
    <row r="143" spans="1:29" ht="15.75">
      <c r="A143" s="256"/>
      <c r="B143" s="133" t="s">
        <v>50</v>
      </c>
      <c r="C143" s="95">
        <v>131388386.39999999</v>
      </c>
      <c r="D143" s="20"/>
      <c r="E143" s="96">
        <f t="shared" si="27"/>
        <v>131388386.39999999</v>
      </c>
      <c r="F143" s="95">
        <v>1694331.9100000008</v>
      </c>
      <c r="G143" s="20"/>
      <c r="H143" s="96">
        <f t="shared" si="28"/>
        <v>1694331.9100000008</v>
      </c>
      <c r="I143" s="95">
        <v>104198.88999999998</v>
      </c>
      <c r="J143" s="20"/>
      <c r="K143" s="96">
        <f t="shared" si="29"/>
        <v>104198.88999999998</v>
      </c>
      <c r="L143" s="95">
        <v>13217.62</v>
      </c>
      <c r="M143" s="20"/>
      <c r="N143" s="96">
        <f t="shared" si="30"/>
        <v>13217.62</v>
      </c>
      <c r="O143" s="95">
        <v>341170.75</v>
      </c>
      <c r="P143" s="20"/>
      <c r="Q143" s="96">
        <f t="shared" si="31"/>
        <v>341170.75</v>
      </c>
      <c r="R143" s="95">
        <v>140147353.80000001</v>
      </c>
      <c r="S143" s="20"/>
      <c r="T143" s="96">
        <f t="shared" si="32"/>
        <v>140147353.80000001</v>
      </c>
      <c r="U143" s="221">
        <f t="shared" si="26"/>
        <v>0</v>
      </c>
      <c r="W143" s="134" t="s">
        <v>50</v>
      </c>
      <c r="X143" s="118">
        <f t="shared" si="33"/>
        <v>0</v>
      </c>
      <c r="Y143" s="119">
        <f t="shared" si="34"/>
        <v>0</v>
      </c>
      <c r="Z143" s="119">
        <f t="shared" si="35"/>
        <v>0</v>
      </c>
      <c r="AA143" s="119">
        <f t="shared" si="36"/>
        <v>0</v>
      </c>
      <c r="AB143" s="119">
        <f t="shared" si="37"/>
        <v>0</v>
      </c>
      <c r="AC143" s="124">
        <f t="shared" si="38"/>
        <v>0</v>
      </c>
    </row>
    <row r="144" spans="1:29" ht="15.75" customHeight="1">
      <c r="A144" s="254">
        <v>42576</v>
      </c>
      <c r="B144" s="132" t="s">
        <v>42</v>
      </c>
      <c r="C144" s="92">
        <v>64193412.57999941</v>
      </c>
      <c r="D144" s="93"/>
      <c r="E144" s="94">
        <f t="shared" si="27"/>
        <v>64193412.57999941</v>
      </c>
      <c r="F144" s="92">
        <v>3083583.4900000026</v>
      </c>
      <c r="G144" s="93"/>
      <c r="H144" s="94">
        <f t="shared" si="28"/>
        <v>3083583.4900000026</v>
      </c>
      <c r="I144" s="92">
        <v>94972.08</v>
      </c>
      <c r="J144" s="93"/>
      <c r="K144" s="94">
        <f t="shared" si="29"/>
        <v>94972.08</v>
      </c>
      <c r="L144" s="92">
        <v>0</v>
      </c>
      <c r="M144" s="93"/>
      <c r="N144" s="94">
        <f t="shared" si="30"/>
        <v>0</v>
      </c>
      <c r="O144" s="92">
        <v>584673.82999999973</v>
      </c>
      <c r="P144" s="93"/>
      <c r="Q144" s="94">
        <f t="shared" si="31"/>
        <v>584673.82999999973</v>
      </c>
      <c r="R144" s="92">
        <v>63360774.689999409</v>
      </c>
      <c r="S144" s="93"/>
      <c r="T144" s="94">
        <f t="shared" si="32"/>
        <v>63360774.689999409</v>
      </c>
      <c r="U144" s="220">
        <f t="shared" si="26"/>
        <v>0</v>
      </c>
      <c r="W144" s="132" t="s">
        <v>42</v>
      </c>
      <c r="X144" s="110">
        <f t="shared" si="33"/>
        <v>0</v>
      </c>
      <c r="Y144" s="111">
        <f t="shared" si="34"/>
        <v>0</v>
      </c>
      <c r="Z144" s="111">
        <f t="shared" si="35"/>
        <v>0</v>
      </c>
      <c r="AA144" s="111">
        <f t="shared" si="36"/>
        <v>0</v>
      </c>
      <c r="AB144" s="111">
        <f t="shared" si="37"/>
        <v>0</v>
      </c>
      <c r="AC144" s="123">
        <f t="shared" si="38"/>
        <v>0</v>
      </c>
    </row>
    <row r="145" spans="1:29" ht="15.75">
      <c r="A145" s="255"/>
      <c r="B145" s="133" t="s">
        <v>43</v>
      </c>
      <c r="C145" s="95"/>
      <c r="D145" s="20"/>
      <c r="E145" s="96">
        <f t="shared" si="27"/>
        <v>0</v>
      </c>
      <c r="F145" s="95"/>
      <c r="G145" s="20"/>
      <c r="H145" s="96">
        <f t="shared" si="28"/>
        <v>0</v>
      </c>
      <c r="I145" s="95"/>
      <c r="J145" s="20"/>
      <c r="K145" s="96">
        <f t="shared" si="29"/>
        <v>0</v>
      </c>
      <c r="L145" s="95"/>
      <c r="M145" s="20"/>
      <c r="N145" s="96">
        <f t="shared" si="30"/>
        <v>0</v>
      </c>
      <c r="O145" s="95"/>
      <c r="P145" s="20"/>
      <c r="Q145" s="96">
        <f t="shared" si="31"/>
        <v>0</v>
      </c>
      <c r="R145" s="95"/>
      <c r="S145" s="20"/>
      <c r="T145" s="96">
        <f t="shared" si="32"/>
        <v>0</v>
      </c>
      <c r="U145" s="221">
        <f t="shared" si="26"/>
        <v>0</v>
      </c>
      <c r="W145" s="133" t="s">
        <v>43</v>
      </c>
      <c r="X145" s="114">
        <f t="shared" si="33"/>
        <v>0</v>
      </c>
      <c r="Y145" s="115">
        <f t="shared" si="34"/>
        <v>0</v>
      </c>
      <c r="Z145" s="115">
        <f t="shared" si="35"/>
        <v>0</v>
      </c>
      <c r="AA145" s="115">
        <f t="shared" si="36"/>
        <v>0</v>
      </c>
      <c r="AB145" s="115">
        <f t="shared" si="37"/>
        <v>0</v>
      </c>
      <c r="AC145" s="121">
        <f t="shared" si="38"/>
        <v>0</v>
      </c>
    </row>
    <row r="146" spans="1:29" ht="15.75">
      <c r="A146" s="255"/>
      <c r="B146" s="104" t="s">
        <v>44</v>
      </c>
      <c r="C146" s="95">
        <v>110261002.25999424</v>
      </c>
      <c r="D146" s="20">
        <v>110260690</v>
      </c>
      <c r="E146" s="96">
        <f t="shared" si="27"/>
        <v>312.25999423861504</v>
      </c>
      <c r="F146" s="95">
        <v>2494230.5200000014</v>
      </c>
      <c r="G146" s="20" t="s">
        <v>779</v>
      </c>
      <c r="H146" s="96">
        <f t="shared" si="28"/>
        <v>-132549.47999999858</v>
      </c>
      <c r="I146" s="95">
        <v>187460.77</v>
      </c>
      <c r="J146" s="20" t="s">
        <v>978</v>
      </c>
      <c r="K146" s="96">
        <f t="shared" si="29"/>
        <v>-0.23000000001047738</v>
      </c>
      <c r="L146" s="95">
        <v>201953.03999999998</v>
      </c>
      <c r="M146" s="20" t="s">
        <v>979</v>
      </c>
      <c r="N146" s="96">
        <f t="shared" si="30"/>
        <v>3.9999999979045242E-2</v>
      </c>
      <c r="O146" s="95">
        <v>655496.99999999988</v>
      </c>
      <c r="P146" s="20" t="s">
        <v>780</v>
      </c>
      <c r="Q146" s="96">
        <f t="shared" si="31"/>
        <v>0</v>
      </c>
      <c r="R146" s="95">
        <v>107096782.46999425</v>
      </c>
      <c r="S146" s="20">
        <v>106964020</v>
      </c>
      <c r="T146" s="96">
        <f t="shared" si="32"/>
        <v>132762.46999424696</v>
      </c>
      <c r="U146" s="221">
        <f t="shared" si="26"/>
        <v>1</v>
      </c>
      <c r="W146" s="104" t="s">
        <v>44</v>
      </c>
      <c r="X146" s="114">
        <f t="shared" si="33"/>
        <v>1</v>
      </c>
      <c r="Y146" s="115">
        <f t="shared" si="34"/>
        <v>1</v>
      </c>
      <c r="Z146" s="115">
        <f t="shared" si="35"/>
        <v>0</v>
      </c>
      <c r="AA146" s="115">
        <f t="shared" si="36"/>
        <v>0</v>
      </c>
      <c r="AB146" s="115">
        <f t="shared" si="37"/>
        <v>0</v>
      </c>
      <c r="AC146" s="121">
        <f t="shared" si="38"/>
        <v>1</v>
      </c>
    </row>
    <row r="147" spans="1:29" ht="15.75">
      <c r="A147" s="255"/>
      <c r="B147" s="133" t="s">
        <v>45</v>
      </c>
      <c r="C147" s="95">
        <v>74106012.611397892</v>
      </c>
      <c r="D147" s="20"/>
      <c r="E147" s="96">
        <f t="shared" si="27"/>
        <v>74106012.611397892</v>
      </c>
      <c r="F147" s="95">
        <v>1693523.08</v>
      </c>
      <c r="G147" s="20"/>
      <c r="H147" s="96">
        <f t="shared" si="28"/>
        <v>1693523.08</v>
      </c>
      <c r="I147" s="95">
        <v>178099.72</v>
      </c>
      <c r="J147" s="20"/>
      <c r="K147" s="96">
        <f t="shared" si="29"/>
        <v>178099.72</v>
      </c>
      <c r="L147" s="95">
        <v>560745.41</v>
      </c>
      <c r="M147" s="20"/>
      <c r="N147" s="96">
        <f t="shared" si="30"/>
        <v>560745.41</v>
      </c>
      <c r="O147" s="95">
        <v>0</v>
      </c>
      <c r="P147" s="20"/>
      <c r="Q147" s="96">
        <f t="shared" si="31"/>
        <v>0</v>
      </c>
      <c r="R147" s="95">
        <v>72029843.841397882</v>
      </c>
      <c r="S147" s="20"/>
      <c r="T147" s="96">
        <f t="shared" si="32"/>
        <v>72029843.841397882</v>
      </c>
      <c r="U147" s="221">
        <f t="shared" ref="U147:U197" si="39">IF(D147=0,0,1)</f>
        <v>0</v>
      </c>
      <c r="W147" s="133" t="s">
        <v>45</v>
      </c>
      <c r="X147" s="114">
        <f t="shared" si="33"/>
        <v>0</v>
      </c>
      <c r="Y147" s="115">
        <f t="shared" si="34"/>
        <v>0</v>
      </c>
      <c r="Z147" s="115">
        <f t="shared" si="35"/>
        <v>0</v>
      </c>
      <c r="AA147" s="115">
        <f t="shared" si="36"/>
        <v>0</v>
      </c>
      <c r="AB147" s="115">
        <f t="shared" si="37"/>
        <v>0</v>
      </c>
      <c r="AC147" s="121">
        <f t="shared" si="38"/>
        <v>0</v>
      </c>
    </row>
    <row r="148" spans="1:29" ht="15.75">
      <c r="A148" s="255"/>
      <c r="B148" s="133" t="s">
        <v>46</v>
      </c>
      <c r="C148" s="95">
        <v>128307843.47999837</v>
      </c>
      <c r="D148" s="20"/>
      <c r="E148" s="96">
        <f t="shared" si="27"/>
        <v>128307843.47999837</v>
      </c>
      <c r="F148" s="95">
        <v>2111971.5100000007</v>
      </c>
      <c r="G148" s="20"/>
      <c r="H148" s="96">
        <f t="shared" si="28"/>
        <v>2111971.5100000007</v>
      </c>
      <c r="I148" s="95">
        <v>140144.03</v>
      </c>
      <c r="J148" s="20"/>
      <c r="K148" s="96">
        <f t="shared" si="29"/>
        <v>140144.03</v>
      </c>
      <c r="L148" s="95">
        <v>10184.1</v>
      </c>
      <c r="M148" s="20"/>
      <c r="N148" s="96">
        <f t="shared" si="30"/>
        <v>10184.1</v>
      </c>
      <c r="O148" s="95">
        <v>582526.11999999976</v>
      </c>
      <c r="P148" s="20"/>
      <c r="Q148" s="96">
        <f t="shared" si="31"/>
        <v>582526.11999999976</v>
      </c>
      <c r="R148" s="95">
        <v>125743305.77999836</v>
      </c>
      <c r="S148" s="20"/>
      <c r="T148" s="96">
        <f t="shared" si="32"/>
        <v>125743305.77999836</v>
      </c>
      <c r="U148" s="221">
        <f t="shared" si="39"/>
        <v>0</v>
      </c>
      <c r="W148" s="133" t="s">
        <v>46</v>
      </c>
      <c r="X148" s="114">
        <f t="shared" si="33"/>
        <v>0</v>
      </c>
      <c r="Y148" s="115">
        <f t="shared" si="34"/>
        <v>0</v>
      </c>
      <c r="Z148" s="115">
        <f t="shared" si="35"/>
        <v>0</v>
      </c>
      <c r="AA148" s="115">
        <f t="shared" si="36"/>
        <v>0</v>
      </c>
      <c r="AB148" s="115">
        <f t="shared" si="37"/>
        <v>0</v>
      </c>
      <c r="AC148" s="121">
        <f t="shared" si="38"/>
        <v>0</v>
      </c>
    </row>
    <row r="149" spans="1:29" ht="15.75">
      <c r="A149" s="255"/>
      <c r="B149" s="133" t="s">
        <v>47</v>
      </c>
      <c r="C149" s="95">
        <v>37574895.870000161</v>
      </c>
      <c r="D149" s="20"/>
      <c r="E149" s="96">
        <f t="shared" si="27"/>
        <v>37574895.870000161</v>
      </c>
      <c r="F149" s="95">
        <v>1080436.1000000003</v>
      </c>
      <c r="G149" s="20"/>
      <c r="H149" s="96">
        <f t="shared" si="28"/>
        <v>1080436.1000000003</v>
      </c>
      <c r="I149" s="95">
        <v>115904.91999999998</v>
      </c>
      <c r="J149" s="20"/>
      <c r="K149" s="96">
        <f t="shared" si="29"/>
        <v>115904.91999999998</v>
      </c>
      <c r="L149" s="95">
        <v>24167.29</v>
      </c>
      <c r="M149" s="20"/>
      <c r="N149" s="96">
        <f t="shared" si="30"/>
        <v>24167.29</v>
      </c>
      <c r="O149" s="95">
        <v>272874.53000000014</v>
      </c>
      <c r="P149" s="20"/>
      <c r="Q149" s="96">
        <f t="shared" si="31"/>
        <v>272874.53000000014</v>
      </c>
      <c r="R149" s="95">
        <v>37860980.290000163</v>
      </c>
      <c r="S149" s="20"/>
      <c r="T149" s="96">
        <f t="shared" si="32"/>
        <v>37860980.290000163</v>
      </c>
      <c r="U149" s="221">
        <f t="shared" si="39"/>
        <v>0</v>
      </c>
      <c r="W149" s="133" t="s">
        <v>47</v>
      </c>
      <c r="X149" s="114">
        <f t="shared" si="33"/>
        <v>0</v>
      </c>
      <c r="Y149" s="115">
        <f t="shared" si="34"/>
        <v>0</v>
      </c>
      <c r="Z149" s="115">
        <f t="shared" si="35"/>
        <v>0</v>
      </c>
      <c r="AA149" s="115">
        <f t="shared" si="36"/>
        <v>0</v>
      </c>
      <c r="AB149" s="115">
        <f t="shared" si="37"/>
        <v>0</v>
      </c>
      <c r="AC149" s="121">
        <f t="shared" si="38"/>
        <v>0</v>
      </c>
    </row>
    <row r="150" spans="1:29" ht="15.75">
      <c r="A150" s="255"/>
      <c r="B150" s="133" t="s">
        <v>48</v>
      </c>
      <c r="C150" s="95">
        <v>131235995.31999865</v>
      </c>
      <c r="D150" s="20"/>
      <c r="E150" s="96">
        <f t="shared" si="27"/>
        <v>131235995.31999865</v>
      </c>
      <c r="F150" s="95">
        <v>2017929.24</v>
      </c>
      <c r="G150" s="20"/>
      <c r="H150" s="96">
        <f t="shared" si="28"/>
        <v>2017929.24</v>
      </c>
      <c r="I150" s="95">
        <v>440309.67</v>
      </c>
      <c r="J150" s="20"/>
      <c r="K150" s="96">
        <f t="shared" si="29"/>
        <v>440309.67</v>
      </c>
      <c r="L150" s="95">
        <v>661958.05000000005</v>
      </c>
      <c r="M150" s="20"/>
      <c r="N150" s="96">
        <f t="shared" si="30"/>
        <v>661958.05000000005</v>
      </c>
      <c r="O150" s="95">
        <v>557728.49000000022</v>
      </c>
      <c r="P150" s="20"/>
      <c r="Q150" s="96">
        <f t="shared" si="31"/>
        <v>557728.49000000022</v>
      </c>
      <c r="R150" s="95">
        <v>128438689.20999867</v>
      </c>
      <c r="S150" s="20"/>
      <c r="T150" s="96">
        <f t="shared" si="32"/>
        <v>128438689.20999867</v>
      </c>
      <c r="U150" s="221">
        <f t="shared" si="39"/>
        <v>0</v>
      </c>
      <c r="W150" s="133" t="s">
        <v>48</v>
      </c>
      <c r="X150" s="114">
        <f t="shared" si="33"/>
        <v>0</v>
      </c>
      <c r="Y150" s="115">
        <f t="shared" si="34"/>
        <v>0</v>
      </c>
      <c r="Z150" s="115">
        <f t="shared" si="35"/>
        <v>0</v>
      </c>
      <c r="AA150" s="115">
        <f t="shared" si="36"/>
        <v>0</v>
      </c>
      <c r="AB150" s="115">
        <f t="shared" si="37"/>
        <v>0</v>
      </c>
      <c r="AC150" s="121">
        <f t="shared" si="38"/>
        <v>0</v>
      </c>
    </row>
    <row r="151" spans="1:29" ht="15.75">
      <c r="A151" s="255"/>
      <c r="B151" s="133" t="s">
        <v>49</v>
      </c>
      <c r="C151" s="95">
        <v>115355571.03999943</v>
      </c>
      <c r="D151" s="20"/>
      <c r="E151" s="96">
        <f t="shared" si="27"/>
        <v>115355571.03999943</v>
      </c>
      <c r="F151" s="95">
        <v>1706926.79</v>
      </c>
      <c r="G151" s="20"/>
      <c r="H151" s="96">
        <f t="shared" si="28"/>
        <v>1706926.79</v>
      </c>
      <c r="I151" s="95">
        <v>316276.81</v>
      </c>
      <c r="J151" s="20"/>
      <c r="K151" s="96">
        <f t="shared" si="29"/>
        <v>316276.81</v>
      </c>
      <c r="L151" s="95">
        <v>91024.180000000037</v>
      </c>
      <c r="M151" s="20"/>
      <c r="N151" s="96">
        <f t="shared" si="30"/>
        <v>91024.180000000037</v>
      </c>
      <c r="O151" s="95">
        <v>2173239.939999999</v>
      </c>
      <c r="P151" s="20"/>
      <c r="Q151" s="96">
        <f t="shared" si="31"/>
        <v>2173239.939999999</v>
      </c>
      <c r="R151" s="95">
        <v>111700656.93999943</v>
      </c>
      <c r="S151" s="20"/>
      <c r="T151" s="96">
        <f t="shared" si="32"/>
        <v>111700656.93999943</v>
      </c>
      <c r="U151" s="221">
        <f t="shared" si="39"/>
        <v>0</v>
      </c>
      <c r="W151" s="133" t="s">
        <v>49</v>
      </c>
      <c r="X151" s="114">
        <f t="shared" si="33"/>
        <v>0</v>
      </c>
      <c r="Y151" s="115">
        <f t="shared" si="34"/>
        <v>0</v>
      </c>
      <c r="Z151" s="115">
        <f t="shared" si="35"/>
        <v>0</v>
      </c>
      <c r="AA151" s="115">
        <f t="shared" si="36"/>
        <v>0</v>
      </c>
      <c r="AB151" s="115">
        <f t="shared" si="37"/>
        <v>0</v>
      </c>
      <c r="AC151" s="121">
        <f t="shared" si="38"/>
        <v>0</v>
      </c>
    </row>
    <row r="152" spans="1:29" ht="15.75">
      <c r="A152" s="256"/>
      <c r="B152" s="134" t="s">
        <v>50</v>
      </c>
      <c r="C152" s="97">
        <v>140147353.80000001</v>
      </c>
      <c r="D152" s="98"/>
      <c r="E152" s="99">
        <f t="shared" si="27"/>
        <v>140147353.80000001</v>
      </c>
      <c r="F152" s="97">
        <v>2966499.2000000011</v>
      </c>
      <c r="G152" s="98"/>
      <c r="H152" s="99">
        <f t="shared" si="28"/>
        <v>2966499.2000000011</v>
      </c>
      <c r="I152" s="97">
        <v>535484.80000000028</v>
      </c>
      <c r="J152" s="98"/>
      <c r="K152" s="99">
        <f t="shared" si="29"/>
        <v>535484.80000000028</v>
      </c>
      <c r="L152" s="97">
        <v>1375661.85</v>
      </c>
      <c r="M152" s="98"/>
      <c r="N152" s="99">
        <f t="shared" si="30"/>
        <v>1375661.85</v>
      </c>
      <c r="O152" s="97">
        <v>403073.43</v>
      </c>
      <c r="P152" s="98"/>
      <c r="Q152" s="99">
        <f t="shared" si="31"/>
        <v>403073.43</v>
      </c>
      <c r="R152" s="97">
        <v>135937604.12000003</v>
      </c>
      <c r="S152" s="98"/>
      <c r="T152" s="99">
        <f t="shared" si="32"/>
        <v>135937604.12000003</v>
      </c>
      <c r="U152" s="222">
        <f t="shared" si="39"/>
        <v>0</v>
      </c>
      <c r="W152" s="134" t="s">
        <v>50</v>
      </c>
      <c r="X152" s="118">
        <f t="shared" si="33"/>
        <v>0</v>
      </c>
      <c r="Y152" s="119">
        <f t="shared" si="34"/>
        <v>0</v>
      </c>
      <c r="Z152" s="119">
        <f t="shared" si="35"/>
        <v>0</v>
      </c>
      <c r="AA152" s="119">
        <f t="shared" si="36"/>
        <v>0</v>
      </c>
      <c r="AB152" s="119">
        <f t="shared" si="37"/>
        <v>0</v>
      </c>
      <c r="AC152" s="124">
        <f t="shared" si="38"/>
        <v>0</v>
      </c>
    </row>
    <row r="153" spans="1:29" ht="15.75" customHeight="1">
      <c r="A153" s="254">
        <v>42577</v>
      </c>
      <c r="B153" s="133" t="s">
        <v>42</v>
      </c>
      <c r="C153" s="95">
        <v>63360774.689999409</v>
      </c>
      <c r="D153" s="20"/>
      <c r="E153" s="96">
        <f t="shared" si="27"/>
        <v>63360774.689999409</v>
      </c>
      <c r="F153" s="95">
        <v>961243.37000000151</v>
      </c>
      <c r="G153" s="20"/>
      <c r="H153" s="96">
        <f t="shared" si="28"/>
        <v>961243.37000000151</v>
      </c>
      <c r="I153" s="95">
        <v>79604.070000000007</v>
      </c>
      <c r="J153" s="20"/>
      <c r="K153" s="96">
        <f t="shared" si="29"/>
        <v>79604.070000000007</v>
      </c>
      <c r="L153" s="95">
        <v>0</v>
      </c>
      <c r="M153" s="20"/>
      <c r="N153" s="96">
        <f t="shared" si="30"/>
        <v>0</v>
      </c>
      <c r="O153" s="95">
        <v>2948.38</v>
      </c>
      <c r="P153" s="20"/>
      <c r="Q153" s="96">
        <f t="shared" si="31"/>
        <v>2948.38</v>
      </c>
      <c r="R153" s="95">
        <v>62476187.009999409</v>
      </c>
      <c r="S153" s="20"/>
      <c r="T153" s="96">
        <f t="shared" si="32"/>
        <v>62476187.009999409</v>
      </c>
      <c r="U153" s="221">
        <f t="shared" si="39"/>
        <v>0</v>
      </c>
      <c r="W153" s="132" t="s">
        <v>42</v>
      </c>
      <c r="X153" s="110">
        <f t="shared" si="33"/>
        <v>0</v>
      </c>
      <c r="Y153" s="111">
        <f t="shared" si="34"/>
        <v>0</v>
      </c>
      <c r="Z153" s="111">
        <f t="shared" si="35"/>
        <v>0</v>
      </c>
      <c r="AA153" s="111">
        <f t="shared" si="36"/>
        <v>0</v>
      </c>
      <c r="AB153" s="111">
        <f t="shared" si="37"/>
        <v>0</v>
      </c>
      <c r="AC153" s="123">
        <f t="shared" si="38"/>
        <v>0</v>
      </c>
    </row>
    <row r="154" spans="1:29" ht="15.75">
      <c r="A154" s="255"/>
      <c r="B154" s="133" t="s">
        <v>43</v>
      </c>
      <c r="C154" s="95">
        <v>50859368.990000218</v>
      </c>
      <c r="D154" s="20">
        <v>50859380</v>
      </c>
      <c r="E154" s="96">
        <f t="shared" si="27"/>
        <v>-11.009999781847</v>
      </c>
      <c r="F154" s="95">
        <v>1488082.0699999998</v>
      </c>
      <c r="G154" s="20" t="s">
        <v>781</v>
      </c>
      <c r="H154" s="96">
        <f t="shared" si="28"/>
        <v>2.0699999998323619</v>
      </c>
      <c r="I154" s="95">
        <v>116643.42</v>
      </c>
      <c r="J154" s="20" t="s">
        <v>980</v>
      </c>
      <c r="K154" s="96">
        <f t="shared" si="29"/>
        <v>0.41999999999825377</v>
      </c>
      <c r="L154" s="95">
        <v>27877.39</v>
      </c>
      <c r="M154" s="20" t="s">
        <v>981</v>
      </c>
      <c r="N154" s="96">
        <f t="shared" si="30"/>
        <v>-1.0000000002037268E-2</v>
      </c>
      <c r="O154" s="95">
        <v>265680.98</v>
      </c>
      <c r="P154" s="20" t="s">
        <v>782</v>
      </c>
      <c r="Q154" s="96">
        <f t="shared" si="31"/>
        <v>-2.0000000018626451E-2</v>
      </c>
      <c r="R154" s="95">
        <v>49194371.970000222</v>
      </c>
      <c r="S154" s="20">
        <v>49194400</v>
      </c>
      <c r="T154" s="96">
        <f t="shared" si="32"/>
        <v>-28.029999777674675</v>
      </c>
      <c r="U154" s="221">
        <f t="shared" si="39"/>
        <v>1</v>
      </c>
      <c r="W154" s="133" t="s">
        <v>43</v>
      </c>
      <c r="X154" s="114">
        <f t="shared" si="33"/>
        <v>0</v>
      </c>
      <c r="Y154" s="115">
        <f t="shared" si="34"/>
        <v>0</v>
      </c>
      <c r="Z154" s="115">
        <f t="shared" si="35"/>
        <v>0</v>
      </c>
      <c r="AA154" s="115">
        <f t="shared" si="36"/>
        <v>0</v>
      </c>
      <c r="AB154" s="115">
        <f t="shared" si="37"/>
        <v>0</v>
      </c>
      <c r="AC154" s="121">
        <f t="shared" si="38"/>
        <v>0</v>
      </c>
    </row>
    <row r="155" spans="1:29" ht="15.75">
      <c r="A155" s="255"/>
      <c r="B155" s="104" t="s">
        <v>44</v>
      </c>
      <c r="C155" s="95">
        <v>107096782.46999425</v>
      </c>
      <c r="D155" s="20">
        <v>106</v>
      </c>
      <c r="E155" s="96">
        <f t="shared" si="27"/>
        <v>107096676.46999425</v>
      </c>
      <c r="F155" s="95">
        <v>2381700.5900000008</v>
      </c>
      <c r="G155" s="20" t="s">
        <v>509</v>
      </c>
      <c r="H155" s="96">
        <f t="shared" si="28"/>
        <v>2381698.5900000008</v>
      </c>
      <c r="I155" s="95">
        <v>144661.72</v>
      </c>
      <c r="J155" s="20" t="s">
        <v>982</v>
      </c>
      <c r="K155" s="96">
        <f t="shared" si="29"/>
        <v>144517.72</v>
      </c>
      <c r="L155" s="95">
        <v>754719.27</v>
      </c>
      <c r="M155" s="20" t="s">
        <v>983</v>
      </c>
      <c r="N155" s="96">
        <f t="shared" si="30"/>
        <v>753965.27</v>
      </c>
      <c r="O155" s="95">
        <v>0</v>
      </c>
      <c r="P155" s="20" t="s">
        <v>55</v>
      </c>
      <c r="Q155" s="96">
        <f t="shared" si="31"/>
        <v>0</v>
      </c>
      <c r="R155" s="95">
        <v>104105024.32999425</v>
      </c>
      <c r="S155" s="20">
        <v>104</v>
      </c>
      <c r="T155" s="96">
        <f t="shared" si="32"/>
        <v>104104920.32999425</v>
      </c>
      <c r="U155" s="221">
        <f t="shared" si="39"/>
        <v>1</v>
      </c>
      <c r="W155" s="104" t="s">
        <v>44</v>
      </c>
      <c r="X155" s="114">
        <f t="shared" si="33"/>
        <v>1</v>
      </c>
      <c r="Y155" s="115">
        <f t="shared" si="34"/>
        <v>1</v>
      </c>
      <c r="Z155" s="115">
        <f t="shared" si="35"/>
        <v>1</v>
      </c>
      <c r="AA155" s="115">
        <f t="shared" si="36"/>
        <v>1</v>
      </c>
      <c r="AB155" s="115">
        <f t="shared" si="37"/>
        <v>0</v>
      </c>
      <c r="AC155" s="121">
        <f t="shared" si="38"/>
        <v>1</v>
      </c>
    </row>
    <row r="156" spans="1:29" ht="15.75">
      <c r="A156" s="255"/>
      <c r="B156" s="133" t="s">
        <v>45</v>
      </c>
      <c r="C156" s="95">
        <v>72029843.841397882</v>
      </c>
      <c r="D156" s="20"/>
      <c r="E156" s="96">
        <f t="shared" si="27"/>
        <v>72029843.841397882</v>
      </c>
      <c r="F156" s="95">
        <v>1077772.72</v>
      </c>
      <c r="G156" s="20"/>
      <c r="H156" s="96">
        <f t="shared" si="28"/>
        <v>1077772.72</v>
      </c>
      <c r="I156" s="95">
        <v>219016.61000000002</v>
      </c>
      <c r="J156" s="20"/>
      <c r="K156" s="96">
        <f t="shared" si="29"/>
        <v>219016.61000000002</v>
      </c>
      <c r="L156" s="95">
        <v>154980.93</v>
      </c>
      <c r="M156" s="20"/>
      <c r="N156" s="96">
        <f t="shared" si="30"/>
        <v>154980.93</v>
      </c>
      <c r="O156" s="95">
        <v>242789.49</v>
      </c>
      <c r="P156" s="20"/>
      <c r="Q156" s="96">
        <f t="shared" si="31"/>
        <v>242789.49</v>
      </c>
      <c r="R156" s="95">
        <v>70773317.31139788</v>
      </c>
      <c r="S156" s="20"/>
      <c r="T156" s="96">
        <f t="shared" si="32"/>
        <v>70773317.31139788</v>
      </c>
      <c r="U156" s="221">
        <f t="shared" si="39"/>
        <v>0</v>
      </c>
      <c r="W156" s="133" t="s">
        <v>45</v>
      </c>
      <c r="X156" s="114">
        <f t="shared" si="33"/>
        <v>0</v>
      </c>
      <c r="Y156" s="115">
        <f t="shared" si="34"/>
        <v>0</v>
      </c>
      <c r="Z156" s="115">
        <f t="shared" si="35"/>
        <v>0</v>
      </c>
      <c r="AA156" s="115">
        <f t="shared" si="36"/>
        <v>0</v>
      </c>
      <c r="AB156" s="115">
        <f t="shared" si="37"/>
        <v>0</v>
      </c>
      <c r="AC156" s="121">
        <f t="shared" si="38"/>
        <v>0</v>
      </c>
    </row>
    <row r="157" spans="1:29" ht="15.75">
      <c r="A157" s="255"/>
      <c r="B157" s="133" t="s">
        <v>46</v>
      </c>
      <c r="C157" s="95">
        <v>125743305.77999836</v>
      </c>
      <c r="D157" s="20"/>
      <c r="E157" s="96">
        <f t="shared" si="27"/>
        <v>125743305.77999836</v>
      </c>
      <c r="F157" s="95">
        <v>1965494.7100000018</v>
      </c>
      <c r="G157" s="20"/>
      <c r="H157" s="96">
        <f t="shared" si="28"/>
        <v>1965494.7100000018</v>
      </c>
      <c r="I157" s="95">
        <v>118206.83</v>
      </c>
      <c r="J157" s="20"/>
      <c r="K157" s="96">
        <f t="shared" si="29"/>
        <v>118206.83</v>
      </c>
      <c r="L157" s="95">
        <v>20590.560000000001</v>
      </c>
      <c r="M157" s="20"/>
      <c r="N157" s="96">
        <f t="shared" si="30"/>
        <v>20590.560000000001</v>
      </c>
      <c r="O157" s="95">
        <v>683963.65</v>
      </c>
      <c r="P157" s="20"/>
      <c r="Q157" s="96">
        <f t="shared" si="31"/>
        <v>683963.65</v>
      </c>
      <c r="R157" s="95">
        <v>131542444.07999834</v>
      </c>
      <c r="S157" s="20"/>
      <c r="T157" s="96">
        <f t="shared" si="32"/>
        <v>131542444.07999834</v>
      </c>
      <c r="U157" s="221">
        <f t="shared" si="39"/>
        <v>0</v>
      </c>
      <c r="W157" s="133" t="s">
        <v>46</v>
      </c>
      <c r="X157" s="114">
        <f t="shared" si="33"/>
        <v>0</v>
      </c>
      <c r="Y157" s="115">
        <f t="shared" si="34"/>
        <v>0</v>
      </c>
      <c r="Z157" s="115">
        <f t="shared" si="35"/>
        <v>0</v>
      </c>
      <c r="AA157" s="115">
        <f t="shared" si="36"/>
        <v>0</v>
      </c>
      <c r="AB157" s="115">
        <f t="shared" si="37"/>
        <v>0</v>
      </c>
      <c r="AC157" s="121">
        <f t="shared" si="38"/>
        <v>0</v>
      </c>
    </row>
    <row r="158" spans="1:29" ht="15.75">
      <c r="A158" s="255"/>
      <c r="B158" s="133" t="s">
        <v>47</v>
      </c>
      <c r="C158" s="95">
        <v>37860980.290000163</v>
      </c>
      <c r="D158" s="20"/>
      <c r="E158" s="96">
        <f t="shared" si="27"/>
        <v>37860980.290000163</v>
      </c>
      <c r="F158" s="95">
        <v>777549.42</v>
      </c>
      <c r="G158" s="20"/>
      <c r="H158" s="96">
        <f t="shared" si="28"/>
        <v>777549.42</v>
      </c>
      <c r="I158" s="95">
        <v>37487.81</v>
      </c>
      <c r="J158" s="20"/>
      <c r="K158" s="96">
        <f t="shared" si="29"/>
        <v>37487.81</v>
      </c>
      <c r="L158" s="95">
        <v>14845.630000000001</v>
      </c>
      <c r="M158" s="20"/>
      <c r="N158" s="96">
        <f t="shared" si="30"/>
        <v>14845.630000000001</v>
      </c>
      <c r="O158" s="95">
        <v>1103.97</v>
      </c>
      <c r="P158" s="20"/>
      <c r="Q158" s="96">
        <f t="shared" si="31"/>
        <v>1103.97</v>
      </c>
      <c r="R158" s="95">
        <v>37104969.080000162</v>
      </c>
      <c r="S158" s="20"/>
      <c r="T158" s="96">
        <f t="shared" si="32"/>
        <v>37104969.080000162</v>
      </c>
      <c r="U158" s="221">
        <f t="shared" si="39"/>
        <v>0</v>
      </c>
      <c r="W158" s="133" t="s">
        <v>47</v>
      </c>
      <c r="X158" s="114">
        <f t="shared" si="33"/>
        <v>0</v>
      </c>
      <c r="Y158" s="115">
        <f t="shared" si="34"/>
        <v>0</v>
      </c>
      <c r="Z158" s="115">
        <f t="shared" si="35"/>
        <v>0</v>
      </c>
      <c r="AA158" s="115">
        <f t="shared" si="36"/>
        <v>0</v>
      </c>
      <c r="AB158" s="115">
        <f t="shared" si="37"/>
        <v>0</v>
      </c>
      <c r="AC158" s="121">
        <f t="shared" si="38"/>
        <v>0</v>
      </c>
    </row>
    <row r="159" spans="1:29" ht="15.75">
      <c r="A159" s="255"/>
      <c r="B159" s="133" t="s">
        <v>48</v>
      </c>
      <c r="C159" s="95">
        <v>128438689.20999867</v>
      </c>
      <c r="D159" s="20"/>
      <c r="E159" s="96">
        <f t="shared" si="27"/>
        <v>128438689.20999867</v>
      </c>
      <c r="F159" s="95">
        <v>1507874.6800000004</v>
      </c>
      <c r="G159" s="20"/>
      <c r="H159" s="96">
        <f t="shared" si="28"/>
        <v>1507874.6800000004</v>
      </c>
      <c r="I159" s="95">
        <v>207436.5</v>
      </c>
      <c r="J159" s="20"/>
      <c r="K159" s="96">
        <f t="shared" si="29"/>
        <v>207436.5</v>
      </c>
      <c r="L159" s="95">
        <v>180547.03</v>
      </c>
      <c r="M159" s="20"/>
      <c r="N159" s="96">
        <f t="shared" si="30"/>
        <v>180547.03</v>
      </c>
      <c r="O159" s="95">
        <v>0</v>
      </c>
      <c r="P159" s="20"/>
      <c r="Q159" s="96">
        <f t="shared" si="31"/>
        <v>0</v>
      </c>
      <c r="R159" s="95">
        <v>131704746.60999867</v>
      </c>
      <c r="S159" s="20"/>
      <c r="T159" s="96">
        <f t="shared" si="32"/>
        <v>131704746.60999867</v>
      </c>
      <c r="U159" s="221">
        <f t="shared" si="39"/>
        <v>0</v>
      </c>
      <c r="W159" s="133" t="s">
        <v>48</v>
      </c>
      <c r="X159" s="114">
        <f t="shared" si="33"/>
        <v>0</v>
      </c>
      <c r="Y159" s="115">
        <f t="shared" si="34"/>
        <v>0</v>
      </c>
      <c r="Z159" s="115">
        <f t="shared" si="35"/>
        <v>0</v>
      </c>
      <c r="AA159" s="115">
        <f t="shared" si="36"/>
        <v>0</v>
      </c>
      <c r="AB159" s="115">
        <f t="shared" si="37"/>
        <v>0</v>
      </c>
      <c r="AC159" s="121">
        <f t="shared" si="38"/>
        <v>0</v>
      </c>
    </row>
    <row r="160" spans="1:29" ht="15.75">
      <c r="A160" s="255"/>
      <c r="B160" s="133" t="s">
        <v>49</v>
      </c>
      <c r="C160" s="95">
        <v>111700656.93999943</v>
      </c>
      <c r="D160" s="20"/>
      <c r="E160" s="96">
        <f t="shared" si="27"/>
        <v>111700656.93999943</v>
      </c>
      <c r="F160" s="95">
        <v>1512829.42</v>
      </c>
      <c r="G160" s="20"/>
      <c r="H160" s="96">
        <f t="shared" si="28"/>
        <v>1512829.42</v>
      </c>
      <c r="I160" s="95">
        <v>331697.33</v>
      </c>
      <c r="J160" s="20"/>
      <c r="K160" s="96">
        <f t="shared" si="29"/>
        <v>331697.33</v>
      </c>
      <c r="L160" s="95">
        <v>243758.37</v>
      </c>
      <c r="M160" s="20"/>
      <c r="N160" s="96">
        <f t="shared" si="30"/>
        <v>243758.37</v>
      </c>
      <c r="O160" s="95">
        <v>0</v>
      </c>
      <c r="P160" s="20"/>
      <c r="Q160" s="96">
        <f t="shared" si="31"/>
        <v>0</v>
      </c>
      <c r="R160" s="95">
        <v>110275766.47999942</v>
      </c>
      <c r="S160" s="20"/>
      <c r="T160" s="96">
        <f t="shared" si="32"/>
        <v>110275766.47999942</v>
      </c>
      <c r="U160" s="221">
        <f t="shared" si="39"/>
        <v>0</v>
      </c>
      <c r="W160" s="133" t="s">
        <v>49</v>
      </c>
      <c r="X160" s="114">
        <f t="shared" si="33"/>
        <v>0</v>
      </c>
      <c r="Y160" s="115">
        <f t="shared" si="34"/>
        <v>0</v>
      </c>
      <c r="Z160" s="115">
        <f t="shared" si="35"/>
        <v>0</v>
      </c>
      <c r="AA160" s="115">
        <f t="shared" si="36"/>
        <v>0</v>
      </c>
      <c r="AB160" s="115">
        <f t="shared" si="37"/>
        <v>0</v>
      </c>
      <c r="AC160" s="121">
        <f t="shared" si="38"/>
        <v>0</v>
      </c>
    </row>
    <row r="161" spans="1:29" ht="15.75">
      <c r="A161" s="256"/>
      <c r="B161" s="133" t="s">
        <v>50</v>
      </c>
      <c r="C161" s="95">
        <v>135937604.12000003</v>
      </c>
      <c r="D161" s="20"/>
      <c r="E161" s="96">
        <f t="shared" si="27"/>
        <v>135937604.12000003</v>
      </c>
      <c r="F161" s="95">
        <v>1289218.6500000008</v>
      </c>
      <c r="G161" s="20"/>
      <c r="H161" s="96">
        <f t="shared" si="28"/>
        <v>1289218.6500000008</v>
      </c>
      <c r="I161" s="95">
        <v>85109.13</v>
      </c>
      <c r="J161" s="20"/>
      <c r="K161" s="96">
        <f t="shared" si="29"/>
        <v>85109.13</v>
      </c>
      <c r="L161" s="95">
        <v>86460.880000000019</v>
      </c>
      <c r="M161" s="20"/>
      <c r="N161" s="96">
        <f t="shared" si="30"/>
        <v>86460.880000000019</v>
      </c>
      <c r="O161" s="95">
        <v>1646.28</v>
      </c>
      <c r="P161" s="20"/>
      <c r="Q161" s="96">
        <f t="shared" si="31"/>
        <v>1646.28</v>
      </c>
      <c r="R161" s="95">
        <v>134645387.44</v>
      </c>
      <c r="S161" s="20"/>
      <c r="T161" s="96">
        <f t="shared" si="32"/>
        <v>134645387.44</v>
      </c>
      <c r="U161" s="221">
        <f t="shared" si="39"/>
        <v>0</v>
      </c>
      <c r="W161" s="134" t="s">
        <v>50</v>
      </c>
      <c r="X161" s="118">
        <f t="shared" si="33"/>
        <v>0</v>
      </c>
      <c r="Y161" s="119">
        <f t="shared" si="34"/>
        <v>0</v>
      </c>
      <c r="Z161" s="119">
        <f t="shared" si="35"/>
        <v>0</v>
      </c>
      <c r="AA161" s="119">
        <f t="shared" si="36"/>
        <v>0</v>
      </c>
      <c r="AB161" s="119">
        <f t="shared" si="37"/>
        <v>0</v>
      </c>
      <c r="AC161" s="124">
        <f t="shared" si="38"/>
        <v>0</v>
      </c>
    </row>
    <row r="162" spans="1:29" ht="15.75" customHeight="1">
      <c r="A162" s="254">
        <v>42578</v>
      </c>
      <c r="B162" s="132" t="s">
        <v>42</v>
      </c>
      <c r="C162" s="92"/>
      <c r="D162" s="93"/>
      <c r="E162" s="94">
        <f t="shared" si="27"/>
        <v>0</v>
      </c>
      <c r="F162" s="92"/>
      <c r="G162" s="101"/>
      <c r="H162" s="94">
        <f t="shared" si="28"/>
        <v>0</v>
      </c>
      <c r="I162" s="92"/>
      <c r="J162" s="93"/>
      <c r="K162" s="94">
        <f t="shared" si="29"/>
        <v>0</v>
      </c>
      <c r="L162" s="92"/>
      <c r="M162" s="93"/>
      <c r="N162" s="94">
        <f t="shared" si="30"/>
        <v>0</v>
      </c>
      <c r="O162" s="92"/>
      <c r="P162" s="93"/>
      <c r="Q162" s="94">
        <f t="shared" si="31"/>
        <v>0</v>
      </c>
      <c r="R162" s="92"/>
      <c r="S162" s="93"/>
      <c r="T162" s="94">
        <f t="shared" si="32"/>
        <v>0</v>
      </c>
      <c r="U162" s="220">
        <f t="shared" si="39"/>
        <v>0</v>
      </c>
      <c r="W162" s="132" t="s">
        <v>42</v>
      </c>
      <c r="X162" s="114">
        <f t="shared" si="33"/>
        <v>0</v>
      </c>
      <c r="Y162" s="115">
        <f t="shared" si="34"/>
        <v>0</v>
      </c>
      <c r="Z162" s="115">
        <f t="shared" si="35"/>
        <v>0</v>
      </c>
      <c r="AA162" s="115">
        <f t="shared" si="36"/>
        <v>0</v>
      </c>
      <c r="AB162" s="115">
        <f t="shared" si="37"/>
        <v>0</v>
      </c>
      <c r="AC162" s="121">
        <f t="shared" si="38"/>
        <v>0</v>
      </c>
    </row>
    <row r="163" spans="1:29" ht="15.75">
      <c r="A163" s="255"/>
      <c r="B163" s="133" t="s">
        <v>43</v>
      </c>
      <c r="C163" s="95">
        <v>49194371.970000222</v>
      </c>
      <c r="D163" s="20">
        <v>49194400</v>
      </c>
      <c r="E163" s="96">
        <f t="shared" si="27"/>
        <v>-28.029999777674675</v>
      </c>
      <c r="F163" s="95">
        <v>237009.32</v>
      </c>
      <c r="G163" s="6" t="s">
        <v>783</v>
      </c>
      <c r="H163" s="96">
        <f t="shared" si="28"/>
        <v>0.32000000000698492</v>
      </c>
      <c r="I163" s="95">
        <v>88257.01999999999</v>
      </c>
      <c r="J163" s="20" t="s">
        <v>984</v>
      </c>
      <c r="K163" s="96">
        <f t="shared" si="29"/>
        <v>1.9999999989522621E-2</v>
      </c>
      <c r="L163" s="95">
        <v>2378.15</v>
      </c>
      <c r="M163" s="20" t="s">
        <v>985</v>
      </c>
      <c r="N163" s="96">
        <f t="shared" si="30"/>
        <v>0</v>
      </c>
      <c r="O163" s="95">
        <v>0</v>
      </c>
      <c r="P163" s="20" t="s">
        <v>55</v>
      </c>
      <c r="Q163" s="96">
        <f t="shared" si="31"/>
        <v>0</v>
      </c>
      <c r="R163" s="95">
        <v>49043241.520000219</v>
      </c>
      <c r="S163" s="20">
        <v>49043266</v>
      </c>
      <c r="T163" s="96">
        <f t="shared" si="32"/>
        <v>-24.479999780654907</v>
      </c>
      <c r="U163" s="221">
        <f t="shared" si="39"/>
        <v>1</v>
      </c>
      <c r="W163" s="133" t="s">
        <v>43</v>
      </c>
      <c r="X163" s="114">
        <f t="shared" si="33"/>
        <v>0</v>
      </c>
      <c r="Y163" s="115">
        <f t="shared" si="34"/>
        <v>0</v>
      </c>
      <c r="Z163" s="115">
        <f t="shared" si="35"/>
        <v>0</v>
      </c>
      <c r="AA163" s="115">
        <f t="shared" si="36"/>
        <v>0</v>
      </c>
      <c r="AB163" s="115">
        <f t="shared" si="37"/>
        <v>0</v>
      </c>
      <c r="AC163" s="121">
        <f t="shared" si="38"/>
        <v>0</v>
      </c>
    </row>
    <row r="164" spans="1:29" ht="15.75">
      <c r="A164" s="255"/>
      <c r="B164" s="104" t="s">
        <v>44</v>
      </c>
      <c r="C164" s="95">
        <v>104105024.32999425</v>
      </c>
      <c r="D164" s="20">
        <v>16</v>
      </c>
      <c r="E164" s="96">
        <f t="shared" si="27"/>
        <v>104105008.32999425</v>
      </c>
      <c r="F164" s="95">
        <v>1701093.9300000006</v>
      </c>
      <c r="G164" s="6" t="s">
        <v>155</v>
      </c>
      <c r="H164" s="96">
        <f t="shared" si="28"/>
        <v>1701092.9300000006</v>
      </c>
      <c r="I164" s="95">
        <v>175993.18</v>
      </c>
      <c r="J164" s="20" t="s">
        <v>791</v>
      </c>
      <c r="K164" s="96">
        <f t="shared" si="29"/>
        <v>175818.18</v>
      </c>
      <c r="L164" s="95">
        <v>116257.53</v>
      </c>
      <c r="M164" s="20" t="s">
        <v>986</v>
      </c>
      <c r="N164" s="96">
        <f t="shared" si="30"/>
        <v>116141.53</v>
      </c>
      <c r="O164" s="95">
        <v>1065723.9900000002</v>
      </c>
      <c r="P164" s="20" t="s">
        <v>155</v>
      </c>
      <c r="Q164" s="96">
        <f t="shared" si="31"/>
        <v>1065722.9900000002</v>
      </c>
      <c r="R164" s="95">
        <v>112453056.75999427</v>
      </c>
      <c r="S164" s="20">
        <v>112</v>
      </c>
      <c r="T164" s="96">
        <f t="shared" si="32"/>
        <v>112452944.75999427</v>
      </c>
      <c r="U164" s="221">
        <f t="shared" si="39"/>
        <v>1</v>
      </c>
      <c r="W164" s="104" t="s">
        <v>44</v>
      </c>
      <c r="X164" s="114">
        <f t="shared" si="33"/>
        <v>1</v>
      </c>
      <c r="Y164" s="115">
        <f t="shared" si="34"/>
        <v>1</v>
      </c>
      <c r="Z164" s="115">
        <f t="shared" si="35"/>
        <v>1</v>
      </c>
      <c r="AA164" s="115">
        <f t="shared" si="36"/>
        <v>1</v>
      </c>
      <c r="AB164" s="115">
        <f t="shared" si="37"/>
        <v>1</v>
      </c>
      <c r="AC164" s="121">
        <f t="shared" si="38"/>
        <v>1</v>
      </c>
    </row>
    <row r="165" spans="1:29" ht="15.75">
      <c r="A165" s="255"/>
      <c r="B165" s="133" t="s">
        <v>45</v>
      </c>
      <c r="C165" s="95">
        <v>70773317.31139788</v>
      </c>
      <c r="D165" s="20"/>
      <c r="E165" s="96">
        <f t="shared" si="27"/>
        <v>70773317.31139788</v>
      </c>
      <c r="F165" s="95">
        <v>1044028.16</v>
      </c>
      <c r="G165" s="6"/>
      <c r="H165" s="96">
        <f t="shared" si="28"/>
        <v>1044028.16</v>
      </c>
      <c r="I165" s="95">
        <v>138253.97</v>
      </c>
      <c r="J165" s="20"/>
      <c r="K165" s="96">
        <f t="shared" si="29"/>
        <v>138253.97</v>
      </c>
      <c r="L165" s="95">
        <v>676990.39</v>
      </c>
      <c r="M165" s="20"/>
      <c r="N165" s="96">
        <f t="shared" si="30"/>
        <v>676990.39</v>
      </c>
      <c r="O165" s="95">
        <v>300166.28999999998</v>
      </c>
      <c r="P165" s="20"/>
      <c r="Q165" s="96">
        <f t="shared" si="31"/>
        <v>300166.28999999998</v>
      </c>
      <c r="R165" s="95">
        <v>72728284.841397882</v>
      </c>
      <c r="S165" s="20"/>
      <c r="T165" s="96">
        <f t="shared" si="32"/>
        <v>72728284.841397882</v>
      </c>
      <c r="U165" s="221">
        <f t="shared" si="39"/>
        <v>0</v>
      </c>
      <c r="W165" s="133" t="s">
        <v>45</v>
      </c>
      <c r="X165" s="114">
        <f t="shared" si="33"/>
        <v>0</v>
      </c>
      <c r="Y165" s="115">
        <f t="shared" si="34"/>
        <v>0</v>
      </c>
      <c r="Z165" s="115">
        <f t="shared" si="35"/>
        <v>0</v>
      </c>
      <c r="AA165" s="115">
        <f t="shared" si="36"/>
        <v>0</v>
      </c>
      <c r="AB165" s="115">
        <f t="shared" si="37"/>
        <v>0</v>
      </c>
      <c r="AC165" s="121">
        <f t="shared" si="38"/>
        <v>0</v>
      </c>
    </row>
    <row r="166" spans="1:29" ht="15.75">
      <c r="A166" s="255"/>
      <c r="B166" s="133" t="s">
        <v>46</v>
      </c>
      <c r="C166" s="95">
        <v>131542444.07999834</v>
      </c>
      <c r="D166" s="20"/>
      <c r="E166" s="96">
        <f t="shared" si="27"/>
        <v>131542444.07999834</v>
      </c>
      <c r="F166" s="95">
        <v>1376887.0599999994</v>
      </c>
      <c r="G166" s="6"/>
      <c r="H166" s="96">
        <f t="shared" si="28"/>
        <v>1376887.0599999994</v>
      </c>
      <c r="I166" s="95">
        <v>141808.82</v>
      </c>
      <c r="J166" s="20"/>
      <c r="K166" s="96">
        <f t="shared" si="29"/>
        <v>141808.82</v>
      </c>
      <c r="L166" s="95">
        <v>76923.990000000005</v>
      </c>
      <c r="M166" s="20"/>
      <c r="N166" s="96">
        <f t="shared" si="30"/>
        <v>76923.990000000005</v>
      </c>
      <c r="O166" s="95">
        <v>1159840.3599999999</v>
      </c>
      <c r="P166" s="20"/>
      <c r="Q166" s="96">
        <f t="shared" si="31"/>
        <v>1159840.3599999999</v>
      </c>
      <c r="R166" s="95">
        <v>129070601.48999834</v>
      </c>
      <c r="S166" s="20"/>
      <c r="T166" s="96">
        <f t="shared" si="32"/>
        <v>129070601.48999834</v>
      </c>
      <c r="U166" s="221">
        <f t="shared" si="39"/>
        <v>0</v>
      </c>
      <c r="W166" s="133" t="s">
        <v>46</v>
      </c>
      <c r="X166" s="114">
        <f t="shared" si="33"/>
        <v>0</v>
      </c>
      <c r="Y166" s="115">
        <f t="shared" si="34"/>
        <v>0</v>
      </c>
      <c r="Z166" s="115">
        <f t="shared" si="35"/>
        <v>0</v>
      </c>
      <c r="AA166" s="115">
        <f t="shared" si="36"/>
        <v>0</v>
      </c>
      <c r="AB166" s="115">
        <f t="shared" si="37"/>
        <v>0</v>
      </c>
      <c r="AC166" s="121">
        <f t="shared" si="38"/>
        <v>0</v>
      </c>
    </row>
    <row r="167" spans="1:29" ht="15.75">
      <c r="A167" s="255"/>
      <c r="B167" s="133" t="s">
        <v>47</v>
      </c>
      <c r="C167" s="95">
        <v>37104969.080000162</v>
      </c>
      <c r="D167" s="20"/>
      <c r="E167" s="96">
        <f t="shared" si="27"/>
        <v>37104969.080000162</v>
      </c>
      <c r="F167" s="95">
        <v>905499.68</v>
      </c>
      <c r="G167" s="6"/>
      <c r="H167" s="96">
        <f t="shared" si="28"/>
        <v>905499.68</v>
      </c>
      <c r="I167" s="95">
        <v>48350.520000000004</v>
      </c>
      <c r="J167" s="20"/>
      <c r="K167" s="96">
        <f t="shared" si="29"/>
        <v>48350.520000000004</v>
      </c>
      <c r="L167" s="95">
        <v>12998.26</v>
      </c>
      <c r="M167" s="20"/>
      <c r="N167" s="96">
        <f t="shared" si="30"/>
        <v>12998.26</v>
      </c>
      <c r="O167" s="95">
        <v>267767.24000000011</v>
      </c>
      <c r="P167" s="20"/>
      <c r="Q167" s="96">
        <f t="shared" si="31"/>
        <v>267767.24000000011</v>
      </c>
      <c r="R167" s="95">
        <v>35967054.420000166</v>
      </c>
      <c r="S167" s="20"/>
      <c r="T167" s="96">
        <f t="shared" si="32"/>
        <v>35967054.420000166</v>
      </c>
      <c r="U167" s="221">
        <f t="shared" si="39"/>
        <v>0</v>
      </c>
      <c r="W167" s="133" t="s">
        <v>47</v>
      </c>
      <c r="X167" s="114">
        <f t="shared" si="33"/>
        <v>0</v>
      </c>
      <c r="Y167" s="115">
        <f t="shared" si="34"/>
        <v>0</v>
      </c>
      <c r="Z167" s="115">
        <f t="shared" si="35"/>
        <v>0</v>
      </c>
      <c r="AA167" s="115">
        <f t="shared" si="36"/>
        <v>0</v>
      </c>
      <c r="AB167" s="115">
        <f t="shared" si="37"/>
        <v>0</v>
      </c>
      <c r="AC167" s="121">
        <f t="shared" si="38"/>
        <v>0</v>
      </c>
    </row>
    <row r="168" spans="1:29" ht="15.75">
      <c r="A168" s="255"/>
      <c r="B168" s="133" t="s">
        <v>48</v>
      </c>
      <c r="C168" s="95">
        <v>131704746.60999867</v>
      </c>
      <c r="D168" s="20"/>
      <c r="E168" s="96">
        <f t="shared" si="27"/>
        <v>131704746.60999867</v>
      </c>
      <c r="F168" s="95">
        <v>1986863.6100000017</v>
      </c>
      <c r="G168" s="6"/>
      <c r="H168" s="96">
        <f t="shared" si="28"/>
        <v>1986863.6100000017</v>
      </c>
      <c r="I168" s="95">
        <v>154411.20000000001</v>
      </c>
      <c r="J168" s="20"/>
      <c r="K168" s="96">
        <f t="shared" si="29"/>
        <v>154411.20000000001</v>
      </c>
      <c r="L168" s="95">
        <v>12926.439999999999</v>
      </c>
      <c r="M168" s="20"/>
      <c r="N168" s="96">
        <f t="shared" si="30"/>
        <v>12926.439999999999</v>
      </c>
      <c r="O168" s="95">
        <v>1190435.7000000007</v>
      </c>
      <c r="P168" s="20"/>
      <c r="Q168" s="96">
        <f t="shared" si="31"/>
        <v>1190435.7000000007</v>
      </c>
      <c r="R168" s="95">
        <v>128668932.05999862</v>
      </c>
      <c r="S168" s="20"/>
      <c r="T168" s="96">
        <f t="shared" si="32"/>
        <v>128668932.05999862</v>
      </c>
      <c r="U168" s="221">
        <f t="shared" si="39"/>
        <v>0</v>
      </c>
      <c r="W168" s="133" t="s">
        <v>48</v>
      </c>
      <c r="X168" s="114">
        <f t="shared" si="33"/>
        <v>0</v>
      </c>
      <c r="Y168" s="115">
        <f t="shared" si="34"/>
        <v>0</v>
      </c>
      <c r="Z168" s="115">
        <f t="shared" si="35"/>
        <v>0</v>
      </c>
      <c r="AA168" s="115">
        <f t="shared" si="36"/>
        <v>0</v>
      </c>
      <c r="AB168" s="115">
        <f t="shared" si="37"/>
        <v>0</v>
      </c>
      <c r="AC168" s="121">
        <f t="shared" si="38"/>
        <v>0</v>
      </c>
    </row>
    <row r="169" spans="1:29" ht="15.75">
      <c r="A169" s="255"/>
      <c r="B169" s="133" t="s">
        <v>49</v>
      </c>
      <c r="C169" s="95">
        <v>110275766.47999942</v>
      </c>
      <c r="D169" s="20"/>
      <c r="E169" s="96">
        <f t="shared" si="27"/>
        <v>110275766.47999942</v>
      </c>
      <c r="F169" s="95">
        <v>1320931.1400000001</v>
      </c>
      <c r="G169" s="6"/>
      <c r="H169" s="96">
        <f t="shared" si="28"/>
        <v>1320931.1400000001</v>
      </c>
      <c r="I169" s="95">
        <v>276188.28999999998</v>
      </c>
      <c r="J169" s="20"/>
      <c r="K169" s="96">
        <f t="shared" si="29"/>
        <v>276188.28999999998</v>
      </c>
      <c r="L169" s="95">
        <v>173164.76</v>
      </c>
      <c r="M169" s="20"/>
      <c r="N169" s="96">
        <f t="shared" si="30"/>
        <v>173164.76</v>
      </c>
      <c r="O169" s="95">
        <v>1892793.32</v>
      </c>
      <c r="P169" s="20"/>
      <c r="Q169" s="96">
        <f t="shared" si="31"/>
        <v>1892793.32</v>
      </c>
      <c r="R169" s="95">
        <v>107165065.54999943</v>
      </c>
      <c r="S169" s="20"/>
      <c r="T169" s="96">
        <f t="shared" si="32"/>
        <v>107165065.54999943</v>
      </c>
      <c r="U169" s="221">
        <f t="shared" si="39"/>
        <v>0</v>
      </c>
      <c r="W169" s="133" t="s">
        <v>49</v>
      </c>
      <c r="X169" s="114">
        <f t="shared" si="33"/>
        <v>0</v>
      </c>
      <c r="Y169" s="115">
        <f t="shared" si="34"/>
        <v>0</v>
      </c>
      <c r="Z169" s="115">
        <f t="shared" si="35"/>
        <v>0</v>
      </c>
      <c r="AA169" s="115">
        <f t="shared" si="36"/>
        <v>0</v>
      </c>
      <c r="AB169" s="115">
        <f t="shared" si="37"/>
        <v>0</v>
      </c>
      <c r="AC169" s="121">
        <f t="shared" si="38"/>
        <v>0</v>
      </c>
    </row>
    <row r="170" spans="1:29" ht="15.75">
      <c r="A170" s="256"/>
      <c r="B170" s="134" t="s">
        <v>50</v>
      </c>
      <c r="C170" s="97">
        <v>134645387.44</v>
      </c>
      <c r="D170" s="98"/>
      <c r="E170" s="99">
        <f t="shared" si="27"/>
        <v>134645387.44</v>
      </c>
      <c r="F170" s="97">
        <v>1143861.3499999996</v>
      </c>
      <c r="G170" s="103"/>
      <c r="H170" s="99">
        <f t="shared" si="28"/>
        <v>1143861.3499999996</v>
      </c>
      <c r="I170" s="97">
        <v>192090.42999999996</v>
      </c>
      <c r="J170" s="98"/>
      <c r="K170" s="99">
        <f t="shared" si="29"/>
        <v>192090.42999999996</v>
      </c>
      <c r="L170" s="97">
        <v>60546.560000000027</v>
      </c>
      <c r="M170" s="98"/>
      <c r="N170" s="99">
        <f t="shared" si="30"/>
        <v>60546.560000000027</v>
      </c>
      <c r="O170" s="97">
        <v>1389977.5299999993</v>
      </c>
      <c r="P170" s="98"/>
      <c r="Q170" s="99">
        <f t="shared" si="31"/>
        <v>1389977.5299999993</v>
      </c>
      <c r="R170" s="97">
        <v>134506755.71999997</v>
      </c>
      <c r="S170" s="98"/>
      <c r="T170" s="99">
        <f t="shared" si="32"/>
        <v>134506755.71999997</v>
      </c>
      <c r="U170" s="222">
        <f t="shared" si="39"/>
        <v>0</v>
      </c>
      <c r="W170" s="134" t="s">
        <v>50</v>
      </c>
      <c r="X170" s="118">
        <f t="shared" si="33"/>
        <v>0</v>
      </c>
      <c r="Y170" s="119">
        <f t="shared" si="34"/>
        <v>0</v>
      </c>
      <c r="Z170" s="119">
        <f t="shared" si="35"/>
        <v>0</v>
      </c>
      <c r="AA170" s="119">
        <f t="shared" si="36"/>
        <v>0</v>
      </c>
      <c r="AB170" s="119">
        <f t="shared" si="37"/>
        <v>0</v>
      </c>
      <c r="AC170" s="124">
        <f t="shared" si="38"/>
        <v>0</v>
      </c>
    </row>
    <row r="171" spans="1:29" ht="15.75" customHeight="1">
      <c r="A171" s="254">
        <v>42579</v>
      </c>
      <c r="B171" s="133" t="s">
        <v>42</v>
      </c>
      <c r="C171" s="95">
        <v>62476187.009999409</v>
      </c>
      <c r="D171" s="20"/>
      <c r="E171" s="96">
        <f t="shared" si="27"/>
        <v>62476187.009999409</v>
      </c>
      <c r="F171" s="95">
        <v>1904605.3100000019</v>
      </c>
      <c r="G171" s="20"/>
      <c r="H171" s="96">
        <f t="shared" si="28"/>
        <v>1904605.3100000019</v>
      </c>
      <c r="I171" s="95">
        <v>77175.92</v>
      </c>
      <c r="J171" s="20"/>
      <c r="K171" s="96">
        <f t="shared" si="29"/>
        <v>77175.92</v>
      </c>
      <c r="L171" s="95">
        <v>234.17000000000002</v>
      </c>
      <c r="M171" s="20"/>
      <c r="N171" s="96">
        <f t="shared" si="30"/>
        <v>234.17000000000002</v>
      </c>
      <c r="O171" s="95">
        <v>1126437.2899999993</v>
      </c>
      <c r="P171" s="20"/>
      <c r="Q171" s="96">
        <f t="shared" si="31"/>
        <v>1126437.2899999993</v>
      </c>
      <c r="R171" s="95">
        <v>62944429.64999941</v>
      </c>
      <c r="S171" s="20"/>
      <c r="T171" s="96">
        <f t="shared" si="32"/>
        <v>62944429.64999941</v>
      </c>
      <c r="U171" s="221">
        <f t="shared" si="39"/>
        <v>0</v>
      </c>
      <c r="W171" s="132" t="s">
        <v>42</v>
      </c>
      <c r="X171" s="110">
        <f t="shared" si="33"/>
        <v>0</v>
      </c>
      <c r="Y171" s="111">
        <f t="shared" si="34"/>
        <v>0</v>
      </c>
      <c r="Z171" s="111">
        <f t="shared" si="35"/>
        <v>0</v>
      </c>
      <c r="AA171" s="111">
        <f t="shared" si="36"/>
        <v>0</v>
      </c>
      <c r="AB171" s="111">
        <f t="shared" si="37"/>
        <v>0</v>
      </c>
      <c r="AC171" s="123">
        <f t="shared" si="38"/>
        <v>0</v>
      </c>
    </row>
    <row r="172" spans="1:29" ht="15.75">
      <c r="A172" s="255"/>
      <c r="B172" s="133" t="s">
        <v>43</v>
      </c>
      <c r="C172" s="95"/>
      <c r="D172" s="20"/>
      <c r="E172" s="96">
        <f t="shared" si="27"/>
        <v>0</v>
      </c>
      <c r="F172" s="95"/>
      <c r="G172" s="20"/>
      <c r="H172" s="96">
        <f t="shared" si="28"/>
        <v>0</v>
      </c>
      <c r="I172" s="95"/>
      <c r="J172" s="20"/>
      <c r="K172" s="96">
        <f t="shared" si="29"/>
        <v>0</v>
      </c>
      <c r="L172" s="95"/>
      <c r="M172" s="20"/>
      <c r="N172" s="96">
        <f t="shared" si="30"/>
        <v>0</v>
      </c>
      <c r="O172" s="95"/>
      <c r="P172" s="20"/>
      <c r="Q172" s="96">
        <f t="shared" si="31"/>
        <v>0</v>
      </c>
      <c r="R172" s="95"/>
      <c r="S172" s="20"/>
      <c r="T172" s="96">
        <f t="shared" si="32"/>
        <v>0</v>
      </c>
      <c r="U172" s="221">
        <f t="shared" si="39"/>
        <v>0</v>
      </c>
      <c r="W172" s="133" t="s">
        <v>43</v>
      </c>
      <c r="X172" s="114">
        <f t="shared" si="33"/>
        <v>0</v>
      </c>
      <c r="Y172" s="115">
        <f t="shared" si="34"/>
        <v>0</v>
      </c>
      <c r="Z172" s="115">
        <f t="shared" si="35"/>
        <v>0</v>
      </c>
      <c r="AA172" s="115">
        <f t="shared" si="36"/>
        <v>0</v>
      </c>
      <c r="AB172" s="115">
        <f t="shared" si="37"/>
        <v>0</v>
      </c>
      <c r="AC172" s="121">
        <f t="shared" si="38"/>
        <v>0</v>
      </c>
    </row>
    <row r="173" spans="1:29" ht="15.75">
      <c r="A173" s="255"/>
      <c r="B173" s="104" t="s">
        <v>44</v>
      </c>
      <c r="C173" s="95">
        <v>112453056.75999427</v>
      </c>
      <c r="D173" s="20"/>
      <c r="E173" s="96">
        <f t="shared" si="27"/>
        <v>112453056.75999427</v>
      </c>
      <c r="F173" s="95">
        <v>1890735.4500000009</v>
      </c>
      <c r="G173" s="20"/>
      <c r="H173" s="96">
        <f t="shared" si="28"/>
        <v>1890735.4500000009</v>
      </c>
      <c r="I173" s="95">
        <v>276751.43</v>
      </c>
      <c r="J173" s="20"/>
      <c r="K173" s="96">
        <f t="shared" si="29"/>
        <v>276751.43</v>
      </c>
      <c r="L173" s="95">
        <v>28607.45</v>
      </c>
      <c r="M173" s="20"/>
      <c r="N173" s="96">
        <f t="shared" si="30"/>
        <v>28607.45</v>
      </c>
      <c r="O173" s="95">
        <v>380752.96</v>
      </c>
      <c r="P173" s="20"/>
      <c r="Q173" s="96">
        <f t="shared" si="31"/>
        <v>380752.96</v>
      </c>
      <c r="R173" s="95">
        <v>110429712.32999426</v>
      </c>
      <c r="S173" s="20"/>
      <c r="T173" s="96">
        <f t="shared" si="32"/>
        <v>110429712.32999426</v>
      </c>
      <c r="U173" s="221">
        <f t="shared" si="39"/>
        <v>0</v>
      </c>
      <c r="W173" s="104" t="s">
        <v>44</v>
      </c>
      <c r="X173" s="114">
        <f t="shared" si="33"/>
        <v>0</v>
      </c>
      <c r="Y173" s="115">
        <f t="shared" si="34"/>
        <v>0</v>
      </c>
      <c r="Z173" s="115">
        <f t="shared" si="35"/>
        <v>0</v>
      </c>
      <c r="AA173" s="115">
        <f t="shared" si="36"/>
        <v>0</v>
      </c>
      <c r="AB173" s="115">
        <f t="shared" si="37"/>
        <v>0</v>
      </c>
      <c r="AC173" s="121">
        <f t="shared" si="38"/>
        <v>0</v>
      </c>
    </row>
    <row r="174" spans="1:29" ht="15.75">
      <c r="A174" s="255"/>
      <c r="B174" s="133" t="s">
        <v>45</v>
      </c>
      <c r="C174" s="95">
        <v>72728284.841397882</v>
      </c>
      <c r="D174" s="20"/>
      <c r="E174" s="96">
        <f t="shared" si="27"/>
        <v>72728284.841397882</v>
      </c>
      <c r="F174" s="95">
        <v>1462590.9800000007</v>
      </c>
      <c r="G174" s="20"/>
      <c r="H174" s="96">
        <f t="shared" si="28"/>
        <v>1462590.9800000007</v>
      </c>
      <c r="I174" s="95">
        <v>153700.66999999998</v>
      </c>
      <c r="J174" s="20"/>
      <c r="K174" s="96">
        <f t="shared" si="29"/>
        <v>153700.66999999998</v>
      </c>
      <c r="L174" s="95">
        <v>4476.93</v>
      </c>
      <c r="M174" s="20"/>
      <c r="N174" s="96">
        <f t="shared" si="30"/>
        <v>4476.93</v>
      </c>
      <c r="O174" s="95">
        <v>90889.52</v>
      </c>
      <c r="P174" s="20"/>
      <c r="Q174" s="96">
        <f t="shared" si="31"/>
        <v>90889.52</v>
      </c>
      <c r="R174" s="95">
        <v>74542106.161397874</v>
      </c>
      <c r="S174" s="20"/>
      <c r="T174" s="96">
        <f t="shared" si="32"/>
        <v>74542106.161397874</v>
      </c>
      <c r="U174" s="221">
        <f t="shared" si="39"/>
        <v>0</v>
      </c>
      <c r="W174" s="133" t="s">
        <v>45</v>
      </c>
      <c r="X174" s="114">
        <f t="shared" si="33"/>
        <v>0</v>
      </c>
      <c r="Y174" s="115">
        <f t="shared" si="34"/>
        <v>0</v>
      </c>
      <c r="Z174" s="115">
        <f t="shared" si="35"/>
        <v>0</v>
      </c>
      <c r="AA174" s="115">
        <f t="shared" si="36"/>
        <v>0</v>
      </c>
      <c r="AB174" s="115">
        <f t="shared" si="37"/>
        <v>0</v>
      </c>
      <c r="AC174" s="121">
        <f t="shared" si="38"/>
        <v>0</v>
      </c>
    </row>
    <row r="175" spans="1:29" ht="15.75">
      <c r="A175" s="255"/>
      <c r="B175" s="133" t="s">
        <v>46</v>
      </c>
      <c r="C175" s="95">
        <v>129070601.48999834</v>
      </c>
      <c r="D175" s="20"/>
      <c r="E175" s="96">
        <f t="shared" si="27"/>
        <v>129070601.48999834</v>
      </c>
      <c r="F175" s="95">
        <v>1520028.7600000002</v>
      </c>
      <c r="G175" s="20"/>
      <c r="H175" s="96">
        <f t="shared" si="28"/>
        <v>1520028.7600000002</v>
      </c>
      <c r="I175" s="95">
        <v>203144.41</v>
      </c>
      <c r="J175" s="20"/>
      <c r="K175" s="96">
        <f t="shared" si="29"/>
        <v>203144.41</v>
      </c>
      <c r="L175" s="95">
        <v>473835.01999999996</v>
      </c>
      <c r="M175" s="20"/>
      <c r="N175" s="96">
        <f t="shared" si="30"/>
        <v>473835.01999999996</v>
      </c>
      <c r="O175" s="95">
        <v>0</v>
      </c>
      <c r="P175" s="20"/>
      <c r="Q175" s="96">
        <f t="shared" si="31"/>
        <v>0</v>
      </c>
      <c r="R175" s="95">
        <v>127279882.11999837</v>
      </c>
      <c r="S175" s="20"/>
      <c r="T175" s="96">
        <f t="shared" si="32"/>
        <v>127279882.11999837</v>
      </c>
      <c r="U175" s="221">
        <f t="shared" si="39"/>
        <v>0</v>
      </c>
      <c r="W175" s="133" t="s">
        <v>46</v>
      </c>
      <c r="X175" s="114">
        <f t="shared" si="33"/>
        <v>0</v>
      </c>
      <c r="Y175" s="115">
        <f t="shared" si="34"/>
        <v>0</v>
      </c>
      <c r="Z175" s="115">
        <f t="shared" si="35"/>
        <v>0</v>
      </c>
      <c r="AA175" s="115">
        <f t="shared" si="36"/>
        <v>0</v>
      </c>
      <c r="AB175" s="115">
        <f t="shared" si="37"/>
        <v>0</v>
      </c>
      <c r="AC175" s="121">
        <f t="shared" si="38"/>
        <v>0</v>
      </c>
    </row>
    <row r="176" spans="1:29" ht="15.75">
      <c r="A176" s="255"/>
      <c r="B176" s="133" t="s">
        <v>47</v>
      </c>
      <c r="C176" s="95">
        <v>35967054.420000166</v>
      </c>
      <c r="D176" s="20"/>
      <c r="E176" s="96">
        <f t="shared" si="27"/>
        <v>35967054.420000166</v>
      </c>
      <c r="F176" s="95">
        <v>485987.42</v>
      </c>
      <c r="G176" s="20"/>
      <c r="H176" s="96">
        <f t="shared" si="28"/>
        <v>485987.42</v>
      </c>
      <c r="I176" s="95">
        <v>49893.29</v>
      </c>
      <c r="J176" s="20"/>
      <c r="K176" s="96">
        <f t="shared" si="29"/>
        <v>49893.29</v>
      </c>
      <c r="L176" s="95">
        <v>2806.2400000000002</v>
      </c>
      <c r="M176" s="20"/>
      <c r="N176" s="96">
        <f t="shared" si="30"/>
        <v>2806.2400000000002</v>
      </c>
      <c r="O176" s="95">
        <v>30912.170000000002</v>
      </c>
      <c r="P176" s="20"/>
      <c r="Q176" s="96">
        <f t="shared" si="31"/>
        <v>30912.170000000002</v>
      </c>
      <c r="R176" s="95">
        <v>37228814.300000161</v>
      </c>
      <c r="S176" s="20"/>
      <c r="T176" s="96">
        <f t="shared" si="32"/>
        <v>37228814.300000161</v>
      </c>
      <c r="U176" s="221">
        <f t="shared" si="39"/>
        <v>0</v>
      </c>
      <c r="W176" s="133" t="s">
        <v>47</v>
      </c>
      <c r="X176" s="114">
        <f t="shared" si="33"/>
        <v>0</v>
      </c>
      <c r="Y176" s="115">
        <f t="shared" si="34"/>
        <v>0</v>
      </c>
      <c r="Z176" s="115">
        <f t="shared" si="35"/>
        <v>0</v>
      </c>
      <c r="AA176" s="115">
        <f t="shared" si="36"/>
        <v>0</v>
      </c>
      <c r="AB176" s="115">
        <f t="shared" si="37"/>
        <v>0</v>
      </c>
      <c r="AC176" s="121">
        <f t="shared" si="38"/>
        <v>0</v>
      </c>
    </row>
    <row r="177" spans="1:29" ht="15.75">
      <c r="A177" s="255"/>
      <c r="B177" s="133" t="s">
        <v>48</v>
      </c>
      <c r="C177" s="95"/>
      <c r="D177" s="20"/>
      <c r="E177" s="96">
        <f t="shared" si="27"/>
        <v>0</v>
      </c>
      <c r="F177" s="95"/>
      <c r="G177" s="20"/>
      <c r="H177" s="96">
        <f t="shared" si="28"/>
        <v>0</v>
      </c>
      <c r="I177" s="95"/>
      <c r="J177" s="20"/>
      <c r="K177" s="96">
        <f t="shared" si="29"/>
        <v>0</v>
      </c>
      <c r="L177" s="95"/>
      <c r="M177" s="20"/>
      <c r="N177" s="96">
        <f t="shared" si="30"/>
        <v>0</v>
      </c>
      <c r="O177" s="95"/>
      <c r="P177" s="20"/>
      <c r="Q177" s="96">
        <f t="shared" si="31"/>
        <v>0</v>
      </c>
      <c r="R177" s="95"/>
      <c r="S177" s="20"/>
      <c r="T177" s="96">
        <f t="shared" si="32"/>
        <v>0</v>
      </c>
      <c r="U177" s="221">
        <f t="shared" si="39"/>
        <v>0</v>
      </c>
      <c r="W177" s="133" t="s">
        <v>48</v>
      </c>
      <c r="X177" s="114">
        <f t="shared" si="33"/>
        <v>0</v>
      </c>
      <c r="Y177" s="115">
        <f t="shared" si="34"/>
        <v>0</v>
      </c>
      <c r="Z177" s="115">
        <f t="shared" si="35"/>
        <v>0</v>
      </c>
      <c r="AA177" s="115">
        <f t="shared" si="36"/>
        <v>0</v>
      </c>
      <c r="AB177" s="115">
        <f t="shared" si="37"/>
        <v>0</v>
      </c>
      <c r="AC177" s="121">
        <f t="shared" si="38"/>
        <v>0</v>
      </c>
    </row>
    <row r="178" spans="1:29" ht="15.75">
      <c r="A178" s="255"/>
      <c r="B178" s="133" t="s">
        <v>49</v>
      </c>
      <c r="C178" s="95">
        <v>107165065.54999943</v>
      </c>
      <c r="D178" s="20"/>
      <c r="E178" s="96">
        <f t="shared" si="27"/>
        <v>107165065.54999943</v>
      </c>
      <c r="F178" s="95">
        <v>1209196.4700000002</v>
      </c>
      <c r="G178" s="20"/>
      <c r="H178" s="96">
        <f t="shared" si="28"/>
        <v>1209196.4700000002</v>
      </c>
      <c r="I178" s="95">
        <v>316711.34000000014</v>
      </c>
      <c r="J178" s="20"/>
      <c r="K178" s="96">
        <f t="shared" si="29"/>
        <v>316711.34000000014</v>
      </c>
      <c r="L178" s="95">
        <v>168293.43</v>
      </c>
      <c r="M178" s="20"/>
      <c r="N178" s="96">
        <f t="shared" si="30"/>
        <v>168293.43</v>
      </c>
      <c r="O178" s="95">
        <v>790318.07000000007</v>
      </c>
      <c r="P178" s="20"/>
      <c r="Q178" s="96">
        <f t="shared" si="31"/>
        <v>790318.07000000007</v>
      </c>
      <c r="R178" s="95">
        <v>120585590.63999943</v>
      </c>
      <c r="S178" s="20"/>
      <c r="T178" s="96">
        <f t="shared" si="32"/>
        <v>120585590.63999943</v>
      </c>
      <c r="U178" s="221">
        <f t="shared" si="39"/>
        <v>0</v>
      </c>
      <c r="W178" s="133" t="s">
        <v>49</v>
      </c>
      <c r="X178" s="114">
        <f t="shared" si="33"/>
        <v>0</v>
      </c>
      <c r="Y178" s="115">
        <f t="shared" si="34"/>
        <v>0</v>
      </c>
      <c r="Z178" s="115">
        <f t="shared" si="35"/>
        <v>0</v>
      </c>
      <c r="AA178" s="115">
        <f t="shared" si="36"/>
        <v>0</v>
      </c>
      <c r="AB178" s="115">
        <f t="shared" si="37"/>
        <v>0</v>
      </c>
      <c r="AC178" s="121">
        <f t="shared" si="38"/>
        <v>0</v>
      </c>
    </row>
    <row r="179" spans="1:29" ht="15.75">
      <c r="A179" s="256"/>
      <c r="B179" s="133" t="s">
        <v>50</v>
      </c>
      <c r="C179" s="95">
        <v>134506755.71999997</v>
      </c>
      <c r="D179" s="20"/>
      <c r="E179" s="96">
        <f t="shared" si="27"/>
        <v>134506755.71999997</v>
      </c>
      <c r="F179" s="95">
        <v>1209645.8900000006</v>
      </c>
      <c r="G179" s="20"/>
      <c r="H179" s="96">
        <f t="shared" si="28"/>
        <v>1209645.8900000006</v>
      </c>
      <c r="I179" s="95">
        <v>112367.28</v>
      </c>
      <c r="J179" s="20"/>
      <c r="K179" s="96">
        <f t="shared" si="29"/>
        <v>112367.28</v>
      </c>
      <c r="L179" s="95">
        <v>637073.04000000027</v>
      </c>
      <c r="M179" s="20"/>
      <c r="N179" s="96">
        <f t="shared" si="30"/>
        <v>637073.04000000027</v>
      </c>
      <c r="O179" s="95">
        <v>490275.7</v>
      </c>
      <c r="P179" s="20"/>
      <c r="Q179" s="96">
        <f t="shared" si="31"/>
        <v>490275.7</v>
      </c>
      <c r="R179" s="95">
        <v>135479150.05999997</v>
      </c>
      <c r="S179" s="20"/>
      <c r="T179" s="96">
        <f t="shared" si="32"/>
        <v>135479150.05999997</v>
      </c>
      <c r="U179" s="221">
        <f t="shared" si="39"/>
        <v>0</v>
      </c>
      <c r="W179" s="134" t="s">
        <v>50</v>
      </c>
      <c r="X179" s="118">
        <f t="shared" si="33"/>
        <v>0</v>
      </c>
      <c r="Y179" s="119">
        <f t="shared" si="34"/>
        <v>0</v>
      </c>
      <c r="Z179" s="119">
        <f t="shared" si="35"/>
        <v>0</v>
      </c>
      <c r="AA179" s="119">
        <f t="shared" si="36"/>
        <v>0</v>
      </c>
      <c r="AB179" s="119">
        <f t="shared" si="37"/>
        <v>0</v>
      </c>
      <c r="AC179" s="124">
        <f t="shared" si="38"/>
        <v>0</v>
      </c>
    </row>
    <row r="180" spans="1:29" ht="15.75" customHeight="1">
      <c r="A180" s="254">
        <v>42581</v>
      </c>
      <c r="B180" s="132" t="s">
        <v>42</v>
      </c>
      <c r="C180" s="92"/>
      <c r="D180" s="93"/>
      <c r="E180" s="94">
        <f t="shared" si="27"/>
        <v>0</v>
      </c>
      <c r="F180" s="92"/>
      <c r="G180" s="93"/>
      <c r="H180" s="94">
        <f t="shared" si="28"/>
        <v>0</v>
      </c>
      <c r="I180" s="92"/>
      <c r="J180" s="93"/>
      <c r="K180" s="94">
        <f t="shared" si="29"/>
        <v>0</v>
      </c>
      <c r="L180" s="92"/>
      <c r="M180" s="93"/>
      <c r="N180" s="94">
        <f t="shared" si="30"/>
        <v>0</v>
      </c>
      <c r="O180" s="92"/>
      <c r="P180" s="93"/>
      <c r="Q180" s="94">
        <f t="shared" si="31"/>
        <v>0</v>
      </c>
      <c r="R180" s="92"/>
      <c r="S180" s="93"/>
      <c r="T180" s="94">
        <f t="shared" si="32"/>
        <v>0</v>
      </c>
      <c r="U180" s="220">
        <f t="shared" si="39"/>
        <v>0</v>
      </c>
      <c r="W180" s="132" t="s">
        <v>42</v>
      </c>
      <c r="X180" s="110">
        <f t="shared" si="33"/>
        <v>0</v>
      </c>
      <c r="Y180" s="111">
        <f t="shared" si="34"/>
        <v>0</v>
      </c>
      <c r="Z180" s="111">
        <f t="shared" si="35"/>
        <v>0</v>
      </c>
      <c r="AA180" s="111">
        <f t="shared" si="36"/>
        <v>0</v>
      </c>
      <c r="AB180" s="111">
        <f t="shared" si="37"/>
        <v>0</v>
      </c>
      <c r="AC180" s="123">
        <f t="shared" si="38"/>
        <v>0</v>
      </c>
    </row>
    <row r="181" spans="1:29" ht="15.75">
      <c r="A181" s="255"/>
      <c r="B181" s="133" t="s">
        <v>43</v>
      </c>
      <c r="C181" s="95"/>
      <c r="D181" s="20"/>
      <c r="E181" s="96">
        <f t="shared" si="27"/>
        <v>0</v>
      </c>
      <c r="F181" s="95"/>
      <c r="G181" s="20"/>
      <c r="H181" s="96">
        <f t="shared" si="28"/>
        <v>0</v>
      </c>
      <c r="I181" s="95"/>
      <c r="J181" s="20"/>
      <c r="K181" s="96">
        <f t="shared" si="29"/>
        <v>0</v>
      </c>
      <c r="L181" s="95"/>
      <c r="M181" s="20"/>
      <c r="N181" s="96">
        <f t="shared" si="30"/>
        <v>0</v>
      </c>
      <c r="O181" s="95"/>
      <c r="P181" s="20"/>
      <c r="Q181" s="96">
        <f t="shared" si="31"/>
        <v>0</v>
      </c>
      <c r="R181" s="95"/>
      <c r="S181" s="20"/>
      <c r="T181" s="96">
        <f t="shared" si="32"/>
        <v>0</v>
      </c>
      <c r="U181" s="221">
        <f t="shared" si="39"/>
        <v>0</v>
      </c>
      <c r="W181" s="133" t="s">
        <v>43</v>
      </c>
      <c r="X181" s="114">
        <f t="shared" si="33"/>
        <v>0</v>
      </c>
      <c r="Y181" s="115">
        <f t="shared" si="34"/>
        <v>0</v>
      </c>
      <c r="Z181" s="115">
        <f t="shared" si="35"/>
        <v>0</v>
      </c>
      <c r="AA181" s="115">
        <f t="shared" si="36"/>
        <v>0</v>
      </c>
      <c r="AB181" s="115">
        <f t="shared" si="37"/>
        <v>0</v>
      </c>
      <c r="AC181" s="121">
        <f t="shared" si="38"/>
        <v>0</v>
      </c>
    </row>
    <row r="182" spans="1:29" ht="15.75">
      <c r="A182" s="255"/>
      <c r="B182" s="104" t="s">
        <v>44</v>
      </c>
      <c r="C182" s="95"/>
      <c r="D182" s="20"/>
      <c r="E182" s="96">
        <f t="shared" si="27"/>
        <v>0</v>
      </c>
      <c r="F182" s="95"/>
      <c r="G182" s="20"/>
      <c r="H182" s="96">
        <f t="shared" si="28"/>
        <v>0</v>
      </c>
      <c r="I182" s="95"/>
      <c r="J182" s="20"/>
      <c r="K182" s="96">
        <f t="shared" si="29"/>
        <v>0</v>
      </c>
      <c r="L182" s="95"/>
      <c r="M182" s="20"/>
      <c r="N182" s="96">
        <f t="shared" si="30"/>
        <v>0</v>
      </c>
      <c r="O182" s="95"/>
      <c r="P182" s="20"/>
      <c r="Q182" s="96">
        <f t="shared" si="31"/>
        <v>0</v>
      </c>
      <c r="R182" s="95"/>
      <c r="S182" s="20"/>
      <c r="T182" s="96">
        <f t="shared" si="32"/>
        <v>0</v>
      </c>
      <c r="U182" s="221">
        <f t="shared" si="39"/>
        <v>0</v>
      </c>
      <c r="W182" s="104" t="s">
        <v>44</v>
      </c>
      <c r="X182" s="114">
        <f t="shared" si="33"/>
        <v>0</v>
      </c>
      <c r="Y182" s="115">
        <f t="shared" si="34"/>
        <v>0</v>
      </c>
      <c r="Z182" s="115">
        <f t="shared" si="35"/>
        <v>0</v>
      </c>
      <c r="AA182" s="115">
        <f t="shared" si="36"/>
        <v>0</v>
      </c>
      <c r="AB182" s="115">
        <f t="shared" si="37"/>
        <v>0</v>
      </c>
      <c r="AC182" s="121">
        <f t="shared" si="38"/>
        <v>0</v>
      </c>
    </row>
    <row r="183" spans="1:29" ht="15.75">
      <c r="A183" s="255"/>
      <c r="B183" s="133" t="s">
        <v>45</v>
      </c>
      <c r="C183" s="95">
        <v>74542106.161397874</v>
      </c>
      <c r="D183" s="20"/>
      <c r="E183" s="96">
        <f t="shared" si="27"/>
        <v>74542106.161397874</v>
      </c>
      <c r="F183" s="95">
        <v>547145.56000000006</v>
      </c>
      <c r="G183" s="20"/>
      <c r="H183" s="96">
        <f t="shared" si="28"/>
        <v>547145.56000000006</v>
      </c>
      <c r="I183" s="95">
        <v>27806.949999999997</v>
      </c>
      <c r="J183" s="20"/>
      <c r="K183" s="96">
        <f t="shared" si="29"/>
        <v>27806.949999999997</v>
      </c>
      <c r="L183" s="95">
        <v>2239.3200000000002</v>
      </c>
      <c r="M183" s="20"/>
      <c r="N183" s="96">
        <f t="shared" si="30"/>
        <v>2239.3200000000002</v>
      </c>
      <c r="O183" s="95">
        <v>0</v>
      </c>
      <c r="P183" s="20"/>
      <c r="Q183" s="96">
        <f t="shared" si="31"/>
        <v>0</v>
      </c>
      <c r="R183" s="95">
        <v>74020528.231397852</v>
      </c>
      <c r="S183" s="20"/>
      <c r="T183" s="96">
        <f t="shared" si="32"/>
        <v>74020528.231397852</v>
      </c>
      <c r="U183" s="221">
        <f t="shared" si="39"/>
        <v>0</v>
      </c>
      <c r="W183" s="133" t="s">
        <v>45</v>
      </c>
      <c r="X183" s="114">
        <f t="shared" si="33"/>
        <v>0</v>
      </c>
      <c r="Y183" s="115">
        <f t="shared" si="34"/>
        <v>0</v>
      </c>
      <c r="Z183" s="115">
        <f t="shared" si="35"/>
        <v>0</v>
      </c>
      <c r="AA183" s="115">
        <f t="shared" si="36"/>
        <v>0</v>
      </c>
      <c r="AB183" s="115">
        <f t="shared" si="37"/>
        <v>0</v>
      </c>
      <c r="AC183" s="121">
        <f t="shared" si="38"/>
        <v>0</v>
      </c>
    </row>
    <row r="184" spans="1:29" ht="15.75">
      <c r="A184" s="255"/>
      <c r="B184" s="133" t="s">
        <v>46</v>
      </c>
      <c r="C184" s="95"/>
      <c r="D184" s="20"/>
      <c r="E184" s="96">
        <f t="shared" si="27"/>
        <v>0</v>
      </c>
      <c r="F184" s="95"/>
      <c r="G184" s="20"/>
      <c r="H184" s="96">
        <f t="shared" si="28"/>
        <v>0</v>
      </c>
      <c r="I184" s="95"/>
      <c r="J184" s="20"/>
      <c r="K184" s="96">
        <f t="shared" si="29"/>
        <v>0</v>
      </c>
      <c r="L184" s="95"/>
      <c r="M184" s="20"/>
      <c r="N184" s="96">
        <f t="shared" si="30"/>
        <v>0</v>
      </c>
      <c r="O184" s="95"/>
      <c r="P184" s="20"/>
      <c r="Q184" s="96">
        <f t="shared" si="31"/>
        <v>0</v>
      </c>
      <c r="R184" s="95"/>
      <c r="S184" s="20"/>
      <c r="T184" s="96">
        <f t="shared" si="32"/>
        <v>0</v>
      </c>
      <c r="U184" s="221">
        <f t="shared" si="39"/>
        <v>0</v>
      </c>
      <c r="W184" s="133" t="s">
        <v>46</v>
      </c>
      <c r="X184" s="114">
        <f t="shared" si="33"/>
        <v>0</v>
      </c>
      <c r="Y184" s="115">
        <f t="shared" si="34"/>
        <v>0</v>
      </c>
      <c r="Z184" s="115">
        <f t="shared" si="35"/>
        <v>0</v>
      </c>
      <c r="AA184" s="115">
        <f t="shared" si="36"/>
        <v>0</v>
      </c>
      <c r="AB184" s="115">
        <f t="shared" si="37"/>
        <v>0</v>
      </c>
      <c r="AC184" s="121">
        <f t="shared" si="38"/>
        <v>0</v>
      </c>
    </row>
    <row r="185" spans="1:29" ht="15.75">
      <c r="A185" s="255"/>
      <c r="B185" s="133" t="s">
        <v>47</v>
      </c>
      <c r="C185" s="95"/>
      <c r="D185" s="20"/>
      <c r="E185" s="96">
        <f t="shared" si="27"/>
        <v>0</v>
      </c>
      <c r="F185" s="95"/>
      <c r="G185" s="20"/>
      <c r="H185" s="96">
        <f t="shared" si="28"/>
        <v>0</v>
      </c>
      <c r="I185" s="95"/>
      <c r="J185" s="20"/>
      <c r="K185" s="96">
        <f t="shared" si="29"/>
        <v>0</v>
      </c>
      <c r="L185" s="95"/>
      <c r="M185" s="20"/>
      <c r="N185" s="96">
        <f t="shared" si="30"/>
        <v>0</v>
      </c>
      <c r="O185" s="95"/>
      <c r="P185" s="20"/>
      <c r="Q185" s="96">
        <f t="shared" si="31"/>
        <v>0</v>
      </c>
      <c r="R185" s="95"/>
      <c r="S185" s="20"/>
      <c r="T185" s="96">
        <f t="shared" si="32"/>
        <v>0</v>
      </c>
      <c r="U185" s="221">
        <f t="shared" si="39"/>
        <v>0</v>
      </c>
      <c r="W185" s="133" t="s">
        <v>47</v>
      </c>
      <c r="X185" s="114">
        <f t="shared" si="33"/>
        <v>0</v>
      </c>
      <c r="Y185" s="115">
        <f t="shared" si="34"/>
        <v>0</v>
      </c>
      <c r="Z185" s="115">
        <f t="shared" si="35"/>
        <v>0</v>
      </c>
      <c r="AA185" s="115">
        <f t="shared" si="36"/>
        <v>0</v>
      </c>
      <c r="AB185" s="115">
        <f t="shared" si="37"/>
        <v>0</v>
      </c>
      <c r="AC185" s="121">
        <f t="shared" si="38"/>
        <v>0</v>
      </c>
    </row>
    <row r="186" spans="1:29" ht="15.75">
      <c r="A186" s="255"/>
      <c r="B186" s="133" t="s">
        <v>48</v>
      </c>
      <c r="C186" s="95"/>
      <c r="D186" s="20"/>
      <c r="E186" s="96">
        <f t="shared" si="27"/>
        <v>0</v>
      </c>
      <c r="F186" s="95"/>
      <c r="G186" s="20"/>
      <c r="H186" s="96">
        <f t="shared" si="28"/>
        <v>0</v>
      </c>
      <c r="I186" s="95"/>
      <c r="J186" s="20"/>
      <c r="K186" s="96">
        <f t="shared" si="29"/>
        <v>0</v>
      </c>
      <c r="L186" s="95"/>
      <c r="M186" s="20"/>
      <c r="N186" s="96">
        <f t="shared" si="30"/>
        <v>0</v>
      </c>
      <c r="O186" s="95"/>
      <c r="P186" s="20"/>
      <c r="Q186" s="96">
        <f t="shared" si="31"/>
        <v>0</v>
      </c>
      <c r="R186" s="95"/>
      <c r="S186" s="20"/>
      <c r="T186" s="96">
        <f t="shared" si="32"/>
        <v>0</v>
      </c>
      <c r="U186" s="221">
        <f t="shared" si="39"/>
        <v>0</v>
      </c>
      <c r="W186" s="133" t="s">
        <v>48</v>
      </c>
      <c r="X186" s="114">
        <f t="shared" si="33"/>
        <v>0</v>
      </c>
      <c r="Y186" s="115">
        <f t="shared" si="34"/>
        <v>0</v>
      </c>
      <c r="Z186" s="115">
        <f t="shared" si="35"/>
        <v>0</v>
      </c>
      <c r="AA186" s="115">
        <f t="shared" si="36"/>
        <v>0</v>
      </c>
      <c r="AB186" s="115">
        <f t="shared" si="37"/>
        <v>0</v>
      </c>
      <c r="AC186" s="121">
        <f t="shared" si="38"/>
        <v>0</v>
      </c>
    </row>
    <row r="187" spans="1:29" ht="15.75">
      <c r="A187" s="255"/>
      <c r="B187" s="133" t="s">
        <v>49</v>
      </c>
      <c r="C187" s="95"/>
      <c r="D187" s="20"/>
      <c r="E187" s="96">
        <f t="shared" si="27"/>
        <v>0</v>
      </c>
      <c r="F187" s="95"/>
      <c r="G187" s="20"/>
      <c r="H187" s="96">
        <f t="shared" si="28"/>
        <v>0</v>
      </c>
      <c r="I187" s="95"/>
      <c r="J187" s="20"/>
      <c r="K187" s="96">
        <f t="shared" si="29"/>
        <v>0</v>
      </c>
      <c r="L187" s="95"/>
      <c r="M187" s="20"/>
      <c r="N187" s="96">
        <f t="shared" si="30"/>
        <v>0</v>
      </c>
      <c r="O187" s="95"/>
      <c r="P187" s="20"/>
      <c r="Q187" s="96">
        <f t="shared" si="31"/>
        <v>0</v>
      </c>
      <c r="R187" s="95"/>
      <c r="S187" s="20"/>
      <c r="T187" s="96">
        <f t="shared" si="32"/>
        <v>0</v>
      </c>
      <c r="U187" s="221">
        <f t="shared" si="39"/>
        <v>0</v>
      </c>
      <c r="W187" s="133" t="s">
        <v>49</v>
      </c>
      <c r="X187" s="114">
        <f t="shared" si="33"/>
        <v>0</v>
      </c>
      <c r="Y187" s="115">
        <f t="shared" si="34"/>
        <v>0</v>
      </c>
      <c r="Z187" s="115">
        <f t="shared" si="35"/>
        <v>0</v>
      </c>
      <c r="AA187" s="115">
        <f t="shared" si="36"/>
        <v>0</v>
      </c>
      <c r="AB187" s="115">
        <f t="shared" si="37"/>
        <v>0</v>
      </c>
      <c r="AC187" s="121">
        <f t="shared" si="38"/>
        <v>0</v>
      </c>
    </row>
    <row r="188" spans="1:29" ht="15.75">
      <c r="A188" s="256"/>
      <c r="B188" s="134" t="s">
        <v>50</v>
      </c>
      <c r="C188" s="97"/>
      <c r="D188" s="98"/>
      <c r="E188" s="99">
        <f t="shared" si="27"/>
        <v>0</v>
      </c>
      <c r="F188" s="97"/>
      <c r="G188" s="98"/>
      <c r="H188" s="99">
        <f t="shared" si="28"/>
        <v>0</v>
      </c>
      <c r="I188" s="97"/>
      <c r="J188" s="98"/>
      <c r="K188" s="99">
        <f t="shared" si="29"/>
        <v>0</v>
      </c>
      <c r="L188" s="97"/>
      <c r="M188" s="98"/>
      <c r="N188" s="99">
        <f t="shared" si="30"/>
        <v>0</v>
      </c>
      <c r="O188" s="97"/>
      <c r="P188" s="98"/>
      <c r="Q188" s="99">
        <f t="shared" si="31"/>
        <v>0</v>
      </c>
      <c r="R188" s="97"/>
      <c r="S188" s="98"/>
      <c r="T188" s="99">
        <f t="shared" si="32"/>
        <v>0</v>
      </c>
      <c r="U188" s="222">
        <f t="shared" si="39"/>
        <v>0</v>
      </c>
      <c r="W188" s="134" t="s">
        <v>50</v>
      </c>
      <c r="X188" s="118">
        <f t="shared" si="33"/>
        <v>0</v>
      </c>
      <c r="Y188" s="119">
        <f t="shared" si="34"/>
        <v>0</v>
      </c>
      <c r="Z188" s="119">
        <f t="shared" si="35"/>
        <v>0</v>
      </c>
      <c r="AA188" s="119">
        <f t="shared" si="36"/>
        <v>0</v>
      </c>
      <c r="AB188" s="119">
        <f t="shared" si="37"/>
        <v>0</v>
      </c>
      <c r="AC188" s="124">
        <f t="shared" si="38"/>
        <v>0</v>
      </c>
    </row>
    <row r="189" spans="1:29" ht="15.75" customHeight="1">
      <c r="A189" s="254">
        <v>42582</v>
      </c>
      <c r="B189" s="132" t="s">
        <v>42</v>
      </c>
      <c r="C189" s="92">
        <v>62944429.64999941</v>
      </c>
      <c r="D189" s="93"/>
      <c r="E189" s="94">
        <f t="shared" si="27"/>
        <v>62944429.64999941</v>
      </c>
      <c r="F189" s="92">
        <v>1804698.6000000015</v>
      </c>
      <c r="G189" s="93"/>
      <c r="H189" s="94">
        <f t="shared" si="28"/>
        <v>1804698.6000000015</v>
      </c>
      <c r="I189" s="92">
        <v>202855.71</v>
      </c>
      <c r="J189" s="93"/>
      <c r="K189" s="94">
        <f t="shared" si="29"/>
        <v>202855.71</v>
      </c>
      <c r="L189" s="92">
        <v>179387.61999999997</v>
      </c>
      <c r="M189" s="93"/>
      <c r="N189" s="94">
        <f t="shared" si="30"/>
        <v>179387.61999999997</v>
      </c>
      <c r="O189" s="92">
        <v>622998.10000000021</v>
      </c>
      <c r="P189" s="93"/>
      <c r="Q189" s="94">
        <f t="shared" si="31"/>
        <v>622998.10000000021</v>
      </c>
      <c r="R189" s="92">
        <v>64681051.679999381</v>
      </c>
      <c r="S189" s="93"/>
      <c r="T189" s="94">
        <f t="shared" si="32"/>
        <v>64681051.679999381</v>
      </c>
      <c r="U189" s="220">
        <f t="shared" si="39"/>
        <v>0</v>
      </c>
      <c r="W189" s="132" t="s">
        <v>42</v>
      </c>
      <c r="X189" s="110">
        <f t="shared" si="33"/>
        <v>0</v>
      </c>
      <c r="Y189" s="111">
        <f t="shared" si="34"/>
        <v>0</v>
      </c>
      <c r="Z189" s="111">
        <f t="shared" si="35"/>
        <v>0</v>
      </c>
      <c r="AA189" s="111">
        <f t="shared" si="36"/>
        <v>0</v>
      </c>
      <c r="AB189" s="111">
        <f t="shared" si="37"/>
        <v>0</v>
      </c>
      <c r="AC189" s="123">
        <f t="shared" si="38"/>
        <v>0</v>
      </c>
    </row>
    <row r="190" spans="1:29" ht="15.75">
      <c r="A190" s="255"/>
      <c r="B190" s="133" t="s">
        <v>43</v>
      </c>
      <c r="C190" s="95">
        <v>49043241.520000219</v>
      </c>
      <c r="D190" s="20">
        <v>49043266</v>
      </c>
      <c r="E190" s="96">
        <f t="shared" si="27"/>
        <v>-24.479999780654907</v>
      </c>
      <c r="F190" s="95">
        <v>711114.18</v>
      </c>
      <c r="G190" s="20" t="s">
        <v>784</v>
      </c>
      <c r="H190" s="96">
        <f t="shared" si="28"/>
        <v>0.18000000005122274</v>
      </c>
      <c r="I190" s="95">
        <v>79377.489999999962</v>
      </c>
      <c r="J190" s="20" t="s">
        <v>987</v>
      </c>
      <c r="K190" s="96">
        <f t="shared" si="29"/>
        <v>-1.0000000038417056E-2</v>
      </c>
      <c r="L190" s="95">
        <v>22620.06</v>
      </c>
      <c r="M190" s="20" t="s">
        <v>988</v>
      </c>
      <c r="N190" s="96">
        <f t="shared" si="30"/>
        <v>-3.9999999997235136E-2</v>
      </c>
      <c r="O190" s="95">
        <v>382723.08</v>
      </c>
      <c r="P190" s="20" t="s">
        <v>785</v>
      </c>
      <c r="Q190" s="96">
        <f t="shared" si="31"/>
        <v>8.0000000016298145E-2</v>
      </c>
      <c r="R190" s="95">
        <v>56161228.16000022</v>
      </c>
      <c r="S190" s="20">
        <v>56161260</v>
      </c>
      <c r="T190" s="96">
        <f t="shared" si="32"/>
        <v>-31.839999780058861</v>
      </c>
      <c r="U190" s="221">
        <f t="shared" si="39"/>
        <v>1</v>
      </c>
      <c r="W190" s="133" t="s">
        <v>43</v>
      </c>
      <c r="X190" s="114">
        <f t="shared" si="33"/>
        <v>0</v>
      </c>
      <c r="Y190" s="115">
        <f t="shared" si="34"/>
        <v>0</v>
      </c>
      <c r="Z190" s="115">
        <f t="shared" si="35"/>
        <v>0</v>
      </c>
      <c r="AA190" s="115">
        <f t="shared" si="36"/>
        <v>0</v>
      </c>
      <c r="AB190" s="115">
        <f t="shared" si="37"/>
        <v>0</v>
      </c>
      <c r="AC190" s="121">
        <f t="shared" si="38"/>
        <v>0</v>
      </c>
    </row>
    <row r="191" spans="1:29" ht="15.75">
      <c r="A191" s="255"/>
      <c r="B191" s="104" t="s">
        <v>44</v>
      </c>
      <c r="C191" s="95">
        <v>110429712.32999426</v>
      </c>
      <c r="D191" s="20">
        <v>110429830</v>
      </c>
      <c r="E191" s="96">
        <f t="shared" si="27"/>
        <v>-117.6700057387352</v>
      </c>
      <c r="F191" s="95">
        <v>2230704.0799999996</v>
      </c>
      <c r="G191" s="20" t="s">
        <v>786</v>
      </c>
      <c r="H191" s="96">
        <f t="shared" si="28"/>
        <v>4.0799999996088445</v>
      </c>
      <c r="I191" s="95">
        <v>210247.78999999998</v>
      </c>
      <c r="J191" s="20" t="s">
        <v>989</v>
      </c>
      <c r="K191" s="96">
        <f t="shared" si="29"/>
        <v>-0.21000000002095476</v>
      </c>
      <c r="L191" s="95">
        <v>69871.290000000023</v>
      </c>
      <c r="M191" s="20" t="s">
        <v>990</v>
      </c>
      <c r="N191" s="96">
        <f t="shared" si="30"/>
        <v>-9.9999999802093953E-3</v>
      </c>
      <c r="O191" s="95">
        <v>364464.12</v>
      </c>
      <c r="P191" s="20" t="s">
        <v>787</v>
      </c>
      <c r="Q191" s="96">
        <f t="shared" si="31"/>
        <v>0.11999999999534339</v>
      </c>
      <c r="R191" s="95">
        <v>107974920.62999426</v>
      </c>
      <c r="S191" s="20">
        <v>107806340</v>
      </c>
      <c r="T191" s="96">
        <f t="shared" si="32"/>
        <v>168580.62999425828</v>
      </c>
      <c r="U191" s="221">
        <f t="shared" si="39"/>
        <v>1</v>
      </c>
      <c r="W191" s="104" t="s">
        <v>44</v>
      </c>
      <c r="X191" s="114">
        <f t="shared" si="33"/>
        <v>1</v>
      </c>
      <c r="Y191" s="115">
        <f t="shared" si="34"/>
        <v>0</v>
      </c>
      <c r="Z191" s="115">
        <f t="shared" si="35"/>
        <v>0</v>
      </c>
      <c r="AA191" s="115">
        <f t="shared" si="36"/>
        <v>0</v>
      </c>
      <c r="AB191" s="115">
        <f t="shared" si="37"/>
        <v>0</v>
      </c>
      <c r="AC191" s="121">
        <f t="shared" si="38"/>
        <v>1</v>
      </c>
    </row>
    <row r="192" spans="1:29" ht="15.75">
      <c r="A192" s="255"/>
      <c r="B192" s="133" t="s">
        <v>45</v>
      </c>
      <c r="C192" s="95">
        <v>74020528.231397852</v>
      </c>
      <c r="D192" s="20">
        <v>0</v>
      </c>
      <c r="E192" s="96">
        <f t="shared" si="27"/>
        <v>74020528.231397852</v>
      </c>
      <c r="F192" s="95">
        <v>1430768.12</v>
      </c>
      <c r="G192" s="20"/>
      <c r="H192" s="96">
        <f t="shared" si="28"/>
        <v>1430768.12</v>
      </c>
      <c r="I192" s="95">
        <v>109546.91</v>
      </c>
      <c r="J192" s="20"/>
      <c r="K192" s="96">
        <f t="shared" si="29"/>
        <v>109546.91</v>
      </c>
      <c r="L192" s="95">
        <v>14384.31</v>
      </c>
      <c r="M192" s="20"/>
      <c r="N192" s="96">
        <f t="shared" si="30"/>
        <v>14384.31</v>
      </c>
      <c r="O192" s="95">
        <v>126030.58</v>
      </c>
      <c r="P192" s="20"/>
      <c r="Q192" s="96">
        <f t="shared" si="31"/>
        <v>126030.58</v>
      </c>
      <c r="R192" s="95">
        <v>72558892.131397873</v>
      </c>
      <c r="S192" s="20">
        <v>0</v>
      </c>
      <c r="T192" s="96">
        <f t="shared" si="32"/>
        <v>72558892.131397873</v>
      </c>
      <c r="U192" s="221">
        <f t="shared" si="39"/>
        <v>0</v>
      </c>
      <c r="W192" s="133" t="s">
        <v>45</v>
      </c>
      <c r="X192" s="114">
        <f t="shared" si="33"/>
        <v>0</v>
      </c>
      <c r="Y192" s="115">
        <f t="shared" si="34"/>
        <v>0</v>
      </c>
      <c r="Z192" s="115">
        <f t="shared" si="35"/>
        <v>0</v>
      </c>
      <c r="AA192" s="115">
        <f t="shared" si="36"/>
        <v>0</v>
      </c>
      <c r="AB192" s="115">
        <f t="shared" si="37"/>
        <v>0</v>
      </c>
      <c r="AC192" s="121">
        <f t="shared" si="38"/>
        <v>0</v>
      </c>
    </row>
    <row r="193" spans="1:29" ht="15.75">
      <c r="A193" s="255"/>
      <c r="B193" s="133" t="s">
        <v>46</v>
      </c>
      <c r="C193" s="95">
        <v>127279882.11999837</v>
      </c>
      <c r="D193" s="20">
        <v>129070900</v>
      </c>
      <c r="E193" s="96">
        <f t="shared" si="27"/>
        <v>-1791017.8800016344</v>
      </c>
      <c r="F193" s="95">
        <v>2407346.4200000004</v>
      </c>
      <c r="G193" s="20" t="s">
        <v>788</v>
      </c>
      <c r="H193" s="96">
        <f t="shared" si="28"/>
        <v>-3.5799999996088445</v>
      </c>
      <c r="I193" s="95">
        <v>195995.43999999997</v>
      </c>
      <c r="J193" s="20" t="s">
        <v>991</v>
      </c>
      <c r="K193" s="96">
        <f t="shared" si="29"/>
        <v>0.43999999997322448</v>
      </c>
      <c r="L193" s="95">
        <v>6402.39</v>
      </c>
      <c r="M193" s="20" t="s">
        <v>992</v>
      </c>
      <c r="N193" s="96">
        <f t="shared" si="30"/>
        <v>-2203.9099999999989</v>
      </c>
      <c r="O193" s="95">
        <v>1199842.46</v>
      </c>
      <c r="P193" s="20" t="s">
        <v>789</v>
      </c>
      <c r="Q193" s="96">
        <f t="shared" si="31"/>
        <v>1172247.76</v>
      </c>
      <c r="R193" s="95">
        <v>133892618.35999836</v>
      </c>
      <c r="S193" s="20">
        <v>127279600</v>
      </c>
      <c r="T193" s="96">
        <f t="shared" si="32"/>
        <v>6613018.3599983603</v>
      </c>
      <c r="U193" s="221">
        <f t="shared" si="39"/>
        <v>1</v>
      </c>
      <c r="W193" s="133" t="s">
        <v>46</v>
      </c>
      <c r="X193" s="114">
        <f t="shared" si="33"/>
        <v>1</v>
      </c>
      <c r="Y193" s="115">
        <f t="shared" si="34"/>
        <v>0</v>
      </c>
      <c r="Z193" s="115">
        <f t="shared" si="35"/>
        <v>0</v>
      </c>
      <c r="AA193" s="115">
        <f t="shared" si="36"/>
        <v>1</v>
      </c>
      <c r="AB193" s="115">
        <f t="shared" si="37"/>
        <v>1</v>
      </c>
      <c r="AC193" s="121">
        <f t="shared" si="38"/>
        <v>1</v>
      </c>
    </row>
    <row r="194" spans="1:29" ht="15.75">
      <c r="A194" s="255"/>
      <c r="B194" s="133" t="s">
        <v>47</v>
      </c>
      <c r="C194" s="95">
        <v>37228814.300000161</v>
      </c>
      <c r="D194" s="20"/>
      <c r="E194" s="96">
        <f t="shared" si="27"/>
        <v>37228814.300000161</v>
      </c>
      <c r="F194" s="95">
        <v>780543.8400000002</v>
      </c>
      <c r="G194" s="20"/>
      <c r="H194" s="96">
        <f t="shared" si="28"/>
        <v>780543.8400000002</v>
      </c>
      <c r="I194" s="95">
        <v>61869.93</v>
      </c>
      <c r="J194" s="20"/>
      <c r="K194" s="96">
        <f t="shared" si="29"/>
        <v>61869.93</v>
      </c>
      <c r="L194" s="95">
        <v>6563.91</v>
      </c>
      <c r="M194" s="20"/>
      <c r="N194" s="96">
        <f t="shared" si="30"/>
        <v>6563.91</v>
      </c>
      <c r="O194" s="95">
        <v>194843.57</v>
      </c>
      <c r="P194" s="20"/>
      <c r="Q194" s="96">
        <f t="shared" si="31"/>
        <v>194843.57</v>
      </c>
      <c r="R194" s="95">
        <v>39356754.880000167</v>
      </c>
      <c r="S194" s="20"/>
      <c r="T194" s="96">
        <f t="shared" si="32"/>
        <v>39356754.880000167</v>
      </c>
      <c r="U194" s="221">
        <f t="shared" si="39"/>
        <v>0</v>
      </c>
      <c r="W194" s="133" t="s">
        <v>47</v>
      </c>
      <c r="X194" s="114">
        <f t="shared" si="33"/>
        <v>0</v>
      </c>
      <c r="Y194" s="115">
        <f t="shared" si="34"/>
        <v>0</v>
      </c>
      <c r="Z194" s="115">
        <f t="shared" si="35"/>
        <v>0</v>
      </c>
      <c r="AA194" s="115">
        <f t="shared" si="36"/>
        <v>0</v>
      </c>
      <c r="AB194" s="115">
        <f t="shared" si="37"/>
        <v>0</v>
      </c>
      <c r="AC194" s="121">
        <f t="shared" si="38"/>
        <v>0</v>
      </c>
    </row>
    <row r="195" spans="1:29" ht="15.75">
      <c r="A195" s="255"/>
      <c r="B195" s="133" t="s">
        <v>48</v>
      </c>
      <c r="C195" s="95">
        <v>128668932.05999862</v>
      </c>
      <c r="D195" s="20"/>
      <c r="E195" s="96">
        <f t="shared" si="27"/>
        <v>128668932.05999862</v>
      </c>
      <c r="F195" s="95">
        <v>3366367.8499999987</v>
      </c>
      <c r="G195" s="20"/>
      <c r="H195" s="96">
        <f t="shared" si="28"/>
        <v>3366367.8499999987</v>
      </c>
      <c r="I195" s="95">
        <v>734874.70000000007</v>
      </c>
      <c r="J195" s="20"/>
      <c r="K195" s="96">
        <f t="shared" si="29"/>
        <v>734874.70000000007</v>
      </c>
      <c r="L195" s="95">
        <v>259326.31</v>
      </c>
      <c r="M195" s="20"/>
      <c r="N195" s="96">
        <f t="shared" si="30"/>
        <v>259326.31</v>
      </c>
      <c r="O195" s="95">
        <v>1360218.34</v>
      </c>
      <c r="P195" s="20"/>
      <c r="Q195" s="96">
        <f t="shared" si="31"/>
        <v>1360218.34</v>
      </c>
      <c r="R195" s="95">
        <v>127225944.49999867</v>
      </c>
      <c r="S195" s="20"/>
      <c r="T195" s="96">
        <f t="shared" si="32"/>
        <v>127225944.49999867</v>
      </c>
      <c r="U195" s="221">
        <f t="shared" si="39"/>
        <v>0</v>
      </c>
      <c r="W195" s="133" t="s">
        <v>48</v>
      </c>
      <c r="X195" s="114">
        <f t="shared" si="33"/>
        <v>0</v>
      </c>
      <c r="Y195" s="115">
        <f t="shared" si="34"/>
        <v>0</v>
      </c>
      <c r="Z195" s="115">
        <f t="shared" si="35"/>
        <v>0</v>
      </c>
      <c r="AA195" s="115">
        <f t="shared" si="36"/>
        <v>0</v>
      </c>
      <c r="AB195" s="115">
        <f t="shared" si="37"/>
        <v>0</v>
      </c>
      <c r="AC195" s="121">
        <f t="shared" si="38"/>
        <v>0</v>
      </c>
    </row>
    <row r="196" spans="1:29" ht="15.75">
      <c r="A196" s="255"/>
      <c r="B196" s="133" t="s">
        <v>49</v>
      </c>
      <c r="C196" s="95">
        <v>120585590.63999943</v>
      </c>
      <c r="D196" s="20"/>
      <c r="E196" s="96">
        <f t="shared" si="27"/>
        <v>120585590.63999943</v>
      </c>
      <c r="F196" s="95">
        <v>2538491.0499999998</v>
      </c>
      <c r="G196" s="20"/>
      <c r="H196" s="96">
        <f t="shared" si="28"/>
        <v>2538491.0499999998</v>
      </c>
      <c r="I196" s="95">
        <v>260424.5</v>
      </c>
      <c r="J196" s="20"/>
      <c r="K196" s="96">
        <f t="shared" si="29"/>
        <v>260424.5</v>
      </c>
      <c r="L196" s="95">
        <v>608157.42000000004</v>
      </c>
      <c r="M196" s="20"/>
      <c r="N196" s="96">
        <f t="shared" si="30"/>
        <v>608157.42000000004</v>
      </c>
      <c r="O196" s="95">
        <v>1362539.6200000006</v>
      </c>
      <c r="P196" s="20"/>
      <c r="Q196" s="96">
        <f t="shared" si="31"/>
        <v>1362539.6200000006</v>
      </c>
      <c r="R196" s="95">
        <v>116336827.04999943</v>
      </c>
      <c r="S196" s="20"/>
      <c r="T196" s="96">
        <f t="shared" si="32"/>
        <v>116336827.04999943</v>
      </c>
      <c r="U196" s="221">
        <f t="shared" si="39"/>
        <v>0</v>
      </c>
      <c r="W196" s="133" t="s">
        <v>49</v>
      </c>
      <c r="X196" s="114">
        <f t="shared" si="33"/>
        <v>0</v>
      </c>
      <c r="Y196" s="115">
        <f t="shared" si="34"/>
        <v>0</v>
      </c>
      <c r="Z196" s="115">
        <f t="shared" si="35"/>
        <v>0</v>
      </c>
      <c r="AA196" s="115">
        <f t="shared" si="36"/>
        <v>0</v>
      </c>
      <c r="AB196" s="115">
        <f t="shared" si="37"/>
        <v>0</v>
      </c>
      <c r="AC196" s="121">
        <f t="shared" si="38"/>
        <v>0</v>
      </c>
    </row>
    <row r="197" spans="1:29" ht="15.75">
      <c r="A197" s="256"/>
      <c r="B197" s="134" t="s">
        <v>50</v>
      </c>
      <c r="C197" s="97">
        <v>135479150.05999997</v>
      </c>
      <c r="D197" s="98"/>
      <c r="E197" s="99">
        <f t="shared" si="27"/>
        <v>135479150.05999997</v>
      </c>
      <c r="F197" s="97">
        <v>2060706.07</v>
      </c>
      <c r="G197" s="98"/>
      <c r="H197" s="99">
        <f t="shared" si="28"/>
        <v>2060706.07</v>
      </c>
      <c r="I197" s="97">
        <v>250701.30000000002</v>
      </c>
      <c r="J197" s="98"/>
      <c r="K197" s="99">
        <f t="shared" si="29"/>
        <v>250701.30000000002</v>
      </c>
      <c r="L197" s="97">
        <v>34403.24</v>
      </c>
      <c r="M197" s="98"/>
      <c r="N197" s="99">
        <f t="shared" si="30"/>
        <v>34403.24</v>
      </c>
      <c r="O197" s="97">
        <v>720228.16</v>
      </c>
      <c r="P197" s="98"/>
      <c r="Q197" s="99">
        <f t="shared" si="31"/>
        <v>720228.16</v>
      </c>
      <c r="R197" s="97">
        <v>132914513.88999999</v>
      </c>
      <c r="S197" s="98"/>
      <c r="T197" s="99">
        <f t="shared" si="32"/>
        <v>132914513.88999999</v>
      </c>
      <c r="U197" s="222">
        <f t="shared" si="39"/>
        <v>0</v>
      </c>
      <c r="W197" s="134" t="s">
        <v>50</v>
      </c>
      <c r="X197" s="118">
        <f t="shared" si="33"/>
        <v>0</v>
      </c>
      <c r="Y197" s="119">
        <f t="shared" si="34"/>
        <v>0</v>
      </c>
      <c r="Z197" s="119">
        <f t="shared" si="35"/>
        <v>0</v>
      </c>
      <c r="AA197" s="119">
        <f t="shared" si="36"/>
        <v>0</v>
      </c>
      <c r="AB197" s="119">
        <f t="shared" si="37"/>
        <v>0</v>
      </c>
      <c r="AC197" s="124">
        <f t="shared" si="38"/>
        <v>0</v>
      </c>
    </row>
    <row r="198" spans="1:29">
      <c r="G198" s="20"/>
      <c r="P198" s="20"/>
    </row>
    <row r="199" spans="1:29">
      <c r="G199" s="20"/>
      <c r="P199" s="20"/>
      <c r="U199" s="227" t="s">
        <v>368</v>
      </c>
      <c r="X199" s="91" t="s">
        <v>13</v>
      </c>
      <c r="Y199" s="91" t="s">
        <v>14</v>
      </c>
      <c r="Z199" s="109" t="s">
        <v>15</v>
      </c>
      <c r="AA199" s="91" t="s">
        <v>16</v>
      </c>
      <c r="AB199" s="91" t="s">
        <v>17</v>
      </c>
      <c r="AC199" s="91" t="s">
        <v>18</v>
      </c>
    </row>
    <row r="200" spans="1:29">
      <c r="G200" s="20"/>
      <c r="P200" s="20"/>
      <c r="U200" s="228">
        <f>U9+U18+U27+U36+U45+U54+U63+U72+U81+U90+U99+U108+U117+U126+U135+U144+U153+U162+U171+U180+U189</f>
        <v>0</v>
      </c>
      <c r="W200" s="132" t="s">
        <v>42</v>
      </c>
      <c r="X200" s="110">
        <f t="shared" ref="X200:AC200" si="40">X9+X18+X27+X36+X45+X54+X63+X72+X81+X90+X99+X108+X117+X126+X135+X144+X153+X162+X171+X180+X189</f>
        <v>0</v>
      </c>
      <c r="Y200" s="111">
        <f t="shared" si="40"/>
        <v>0</v>
      </c>
      <c r="Z200" s="111">
        <f t="shared" si="40"/>
        <v>0</v>
      </c>
      <c r="AA200" s="111">
        <f t="shared" si="40"/>
        <v>0</v>
      </c>
      <c r="AB200" s="111">
        <f t="shared" si="40"/>
        <v>0</v>
      </c>
      <c r="AC200" s="123">
        <f t="shared" si="40"/>
        <v>0</v>
      </c>
    </row>
    <row r="201" spans="1:29">
      <c r="G201" s="20"/>
      <c r="P201" s="20"/>
      <c r="U201" s="229">
        <f t="shared" ref="U201:U208" si="41">U10+U19+U28+U37+U46+U55+U64+U73+U82+U91+U100+U109+U118+U127+U136+U145+U154+U163+U172+U181+U190</f>
        <v>11</v>
      </c>
      <c r="W201" s="133" t="s">
        <v>43</v>
      </c>
      <c r="X201" s="114">
        <f t="shared" ref="X201:AC201" si="42">X10+X19+X28+X37+X46+X55+X64+X73+X82+X91+X100+X109+X118+X127+X136+X145+X154+X163+X172+X181+X190</f>
        <v>2</v>
      </c>
      <c r="Y201" s="115">
        <f t="shared" si="42"/>
        <v>2</v>
      </c>
      <c r="Z201" s="115">
        <f t="shared" si="42"/>
        <v>2</v>
      </c>
      <c r="AA201" s="115">
        <f t="shared" si="42"/>
        <v>2</v>
      </c>
      <c r="AB201" s="115">
        <f t="shared" si="42"/>
        <v>0</v>
      </c>
      <c r="AC201" s="121">
        <f t="shared" si="42"/>
        <v>3</v>
      </c>
    </row>
    <row r="202" spans="1:29">
      <c r="G202" s="20"/>
      <c r="P202" s="20"/>
      <c r="U202" s="229">
        <f t="shared" si="41"/>
        <v>14</v>
      </c>
      <c r="W202" s="104" t="s">
        <v>44</v>
      </c>
      <c r="X202" s="114">
        <f t="shared" ref="X202:AC202" si="43">X11+X20+X29+X38+X47+X56+X65+X74+X83+X92+X101+X110+X119+X128+X137+X146+X155+X164+X173+X182+X191</f>
        <v>11</v>
      </c>
      <c r="Y202" s="115">
        <f t="shared" si="43"/>
        <v>7</v>
      </c>
      <c r="Z202" s="115">
        <f t="shared" si="43"/>
        <v>7</v>
      </c>
      <c r="AA202" s="115">
        <f t="shared" si="43"/>
        <v>4</v>
      </c>
      <c r="AB202" s="115">
        <f t="shared" si="43"/>
        <v>3</v>
      </c>
      <c r="AC202" s="121">
        <f t="shared" si="43"/>
        <v>10</v>
      </c>
    </row>
    <row r="203" spans="1:29">
      <c r="U203" s="229">
        <f t="shared" si="41"/>
        <v>0</v>
      </c>
      <c r="W203" s="133" t="s">
        <v>45</v>
      </c>
      <c r="X203" s="114">
        <f t="shared" ref="X203:AC203" si="44">X12+X21+X30+X39+X48+X57+X66+X75+X84+X93+X102+X111+X120+X129+X138+X147+X156+X165+X174+X183+X192</f>
        <v>0</v>
      </c>
      <c r="Y203" s="115">
        <f t="shared" si="44"/>
        <v>0</v>
      </c>
      <c r="Z203" s="115">
        <f t="shared" si="44"/>
        <v>0</v>
      </c>
      <c r="AA203" s="115">
        <f t="shared" si="44"/>
        <v>0</v>
      </c>
      <c r="AB203" s="115">
        <f t="shared" si="44"/>
        <v>0</v>
      </c>
      <c r="AC203" s="121">
        <f t="shared" si="44"/>
        <v>0</v>
      </c>
    </row>
    <row r="204" spans="1:29">
      <c r="U204" s="229">
        <f t="shared" si="41"/>
        <v>2</v>
      </c>
      <c r="W204" s="133" t="s">
        <v>46</v>
      </c>
      <c r="X204" s="114">
        <f t="shared" ref="X204:AC204" si="45">X13+X22+X31+X40+X49+X58+X67+X76+X85+X94+X103+X112+X121+X130+X139+X148+X157+X166+X175+X184+X193</f>
        <v>2</v>
      </c>
      <c r="Y204" s="115">
        <f t="shared" si="45"/>
        <v>0</v>
      </c>
      <c r="Z204" s="115">
        <f t="shared" si="45"/>
        <v>0</v>
      </c>
      <c r="AA204" s="115">
        <f t="shared" si="45"/>
        <v>1</v>
      </c>
      <c r="AB204" s="115">
        <f t="shared" si="45"/>
        <v>2</v>
      </c>
      <c r="AC204" s="121">
        <f t="shared" si="45"/>
        <v>2</v>
      </c>
    </row>
    <row r="205" spans="1:29">
      <c r="U205" s="229">
        <f t="shared" si="41"/>
        <v>0</v>
      </c>
      <c r="W205" s="133" t="s">
        <v>47</v>
      </c>
      <c r="X205" s="114">
        <f t="shared" ref="X205:AC205" si="46">X14+X23+X32+X41+X50+X59+X68+X77+X86+X95+X104+X113+X122+X131+X140+X149+X158+X167+X176+X185+X194</f>
        <v>0</v>
      </c>
      <c r="Y205" s="115">
        <f t="shared" si="46"/>
        <v>0</v>
      </c>
      <c r="Z205" s="115">
        <f t="shared" si="46"/>
        <v>0</v>
      </c>
      <c r="AA205" s="115">
        <f t="shared" si="46"/>
        <v>0</v>
      </c>
      <c r="AB205" s="115">
        <f t="shared" si="46"/>
        <v>0</v>
      </c>
      <c r="AC205" s="121">
        <f t="shared" si="46"/>
        <v>0</v>
      </c>
    </row>
    <row r="206" spans="1:29">
      <c r="U206" s="229">
        <f t="shared" si="41"/>
        <v>0</v>
      </c>
      <c r="W206" s="133" t="s">
        <v>48</v>
      </c>
      <c r="X206" s="114">
        <f t="shared" ref="X206:AC206" si="47">X15+X24+X33+X42+X51+X60+X69+X78+X87+X96+X105+X114+X123+X132+X141+X150+X159+X168+X177+X186+X195</f>
        <v>0</v>
      </c>
      <c r="Y206" s="115">
        <f t="shared" si="47"/>
        <v>0</v>
      </c>
      <c r="Z206" s="115">
        <f t="shared" si="47"/>
        <v>0</v>
      </c>
      <c r="AA206" s="115">
        <f t="shared" si="47"/>
        <v>0</v>
      </c>
      <c r="AB206" s="115">
        <f t="shared" si="47"/>
        <v>0</v>
      </c>
      <c r="AC206" s="121">
        <f t="shared" si="47"/>
        <v>0</v>
      </c>
    </row>
    <row r="207" spans="1:29">
      <c r="U207" s="229">
        <f t="shared" si="41"/>
        <v>0</v>
      </c>
      <c r="W207" s="133" t="s">
        <v>49</v>
      </c>
      <c r="X207" s="114">
        <f t="shared" ref="X207:AC207" si="48">X16+X25+X34+X43+X52+X61+X70+X79+X88+X97+X106+X115+X124+X133+X142+X151+X160+X169+X178+X187+X196</f>
        <v>0</v>
      </c>
      <c r="Y207" s="115">
        <f t="shared" si="48"/>
        <v>0</v>
      </c>
      <c r="Z207" s="115">
        <f t="shared" si="48"/>
        <v>0</v>
      </c>
      <c r="AA207" s="115">
        <f t="shared" si="48"/>
        <v>0</v>
      </c>
      <c r="AB207" s="115">
        <f t="shared" si="48"/>
        <v>0</v>
      </c>
      <c r="AC207" s="121">
        <f t="shared" si="48"/>
        <v>0</v>
      </c>
    </row>
    <row r="208" spans="1:29">
      <c r="U208" s="230">
        <f t="shared" si="41"/>
        <v>0</v>
      </c>
      <c r="W208" s="134" t="s">
        <v>50</v>
      </c>
      <c r="X208" s="118">
        <f t="shared" ref="X208:AC208" si="49">X17+X26+X35+X44+X53+X62+X71+X80+X89+X98+X107+X116+X125+X134+X143+X152+X161+X170+X179+X188+X197</f>
        <v>0</v>
      </c>
      <c r="Y208" s="119">
        <f t="shared" si="49"/>
        <v>0</v>
      </c>
      <c r="Z208" s="119">
        <f t="shared" si="49"/>
        <v>0</v>
      </c>
      <c r="AA208" s="119">
        <f t="shared" si="49"/>
        <v>0</v>
      </c>
      <c r="AB208" s="119">
        <f t="shared" si="49"/>
        <v>0</v>
      </c>
      <c r="AC208" s="124">
        <f t="shared" si="49"/>
        <v>0</v>
      </c>
    </row>
  </sheetData>
  <mergeCells count="29">
    <mergeCell ref="A153:A161"/>
    <mergeCell ref="A162:A170"/>
    <mergeCell ref="A171:A179"/>
    <mergeCell ref="A180:A188"/>
    <mergeCell ref="A189:A197"/>
    <mergeCell ref="A144:A152"/>
    <mergeCell ref="A45:A53"/>
    <mergeCell ref="A54:A62"/>
    <mergeCell ref="A63:A71"/>
    <mergeCell ref="A72:A80"/>
    <mergeCell ref="A81:A89"/>
    <mergeCell ref="A90:A98"/>
    <mergeCell ref="A99:A107"/>
    <mergeCell ref="A108:A116"/>
    <mergeCell ref="A117:A125"/>
    <mergeCell ref="A126:A134"/>
    <mergeCell ref="A135:A143"/>
    <mergeCell ref="R7:T7"/>
    <mergeCell ref="U7:U8"/>
    <mergeCell ref="A9:A17"/>
    <mergeCell ref="A18:A26"/>
    <mergeCell ref="A27:A35"/>
    <mergeCell ref="L7:N7"/>
    <mergeCell ref="O7:Q7"/>
    <mergeCell ref="A36:A44"/>
    <mergeCell ref="B7:B8"/>
    <mergeCell ref="C7:E7"/>
    <mergeCell ref="F7:H7"/>
    <mergeCell ref="I7:K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3"/>
  <sheetViews>
    <sheetView topLeftCell="A214" zoomScale="70" zoomScaleNormal="70" workbookViewId="0">
      <selection activeCell="Z245" sqref="Z245:AA253"/>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4.42578125"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42583</v>
      </c>
      <c r="B9" s="132" t="s">
        <v>42</v>
      </c>
      <c r="C9" s="92">
        <v>64681051.679999381</v>
      </c>
      <c r="D9" s="93"/>
      <c r="E9" s="94">
        <f t="shared" ref="E9:E72" si="0">C9-D9</f>
        <v>64681051.679999381</v>
      </c>
      <c r="F9" s="92">
        <v>986311.3899999999</v>
      </c>
      <c r="G9" s="93"/>
      <c r="H9" s="94">
        <f t="shared" ref="H9:H72" si="1">F9-G9</f>
        <v>986311.3899999999</v>
      </c>
      <c r="I9" s="92">
        <v>114687.87</v>
      </c>
      <c r="J9" s="93"/>
      <c r="K9" s="94">
        <f t="shared" ref="K9:K72" si="2">I9-J9</f>
        <v>114687.87</v>
      </c>
      <c r="L9" s="92">
        <v>2535.65</v>
      </c>
      <c r="M9" s="93"/>
      <c r="N9" s="94">
        <f t="shared" ref="N9:N72" si="3">L9-M9</f>
        <v>2535.65</v>
      </c>
      <c r="O9" s="92">
        <v>375232.84</v>
      </c>
      <c r="P9" s="93"/>
      <c r="Q9" s="94">
        <f t="shared" ref="Q9:Q72" si="4">O9-P9</f>
        <v>375232.84</v>
      </c>
      <c r="R9" s="92">
        <v>65456010.139999382</v>
      </c>
      <c r="S9" s="93"/>
      <c r="T9" s="94">
        <f t="shared" ref="T9:T72" si="5">R9-S9</f>
        <v>65456010.139999382</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v>56161228.16000022</v>
      </c>
      <c r="D10" s="20">
        <v>56161260</v>
      </c>
      <c r="E10" s="96">
        <f t="shared" si="0"/>
        <v>-31.839999780058861</v>
      </c>
      <c r="F10" s="95">
        <v>394746.3</v>
      </c>
      <c r="G10" s="20" t="s">
        <v>790</v>
      </c>
      <c r="H10" s="96">
        <f t="shared" si="1"/>
        <v>0.29999999998835847</v>
      </c>
      <c r="I10" s="95">
        <v>37591.729999999996</v>
      </c>
      <c r="J10" s="20" t="s">
        <v>993</v>
      </c>
      <c r="K10" s="96">
        <f t="shared" si="2"/>
        <v>2.9999999998835847E-2</v>
      </c>
      <c r="L10" s="95">
        <v>1422.72</v>
      </c>
      <c r="M10" s="20" t="s">
        <v>994</v>
      </c>
      <c r="N10" s="96">
        <f t="shared" si="3"/>
        <v>0</v>
      </c>
      <c r="O10" s="95">
        <v>0</v>
      </c>
      <c r="P10" s="20" t="s">
        <v>55</v>
      </c>
      <c r="Q10" s="96">
        <f t="shared" si="4"/>
        <v>0</v>
      </c>
      <c r="R10" s="95">
        <v>55802650.870000221</v>
      </c>
      <c r="S10" s="20">
        <v>55981470</v>
      </c>
      <c r="T10" s="96">
        <f t="shared" si="5"/>
        <v>-178819.12999977916</v>
      </c>
      <c r="U10" s="221">
        <f t="shared" ref="U10:U17" si="6">IF(D10=0,0,1)</f>
        <v>1</v>
      </c>
      <c r="V10" s="88"/>
      <c r="W10" s="133" t="s">
        <v>43</v>
      </c>
      <c r="X10" s="114">
        <f t="shared" ref="X10:X17" si="7">+IF(AND(C10&lt;&gt;0,D10&lt;&gt;0,OR(E10&gt;100,E10&lt;-100)),1,0)</f>
        <v>0</v>
      </c>
      <c r="Y10" s="115">
        <f t="shared" ref="Y10:Y17" si="8">+IF(AND(F10&lt;&gt;0,G10&lt;&gt;0,OR(H10&gt;100,H10&lt;-100)),1,0)</f>
        <v>0</v>
      </c>
      <c r="Z10" s="115">
        <f t="shared" ref="Z10:Z17" si="9">+IF(AND(I10&lt;&gt;0,J10&lt;&gt;0,OR(K10&gt;100,K10&lt;-100)),1,0)</f>
        <v>0</v>
      </c>
      <c r="AA10" s="116">
        <f t="shared" ref="AA10:AA17" si="10">+IF(AND(L10&lt;&gt;0,M10&lt;&gt;0,OR(N10&gt;100,N10&lt;-100)),1,0)</f>
        <v>0</v>
      </c>
      <c r="AB10" s="116">
        <f t="shared" ref="AB10:AB17" si="11">+IF(AND(O10&lt;&gt;0,P10&lt;&gt;0,OR(Q10&gt;100,Q10&lt;-100)),1,0)</f>
        <v>0</v>
      </c>
      <c r="AC10" s="117">
        <f t="shared" ref="AC10:AC17" si="12">+IF(AND(R10&lt;&gt;0,S10&lt;&gt;0,OR(T10&gt;100,T10&lt;-100)),1,0)</f>
        <v>1</v>
      </c>
    </row>
    <row r="11" spans="1:29" s="2" customFormat="1" ht="12.75" customHeight="1">
      <c r="A11" s="255"/>
      <c r="B11" s="104" t="s">
        <v>44</v>
      </c>
      <c r="C11" s="95">
        <v>107974920.62999426</v>
      </c>
      <c r="D11" s="20">
        <v>107</v>
      </c>
      <c r="E11" s="96">
        <f t="shared" si="0"/>
        <v>107974813.62999426</v>
      </c>
      <c r="F11" s="95">
        <v>1437477.9100000004</v>
      </c>
      <c r="G11" s="20" t="s">
        <v>155</v>
      </c>
      <c r="H11" s="96">
        <f t="shared" si="1"/>
        <v>1437476.9100000004</v>
      </c>
      <c r="I11" s="95">
        <v>72629.919999999998</v>
      </c>
      <c r="J11" s="20" t="s">
        <v>995</v>
      </c>
      <c r="K11" s="96">
        <f t="shared" si="2"/>
        <v>72557.919999999998</v>
      </c>
      <c r="L11" s="95">
        <v>47997.8</v>
      </c>
      <c r="M11" s="20" t="s">
        <v>996</v>
      </c>
      <c r="N11" s="96">
        <f t="shared" si="3"/>
        <v>47950.8</v>
      </c>
      <c r="O11" s="95">
        <v>175042.30000000002</v>
      </c>
      <c r="P11" s="20" t="s">
        <v>791</v>
      </c>
      <c r="Q11" s="96">
        <f t="shared" si="4"/>
        <v>174867.30000000002</v>
      </c>
      <c r="R11" s="95">
        <v>106387032.53999425</v>
      </c>
      <c r="S11" s="20">
        <v>800</v>
      </c>
      <c r="T11" s="96">
        <f t="shared" si="5"/>
        <v>106386232.53999425</v>
      </c>
      <c r="U11" s="221">
        <f t="shared" si="6"/>
        <v>1</v>
      </c>
      <c r="V11" s="88"/>
      <c r="W11" s="104" t="s">
        <v>44</v>
      </c>
      <c r="X11" s="114">
        <f t="shared" si="7"/>
        <v>1</v>
      </c>
      <c r="Y11" s="115">
        <f t="shared" si="8"/>
        <v>1</v>
      </c>
      <c r="Z11" s="115">
        <f t="shared" si="9"/>
        <v>1</v>
      </c>
      <c r="AA11" s="116">
        <f t="shared" si="10"/>
        <v>1</v>
      </c>
      <c r="AB11" s="116">
        <f t="shared" si="11"/>
        <v>1</v>
      </c>
      <c r="AC11" s="117">
        <f t="shared" si="12"/>
        <v>1</v>
      </c>
    </row>
    <row r="12" spans="1:29" s="2" customFormat="1" ht="12.75" customHeight="1">
      <c r="A12" s="255"/>
      <c r="B12" s="133" t="s">
        <v>45</v>
      </c>
      <c r="C12" s="95">
        <v>72558892.131397873</v>
      </c>
      <c r="D12" s="20">
        <v>0</v>
      </c>
      <c r="E12" s="96">
        <f t="shared" si="0"/>
        <v>72558892.131397873</v>
      </c>
      <c r="F12" s="95">
        <v>1292593.2400000005</v>
      </c>
      <c r="G12" s="20"/>
      <c r="H12" s="96">
        <f t="shared" si="1"/>
        <v>1292593.2400000005</v>
      </c>
      <c r="I12" s="95">
        <v>304737.86</v>
      </c>
      <c r="J12" s="20"/>
      <c r="K12" s="96">
        <f t="shared" si="2"/>
        <v>304737.86</v>
      </c>
      <c r="L12" s="95">
        <v>28087.360000000001</v>
      </c>
      <c r="M12" s="20"/>
      <c r="N12" s="96">
        <f t="shared" si="3"/>
        <v>28087.360000000001</v>
      </c>
      <c r="O12" s="95">
        <v>128285.41</v>
      </c>
      <c r="P12" s="20"/>
      <c r="Q12" s="96">
        <f t="shared" si="4"/>
        <v>128285.41</v>
      </c>
      <c r="R12" s="95">
        <v>77754026.80139786</v>
      </c>
      <c r="S12" s="20">
        <v>0</v>
      </c>
      <c r="T12" s="96">
        <f t="shared" si="5"/>
        <v>77754026.80139786</v>
      </c>
      <c r="U12" s="221">
        <f t="shared" si="6"/>
        <v>0</v>
      </c>
      <c r="V12" s="88"/>
      <c r="W12" s="133" t="s">
        <v>45</v>
      </c>
      <c r="X12" s="114">
        <f t="shared" si="7"/>
        <v>0</v>
      </c>
      <c r="Y12" s="115">
        <f t="shared" si="8"/>
        <v>0</v>
      </c>
      <c r="Z12" s="115">
        <f t="shared" si="9"/>
        <v>0</v>
      </c>
      <c r="AA12" s="116">
        <f t="shared" si="10"/>
        <v>0</v>
      </c>
      <c r="AB12" s="116">
        <f t="shared" si="11"/>
        <v>0</v>
      </c>
      <c r="AC12" s="117">
        <f t="shared" si="12"/>
        <v>0</v>
      </c>
    </row>
    <row r="13" spans="1:29" s="2" customFormat="1" ht="12.75" customHeight="1">
      <c r="A13" s="255"/>
      <c r="B13" s="133" t="s">
        <v>46</v>
      </c>
      <c r="C13" s="95">
        <v>133892618.35999836</v>
      </c>
      <c r="D13" s="20">
        <v>1133887948</v>
      </c>
      <c r="E13" s="96">
        <f t="shared" si="0"/>
        <v>-999995329.64000165</v>
      </c>
      <c r="F13" s="95">
        <v>1842321.6200000006</v>
      </c>
      <c r="G13" s="20" t="s">
        <v>792</v>
      </c>
      <c r="H13" s="96">
        <f t="shared" si="1"/>
        <v>1.62000000057742</v>
      </c>
      <c r="I13" s="95">
        <v>140968.62</v>
      </c>
      <c r="J13" s="20" t="s">
        <v>997</v>
      </c>
      <c r="K13" s="96">
        <f t="shared" si="2"/>
        <v>-0.38000000000465661</v>
      </c>
      <c r="L13" s="95">
        <v>105034.18000000001</v>
      </c>
      <c r="M13" s="20" t="s">
        <v>998</v>
      </c>
      <c r="N13" s="96">
        <f t="shared" si="3"/>
        <v>0.180000000007567</v>
      </c>
      <c r="O13" s="95">
        <v>339098.95</v>
      </c>
      <c r="P13" s="20" t="s">
        <v>793</v>
      </c>
      <c r="Q13" s="96">
        <f t="shared" si="4"/>
        <v>300700.95</v>
      </c>
      <c r="R13" s="95">
        <v>131747132.22999835</v>
      </c>
      <c r="S13" s="20">
        <v>131746600</v>
      </c>
      <c r="T13" s="96">
        <f t="shared" si="5"/>
        <v>532.22999835014343</v>
      </c>
      <c r="U13" s="221">
        <f t="shared" si="6"/>
        <v>1</v>
      </c>
      <c r="V13" s="88"/>
      <c r="W13" s="133" t="s">
        <v>46</v>
      </c>
      <c r="X13" s="114">
        <f t="shared" si="7"/>
        <v>1</v>
      </c>
      <c r="Y13" s="115">
        <f t="shared" si="8"/>
        <v>0</v>
      </c>
      <c r="Z13" s="115">
        <f t="shared" si="9"/>
        <v>0</v>
      </c>
      <c r="AA13" s="116">
        <f t="shared" si="10"/>
        <v>0</v>
      </c>
      <c r="AB13" s="116">
        <f t="shared" si="11"/>
        <v>1</v>
      </c>
      <c r="AC13" s="117">
        <f t="shared" si="12"/>
        <v>1</v>
      </c>
    </row>
    <row r="14" spans="1:29" s="2" customFormat="1" ht="12.75" customHeight="1">
      <c r="A14" s="255"/>
      <c r="B14" s="133" t="s">
        <v>47</v>
      </c>
      <c r="C14" s="95">
        <v>39356754.880000167</v>
      </c>
      <c r="D14" s="20"/>
      <c r="E14" s="96">
        <f t="shared" si="0"/>
        <v>39356754.880000167</v>
      </c>
      <c r="F14" s="95">
        <v>684852.49999999977</v>
      </c>
      <c r="G14" s="20"/>
      <c r="H14" s="96">
        <f t="shared" si="1"/>
        <v>684852.49999999977</v>
      </c>
      <c r="I14" s="95">
        <v>185914.55000000002</v>
      </c>
      <c r="J14" s="20"/>
      <c r="K14" s="96">
        <f t="shared" si="2"/>
        <v>185914.55000000002</v>
      </c>
      <c r="L14" s="95">
        <v>124203.87999999999</v>
      </c>
      <c r="M14" s="20"/>
      <c r="N14" s="96">
        <f t="shared" si="3"/>
        <v>124203.87999999999</v>
      </c>
      <c r="O14" s="95">
        <v>196296.05000000005</v>
      </c>
      <c r="P14" s="20"/>
      <c r="Q14" s="96">
        <f t="shared" si="4"/>
        <v>196296.05000000005</v>
      </c>
      <c r="R14" s="95">
        <v>40404853.200000159</v>
      </c>
      <c r="S14" s="20"/>
      <c r="T14" s="96">
        <f t="shared" si="5"/>
        <v>40404853.200000159</v>
      </c>
      <c r="U14" s="221">
        <f t="shared" si="6"/>
        <v>0</v>
      </c>
      <c r="V14" s="88"/>
      <c r="W14" s="133" t="s">
        <v>47</v>
      </c>
      <c r="X14" s="114">
        <f t="shared" si="7"/>
        <v>0</v>
      </c>
      <c r="Y14" s="115">
        <f t="shared" si="8"/>
        <v>0</v>
      </c>
      <c r="Z14" s="115">
        <f t="shared" si="9"/>
        <v>0</v>
      </c>
      <c r="AA14" s="116">
        <f t="shared" si="10"/>
        <v>0</v>
      </c>
      <c r="AB14" s="116">
        <f t="shared" si="11"/>
        <v>0</v>
      </c>
      <c r="AC14" s="117">
        <f t="shared" si="12"/>
        <v>0</v>
      </c>
    </row>
    <row r="15" spans="1:29" s="2" customFormat="1" ht="12.75" customHeight="1">
      <c r="A15" s="255"/>
      <c r="B15" s="133" t="s">
        <v>48</v>
      </c>
      <c r="C15" s="95">
        <v>127225944.49999867</v>
      </c>
      <c r="D15" s="20"/>
      <c r="E15" s="96">
        <f t="shared" si="0"/>
        <v>127225944.49999867</v>
      </c>
      <c r="F15" s="95">
        <v>1906090.1400000008</v>
      </c>
      <c r="G15" s="20"/>
      <c r="H15" s="96">
        <f t="shared" si="1"/>
        <v>1906090.1400000008</v>
      </c>
      <c r="I15" s="95">
        <v>261714.93999999997</v>
      </c>
      <c r="J15" s="20"/>
      <c r="K15" s="96">
        <f t="shared" si="2"/>
        <v>261714.93999999997</v>
      </c>
      <c r="L15" s="95">
        <v>115246.90000000001</v>
      </c>
      <c r="M15" s="20"/>
      <c r="N15" s="96">
        <f t="shared" si="3"/>
        <v>115246.90000000001</v>
      </c>
      <c r="O15" s="95">
        <v>661937.80000000005</v>
      </c>
      <c r="P15" s="20"/>
      <c r="Q15" s="96">
        <f t="shared" si="4"/>
        <v>661937.80000000005</v>
      </c>
      <c r="R15" s="95">
        <v>133125958.16999866</v>
      </c>
      <c r="S15" s="20"/>
      <c r="T15" s="96">
        <f t="shared" si="5"/>
        <v>133125958.16999866</v>
      </c>
      <c r="U15" s="221">
        <f t="shared" si="6"/>
        <v>0</v>
      </c>
      <c r="V15" s="88"/>
      <c r="W15" s="133" t="s">
        <v>48</v>
      </c>
      <c r="X15" s="114">
        <f t="shared" si="7"/>
        <v>0</v>
      </c>
      <c r="Y15" s="115">
        <f t="shared" si="8"/>
        <v>0</v>
      </c>
      <c r="Z15" s="115">
        <f t="shared" si="9"/>
        <v>0</v>
      </c>
      <c r="AA15" s="116">
        <f t="shared" si="10"/>
        <v>0</v>
      </c>
      <c r="AB15" s="116">
        <f t="shared" si="11"/>
        <v>0</v>
      </c>
      <c r="AC15" s="117">
        <f t="shared" si="12"/>
        <v>0</v>
      </c>
    </row>
    <row r="16" spans="1:29" s="2" customFormat="1" ht="12.75" customHeight="1">
      <c r="A16" s="255"/>
      <c r="B16" s="133" t="s">
        <v>49</v>
      </c>
      <c r="C16" s="95">
        <v>116336827.04999943</v>
      </c>
      <c r="D16" s="20"/>
      <c r="E16" s="96">
        <f t="shared" si="0"/>
        <v>116336827.04999943</v>
      </c>
      <c r="F16" s="95">
        <v>1166704.9700000007</v>
      </c>
      <c r="G16" s="20"/>
      <c r="H16" s="96">
        <f t="shared" si="1"/>
        <v>1166704.9700000007</v>
      </c>
      <c r="I16" s="95">
        <v>37778.899999999994</v>
      </c>
      <c r="J16" s="20"/>
      <c r="K16" s="96">
        <f t="shared" si="2"/>
        <v>37778.899999999994</v>
      </c>
      <c r="L16" s="95">
        <v>68325.78</v>
      </c>
      <c r="M16" s="20"/>
      <c r="N16" s="96">
        <f t="shared" si="3"/>
        <v>68325.78</v>
      </c>
      <c r="O16" s="95">
        <v>905801.21</v>
      </c>
      <c r="P16" s="20"/>
      <c r="Q16" s="96">
        <f t="shared" si="4"/>
        <v>905801.21</v>
      </c>
      <c r="R16" s="95">
        <v>114233773.98999943</v>
      </c>
      <c r="S16" s="20"/>
      <c r="T16" s="96">
        <f t="shared" si="5"/>
        <v>114233773.98999943</v>
      </c>
      <c r="U16" s="221">
        <f t="shared" si="6"/>
        <v>0</v>
      </c>
      <c r="V16" s="88"/>
      <c r="W16" s="133" t="s">
        <v>49</v>
      </c>
      <c r="X16" s="114">
        <f t="shared" si="7"/>
        <v>0</v>
      </c>
      <c r="Y16" s="115">
        <f t="shared" si="8"/>
        <v>0</v>
      </c>
      <c r="Z16" s="115">
        <f t="shared" si="9"/>
        <v>0</v>
      </c>
      <c r="AA16" s="116">
        <f t="shared" si="10"/>
        <v>0</v>
      </c>
      <c r="AB16" s="116">
        <f t="shared" si="11"/>
        <v>0</v>
      </c>
      <c r="AC16" s="117">
        <f t="shared" si="12"/>
        <v>0</v>
      </c>
    </row>
    <row r="17" spans="1:29" s="2" customFormat="1" ht="12.75" customHeight="1">
      <c r="A17" s="256"/>
      <c r="B17" s="134" t="s">
        <v>50</v>
      </c>
      <c r="C17" s="97">
        <v>132914513.88999999</v>
      </c>
      <c r="D17" s="98"/>
      <c r="E17" s="99">
        <f t="shared" si="0"/>
        <v>132914513.88999999</v>
      </c>
      <c r="F17" s="97">
        <v>1943476.7600000016</v>
      </c>
      <c r="G17" s="98"/>
      <c r="H17" s="99">
        <f t="shared" si="1"/>
        <v>1943476.7600000016</v>
      </c>
      <c r="I17" s="97">
        <v>228884.52000000002</v>
      </c>
      <c r="J17" s="98"/>
      <c r="K17" s="99">
        <f t="shared" si="2"/>
        <v>228884.52000000002</v>
      </c>
      <c r="L17" s="97">
        <v>6727.66</v>
      </c>
      <c r="M17" s="98"/>
      <c r="N17" s="99">
        <f t="shared" si="3"/>
        <v>6727.66</v>
      </c>
      <c r="O17" s="97">
        <v>347740.65999999986</v>
      </c>
      <c r="P17" s="98"/>
      <c r="Q17" s="99">
        <f t="shared" si="4"/>
        <v>347740.65999999986</v>
      </c>
      <c r="R17" s="97">
        <v>130845453.32999998</v>
      </c>
      <c r="S17" s="98"/>
      <c r="T17" s="99">
        <f t="shared" si="5"/>
        <v>130845453.32999998</v>
      </c>
      <c r="U17" s="222">
        <f t="shared" si="6"/>
        <v>0</v>
      </c>
      <c r="V17" s="88"/>
      <c r="W17" s="134" t="s">
        <v>50</v>
      </c>
      <c r="X17" s="118">
        <f t="shared" si="7"/>
        <v>0</v>
      </c>
      <c r="Y17" s="119">
        <f t="shared" si="8"/>
        <v>0</v>
      </c>
      <c r="Z17" s="119">
        <f t="shared" si="9"/>
        <v>0</v>
      </c>
      <c r="AA17" s="120">
        <f t="shared" si="10"/>
        <v>0</v>
      </c>
      <c r="AB17" s="120">
        <f t="shared" si="11"/>
        <v>0</v>
      </c>
      <c r="AC17" s="223">
        <f t="shared" si="12"/>
        <v>0</v>
      </c>
    </row>
    <row r="18" spans="1:29" ht="15.75" customHeight="1">
      <c r="A18" s="254">
        <v>42584</v>
      </c>
      <c r="B18" s="132" t="s">
        <v>42</v>
      </c>
      <c r="C18" s="92">
        <v>65456010.139999382</v>
      </c>
      <c r="D18" s="93"/>
      <c r="E18" s="94">
        <f t="shared" si="0"/>
        <v>65456010.139999382</v>
      </c>
      <c r="F18" s="92">
        <v>965705.07999999961</v>
      </c>
      <c r="G18" s="93"/>
      <c r="H18" s="94">
        <f t="shared" si="1"/>
        <v>965705.07999999961</v>
      </c>
      <c r="I18" s="92">
        <v>130272.75</v>
      </c>
      <c r="J18" s="93"/>
      <c r="K18" s="94">
        <f t="shared" si="2"/>
        <v>130272.75</v>
      </c>
      <c r="L18" s="92">
        <v>43688.99</v>
      </c>
      <c r="M18" s="93"/>
      <c r="N18" s="94">
        <f t="shared" si="3"/>
        <v>43688.99</v>
      </c>
      <c r="O18" s="92">
        <v>356745.56</v>
      </c>
      <c r="P18" s="93"/>
      <c r="Q18" s="94">
        <f t="shared" si="4"/>
        <v>356745.56</v>
      </c>
      <c r="R18" s="92">
        <v>64220143.25999938</v>
      </c>
      <c r="S18" s="93"/>
      <c r="T18" s="94">
        <f t="shared" si="5"/>
        <v>64220143.25999938</v>
      </c>
      <c r="U18" s="220">
        <f>IF(D18=0,0,1)</f>
        <v>0</v>
      </c>
      <c r="W18" s="132" t="s">
        <v>42</v>
      </c>
      <c r="X18" s="110">
        <f>+IF(AND(C18&lt;&gt;0,D18&lt;&gt;0,OR(E18&gt;100,E18&lt;-100)),1,0)</f>
        <v>0</v>
      </c>
      <c r="Y18" s="111">
        <f>+IF(AND(F18&lt;&gt;0,G18&lt;&gt;0,OR(H18&gt;100,H18&lt;-100)),1,0)</f>
        <v>0</v>
      </c>
      <c r="Z18" s="111">
        <f>+IF(AND(I18&lt;&gt;0,J18&lt;&gt;0,OR(K18&gt;100,K18&lt;-100)),1,0)</f>
        <v>0</v>
      </c>
      <c r="AA18" s="112">
        <f>+IF(AND(L18&lt;&gt;0,M18&lt;&gt;0,OR(N18&gt;100,N18&lt;-100)),1,0)</f>
        <v>0</v>
      </c>
      <c r="AB18" s="112">
        <f>+IF(AND(O18&lt;&gt;0,P18&lt;&gt;0,OR(Q18&gt;100,Q18&lt;-100)),1,0)</f>
        <v>0</v>
      </c>
      <c r="AC18" s="113">
        <f>+IF(AND(R18&lt;&gt;0,S18&lt;&gt;0,OR(T18&gt;100,T18&lt;-100)),1,0)</f>
        <v>0</v>
      </c>
    </row>
    <row r="19" spans="1:29" ht="15.75">
      <c r="A19" s="255"/>
      <c r="B19" s="133" t="s">
        <v>43</v>
      </c>
      <c r="C19" s="95">
        <v>55802650.870000221</v>
      </c>
      <c r="D19" s="20">
        <v>55802670</v>
      </c>
      <c r="E19" s="96">
        <f t="shared" si="0"/>
        <v>-19.129999779164791</v>
      </c>
      <c r="F19" s="95">
        <v>371992.49000000011</v>
      </c>
      <c r="G19" s="20" t="s">
        <v>794</v>
      </c>
      <c r="H19" s="96">
        <f t="shared" si="1"/>
        <v>-0.5099999998928979</v>
      </c>
      <c r="I19" s="95">
        <v>0</v>
      </c>
      <c r="J19" s="20" t="s">
        <v>55</v>
      </c>
      <c r="K19" s="96">
        <f t="shared" si="2"/>
        <v>0</v>
      </c>
      <c r="L19" s="95">
        <v>0</v>
      </c>
      <c r="M19" s="20" t="s">
        <v>55</v>
      </c>
      <c r="N19" s="96">
        <f t="shared" si="3"/>
        <v>0</v>
      </c>
      <c r="O19" s="95">
        <v>0</v>
      </c>
      <c r="P19" s="20" t="s">
        <v>55</v>
      </c>
      <c r="Q19" s="96">
        <f t="shared" si="4"/>
        <v>0</v>
      </c>
      <c r="R19" s="95">
        <v>55430658.380000211</v>
      </c>
      <c r="S19" s="20">
        <v>55430650</v>
      </c>
      <c r="T19" s="96">
        <f t="shared" si="5"/>
        <v>8.3800002112984657</v>
      </c>
      <c r="U19" s="221">
        <f t="shared" ref="U19:U82" si="13">IF(D19=0,0,1)</f>
        <v>1</v>
      </c>
      <c r="W19" s="133" t="s">
        <v>43</v>
      </c>
      <c r="X19" s="114">
        <f t="shared" ref="X19:X82" si="14">+IF(AND(C19&lt;&gt;0,D19&lt;&gt;0,OR(E19&gt;100,E19&lt;-100)),1,0)</f>
        <v>0</v>
      </c>
      <c r="Y19" s="115">
        <f t="shared" ref="Y19:Y82" si="15">+IF(AND(F19&lt;&gt;0,G19&lt;&gt;0,OR(H19&gt;100,H19&lt;-100)),1,0)</f>
        <v>0</v>
      </c>
      <c r="Z19" s="115">
        <f t="shared" ref="Z19:Z82" si="16">+IF(AND(I19&lt;&gt;0,J19&lt;&gt;0,OR(K19&gt;100,K19&lt;-100)),1,0)</f>
        <v>0</v>
      </c>
      <c r="AA19" s="116">
        <f t="shared" ref="AA19:AA82" si="17">+IF(AND(L19&lt;&gt;0,M19&lt;&gt;0,OR(N19&gt;100,N19&lt;-100)),1,0)</f>
        <v>0</v>
      </c>
      <c r="AB19" s="116">
        <f t="shared" ref="AB19:AB82" si="18">+IF(AND(O19&lt;&gt;0,P19&lt;&gt;0,OR(Q19&gt;100,Q19&lt;-100)),1,0)</f>
        <v>0</v>
      </c>
      <c r="AC19" s="117">
        <f t="shared" ref="AC19:AC82" si="19">+IF(AND(R19&lt;&gt;0,S19&lt;&gt;0,OR(T19&gt;100,T19&lt;-100)),1,0)</f>
        <v>0</v>
      </c>
    </row>
    <row r="20" spans="1:29" ht="15.75">
      <c r="A20" s="255"/>
      <c r="B20" s="104" t="s">
        <v>44</v>
      </c>
      <c r="C20" s="95">
        <v>106387032.53999425</v>
      </c>
      <c r="D20" s="20">
        <v>800</v>
      </c>
      <c r="E20" s="96">
        <f t="shared" si="0"/>
        <v>106386232.53999425</v>
      </c>
      <c r="F20" s="95">
        <v>1228113.1300000011</v>
      </c>
      <c r="G20" s="20" t="s">
        <v>155</v>
      </c>
      <c r="H20" s="96">
        <f t="shared" si="1"/>
        <v>1228112.1300000011</v>
      </c>
      <c r="I20" s="95">
        <v>84915.96</v>
      </c>
      <c r="J20" s="20" t="s">
        <v>999</v>
      </c>
      <c r="K20" s="96">
        <f t="shared" si="2"/>
        <v>84831.96</v>
      </c>
      <c r="L20" s="95">
        <v>17035.379999999997</v>
      </c>
      <c r="M20" s="20" t="s">
        <v>1000</v>
      </c>
      <c r="N20" s="96">
        <f t="shared" si="3"/>
        <v>17018.379999999997</v>
      </c>
      <c r="O20" s="95">
        <v>390783.93</v>
      </c>
      <c r="P20" s="20" t="s">
        <v>795</v>
      </c>
      <c r="Q20" s="96">
        <f t="shared" si="4"/>
        <v>390393.93</v>
      </c>
      <c r="R20" s="95">
        <v>104836016.05999427</v>
      </c>
      <c r="S20" s="20">
        <v>331</v>
      </c>
      <c r="T20" s="96">
        <f t="shared" si="5"/>
        <v>104835685.05999427</v>
      </c>
      <c r="U20" s="221">
        <f t="shared" si="13"/>
        <v>1</v>
      </c>
      <c r="W20" s="104" t="s">
        <v>44</v>
      </c>
      <c r="X20" s="114">
        <f t="shared" si="14"/>
        <v>1</v>
      </c>
      <c r="Y20" s="115">
        <f t="shared" si="15"/>
        <v>1</v>
      </c>
      <c r="Z20" s="115">
        <f t="shared" si="16"/>
        <v>1</v>
      </c>
      <c r="AA20" s="116">
        <f t="shared" si="17"/>
        <v>1</v>
      </c>
      <c r="AB20" s="116">
        <f t="shared" si="18"/>
        <v>1</v>
      </c>
      <c r="AC20" s="117">
        <f t="shared" si="19"/>
        <v>1</v>
      </c>
    </row>
    <row r="21" spans="1:29" ht="15.75">
      <c r="A21" s="255"/>
      <c r="B21" s="133" t="s">
        <v>45</v>
      </c>
      <c r="C21" s="95">
        <v>77754026.80139786</v>
      </c>
      <c r="D21" s="20">
        <v>77754000</v>
      </c>
      <c r="E21" s="96">
        <f t="shared" si="0"/>
        <v>26.801397860050201</v>
      </c>
      <c r="F21" s="95">
        <v>1134978.3899999997</v>
      </c>
      <c r="G21" s="20" t="s">
        <v>796</v>
      </c>
      <c r="H21" s="96">
        <f t="shared" si="1"/>
        <v>-1.6100000003352761</v>
      </c>
      <c r="I21" s="95">
        <v>117925.16999999998</v>
      </c>
      <c r="J21" s="20" t="s">
        <v>1001</v>
      </c>
      <c r="K21" s="96">
        <f t="shared" si="2"/>
        <v>0.16999999998370185</v>
      </c>
      <c r="L21" s="95">
        <v>82823.31</v>
      </c>
      <c r="M21" s="20" t="s">
        <v>1002</v>
      </c>
      <c r="N21" s="96">
        <f t="shared" si="3"/>
        <v>9.9999999947613105E-3</v>
      </c>
      <c r="O21" s="95">
        <v>219846.67</v>
      </c>
      <c r="P21" s="20" t="s">
        <v>797</v>
      </c>
      <c r="Q21" s="96">
        <f t="shared" si="4"/>
        <v>-0.32999999998719431</v>
      </c>
      <c r="R21" s="95">
        <v>77869029.921397865</v>
      </c>
      <c r="S21" s="20">
        <v>77869000</v>
      </c>
      <c r="T21" s="96">
        <f t="shared" si="5"/>
        <v>29.921397864818573</v>
      </c>
      <c r="U21" s="221">
        <f t="shared" si="13"/>
        <v>1</v>
      </c>
      <c r="W21" s="133" t="s">
        <v>45</v>
      </c>
      <c r="X21" s="114">
        <f t="shared" si="14"/>
        <v>0</v>
      </c>
      <c r="Y21" s="115">
        <f t="shared" si="15"/>
        <v>0</v>
      </c>
      <c r="Z21" s="115">
        <f t="shared" si="16"/>
        <v>0</v>
      </c>
      <c r="AA21" s="116">
        <f t="shared" si="17"/>
        <v>0</v>
      </c>
      <c r="AB21" s="116">
        <f t="shared" si="18"/>
        <v>0</v>
      </c>
      <c r="AC21" s="117">
        <f t="shared" si="19"/>
        <v>0</v>
      </c>
    </row>
    <row r="22" spans="1:29" ht="15.75">
      <c r="A22" s="255"/>
      <c r="B22" s="133" t="s">
        <v>46</v>
      </c>
      <c r="C22" s="95">
        <v>131747132.22999835</v>
      </c>
      <c r="D22" s="20"/>
      <c r="E22" s="96">
        <f t="shared" si="0"/>
        <v>131747132.22999835</v>
      </c>
      <c r="F22" s="95">
        <v>1989283.4600000011</v>
      </c>
      <c r="G22" s="20"/>
      <c r="H22" s="96">
        <f t="shared" si="1"/>
        <v>1989283.4600000011</v>
      </c>
      <c r="I22" s="95">
        <v>112180.28</v>
      </c>
      <c r="J22" s="20"/>
      <c r="K22" s="96">
        <f t="shared" si="2"/>
        <v>112180.28</v>
      </c>
      <c r="L22" s="95">
        <v>12627.9</v>
      </c>
      <c r="M22" s="20"/>
      <c r="N22" s="96">
        <f t="shared" si="3"/>
        <v>12627.9</v>
      </c>
      <c r="O22" s="95">
        <v>0</v>
      </c>
      <c r="P22" s="20"/>
      <c r="Q22" s="96">
        <f t="shared" si="4"/>
        <v>0</v>
      </c>
      <c r="R22" s="95">
        <v>129857401.14999837</v>
      </c>
      <c r="S22" s="20"/>
      <c r="T22" s="96">
        <f t="shared" si="5"/>
        <v>129857401.14999837</v>
      </c>
      <c r="U22" s="221">
        <f t="shared" si="13"/>
        <v>0</v>
      </c>
      <c r="W22" s="133" t="s">
        <v>46</v>
      </c>
      <c r="X22" s="114">
        <f t="shared" si="14"/>
        <v>0</v>
      </c>
      <c r="Y22" s="115">
        <f t="shared" si="15"/>
        <v>0</v>
      </c>
      <c r="Z22" s="115">
        <f t="shared" si="16"/>
        <v>0</v>
      </c>
      <c r="AA22" s="116">
        <f t="shared" si="17"/>
        <v>0</v>
      </c>
      <c r="AB22" s="116">
        <f t="shared" si="18"/>
        <v>0</v>
      </c>
      <c r="AC22" s="117">
        <f t="shared" si="19"/>
        <v>0</v>
      </c>
    </row>
    <row r="23" spans="1:29" ht="15.75">
      <c r="A23" s="255"/>
      <c r="B23" s="133" t="s">
        <v>47</v>
      </c>
      <c r="C23" s="95">
        <v>40404853.200000159</v>
      </c>
      <c r="D23" s="20"/>
      <c r="E23" s="96">
        <f t="shared" si="0"/>
        <v>40404853.200000159</v>
      </c>
      <c r="F23" s="95">
        <v>342265.95000000013</v>
      </c>
      <c r="G23" s="20"/>
      <c r="H23" s="96">
        <f t="shared" si="1"/>
        <v>342265.95000000013</v>
      </c>
      <c r="I23" s="95">
        <v>68507.409999999989</v>
      </c>
      <c r="J23" s="20"/>
      <c r="K23" s="96">
        <f t="shared" si="2"/>
        <v>68507.409999999989</v>
      </c>
      <c r="L23" s="95">
        <v>4894.99</v>
      </c>
      <c r="M23" s="20"/>
      <c r="N23" s="96">
        <f t="shared" si="3"/>
        <v>4894.99</v>
      </c>
      <c r="O23" s="95">
        <v>249038.27000000002</v>
      </c>
      <c r="P23" s="20"/>
      <c r="Q23" s="96">
        <f t="shared" si="4"/>
        <v>249038.27000000002</v>
      </c>
      <c r="R23" s="95">
        <v>39877161.400000155</v>
      </c>
      <c r="S23" s="20"/>
      <c r="T23" s="96">
        <f t="shared" si="5"/>
        <v>39877161.400000155</v>
      </c>
      <c r="U23" s="221">
        <f t="shared" si="13"/>
        <v>0</v>
      </c>
      <c r="W23" s="133" t="s">
        <v>47</v>
      </c>
      <c r="X23" s="114">
        <f t="shared" si="14"/>
        <v>0</v>
      </c>
      <c r="Y23" s="115">
        <f t="shared" si="15"/>
        <v>0</v>
      </c>
      <c r="Z23" s="115">
        <f t="shared" si="16"/>
        <v>0</v>
      </c>
      <c r="AA23" s="116">
        <f t="shared" si="17"/>
        <v>0</v>
      </c>
      <c r="AB23" s="116">
        <f t="shared" si="18"/>
        <v>0</v>
      </c>
      <c r="AC23" s="117">
        <f t="shared" si="19"/>
        <v>0</v>
      </c>
    </row>
    <row r="24" spans="1:29" ht="15.75">
      <c r="A24" s="255"/>
      <c r="B24" s="133" t="s">
        <v>48</v>
      </c>
      <c r="C24" s="95">
        <v>133125958.16999866</v>
      </c>
      <c r="D24" s="20"/>
      <c r="E24" s="96">
        <f t="shared" si="0"/>
        <v>133125958.16999866</v>
      </c>
      <c r="F24" s="95">
        <v>1293025.0400000003</v>
      </c>
      <c r="G24" s="20"/>
      <c r="H24" s="96">
        <f t="shared" si="1"/>
        <v>1293025.0400000003</v>
      </c>
      <c r="I24" s="95">
        <v>90961.949999999983</v>
      </c>
      <c r="J24" s="20"/>
      <c r="K24" s="96">
        <f t="shared" si="2"/>
        <v>90961.949999999983</v>
      </c>
      <c r="L24" s="95">
        <v>44189.68</v>
      </c>
      <c r="M24" s="20"/>
      <c r="N24" s="96">
        <f t="shared" si="3"/>
        <v>44189.68</v>
      </c>
      <c r="O24" s="95">
        <v>425149.24</v>
      </c>
      <c r="P24" s="20"/>
      <c r="Q24" s="96">
        <f t="shared" si="4"/>
        <v>425149.24</v>
      </c>
      <c r="R24" s="95">
        <v>131454556.15999867</v>
      </c>
      <c r="S24" s="20"/>
      <c r="T24" s="96">
        <f t="shared" si="5"/>
        <v>131454556.15999867</v>
      </c>
      <c r="U24" s="221">
        <f t="shared" si="13"/>
        <v>0</v>
      </c>
      <c r="W24" s="133" t="s">
        <v>48</v>
      </c>
      <c r="X24" s="114">
        <f t="shared" si="14"/>
        <v>0</v>
      </c>
      <c r="Y24" s="115">
        <f t="shared" si="15"/>
        <v>0</v>
      </c>
      <c r="Z24" s="115">
        <f t="shared" si="16"/>
        <v>0</v>
      </c>
      <c r="AA24" s="116">
        <f t="shared" si="17"/>
        <v>0</v>
      </c>
      <c r="AB24" s="116">
        <f t="shared" si="18"/>
        <v>0</v>
      </c>
      <c r="AC24" s="117">
        <f t="shared" si="19"/>
        <v>0</v>
      </c>
    </row>
    <row r="25" spans="1:29" ht="15.75">
      <c r="A25" s="255"/>
      <c r="B25" s="133" t="s">
        <v>49</v>
      </c>
      <c r="C25" s="95">
        <v>114233773.98999943</v>
      </c>
      <c r="D25" s="20"/>
      <c r="E25" s="96">
        <f t="shared" si="0"/>
        <v>114233773.98999943</v>
      </c>
      <c r="F25" s="95">
        <v>1240374.6700000004</v>
      </c>
      <c r="G25" s="20"/>
      <c r="H25" s="96">
        <f t="shared" si="1"/>
        <v>1240374.6700000004</v>
      </c>
      <c r="I25" s="95">
        <v>103693.43000000001</v>
      </c>
      <c r="J25" s="20"/>
      <c r="K25" s="96">
        <f t="shared" si="2"/>
        <v>103693.43000000001</v>
      </c>
      <c r="L25" s="95">
        <v>22403.119999999999</v>
      </c>
      <c r="M25" s="20"/>
      <c r="N25" s="96">
        <f t="shared" si="3"/>
        <v>22403.119999999999</v>
      </c>
      <c r="O25" s="95">
        <v>881436.07000000041</v>
      </c>
      <c r="P25" s="20"/>
      <c r="Q25" s="96">
        <f t="shared" si="4"/>
        <v>881436.07000000041</v>
      </c>
      <c r="R25" s="95">
        <v>120148644.34999943</v>
      </c>
      <c r="S25" s="20"/>
      <c r="T25" s="96">
        <f t="shared" si="5"/>
        <v>120148644.34999943</v>
      </c>
      <c r="U25" s="221">
        <f t="shared" si="13"/>
        <v>0</v>
      </c>
      <c r="W25" s="133" t="s">
        <v>49</v>
      </c>
      <c r="X25" s="114">
        <f t="shared" si="14"/>
        <v>0</v>
      </c>
      <c r="Y25" s="115">
        <f t="shared" si="15"/>
        <v>0</v>
      </c>
      <c r="Z25" s="115">
        <f t="shared" si="16"/>
        <v>0</v>
      </c>
      <c r="AA25" s="116">
        <f t="shared" si="17"/>
        <v>0</v>
      </c>
      <c r="AB25" s="116">
        <f t="shared" si="18"/>
        <v>0</v>
      </c>
      <c r="AC25" s="117">
        <f t="shared" si="19"/>
        <v>0</v>
      </c>
    </row>
    <row r="26" spans="1:29" ht="15.75">
      <c r="A26" s="256"/>
      <c r="B26" s="134" t="s">
        <v>50</v>
      </c>
      <c r="C26" s="97">
        <v>130845453.32999998</v>
      </c>
      <c r="D26" s="98"/>
      <c r="E26" s="99">
        <f t="shared" si="0"/>
        <v>130845453.32999998</v>
      </c>
      <c r="F26" s="97">
        <v>2141946.5200000005</v>
      </c>
      <c r="G26" s="98"/>
      <c r="H26" s="99">
        <f t="shared" si="1"/>
        <v>2141946.5200000005</v>
      </c>
      <c r="I26" s="97">
        <v>61400.069999999992</v>
      </c>
      <c r="J26" s="98"/>
      <c r="K26" s="99">
        <f t="shared" si="2"/>
        <v>61400.069999999992</v>
      </c>
      <c r="L26" s="97">
        <v>31119.38</v>
      </c>
      <c r="M26" s="98"/>
      <c r="N26" s="99">
        <f t="shared" si="3"/>
        <v>31119.38</v>
      </c>
      <c r="O26" s="97">
        <v>490501.71999999991</v>
      </c>
      <c r="P26" s="98"/>
      <c r="Q26" s="99">
        <f t="shared" si="4"/>
        <v>490501.71999999991</v>
      </c>
      <c r="R26" s="97">
        <v>128243285.77999997</v>
      </c>
      <c r="S26" s="98"/>
      <c r="T26" s="99">
        <f t="shared" si="5"/>
        <v>128243285.77999997</v>
      </c>
      <c r="U26" s="222">
        <f t="shared" si="13"/>
        <v>0</v>
      </c>
      <c r="W26" s="134" t="s">
        <v>50</v>
      </c>
      <c r="X26" s="118">
        <f t="shared" si="14"/>
        <v>0</v>
      </c>
      <c r="Y26" s="119">
        <f t="shared" si="15"/>
        <v>0</v>
      </c>
      <c r="Z26" s="119">
        <f t="shared" si="16"/>
        <v>0</v>
      </c>
      <c r="AA26" s="120">
        <f t="shared" si="17"/>
        <v>0</v>
      </c>
      <c r="AB26" s="120">
        <f t="shared" si="18"/>
        <v>0</v>
      </c>
      <c r="AC26" s="223">
        <f t="shared" si="19"/>
        <v>0</v>
      </c>
    </row>
    <row r="27" spans="1:29" ht="15.75" customHeight="1">
      <c r="A27" s="254">
        <v>42585</v>
      </c>
      <c r="B27" s="133" t="s">
        <v>42</v>
      </c>
      <c r="C27" s="95">
        <v>64220143.25999938</v>
      </c>
      <c r="D27" s="20"/>
      <c r="E27" s="96">
        <f t="shared" si="0"/>
        <v>64220143.25999938</v>
      </c>
      <c r="F27" s="95">
        <v>840856.37000000034</v>
      </c>
      <c r="G27" s="20"/>
      <c r="H27" s="96">
        <f t="shared" si="1"/>
        <v>840856.37000000034</v>
      </c>
      <c r="I27" s="95">
        <v>161939.65</v>
      </c>
      <c r="J27" s="20"/>
      <c r="K27" s="96">
        <f t="shared" si="2"/>
        <v>161939.65</v>
      </c>
      <c r="L27" s="95">
        <v>53037.83</v>
      </c>
      <c r="M27" s="20"/>
      <c r="N27" s="96">
        <f t="shared" si="3"/>
        <v>53037.83</v>
      </c>
      <c r="O27" s="95">
        <v>299071.90000000002</v>
      </c>
      <c r="P27" s="20"/>
      <c r="Q27" s="96">
        <f t="shared" si="4"/>
        <v>299071.90000000002</v>
      </c>
      <c r="R27" s="95">
        <v>63189116.809999384</v>
      </c>
      <c r="S27" s="20"/>
      <c r="T27" s="96">
        <f t="shared" si="5"/>
        <v>63189116.809999384</v>
      </c>
      <c r="U27" s="221">
        <f t="shared" si="13"/>
        <v>0</v>
      </c>
      <c r="W27" s="132" t="s">
        <v>42</v>
      </c>
      <c r="X27" s="114">
        <f t="shared" si="14"/>
        <v>0</v>
      </c>
      <c r="Y27" s="115">
        <f t="shared" si="15"/>
        <v>0</v>
      </c>
      <c r="Z27" s="115">
        <f t="shared" si="16"/>
        <v>0</v>
      </c>
      <c r="AA27" s="115">
        <f t="shared" si="17"/>
        <v>0</v>
      </c>
      <c r="AB27" s="116">
        <f t="shared" si="18"/>
        <v>0</v>
      </c>
      <c r="AC27" s="121">
        <f t="shared" si="19"/>
        <v>0</v>
      </c>
    </row>
    <row r="28" spans="1:29" ht="15.75">
      <c r="A28" s="255"/>
      <c r="B28" s="133" t="s">
        <v>43</v>
      </c>
      <c r="C28" s="95">
        <v>55430658.380000211</v>
      </c>
      <c r="D28" s="20">
        <v>55430650</v>
      </c>
      <c r="E28" s="96">
        <f t="shared" si="0"/>
        <v>8.3800002112984657</v>
      </c>
      <c r="F28" s="95">
        <v>380836.78000000009</v>
      </c>
      <c r="G28" s="20" t="s">
        <v>798</v>
      </c>
      <c r="H28" s="96">
        <f t="shared" si="1"/>
        <v>-0.21999999991385266</v>
      </c>
      <c r="I28" s="95">
        <v>316295.61</v>
      </c>
      <c r="J28" s="20" t="s">
        <v>1003</v>
      </c>
      <c r="K28" s="96">
        <f t="shared" si="2"/>
        <v>-0.39000000001396984</v>
      </c>
      <c r="L28" s="95">
        <v>278184.92</v>
      </c>
      <c r="M28" s="20" t="s">
        <v>1004</v>
      </c>
      <c r="N28" s="96">
        <f t="shared" si="3"/>
        <v>-8.0000000016298145E-2</v>
      </c>
      <c r="O28" s="95">
        <v>290515.97999999986</v>
      </c>
      <c r="P28" s="20" t="s">
        <v>799</v>
      </c>
      <c r="Q28" s="96">
        <f t="shared" si="4"/>
        <v>-2.0000000135041773E-2</v>
      </c>
      <c r="R28" s="95">
        <v>54797416.310000218</v>
      </c>
      <c r="S28" s="20">
        <v>54797430</v>
      </c>
      <c r="T28" s="96">
        <f t="shared" si="5"/>
        <v>-13.689999781548977</v>
      </c>
      <c r="U28" s="221">
        <f t="shared" si="13"/>
        <v>1</v>
      </c>
      <c r="W28" s="133" t="s">
        <v>43</v>
      </c>
      <c r="X28" s="114">
        <f t="shared" si="14"/>
        <v>0</v>
      </c>
      <c r="Y28" s="115">
        <f t="shared" si="15"/>
        <v>0</v>
      </c>
      <c r="Z28" s="115">
        <f t="shared" si="16"/>
        <v>0</v>
      </c>
      <c r="AA28" s="115">
        <f t="shared" si="17"/>
        <v>0</v>
      </c>
      <c r="AB28" s="116">
        <f t="shared" si="18"/>
        <v>0</v>
      </c>
      <c r="AC28" s="121">
        <f t="shared" si="19"/>
        <v>0</v>
      </c>
    </row>
    <row r="29" spans="1:29" ht="15.75">
      <c r="A29" s="255"/>
      <c r="B29" s="104" t="s">
        <v>44</v>
      </c>
      <c r="C29" s="95">
        <v>104836016.05999427</v>
      </c>
      <c r="D29" s="20">
        <v>331</v>
      </c>
      <c r="E29" s="96">
        <f t="shared" si="0"/>
        <v>104835685.05999427</v>
      </c>
      <c r="F29" s="95">
        <v>1498895.7300000007</v>
      </c>
      <c r="G29" s="20" t="s">
        <v>155</v>
      </c>
      <c r="H29" s="96">
        <f t="shared" si="1"/>
        <v>1498894.7300000007</v>
      </c>
      <c r="I29" s="95">
        <v>77674.83</v>
      </c>
      <c r="J29" s="20" t="s">
        <v>1005</v>
      </c>
      <c r="K29" s="96">
        <f t="shared" si="2"/>
        <v>77597.83</v>
      </c>
      <c r="L29" s="95">
        <v>16159.049999999997</v>
      </c>
      <c r="M29" s="20" t="s">
        <v>952</v>
      </c>
      <c r="N29" s="96">
        <f t="shared" si="3"/>
        <v>16143.049999999997</v>
      </c>
      <c r="O29" s="95">
        <v>362377.85999999993</v>
      </c>
      <c r="P29" s="20" t="s">
        <v>800</v>
      </c>
      <c r="Q29" s="96">
        <f t="shared" si="4"/>
        <v>362015.85999999993</v>
      </c>
      <c r="R29" s="95">
        <v>107897403.20999424</v>
      </c>
      <c r="S29" s="20">
        <v>107</v>
      </c>
      <c r="T29" s="96">
        <f t="shared" si="5"/>
        <v>107897296.20999424</v>
      </c>
      <c r="U29" s="221">
        <f t="shared" si="13"/>
        <v>1</v>
      </c>
      <c r="W29" s="104" t="s">
        <v>44</v>
      </c>
      <c r="X29" s="114">
        <f t="shared" si="14"/>
        <v>1</v>
      </c>
      <c r="Y29" s="115">
        <f t="shared" si="15"/>
        <v>1</v>
      </c>
      <c r="Z29" s="115">
        <f t="shared" si="16"/>
        <v>1</v>
      </c>
      <c r="AA29" s="115">
        <f t="shared" si="17"/>
        <v>1</v>
      </c>
      <c r="AB29" s="116">
        <f t="shared" si="18"/>
        <v>1</v>
      </c>
      <c r="AC29" s="121">
        <f t="shared" si="19"/>
        <v>1</v>
      </c>
    </row>
    <row r="30" spans="1:29" ht="15.75">
      <c r="A30" s="255"/>
      <c r="B30" s="133" t="s">
        <v>45</v>
      </c>
      <c r="C30" s="95">
        <v>77869029.921397865</v>
      </c>
      <c r="D30" s="20">
        <v>77869000</v>
      </c>
      <c r="E30" s="96">
        <f t="shared" si="0"/>
        <v>29.921397864818573</v>
      </c>
      <c r="F30" s="95">
        <v>1078744.3500000003</v>
      </c>
      <c r="G30" s="20" t="s">
        <v>801</v>
      </c>
      <c r="H30" s="96">
        <f t="shared" si="1"/>
        <v>4.3500000003259629</v>
      </c>
      <c r="I30" s="95">
        <v>137664.01999999999</v>
      </c>
      <c r="J30" s="20" t="s">
        <v>1006</v>
      </c>
      <c r="K30" s="96">
        <f t="shared" si="2"/>
        <v>1.9999999989522621E-2</v>
      </c>
      <c r="L30" s="95">
        <v>489607.69</v>
      </c>
      <c r="M30" s="20" t="s">
        <v>1007</v>
      </c>
      <c r="N30" s="96">
        <f t="shared" si="3"/>
        <v>-0.30999999999767169</v>
      </c>
      <c r="O30" s="95">
        <v>217450.81</v>
      </c>
      <c r="P30" s="20" t="s">
        <v>802</v>
      </c>
      <c r="Q30" s="96">
        <f t="shared" si="4"/>
        <v>-0.19000000000232831</v>
      </c>
      <c r="R30" s="95">
        <v>76220891.091397867</v>
      </c>
      <c r="S30" s="20">
        <v>76220900</v>
      </c>
      <c r="T30" s="96">
        <f t="shared" si="5"/>
        <v>-8.9086021333932877</v>
      </c>
      <c r="U30" s="221">
        <f t="shared" si="13"/>
        <v>1</v>
      </c>
      <c r="W30" s="133" t="s">
        <v>45</v>
      </c>
      <c r="X30" s="114">
        <f t="shared" si="14"/>
        <v>0</v>
      </c>
      <c r="Y30" s="4">
        <f t="shared" si="15"/>
        <v>0</v>
      </c>
      <c r="Z30" s="122">
        <f t="shared" si="16"/>
        <v>0</v>
      </c>
      <c r="AA30" s="4">
        <f t="shared" si="17"/>
        <v>0</v>
      </c>
      <c r="AB30" s="116">
        <f t="shared" si="18"/>
        <v>0</v>
      </c>
      <c r="AC30" s="121">
        <f t="shared" si="19"/>
        <v>0</v>
      </c>
    </row>
    <row r="31" spans="1:29" ht="15.75">
      <c r="A31" s="255"/>
      <c r="B31" s="133" t="s">
        <v>46</v>
      </c>
      <c r="C31" s="95">
        <v>129857401.14999837</v>
      </c>
      <c r="D31" s="20">
        <v>129857100</v>
      </c>
      <c r="E31" s="96">
        <f t="shared" si="0"/>
        <v>301.14999836683273</v>
      </c>
      <c r="F31" s="95">
        <v>1172306.6600000004</v>
      </c>
      <c r="G31" s="20" t="s">
        <v>803</v>
      </c>
      <c r="H31" s="96">
        <f t="shared" si="1"/>
        <v>-3.3399999996181577</v>
      </c>
      <c r="I31" s="95">
        <v>140069.43999999997</v>
      </c>
      <c r="J31" s="20" t="s">
        <v>1008</v>
      </c>
      <c r="K31" s="96">
        <f t="shared" si="2"/>
        <v>0.43999999997322448</v>
      </c>
      <c r="L31" s="95">
        <v>51924.160000000003</v>
      </c>
      <c r="M31" s="20" t="s">
        <v>1009</v>
      </c>
      <c r="N31" s="96">
        <f t="shared" si="3"/>
        <v>-3.9999999993597157E-2</v>
      </c>
      <c r="O31" s="95">
        <v>0</v>
      </c>
      <c r="P31" s="20" t="s">
        <v>804</v>
      </c>
      <c r="Q31" s="96">
        <f t="shared" si="4"/>
        <v>-66716.399999999994</v>
      </c>
      <c r="R31" s="95">
        <v>136990538.86999834</v>
      </c>
      <c r="S31" s="20">
        <v>136990300</v>
      </c>
      <c r="T31" s="96">
        <f t="shared" si="5"/>
        <v>238.86999833583832</v>
      </c>
      <c r="U31" s="221">
        <f t="shared" si="13"/>
        <v>1</v>
      </c>
      <c r="W31" s="133" t="s">
        <v>46</v>
      </c>
      <c r="X31" s="114">
        <f t="shared" si="14"/>
        <v>1</v>
      </c>
      <c r="Y31" s="4">
        <f t="shared" si="15"/>
        <v>0</v>
      </c>
      <c r="Z31" s="122">
        <f t="shared" si="16"/>
        <v>0</v>
      </c>
      <c r="AA31" s="4">
        <f t="shared" si="17"/>
        <v>0</v>
      </c>
      <c r="AB31" s="4">
        <f t="shared" si="18"/>
        <v>0</v>
      </c>
      <c r="AC31" s="121">
        <f t="shared" si="19"/>
        <v>1</v>
      </c>
    </row>
    <row r="32" spans="1:29" ht="15.75">
      <c r="A32" s="255"/>
      <c r="B32" s="133" t="s">
        <v>47</v>
      </c>
      <c r="C32" s="95">
        <v>39877161.400000155</v>
      </c>
      <c r="D32" s="20"/>
      <c r="E32" s="96">
        <f t="shared" si="0"/>
        <v>39877161.400000155</v>
      </c>
      <c r="F32" s="95">
        <v>831745.05</v>
      </c>
      <c r="G32" s="20"/>
      <c r="H32" s="96">
        <f t="shared" si="1"/>
        <v>831745.05</v>
      </c>
      <c r="I32" s="95">
        <v>49568.66</v>
      </c>
      <c r="J32" s="20"/>
      <c r="K32" s="96">
        <f t="shared" si="2"/>
        <v>49568.66</v>
      </c>
      <c r="L32" s="95">
        <v>2564.1799999999998</v>
      </c>
      <c r="M32" s="20"/>
      <c r="N32" s="96">
        <f t="shared" si="3"/>
        <v>2564.1799999999998</v>
      </c>
      <c r="O32" s="95">
        <v>309605.71000000002</v>
      </c>
      <c r="P32" s="20"/>
      <c r="Q32" s="96">
        <f t="shared" si="4"/>
        <v>309605.71000000002</v>
      </c>
      <c r="R32" s="95">
        <v>38782815.120000161</v>
      </c>
      <c r="S32" s="20"/>
      <c r="T32" s="96">
        <f t="shared" si="5"/>
        <v>38782815.120000161</v>
      </c>
      <c r="U32" s="221">
        <f t="shared" si="13"/>
        <v>0</v>
      </c>
      <c r="W32" s="133" t="s">
        <v>47</v>
      </c>
      <c r="X32" s="114">
        <f t="shared" si="14"/>
        <v>0</v>
      </c>
      <c r="Y32" s="4">
        <f t="shared" si="15"/>
        <v>0</v>
      </c>
      <c r="Z32" s="122">
        <f t="shared" si="16"/>
        <v>0</v>
      </c>
      <c r="AA32" s="4">
        <f t="shared" si="17"/>
        <v>0</v>
      </c>
      <c r="AB32" s="4">
        <f t="shared" si="18"/>
        <v>0</v>
      </c>
      <c r="AC32" s="121">
        <f t="shared" si="19"/>
        <v>0</v>
      </c>
    </row>
    <row r="33" spans="1:29" ht="15.75">
      <c r="A33" s="255"/>
      <c r="B33" s="133" t="s">
        <v>48</v>
      </c>
      <c r="C33" s="95">
        <v>131454556.15999867</v>
      </c>
      <c r="D33" s="20"/>
      <c r="E33" s="96">
        <f t="shared" si="0"/>
        <v>131454556.15999867</v>
      </c>
      <c r="F33" s="95">
        <v>1619308.2199999997</v>
      </c>
      <c r="G33" s="20"/>
      <c r="H33" s="96">
        <f t="shared" si="1"/>
        <v>1619308.2199999997</v>
      </c>
      <c r="I33" s="95">
        <v>674666.66</v>
      </c>
      <c r="J33" s="20"/>
      <c r="K33" s="96">
        <f t="shared" si="2"/>
        <v>674666.66</v>
      </c>
      <c r="L33" s="95">
        <v>190971.37</v>
      </c>
      <c r="M33" s="20"/>
      <c r="N33" s="96">
        <f t="shared" si="3"/>
        <v>190971.37</v>
      </c>
      <c r="O33" s="95">
        <v>687880.55</v>
      </c>
      <c r="P33" s="20"/>
      <c r="Q33" s="96">
        <f t="shared" si="4"/>
        <v>687880.55</v>
      </c>
      <c r="R33" s="95">
        <v>129631062.67999867</v>
      </c>
      <c r="S33" s="20"/>
      <c r="T33" s="96">
        <f t="shared" si="5"/>
        <v>129631062.67999867</v>
      </c>
      <c r="U33" s="221">
        <f t="shared" si="13"/>
        <v>0</v>
      </c>
      <c r="W33" s="133" t="s">
        <v>48</v>
      </c>
      <c r="X33" s="114">
        <f t="shared" si="14"/>
        <v>0</v>
      </c>
      <c r="Y33" s="4">
        <f t="shared" si="15"/>
        <v>0</v>
      </c>
      <c r="Z33" s="122">
        <f t="shared" si="16"/>
        <v>0</v>
      </c>
      <c r="AA33" s="4">
        <f t="shared" si="17"/>
        <v>0</v>
      </c>
      <c r="AB33" s="4">
        <f t="shared" si="18"/>
        <v>0</v>
      </c>
      <c r="AC33" s="121">
        <f t="shared" si="19"/>
        <v>0</v>
      </c>
    </row>
    <row r="34" spans="1:29" ht="15.75">
      <c r="A34" s="255"/>
      <c r="B34" s="133" t="s">
        <v>49</v>
      </c>
      <c r="C34" s="95">
        <v>120148644.34999943</v>
      </c>
      <c r="D34" s="20"/>
      <c r="E34" s="96">
        <f t="shared" si="0"/>
        <v>120148644.34999943</v>
      </c>
      <c r="F34" s="95">
        <v>1110251.5600000005</v>
      </c>
      <c r="G34" s="20"/>
      <c r="H34" s="96">
        <f t="shared" si="1"/>
        <v>1110251.5600000005</v>
      </c>
      <c r="I34" s="95">
        <v>255956.22</v>
      </c>
      <c r="J34" s="20"/>
      <c r="K34" s="96">
        <f t="shared" si="2"/>
        <v>255956.22</v>
      </c>
      <c r="L34" s="95">
        <v>170695.53</v>
      </c>
      <c r="M34" s="20"/>
      <c r="N34" s="96">
        <f t="shared" si="3"/>
        <v>170695.53</v>
      </c>
      <c r="O34" s="95">
        <v>749808.99</v>
      </c>
      <c r="P34" s="20"/>
      <c r="Q34" s="96">
        <f t="shared" si="4"/>
        <v>749808.99</v>
      </c>
      <c r="R34" s="95">
        <v>129808639.55999944</v>
      </c>
      <c r="S34" s="20"/>
      <c r="T34" s="96">
        <f t="shared" si="5"/>
        <v>129808639.55999944</v>
      </c>
      <c r="U34" s="221">
        <f t="shared" si="13"/>
        <v>0</v>
      </c>
      <c r="W34" s="133" t="s">
        <v>49</v>
      </c>
      <c r="X34" s="114">
        <f t="shared" si="14"/>
        <v>0</v>
      </c>
      <c r="Y34" s="4">
        <f t="shared" si="15"/>
        <v>0</v>
      </c>
      <c r="Z34" s="122">
        <f t="shared" si="16"/>
        <v>0</v>
      </c>
      <c r="AA34" s="4">
        <f t="shared" si="17"/>
        <v>0</v>
      </c>
      <c r="AB34" s="4">
        <f t="shared" si="18"/>
        <v>0</v>
      </c>
      <c r="AC34" s="121">
        <f t="shared" si="19"/>
        <v>0</v>
      </c>
    </row>
    <row r="35" spans="1:29" ht="15.75">
      <c r="A35" s="256"/>
      <c r="B35" s="133" t="s">
        <v>50</v>
      </c>
      <c r="C35" s="95"/>
      <c r="D35" s="20"/>
      <c r="E35" s="96">
        <f t="shared" ref="E35" si="20">C35-D35</f>
        <v>0</v>
      </c>
      <c r="F35" s="95"/>
      <c r="G35" s="20"/>
      <c r="H35" s="96">
        <f t="shared" si="1"/>
        <v>0</v>
      </c>
      <c r="I35" s="95"/>
      <c r="J35" s="20"/>
      <c r="K35" s="96">
        <f t="shared" si="2"/>
        <v>0</v>
      </c>
      <c r="L35" s="95"/>
      <c r="M35" s="20"/>
      <c r="N35" s="96">
        <f t="shared" si="3"/>
        <v>0</v>
      </c>
      <c r="O35" s="95"/>
      <c r="P35" s="20"/>
      <c r="Q35" s="96">
        <f t="shared" si="4"/>
        <v>0</v>
      </c>
      <c r="R35" s="95"/>
      <c r="S35" s="20"/>
      <c r="T35" s="96">
        <f t="shared" si="5"/>
        <v>0</v>
      </c>
      <c r="U35" s="221">
        <f t="shared" si="13"/>
        <v>0</v>
      </c>
      <c r="W35" s="134" t="s">
        <v>50</v>
      </c>
      <c r="X35" s="114">
        <f t="shared" si="14"/>
        <v>0</v>
      </c>
      <c r="Y35" s="4">
        <f t="shared" si="15"/>
        <v>0</v>
      </c>
      <c r="Z35" s="122">
        <f t="shared" si="16"/>
        <v>0</v>
      </c>
      <c r="AA35" s="4">
        <f t="shared" si="17"/>
        <v>0</v>
      </c>
      <c r="AB35" s="4">
        <f t="shared" si="18"/>
        <v>0</v>
      </c>
      <c r="AC35" s="121">
        <f t="shared" si="19"/>
        <v>0</v>
      </c>
    </row>
    <row r="36" spans="1:29" ht="15.75" customHeight="1">
      <c r="A36" s="254">
        <v>42586</v>
      </c>
      <c r="B36" s="132" t="s">
        <v>42</v>
      </c>
      <c r="C36" s="92">
        <v>63189116.809999384</v>
      </c>
      <c r="D36" s="93"/>
      <c r="E36" s="94">
        <f t="shared" si="0"/>
        <v>63189116.809999384</v>
      </c>
      <c r="F36" s="92">
        <v>604263.86999999976</v>
      </c>
      <c r="G36" s="93"/>
      <c r="H36" s="94">
        <f t="shared" si="1"/>
        <v>604263.86999999976</v>
      </c>
      <c r="I36" s="92">
        <v>190007.84</v>
      </c>
      <c r="J36" s="93"/>
      <c r="K36" s="94">
        <f t="shared" si="2"/>
        <v>190007.84</v>
      </c>
      <c r="L36" s="92">
        <v>78940.439999999988</v>
      </c>
      <c r="M36" s="93"/>
      <c r="N36" s="94">
        <f t="shared" si="3"/>
        <v>78940.439999999988</v>
      </c>
      <c r="O36" s="92">
        <v>439508.14</v>
      </c>
      <c r="P36" s="93"/>
      <c r="Q36" s="94">
        <f t="shared" si="4"/>
        <v>439508.14</v>
      </c>
      <c r="R36" s="92">
        <v>64431078.809999414</v>
      </c>
      <c r="S36" s="93"/>
      <c r="T36" s="94">
        <f t="shared" si="5"/>
        <v>64431078.809999414</v>
      </c>
      <c r="U36" s="220">
        <f t="shared" si="13"/>
        <v>0</v>
      </c>
      <c r="W36" s="132" t="s">
        <v>42</v>
      </c>
      <c r="X36" s="110">
        <f t="shared" si="14"/>
        <v>0</v>
      </c>
      <c r="Y36" s="111">
        <f t="shared" si="15"/>
        <v>0</v>
      </c>
      <c r="Z36" s="111">
        <f t="shared" si="16"/>
        <v>0</v>
      </c>
      <c r="AA36" s="111">
        <f t="shared" si="17"/>
        <v>0</v>
      </c>
      <c r="AB36" s="111">
        <f t="shared" si="18"/>
        <v>0</v>
      </c>
      <c r="AC36" s="123">
        <f t="shared" si="19"/>
        <v>0</v>
      </c>
    </row>
    <row r="37" spans="1:29" ht="15.75">
      <c r="A37" s="255"/>
      <c r="B37" s="133" t="s">
        <v>43</v>
      </c>
      <c r="C37" s="95">
        <v>54797416.310000218</v>
      </c>
      <c r="D37" s="20">
        <v>54797430</v>
      </c>
      <c r="E37" s="96">
        <f t="shared" si="0"/>
        <v>-13.689999781548977</v>
      </c>
      <c r="F37" s="95">
        <v>248130.56</v>
      </c>
      <c r="G37" s="20" t="s">
        <v>805</v>
      </c>
      <c r="H37" s="96">
        <f t="shared" si="1"/>
        <v>-0.44000000000232831</v>
      </c>
      <c r="I37" s="95">
        <v>125764.17</v>
      </c>
      <c r="J37" s="20" t="s">
        <v>1010</v>
      </c>
      <c r="K37" s="96">
        <f t="shared" si="2"/>
        <v>0.16999999999825377</v>
      </c>
      <c r="L37" s="95">
        <v>18372.29</v>
      </c>
      <c r="M37" s="20" t="s">
        <v>1011</v>
      </c>
      <c r="N37" s="96">
        <f t="shared" si="3"/>
        <v>-9.9999999983992893E-3</v>
      </c>
      <c r="O37" s="95">
        <v>176101.69</v>
      </c>
      <c r="P37" s="20" t="s">
        <v>806</v>
      </c>
      <c r="Q37" s="96">
        <f t="shared" si="4"/>
        <v>-0.30999999999767169</v>
      </c>
      <c r="R37" s="95">
        <v>54480575.940000221</v>
      </c>
      <c r="S37" s="20">
        <v>54480540</v>
      </c>
      <c r="T37" s="96">
        <f t="shared" si="5"/>
        <v>35.940000221133232</v>
      </c>
      <c r="U37" s="221">
        <f t="shared" si="13"/>
        <v>1</v>
      </c>
      <c r="W37" s="133" t="s">
        <v>43</v>
      </c>
      <c r="X37" s="114">
        <f t="shared" si="14"/>
        <v>0</v>
      </c>
      <c r="Y37" s="115">
        <f t="shared" si="15"/>
        <v>0</v>
      </c>
      <c r="Z37" s="115">
        <f t="shared" si="16"/>
        <v>0</v>
      </c>
      <c r="AA37" s="115">
        <f t="shared" si="17"/>
        <v>0</v>
      </c>
      <c r="AB37" s="115">
        <f t="shared" si="18"/>
        <v>0</v>
      </c>
      <c r="AC37" s="121">
        <f t="shared" si="19"/>
        <v>0</v>
      </c>
    </row>
    <row r="38" spans="1:29" ht="15.75">
      <c r="A38" s="255"/>
      <c r="B38" s="104" t="s">
        <v>44</v>
      </c>
      <c r="C38" s="95">
        <v>107897403.20999424</v>
      </c>
      <c r="D38" s="20">
        <v>107</v>
      </c>
      <c r="E38" s="96">
        <f t="shared" si="0"/>
        <v>107897296.20999424</v>
      </c>
      <c r="F38" s="95">
        <v>1073366.4600000004</v>
      </c>
      <c r="G38" s="20" t="s">
        <v>155</v>
      </c>
      <c r="H38" s="96">
        <f t="shared" si="1"/>
        <v>1073365.4600000004</v>
      </c>
      <c r="I38" s="95">
        <v>343186.4</v>
      </c>
      <c r="J38" s="20" t="s">
        <v>1012</v>
      </c>
      <c r="K38" s="96">
        <f t="shared" si="2"/>
        <v>342843.4</v>
      </c>
      <c r="L38" s="95">
        <v>31402.84</v>
      </c>
      <c r="M38" s="20" t="s">
        <v>1013</v>
      </c>
      <c r="N38" s="96">
        <f t="shared" si="3"/>
        <v>31371.84</v>
      </c>
      <c r="O38" s="95">
        <v>320863.21999999997</v>
      </c>
      <c r="P38" s="20" t="s">
        <v>807</v>
      </c>
      <c r="Q38" s="96">
        <f t="shared" si="4"/>
        <v>320543.21999999997</v>
      </c>
      <c r="R38" s="95">
        <v>116442586.14999422</v>
      </c>
      <c r="S38" s="20">
        <v>115</v>
      </c>
      <c r="T38" s="96">
        <f t="shared" si="5"/>
        <v>116442471.14999422</v>
      </c>
      <c r="U38" s="221">
        <f t="shared" si="13"/>
        <v>1</v>
      </c>
      <c r="W38" s="104" t="s">
        <v>44</v>
      </c>
      <c r="X38" s="114">
        <f t="shared" si="14"/>
        <v>1</v>
      </c>
      <c r="Y38" s="115">
        <f t="shared" si="15"/>
        <v>1</v>
      </c>
      <c r="Z38" s="115">
        <f t="shared" si="16"/>
        <v>1</v>
      </c>
      <c r="AA38" s="115">
        <f t="shared" si="17"/>
        <v>1</v>
      </c>
      <c r="AB38" s="115">
        <f t="shared" si="18"/>
        <v>1</v>
      </c>
      <c r="AC38" s="121">
        <f t="shared" si="19"/>
        <v>1</v>
      </c>
    </row>
    <row r="39" spans="1:29" ht="15.75">
      <c r="A39" s="255"/>
      <c r="B39" s="133" t="s">
        <v>45</v>
      </c>
      <c r="C39" s="95">
        <v>76220891.091397867</v>
      </c>
      <c r="D39" s="20">
        <v>206810900</v>
      </c>
      <c r="E39" s="96">
        <f t="shared" si="0"/>
        <v>-130590008.90860213</v>
      </c>
      <c r="F39" s="95">
        <v>801116.33000000007</v>
      </c>
      <c r="G39" s="20" t="s">
        <v>808</v>
      </c>
      <c r="H39" s="96">
        <f t="shared" si="1"/>
        <v>0.33000000007450581</v>
      </c>
      <c r="I39" s="95">
        <v>28301.09</v>
      </c>
      <c r="J39" s="20" t="s">
        <v>1014</v>
      </c>
      <c r="K39" s="96">
        <f t="shared" si="2"/>
        <v>-9.9999999983992893E-3</v>
      </c>
      <c r="L39" s="95">
        <v>8906.31</v>
      </c>
      <c r="M39" s="20" t="s">
        <v>1015</v>
      </c>
      <c r="N39" s="96">
        <f t="shared" si="3"/>
        <v>0</v>
      </c>
      <c r="O39" s="95">
        <v>243307.64999999997</v>
      </c>
      <c r="P39" s="20" t="s">
        <v>809</v>
      </c>
      <c r="Q39" s="96">
        <f t="shared" si="4"/>
        <v>-0.3500000000349246</v>
      </c>
      <c r="R39" s="95">
        <v>75195861.891397864</v>
      </c>
      <c r="S39" s="20">
        <v>75195900</v>
      </c>
      <c r="T39" s="96">
        <f t="shared" si="5"/>
        <v>-38.10860213637352</v>
      </c>
      <c r="U39" s="221">
        <f t="shared" si="13"/>
        <v>1</v>
      </c>
      <c r="W39" s="133" t="s">
        <v>45</v>
      </c>
      <c r="X39" s="114">
        <f t="shared" si="14"/>
        <v>1</v>
      </c>
      <c r="Y39" s="115">
        <f t="shared" si="15"/>
        <v>0</v>
      </c>
      <c r="Z39" s="115">
        <f t="shared" si="16"/>
        <v>0</v>
      </c>
      <c r="AA39" s="115">
        <f t="shared" si="17"/>
        <v>0</v>
      </c>
      <c r="AB39" s="115">
        <f t="shared" si="18"/>
        <v>0</v>
      </c>
      <c r="AC39" s="121">
        <f t="shared" si="19"/>
        <v>0</v>
      </c>
    </row>
    <row r="40" spans="1:29" ht="15.75">
      <c r="A40" s="255"/>
      <c r="B40" s="133" t="s">
        <v>46</v>
      </c>
      <c r="C40" s="95">
        <v>136990538.86999834</v>
      </c>
      <c r="D40" s="20"/>
      <c r="E40" s="96">
        <f t="shared" si="0"/>
        <v>136990538.86999834</v>
      </c>
      <c r="F40" s="95">
        <v>1300309.3300000003</v>
      </c>
      <c r="G40" s="20"/>
      <c r="H40" s="96">
        <f t="shared" si="1"/>
        <v>1300309.3300000003</v>
      </c>
      <c r="I40" s="95">
        <v>107057.62</v>
      </c>
      <c r="J40" s="20"/>
      <c r="K40" s="96">
        <f t="shared" si="2"/>
        <v>107057.62</v>
      </c>
      <c r="L40" s="95">
        <v>88646.61</v>
      </c>
      <c r="M40" s="20"/>
      <c r="N40" s="96">
        <f t="shared" si="3"/>
        <v>88646.61</v>
      </c>
      <c r="O40" s="95">
        <v>0</v>
      </c>
      <c r="P40" s="20"/>
      <c r="Q40" s="96">
        <f t="shared" si="4"/>
        <v>0</v>
      </c>
      <c r="R40" s="95">
        <v>135708640.54999834</v>
      </c>
      <c r="S40" s="20"/>
      <c r="T40" s="96">
        <f t="shared" si="5"/>
        <v>135708640.54999834</v>
      </c>
      <c r="U40" s="221">
        <f t="shared" si="13"/>
        <v>0</v>
      </c>
      <c r="W40" s="133" t="s">
        <v>46</v>
      </c>
      <c r="X40" s="114">
        <f t="shared" si="14"/>
        <v>0</v>
      </c>
      <c r="Y40" s="115">
        <f t="shared" si="15"/>
        <v>0</v>
      </c>
      <c r="Z40" s="115">
        <f t="shared" si="16"/>
        <v>0</v>
      </c>
      <c r="AA40" s="115">
        <f t="shared" si="17"/>
        <v>0</v>
      </c>
      <c r="AB40" s="115">
        <f t="shared" si="18"/>
        <v>0</v>
      </c>
      <c r="AC40" s="121">
        <f t="shared" si="19"/>
        <v>0</v>
      </c>
    </row>
    <row r="41" spans="1:29" ht="15.75">
      <c r="A41" s="255"/>
      <c r="B41" s="133" t="s">
        <v>47</v>
      </c>
      <c r="C41" s="95">
        <v>38782815.120000161</v>
      </c>
      <c r="D41" s="20"/>
      <c r="E41" s="96">
        <f t="shared" si="0"/>
        <v>38782815.120000161</v>
      </c>
      <c r="F41" s="95">
        <v>497640.80999999994</v>
      </c>
      <c r="G41" s="20"/>
      <c r="H41" s="96">
        <f t="shared" si="1"/>
        <v>497640.80999999994</v>
      </c>
      <c r="I41" s="95">
        <v>25808.66</v>
      </c>
      <c r="J41" s="20"/>
      <c r="K41" s="96">
        <f t="shared" si="2"/>
        <v>25808.66</v>
      </c>
      <c r="L41" s="95">
        <v>2738.2000000000003</v>
      </c>
      <c r="M41" s="20"/>
      <c r="N41" s="96">
        <f t="shared" si="3"/>
        <v>2738.2000000000003</v>
      </c>
      <c r="O41" s="95">
        <v>162199.37999999998</v>
      </c>
      <c r="P41" s="20"/>
      <c r="Q41" s="96">
        <f t="shared" si="4"/>
        <v>162199.37999999998</v>
      </c>
      <c r="R41" s="95">
        <v>41072788.500000164</v>
      </c>
      <c r="S41" s="20"/>
      <c r="T41" s="96">
        <f t="shared" si="5"/>
        <v>41072788.500000164</v>
      </c>
      <c r="U41" s="221">
        <f t="shared" si="13"/>
        <v>0</v>
      </c>
      <c r="W41" s="133" t="s">
        <v>47</v>
      </c>
      <c r="X41" s="114">
        <f t="shared" si="14"/>
        <v>0</v>
      </c>
      <c r="Y41" s="115">
        <f t="shared" si="15"/>
        <v>0</v>
      </c>
      <c r="Z41" s="115">
        <f t="shared" si="16"/>
        <v>0</v>
      </c>
      <c r="AA41" s="115">
        <f t="shared" si="17"/>
        <v>0</v>
      </c>
      <c r="AB41" s="115">
        <f t="shared" si="18"/>
        <v>0</v>
      </c>
      <c r="AC41" s="121">
        <f t="shared" si="19"/>
        <v>0</v>
      </c>
    </row>
    <row r="42" spans="1:29" ht="15.75">
      <c r="A42" s="255"/>
      <c r="B42" s="133" t="s">
        <v>48</v>
      </c>
      <c r="C42" s="95">
        <v>129631062.67999867</v>
      </c>
      <c r="D42" s="20"/>
      <c r="E42" s="96">
        <f t="shared" si="0"/>
        <v>129631062.67999867</v>
      </c>
      <c r="F42" s="95">
        <v>996268.34000000032</v>
      </c>
      <c r="G42" s="20"/>
      <c r="H42" s="96">
        <f t="shared" si="1"/>
        <v>996268.34000000032</v>
      </c>
      <c r="I42" s="95">
        <v>84490.07</v>
      </c>
      <c r="J42" s="20"/>
      <c r="K42" s="96">
        <f t="shared" si="2"/>
        <v>84490.07</v>
      </c>
      <c r="L42" s="95">
        <v>6682.3599999999988</v>
      </c>
      <c r="M42" s="20"/>
      <c r="N42" s="96">
        <f t="shared" si="3"/>
        <v>6682.3599999999988</v>
      </c>
      <c r="O42" s="95">
        <v>655619.64999999991</v>
      </c>
      <c r="P42" s="20"/>
      <c r="Q42" s="96">
        <f t="shared" si="4"/>
        <v>655619.64999999991</v>
      </c>
      <c r="R42" s="95">
        <v>128056982.39999861</v>
      </c>
      <c r="S42" s="20"/>
      <c r="T42" s="96">
        <f t="shared" si="5"/>
        <v>128056982.39999861</v>
      </c>
      <c r="U42" s="221">
        <f t="shared" si="13"/>
        <v>0</v>
      </c>
      <c r="W42" s="133" t="s">
        <v>48</v>
      </c>
      <c r="X42" s="114">
        <f t="shared" si="14"/>
        <v>0</v>
      </c>
      <c r="Y42" s="115">
        <f t="shared" si="15"/>
        <v>0</v>
      </c>
      <c r="Z42" s="115">
        <f t="shared" si="16"/>
        <v>0</v>
      </c>
      <c r="AA42" s="115">
        <f t="shared" si="17"/>
        <v>0</v>
      </c>
      <c r="AB42" s="115">
        <f t="shared" si="18"/>
        <v>0</v>
      </c>
      <c r="AC42" s="121">
        <f t="shared" si="19"/>
        <v>0</v>
      </c>
    </row>
    <row r="43" spans="1:29" ht="15.75">
      <c r="A43" s="255"/>
      <c r="B43" s="133" t="s">
        <v>49</v>
      </c>
      <c r="C43" s="95">
        <v>129808639.55999944</v>
      </c>
      <c r="D43" s="20"/>
      <c r="E43" s="96">
        <f t="shared" si="0"/>
        <v>129808639.55999944</v>
      </c>
      <c r="F43" s="95">
        <v>1185549.5799999998</v>
      </c>
      <c r="G43" s="20"/>
      <c r="H43" s="96">
        <f t="shared" si="1"/>
        <v>1185549.5799999998</v>
      </c>
      <c r="I43" s="95">
        <v>198026.76</v>
      </c>
      <c r="J43" s="20"/>
      <c r="K43" s="96">
        <f t="shared" si="2"/>
        <v>198026.76</v>
      </c>
      <c r="L43" s="95">
        <v>152884.07</v>
      </c>
      <c r="M43" s="20"/>
      <c r="N43" s="96">
        <f t="shared" si="3"/>
        <v>152884.07</v>
      </c>
      <c r="O43" s="95">
        <v>0</v>
      </c>
      <c r="P43" s="20"/>
      <c r="Q43" s="96">
        <f t="shared" si="4"/>
        <v>0</v>
      </c>
      <c r="R43" s="95">
        <v>128668232.66999945</v>
      </c>
      <c r="S43" s="20"/>
      <c r="T43" s="96">
        <f t="shared" si="5"/>
        <v>128668232.66999945</v>
      </c>
      <c r="U43" s="221">
        <f t="shared" si="13"/>
        <v>0</v>
      </c>
      <c r="W43" s="133" t="s">
        <v>49</v>
      </c>
      <c r="X43" s="114">
        <f t="shared" si="14"/>
        <v>0</v>
      </c>
      <c r="Y43" s="115">
        <f t="shared" si="15"/>
        <v>0</v>
      </c>
      <c r="Z43" s="115">
        <f t="shared" si="16"/>
        <v>0</v>
      </c>
      <c r="AA43" s="115">
        <f t="shared" si="17"/>
        <v>0</v>
      </c>
      <c r="AB43" s="115">
        <f t="shared" si="18"/>
        <v>0</v>
      </c>
      <c r="AC43" s="121">
        <f t="shared" si="19"/>
        <v>0</v>
      </c>
    </row>
    <row r="44" spans="1:29" ht="15.75">
      <c r="A44" s="256"/>
      <c r="B44" s="134" t="s">
        <v>50</v>
      </c>
      <c r="C44" s="97">
        <v>128243285.77999997</v>
      </c>
      <c r="D44" s="98"/>
      <c r="E44" s="99">
        <f t="shared" si="0"/>
        <v>128243285.77999997</v>
      </c>
      <c r="F44" s="97">
        <v>3201568.43</v>
      </c>
      <c r="G44" s="98"/>
      <c r="H44" s="99">
        <f t="shared" si="1"/>
        <v>3201568.43</v>
      </c>
      <c r="I44" s="97">
        <v>329486.58</v>
      </c>
      <c r="J44" s="98"/>
      <c r="K44" s="99">
        <f t="shared" si="2"/>
        <v>329486.58</v>
      </c>
      <c r="L44" s="97">
        <v>846613.5199999999</v>
      </c>
      <c r="M44" s="98"/>
      <c r="N44" s="99">
        <f t="shared" si="3"/>
        <v>846613.5199999999</v>
      </c>
      <c r="O44" s="97">
        <v>823464.27</v>
      </c>
      <c r="P44" s="98"/>
      <c r="Q44" s="99">
        <f t="shared" si="4"/>
        <v>823464.27</v>
      </c>
      <c r="R44" s="97">
        <v>134501902.79999995</v>
      </c>
      <c r="S44" s="98"/>
      <c r="T44" s="99">
        <f t="shared" si="5"/>
        <v>134501902.79999995</v>
      </c>
      <c r="U44" s="222">
        <f t="shared" si="13"/>
        <v>0</v>
      </c>
      <c r="W44" s="134" t="s">
        <v>50</v>
      </c>
      <c r="X44" s="118">
        <f t="shared" si="14"/>
        <v>0</v>
      </c>
      <c r="Y44" s="119">
        <f t="shared" si="15"/>
        <v>0</v>
      </c>
      <c r="Z44" s="119">
        <f t="shared" si="16"/>
        <v>0</v>
      </c>
      <c r="AA44" s="119">
        <f t="shared" si="17"/>
        <v>0</v>
      </c>
      <c r="AB44" s="119">
        <f t="shared" si="18"/>
        <v>0</v>
      </c>
      <c r="AC44" s="124">
        <f t="shared" si="19"/>
        <v>0</v>
      </c>
    </row>
    <row r="45" spans="1:29" ht="15.75" customHeight="1">
      <c r="A45" s="254">
        <v>42588</v>
      </c>
      <c r="B45" s="133" t="s">
        <v>42</v>
      </c>
      <c r="C45" s="95"/>
      <c r="D45" s="20"/>
      <c r="E45" s="96">
        <f t="shared" si="0"/>
        <v>0</v>
      </c>
      <c r="F45" s="95"/>
      <c r="G45" s="20"/>
      <c r="H45" s="96">
        <f t="shared" si="1"/>
        <v>0</v>
      </c>
      <c r="I45" s="95"/>
      <c r="J45" s="20"/>
      <c r="K45" s="96">
        <f t="shared" si="2"/>
        <v>0</v>
      </c>
      <c r="L45" s="95"/>
      <c r="M45" s="20"/>
      <c r="N45" s="96">
        <f t="shared" si="3"/>
        <v>0</v>
      </c>
      <c r="O45" s="95"/>
      <c r="P45" s="20"/>
      <c r="Q45" s="96">
        <f t="shared" si="4"/>
        <v>0</v>
      </c>
      <c r="R45" s="95"/>
      <c r="S45" s="20"/>
      <c r="T45" s="96">
        <f t="shared" si="5"/>
        <v>0</v>
      </c>
      <c r="U45" s="221">
        <f t="shared" si="13"/>
        <v>0</v>
      </c>
      <c r="W45" s="132" t="s">
        <v>42</v>
      </c>
      <c r="X45" s="110">
        <f t="shared" si="14"/>
        <v>0</v>
      </c>
      <c r="Y45" s="111">
        <f t="shared" si="15"/>
        <v>0</v>
      </c>
      <c r="Z45" s="111">
        <f t="shared" si="16"/>
        <v>0</v>
      </c>
      <c r="AA45" s="111">
        <f t="shared" si="17"/>
        <v>0</v>
      </c>
      <c r="AB45" s="111">
        <f t="shared" si="18"/>
        <v>0</v>
      </c>
      <c r="AC45" s="123">
        <f t="shared" si="19"/>
        <v>0</v>
      </c>
    </row>
    <row r="46" spans="1:29" ht="15.75">
      <c r="A46" s="255"/>
      <c r="B46" s="133" t="s">
        <v>43</v>
      </c>
      <c r="C46" s="95"/>
      <c r="D46" s="90"/>
      <c r="E46" s="96">
        <f t="shared" si="0"/>
        <v>0</v>
      </c>
      <c r="F46" s="95"/>
      <c r="G46" s="6"/>
      <c r="H46" s="96">
        <f t="shared" si="1"/>
        <v>0</v>
      </c>
      <c r="I46" s="95"/>
      <c r="J46" s="20"/>
      <c r="K46" s="96">
        <f t="shared" si="2"/>
        <v>0</v>
      </c>
      <c r="L46" s="95"/>
      <c r="M46" s="20"/>
      <c r="N46" s="96">
        <f t="shared" si="3"/>
        <v>0</v>
      </c>
      <c r="O46" s="95"/>
      <c r="P46" s="6"/>
      <c r="Q46" s="96">
        <f t="shared" si="4"/>
        <v>0</v>
      </c>
      <c r="R46" s="95"/>
      <c r="S46" s="6"/>
      <c r="T46" s="96">
        <f t="shared" si="5"/>
        <v>0</v>
      </c>
      <c r="U46" s="221">
        <f t="shared" si="13"/>
        <v>0</v>
      </c>
      <c r="W46" s="133" t="s">
        <v>43</v>
      </c>
      <c r="X46" s="114">
        <f t="shared" si="14"/>
        <v>0</v>
      </c>
      <c r="Y46" s="115">
        <f t="shared" si="15"/>
        <v>0</v>
      </c>
      <c r="Z46" s="115">
        <f t="shared" si="16"/>
        <v>0</v>
      </c>
      <c r="AA46" s="115">
        <f t="shared" si="17"/>
        <v>0</v>
      </c>
      <c r="AB46" s="115">
        <f t="shared" si="18"/>
        <v>0</v>
      </c>
      <c r="AC46" s="121">
        <f t="shared" si="19"/>
        <v>0</v>
      </c>
    </row>
    <row r="47" spans="1:29" ht="15.75">
      <c r="A47" s="255"/>
      <c r="B47" s="104" t="s">
        <v>44</v>
      </c>
      <c r="C47" s="95"/>
      <c r="D47" s="6"/>
      <c r="E47" s="96">
        <f t="shared" si="0"/>
        <v>0</v>
      </c>
      <c r="F47" s="95"/>
      <c r="G47" s="6"/>
      <c r="H47" s="96">
        <f t="shared" si="1"/>
        <v>0</v>
      </c>
      <c r="I47" s="95"/>
      <c r="J47" s="20"/>
      <c r="K47" s="96">
        <f t="shared" si="2"/>
        <v>0</v>
      </c>
      <c r="L47" s="95"/>
      <c r="M47" s="20"/>
      <c r="N47" s="96">
        <f t="shared" si="3"/>
        <v>0</v>
      </c>
      <c r="O47" s="95"/>
      <c r="P47" s="6"/>
      <c r="Q47" s="96">
        <f t="shared" si="4"/>
        <v>0</v>
      </c>
      <c r="R47" s="95"/>
      <c r="S47" s="6"/>
      <c r="T47" s="96">
        <f t="shared" si="5"/>
        <v>0</v>
      </c>
      <c r="U47" s="221">
        <f t="shared" si="13"/>
        <v>0</v>
      </c>
      <c r="W47" s="104" t="s">
        <v>44</v>
      </c>
      <c r="X47" s="114">
        <f t="shared" si="14"/>
        <v>0</v>
      </c>
      <c r="Y47" s="115">
        <f t="shared" si="15"/>
        <v>0</v>
      </c>
      <c r="Z47" s="115">
        <f t="shared" si="16"/>
        <v>0</v>
      </c>
      <c r="AA47" s="115">
        <f t="shared" si="17"/>
        <v>0</v>
      </c>
      <c r="AB47" s="115">
        <f t="shared" si="18"/>
        <v>0</v>
      </c>
      <c r="AC47" s="121">
        <f t="shared" si="19"/>
        <v>0</v>
      </c>
    </row>
    <row r="48" spans="1:29" ht="15.75">
      <c r="A48" s="255"/>
      <c r="B48" s="133" t="s">
        <v>45</v>
      </c>
      <c r="C48" s="95">
        <v>75195861.891397864</v>
      </c>
      <c r="D48" s="6"/>
      <c r="E48" s="96">
        <f t="shared" si="0"/>
        <v>75195861.891397864</v>
      </c>
      <c r="F48" s="95">
        <v>1279582.0099999998</v>
      </c>
      <c r="G48" s="6"/>
      <c r="H48" s="96">
        <f t="shared" si="1"/>
        <v>1279582.0099999998</v>
      </c>
      <c r="I48" s="95">
        <v>79433.429999999993</v>
      </c>
      <c r="J48" s="20"/>
      <c r="K48" s="96">
        <f t="shared" si="2"/>
        <v>79433.429999999993</v>
      </c>
      <c r="L48" s="95">
        <v>2529.17</v>
      </c>
      <c r="M48" s="20"/>
      <c r="N48" s="96">
        <f t="shared" si="3"/>
        <v>2529.17</v>
      </c>
      <c r="O48" s="95">
        <v>0</v>
      </c>
      <c r="P48" s="6"/>
      <c r="Q48" s="96">
        <f t="shared" si="4"/>
        <v>0</v>
      </c>
      <c r="R48" s="95">
        <v>73993184.141397864</v>
      </c>
      <c r="S48" s="6"/>
      <c r="T48" s="96">
        <f t="shared" si="5"/>
        <v>73993184.141397864</v>
      </c>
      <c r="U48" s="221">
        <f t="shared" si="13"/>
        <v>0</v>
      </c>
      <c r="W48" s="133" t="s">
        <v>45</v>
      </c>
      <c r="X48" s="114">
        <f t="shared" si="14"/>
        <v>0</v>
      </c>
      <c r="Y48" s="115">
        <f t="shared" si="15"/>
        <v>0</v>
      </c>
      <c r="Z48" s="115">
        <f t="shared" si="16"/>
        <v>0</v>
      </c>
      <c r="AA48" s="115">
        <f t="shared" si="17"/>
        <v>0</v>
      </c>
      <c r="AB48" s="115">
        <f t="shared" si="18"/>
        <v>0</v>
      </c>
      <c r="AC48" s="121">
        <f t="shared" si="19"/>
        <v>0</v>
      </c>
    </row>
    <row r="49" spans="1:29" ht="15.75">
      <c r="A49" s="255"/>
      <c r="B49" s="133" t="s">
        <v>46</v>
      </c>
      <c r="C49" s="95"/>
      <c r="D49" s="6"/>
      <c r="E49" s="96">
        <f t="shared" si="0"/>
        <v>0</v>
      </c>
      <c r="F49" s="95"/>
      <c r="G49" s="6"/>
      <c r="H49" s="96">
        <f t="shared" si="1"/>
        <v>0</v>
      </c>
      <c r="I49" s="95"/>
      <c r="J49" s="20"/>
      <c r="K49" s="96">
        <f t="shared" si="2"/>
        <v>0</v>
      </c>
      <c r="L49" s="95"/>
      <c r="M49" s="20"/>
      <c r="N49" s="96">
        <f t="shared" si="3"/>
        <v>0</v>
      </c>
      <c r="O49" s="95"/>
      <c r="P49" s="6"/>
      <c r="Q49" s="96">
        <f t="shared" si="4"/>
        <v>0</v>
      </c>
      <c r="R49" s="95"/>
      <c r="S49" s="6"/>
      <c r="T49" s="96">
        <f t="shared" si="5"/>
        <v>0</v>
      </c>
      <c r="U49" s="221">
        <f t="shared" si="13"/>
        <v>0</v>
      </c>
      <c r="W49" s="133" t="s">
        <v>46</v>
      </c>
      <c r="X49" s="114">
        <f t="shared" si="14"/>
        <v>0</v>
      </c>
      <c r="Y49" s="115">
        <f t="shared" si="15"/>
        <v>0</v>
      </c>
      <c r="Z49" s="115">
        <f t="shared" si="16"/>
        <v>0</v>
      </c>
      <c r="AA49" s="115">
        <f t="shared" si="17"/>
        <v>0</v>
      </c>
      <c r="AB49" s="115">
        <f t="shared" si="18"/>
        <v>0</v>
      </c>
      <c r="AC49" s="121">
        <f t="shared" si="19"/>
        <v>0</v>
      </c>
    </row>
    <row r="50" spans="1:29" ht="15.75">
      <c r="A50" s="255"/>
      <c r="B50" s="133" t="s">
        <v>47</v>
      </c>
      <c r="C50" s="95"/>
      <c r="D50" s="6"/>
      <c r="E50" s="96">
        <f t="shared" si="0"/>
        <v>0</v>
      </c>
      <c r="F50" s="95"/>
      <c r="G50" s="6"/>
      <c r="H50" s="96">
        <f t="shared" si="1"/>
        <v>0</v>
      </c>
      <c r="I50" s="95"/>
      <c r="J50" s="20"/>
      <c r="K50" s="96">
        <f t="shared" si="2"/>
        <v>0</v>
      </c>
      <c r="L50" s="95"/>
      <c r="M50" s="20"/>
      <c r="N50" s="96">
        <f t="shared" si="3"/>
        <v>0</v>
      </c>
      <c r="O50" s="95"/>
      <c r="P50" s="6"/>
      <c r="Q50" s="96">
        <f t="shared" si="4"/>
        <v>0</v>
      </c>
      <c r="R50" s="95"/>
      <c r="S50" s="6"/>
      <c r="T50" s="96">
        <f t="shared" si="5"/>
        <v>0</v>
      </c>
      <c r="U50" s="221">
        <f t="shared" si="13"/>
        <v>0</v>
      </c>
      <c r="W50" s="133" t="s">
        <v>47</v>
      </c>
      <c r="X50" s="114">
        <f t="shared" si="14"/>
        <v>0</v>
      </c>
      <c r="Y50" s="115">
        <f t="shared" si="15"/>
        <v>0</v>
      </c>
      <c r="Z50" s="115">
        <f t="shared" si="16"/>
        <v>0</v>
      </c>
      <c r="AA50" s="115">
        <f t="shared" si="17"/>
        <v>0</v>
      </c>
      <c r="AB50" s="115">
        <f t="shared" si="18"/>
        <v>0</v>
      </c>
      <c r="AC50" s="121">
        <f t="shared" si="19"/>
        <v>0</v>
      </c>
    </row>
    <row r="51" spans="1:29" ht="15.75">
      <c r="A51" s="255"/>
      <c r="B51" s="133" t="s">
        <v>48</v>
      </c>
      <c r="C51" s="95"/>
      <c r="D51" s="6"/>
      <c r="E51" s="96">
        <f t="shared" si="0"/>
        <v>0</v>
      </c>
      <c r="F51" s="95"/>
      <c r="G51" s="6"/>
      <c r="H51" s="96">
        <f t="shared" si="1"/>
        <v>0</v>
      </c>
      <c r="I51" s="95"/>
      <c r="J51" s="20"/>
      <c r="K51" s="96">
        <f t="shared" si="2"/>
        <v>0</v>
      </c>
      <c r="L51" s="95"/>
      <c r="M51" s="20"/>
      <c r="N51" s="96">
        <f t="shared" si="3"/>
        <v>0</v>
      </c>
      <c r="O51" s="95"/>
      <c r="P51" s="6"/>
      <c r="Q51" s="96">
        <f t="shared" si="4"/>
        <v>0</v>
      </c>
      <c r="R51" s="95"/>
      <c r="S51" s="6"/>
      <c r="T51" s="96">
        <f t="shared" si="5"/>
        <v>0</v>
      </c>
      <c r="U51" s="221">
        <f t="shared" si="13"/>
        <v>0</v>
      </c>
      <c r="W51" s="133" t="s">
        <v>48</v>
      </c>
      <c r="X51" s="114">
        <f t="shared" si="14"/>
        <v>0</v>
      </c>
      <c r="Y51" s="115">
        <f t="shared" si="15"/>
        <v>0</v>
      </c>
      <c r="Z51" s="115">
        <f t="shared" si="16"/>
        <v>0</v>
      </c>
      <c r="AA51" s="115">
        <f t="shared" si="17"/>
        <v>0</v>
      </c>
      <c r="AB51" s="115">
        <f t="shared" si="18"/>
        <v>0</v>
      </c>
      <c r="AC51" s="121">
        <f t="shared" si="19"/>
        <v>0</v>
      </c>
    </row>
    <row r="52" spans="1:29" ht="15.75">
      <c r="A52" s="255"/>
      <c r="B52" s="133" t="s">
        <v>49</v>
      </c>
      <c r="C52" s="95"/>
      <c r="D52" s="6"/>
      <c r="E52" s="96">
        <f t="shared" si="0"/>
        <v>0</v>
      </c>
      <c r="F52" s="95"/>
      <c r="G52" s="6"/>
      <c r="H52" s="96">
        <f t="shared" si="1"/>
        <v>0</v>
      </c>
      <c r="I52" s="95"/>
      <c r="J52" s="20"/>
      <c r="K52" s="96">
        <f t="shared" si="2"/>
        <v>0</v>
      </c>
      <c r="L52" s="95"/>
      <c r="M52" s="20"/>
      <c r="N52" s="96">
        <f t="shared" si="3"/>
        <v>0</v>
      </c>
      <c r="O52" s="95"/>
      <c r="P52" s="6"/>
      <c r="Q52" s="96">
        <f t="shared" si="4"/>
        <v>0</v>
      </c>
      <c r="R52" s="95"/>
      <c r="S52" s="6"/>
      <c r="T52" s="96">
        <f t="shared" si="5"/>
        <v>0</v>
      </c>
      <c r="U52" s="221">
        <f t="shared" si="13"/>
        <v>0</v>
      </c>
      <c r="W52" s="133" t="s">
        <v>49</v>
      </c>
      <c r="X52" s="114">
        <f t="shared" si="14"/>
        <v>0</v>
      </c>
      <c r="Y52" s="115">
        <f t="shared" si="15"/>
        <v>0</v>
      </c>
      <c r="Z52" s="115">
        <f t="shared" si="16"/>
        <v>0</v>
      </c>
      <c r="AA52" s="115">
        <f t="shared" si="17"/>
        <v>0</v>
      </c>
      <c r="AB52" s="115">
        <f t="shared" si="18"/>
        <v>0</v>
      </c>
      <c r="AC52" s="121">
        <f t="shared" si="19"/>
        <v>0</v>
      </c>
    </row>
    <row r="53" spans="1:29" ht="15.75">
      <c r="A53" s="256"/>
      <c r="B53" s="133" t="s">
        <v>50</v>
      </c>
      <c r="C53" s="95"/>
      <c r="D53" s="6"/>
      <c r="E53" s="96">
        <f t="shared" si="0"/>
        <v>0</v>
      </c>
      <c r="F53" s="95"/>
      <c r="G53" s="6"/>
      <c r="H53" s="96">
        <f t="shared" si="1"/>
        <v>0</v>
      </c>
      <c r="I53" s="95"/>
      <c r="J53" s="20"/>
      <c r="K53" s="96">
        <f t="shared" si="2"/>
        <v>0</v>
      </c>
      <c r="L53" s="95"/>
      <c r="M53" s="20"/>
      <c r="N53" s="96">
        <f t="shared" si="3"/>
        <v>0</v>
      </c>
      <c r="O53" s="95"/>
      <c r="P53" s="6"/>
      <c r="Q53" s="96">
        <f t="shared" si="4"/>
        <v>0</v>
      </c>
      <c r="R53" s="95"/>
      <c r="S53" s="6"/>
      <c r="T53" s="96">
        <f t="shared" si="5"/>
        <v>0</v>
      </c>
      <c r="U53" s="221">
        <f t="shared" si="13"/>
        <v>0</v>
      </c>
      <c r="W53" s="134" t="s">
        <v>50</v>
      </c>
      <c r="X53" s="118">
        <f t="shared" si="14"/>
        <v>0</v>
      </c>
      <c r="Y53" s="119">
        <f t="shared" si="15"/>
        <v>0</v>
      </c>
      <c r="Z53" s="119">
        <f t="shared" si="16"/>
        <v>0</v>
      </c>
      <c r="AA53" s="119">
        <f t="shared" si="17"/>
        <v>0</v>
      </c>
      <c r="AB53" s="119">
        <f t="shared" si="18"/>
        <v>0</v>
      </c>
      <c r="AC53" s="124">
        <f t="shared" si="19"/>
        <v>0</v>
      </c>
    </row>
    <row r="54" spans="1:29" ht="15.75">
      <c r="A54" s="254">
        <v>42589</v>
      </c>
      <c r="B54" s="132" t="s">
        <v>42</v>
      </c>
      <c r="C54" s="92">
        <v>64431078.809999414</v>
      </c>
      <c r="D54" s="93"/>
      <c r="E54" s="94">
        <f t="shared" si="0"/>
        <v>64431078.809999414</v>
      </c>
      <c r="F54" s="92">
        <v>1741063.4100000008</v>
      </c>
      <c r="G54" s="93"/>
      <c r="H54" s="94">
        <f t="shared" si="1"/>
        <v>1741063.4100000008</v>
      </c>
      <c r="I54" s="92">
        <v>347945.60000000003</v>
      </c>
      <c r="J54" s="93"/>
      <c r="K54" s="94">
        <f t="shared" si="2"/>
        <v>347945.60000000003</v>
      </c>
      <c r="L54" s="92">
        <v>248415.36000000002</v>
      </c>
      <c r="M54" s="93"/>
      <c r="N54" s="94">
        <f t="shared" si="3"/>
        <v>248415.36000000002</v>
      </c>
      <c r="O54" s="92">
        <v>1016862.73</v>
      </c>
      <c r="P54" s="93"/>
      <c r="Q54" s="94">
        <f t="shared" si="4"/>
        <v>1016862.73</v>
      </c>
      <c r="R54" s="92">
        <v>66583523.159999378</v>
      </c>
      <c r="S54" s="93"/>
      <c r="T54" s="94">
        <f t="shared" si="5"/>
        <v>66583523.159999378</v>
      </c>
      <c r="U54" s="220">
        <f t="shared" si="13"/>
        <v>0</v>
      </c>
      <c r="W54" s="132" t="s">
        <v>42</v>
      </c>
      <c r="X54" s="114">
        <f t="shared" si="14"/>
        <v>0</v>
      </c>
      <c r="Y54" s="115">
        <f t="shared" si="15"/>
        <v>0</v>
      </c>
      <c r="Z54" s="115">
        <f t="shared" si="16"/>
        <v>0</v>
      </c>
      <c r="AA54" s="115">
        <f t="shared" si="17"/>
        <v>0</v>
      </c>
      <c r="AB54" s="115">
        <f t="shared" si="18"/>
        <v>0</v>
      </c>
      <c r="AC54" s="121">
        <f t="shared" si="19"/>
        <v>0</v>
      </c>
    </row>
    <row r="55" spans="1:29" ht="15.75">
      <c r="A55" s="255"/>
      <c r="B55" s="133" t="s">
        <v>43</v>
      </c>
      <c r="C55" s="95">
        <v>54480575.940000221</v>
      </c>
      <c r="D55" s="20">
        <v>54480540</v>
      </c>
      <c r="E55" s="96">
        <f t="shared" si="0"/>
        <v>35.940000221133232</v>
      </c>
      <c r="F55" s="95">
        <v>696307.10999999975</v>
      </c>
      <c r="G55" s="20" t="s">
        <v>810</v>
      </c>
      <c r="H55" s="96">
        <f t="shared" si="1"/>
        <v>0.10999999975319952</v>
      </c>
      <c r="I55" s="95">
        <v>28865.24</v>
      </c>
      <c r="J55" s="20" t="s">
        <v>1016</v>
      </c>
      <c r="K55" s="96">
        <f t="shared" si="2"/>
        <v>4.0000000000873115E-2</v>
      </c>
      <c r="L55" s="95">
        <v>3616.84</v>
      </c>
      <c r="M55" s="20" t="s">
        <v>1017</v>
      </c>
      <c r="N55" s="96">
        <f t="shared" si="3"/>
        <v>0</v>
      </c>
      <c r="O55" s="95">
        <v>204020.12000000008</v>
      </c>
      <c r="P55" s="20" t="s">
        <v>811</v>
      </c>
      <c r="Q55" s="96">
        <f t="shared" si="4"/>
        <v>0.12000000008265488</v>
      </c>
      <c r="R55" s="95">
        <v>53605497.110000208</v>
      </c>
      <c r="S55" s="20">
        <v>53605520</v>
      </c>
      <c r="T55" s="96">
        <f t="shared" si="5"/>
        <v>-22.88999979197979</v>
      </c>
      <c r="U55" s="221">
        <f t="shared" si="13"/>
        <v>1</v>
      </c>
      <c r="W55" s="133" t="s">
        <v>43</v>
      </c>
      <c r="X55" s="114">
        <f t="shared" si="14"/>
        <v>0</v>
      </c>
      <c r="Y55" s="115">
        <f t="shared" si="15"/>
        <v>0</v>
      </c>
      <c r="Z55" s="115">
        <f t="shared" si="16"/>
        <v>0</v>
      </c>
      <c r="AA55" s="115">
        <f t="shared" si="17"/>
        <v>0</v>
      </c>
      <c r="AB55" s="115">
        <f t="shared" si="18"/>
        <v>0</v>
      </c>
      <c r="AC55" s="121">
        <f t="shared" si="19"/>
        <v>0</v>
      </c>
    </row>
    <row r="56" spans="1:29" ht="15.75">
      <c r="A56" s="255"/>
      <c r="B56" s="104" t="s">
        <v>44</v>
      </c>
      <c r="C56" s="95">
        <v>116442586.14999422</v>
      </c>
      <c r="D56" s="20">
        <v>115</v>
      </c>
      <c r="E56" s="96">
        <f t="shared" si="0"/>
        <v>116442471.14999422</v>
      </c>
      <c r="F56" s="95">
        <v>2763717.3800000022</v>
      </c>
      <c r="G56" s="20" t="s">
        <v>509</v>
      </c>
      <c r="H56" s="96">
        <f t="shared" si="1"/>
        <v>2763715.3800000022</v>
      </c>
      <c r="I56" s="95">
        <v>240646.89</v>
      </c>
      <c r="J56" s="20" t="s">
        <v>1018</v>
      </c>
      <c r="K56" s="96">
        <f t="shared" si="2"/>
        <v>240410.89</v>
      </c>
      <c r="L56" s="95">
        <v>353824.18</v>
      </c>
      <c r="M56" s="20" t="s">
        <v>1019</v>
      </c>
      <c r="N56" s="96">
        <f t="shared" si="3"/>
        <v>353471.18</v>
      </c>
      <c r="O56" s="95">
        <v>446554.18</v>
      </c>
      <c r="P56" s="20" t="s">
        <v>812</v>
      </c>
      <c r="Q56" s="96">
        <f t="shared" si="4"/>
        <v>446108.18</v>
      </c>
      <c r="R56" s="95">
        <v>113119137.29999425</v>
      </c>
      <c r="S56" s="20">
        <v>112</v>
      </c>
      <c r="T56" s="96">
        <f t="shared" si="5"/>
        <v>113119025.29999425</v>
      </c>
      <c r="U56" s="221">
        <f t="shared" si="13"/>
        <v>1</v>
      </c>
      <c r="W56" s="104" t="s">
        <v>44</v>
      </c>
      <c r="X56" s="114">
        <f t="shared" si="14"/>
        <v>1</v>
      </c>
      <c r="Y56" s="115">
        <f t="shared" si="15"/>
        <v>1</v>
      </c>
      <c r="Z56" s="115">
        <f t="shared" si="16"/>
        <v>1</v>
      </c>
      <c r="AA56" s="115">
        <f t="shared" si="17"/>
        <v>1</v>
      </c>
      <c r="AB56" s="115">
        <f t="shared" si="18"/>
        <v>1</v>
      </c>
      <c r="AC56" s="121">
        <f t="shared" si="19"/>
        <v>1</v>
      </c>
    </row>
    <row r="57" spans="1:29" ht="15.75">
      <c r="A57" s="255"/>
      <c r="B57" s="133" t="s">
        <v>45</v>
      </c>
      <c r="C57" s="95">
        <v>73993184.141397864</v>
      </c>
      <c r="D57" s="20">
        <v>0</v>
      </c>
      <c r="E57" s="96">
        <f t="shared" si="0"/>
        <v>73993184.141397864</v>
      </c>
      <c r="F57" s="95">
        <v>1873147.8100000005</v>
      </c>
      <c r="G57" s="20"/>
      <c r="H57" s="96">
        <f t="shared" si="1"/>
        <v>1873147.8100000005</v>
      </c>
      <c r="I57" s="95">
        <v>764120.22</v>
      </c>
      <c r="J57" s="20"/>
      <c r="K57" s="96">
        <f t="shared" si="2"/>
        <v>764120.22</v>
      </c>
      <c r="L57" s="95">
        <v>480533.53999999992</v>
      </c>
      <c r="M57" s="20"/>
      <c r="N57" s="96">
        <f t="shared" si="3"/>
        <v>480533.53999999992</v>
      </c>
      <c r="O57" s="95">
        <v>338772.08</v>
      </c>
      <c r="P57" s="20"/>
      <c r="Q57" s="96">
        <f t="shared" si="4"/>
        <v>338772.08</v>
      </c>
      <c r="R57" s="95">
        <v>72064850.931397855</v>
      </c>
      <c r="S57" s="20">
        <v>0</v>
      </c>
      <c r="T57" s="96">
        <f t="shared" si="5"/>
        <v>72064850.931397855</v>
      </c>
      <c r="U57" s="221">
        <f t="shared" si="13"/>
        <v>0</v>
      </c>
      <c r="W57" s="133" t="s">
        <v>45</v>
      </c>
      <c r="X57" s="114">
        <f t="shared" si="14"/>
        <v>0</v>
      </c>
      <c r="Y57" s="115">
        <f t="shared" si="15"/>
        <v>0</v>
      </c>
      <c r="Z57" s="115">
        <f t="shared" si="16"/>
        <v>0</v>
      </c>
      <c r="AA57" s="115">
        <f t="shared" si="17"/>
        <v>0</v>
      </c>
      <c r="AB57" s="115">
        <f t="shared" si="18"/>
        <v>0</v>
      </c>
      <c r="AC57" s="121">
        <f t="shared" si="19"/>
        <v>0</v>
      </c>
    </row>
    <row r="58" spans="1:29" ht="15.75">
      <c r="A58" s="255"/>
      <c r="B58" s="133" t="s">
        <v>46</v>
      </c>
      <c r="C58" s="95">
        <v>135708640.54999834</v>
      </c>
      <c r="D58" s="20">
        <v>135708300</v>
      </c>
      <c r="E58" s="96">
        <f t="shared" si="0"/>
        <v>340.54999834299088</v>
      </c>
      <c r="F58" s="95">
        <v>2884833.2900000005</v>
      </c>
      <c r="G58" s="20" t="s">
        <v>813</v>
      </c>
      <c r="H58" s="96">
        <f t="shared" si="1"/>
        <v>3.2900000005029142</v>
      </c>
      <c r="I58" s="95">
        <v>194000.43</v>
      </c>
      <c r="J58" s="20" t="s">
        <v>1020</v>
      </c>
      <c r="K58" s="96">
        <f t="shared" si="2"/>
        <v>0.42999999999301508</v>
      </c>
      <c r="L58" s="95">
        <v>24060.909999999996</v>
      </c>
      <c r="M58" s="20" t="s">
        <v>1021</v>
      </c>
      <c r="N58" s="96">
        <f t="shared" si="3"/>
        <v>0.1099999999969441</v>
      </c>
      <c r="O58" s="95">
        <v>2134891.0100000012</v>
      </c>
      <c r="P58" s="20" t="s">
        <v>814</v>
      </c>
      <c r="Q58" s="96">
        <f t="shared" si="4"/>
        <v>2072476.8100000012</v>
      </c>
      <c r="R58" s="95">
        <v>136160553.29999834</v>
      </c>
      <c r="S58" s="20">
        <v>136160600</v>
      </c>
      <c r="T58" s="96">
        <f t="shared" si="5"/>
        <v>-46.700001657009125</v>
      </c>
      <c r="U58" s="221">
        <f t="shared" si="13"/>
        <v>1</v>
      </c>
      <c r="W58" s="133" t="s">
        <v>46</v>
      </c>
      <c r="X58" s="114">
        <f t="shared" si="14"/>
        <v>1</v>
      </c>
      <c r="Y58" s="115">
        <f t="shared" si="15"/>
        <v>0</v>
      </c>
      <c r="Z58" s="115">
        <f t="shared" si="16"/>
        <v>0</v>
      </c>
      <c r="AA58" s="115">
        <f t="shared" si="17"/>
        <v>0</v>
      </c>
      <c r="AB58" s="115">
        <f t="shared" si="18"/>
        <v>1</v>
      </c>
      <c r="AC58" s="121">
        <f t="shared" si="19"/>
        <v>0</v>
      </c>
    </row>
    <row r="59" spans="1:29" ht="15.75">
      <c r="A59" s="255"/>
      <c r="B59" s="133" t="s">
        <v>47</v>
      </c>
      <c r="C59" s="95">
        <v>41072788.500000164</v>
      </c>
      <c r="D59" s="20"/>
      <c r="E59" s="96">
        <f t="shared" si="0"/>
        <v>41072788.500000164</v>
      </c>
      <c r="F59" s="95">
        <v>1207831.6699999995</v>
      </c>
      <c r="G59" s="20"/>
      <c r="H59" s="96">
        <f t="shared" si="1"/>
        <v>1207831.6699999995</v>
      </c>
      <c r="I59" s="95">
        <v>122313.87999999999</v>
      </c>
      <c r="J59" s="20"/>
      <c r="K59" s="96">
        <f t="shared" si="2"/>
        <v>122313.87999999999</v>
      </c>
      <c r="L59" s="95">
        <v>13650.43</v>
      </c>
      <c r="M59" s="20"/>
      <c r="N59" s="96">
        <f t="shared" si="3"/>
        <v>13650.43</v>
      </c>
      <c r="O59" s="95">
        <v>274452.33</v>
      </c>
      <c r="P59" s="20"/>
      <c r="Q59" s="96">
        <f t="shared" si="4"/>
        <v>274452.33</v>
      </c>
      <c r="R59" s="95">
        <v>39699167.950000159</v>
      </c>
      <c r="S59" s="20"/>
      <c r="T59" s="96">
        <f t="shared" si="5"/>
        <v>39699167.950000159</v>
      </c>
      <c r="U59" s="221">
        <f t="shared" si="13"/>
        <v>0</v>
      </c>
      <c r="W59" s="133" t="s">
        <v>47</v>
      </c>
      <c r="X59" s="114">
        <f t="shared" si="14"/>
        <v>0</v>
      </c>
      <c r="Y59" s="115">
        <f t="shared" si="15"/>
        <v>0</v>
      </c>
      <c r="Z59" s="115">
        <f t="shared" si="16"/>
        <v>0</v>
      </c>
      <c r="AA59" s="115">
        <f t="shared" si="17"/>
        <v>0</v>
      </c>
      <c r="AB59" s="115">
        <f t="shared" si="18"/>
        <v>0</v>
      </c>
      <c r="AC59" s="121">
        <f t="shared" si="19"/>
        <v>0</v>
      </c>
    </row>
    <row r="60" spans="1:29" ht="16.5" customHeight="1">
      <c r="A60" s="255"/>
      <c r="B60" s="133" t="s">
        <v>48</v>
      </c>
      <c r="C60" s="95">
        <v>128056982.39999861</v>
      </c>
      <c r="D60" s="20"/>
      <c r="E60" s="96">
        <f t="shared" si="0"/>
        <v>128056982.39999861</v>
      </c>
      <c r="F60" s="95">
        <v>2184005.0600000005</v>
      </c>
      <c r="G60" s="20"/>
      <c r="H60" s="96">
        <f t="shared" si="1"/>
        <v>2184005.0600000005</v>
      </c>
      <c r="I60" s="95">
        <v>107290.54999999992</v>
      </c>
      <c r="J60" s="20"/>
      <c r="K60" s="96">
        <f t="shared" si="2"/>
        <v>107290.54999999992</v>
      </c>
      <c r="L60" s="95">
        <v>885.49</v>
      </c>
      <c r="M60" s="20"/>
      <c r="N60" s="96">
        <f t="shared" si="3"/>
        <v>885.49</v>
      </c>
      <c r="O60" s="95">
        <v>694397.89</v>
      </c>
      <c r="P60" s="20"/>
      <c r="Q60" s="96">
        <f t="shared" si="4"/>
        <v>694397.89</v>
      </c>
      <c r="R60" s="95">
        <v>125284984.50999866</v>
      </c>
      <c r="S60" s="20"/>
      <c r="T60" s="96">
        <f t="shared" si="5"/>
        <v>125284984.50999866</v>
      </c>
      <c r="U60" s="221">
        <f t="shared" si="13"/>
        <v>0</v>
      </c>
      <c r="W60" s="133" t="s">
        <v>48</v>
      </c>
      <c r="X60" s="114">
        <f t="shared" si="14"/>
        <v>0</v>
      </c>
      <c r="Y60" s="115">
        <f t="shared" si="15"/>
        <v>0</v>
      </c>
      <c r="Z60" s="115">
        <f t="shared" si="16"/>
        <v>0</v>
      </c>
      <c r="AA60" s="115">
        <f t="shared" si="17"/>
        <v>0</v>
      </c>
      <c r="AB60" s="115">
        <f t="shared" si="18"/>
        <v>0</v>
      </c>
      <c r="AC60" s="121">
        <f t="shared" si="19"/>
        <v>0</v>
      </c>
    </row>
    <row r="61" spans="1:29" ht="15.75">
      <c r="A61" s="255"/>
      <c r="B61" s="133" t="s">
        <v>49</v>
      </c>
      <c r="C61" s="95">
        <v>128668232.66999945</v>
      </c>
      <c r="D61" s="20"/>
      <c r="E61" s="96">
        <f t="shared" si="0"/>
        <v>128668232.66999945</v>
      </c>
      <c r="F61" s="95">
        <v>2171107.8500000006</v>
      </c>
      <c r="G61" s="20"/>
      <c r="H61" s="96">
        <f t="shared" si="1"/>
        <v>2171107.8500000006</v>
      </c>
      <c r="I61" s="95">
        <v>308818.84000000003</v>
      </c>
      <c r="J61" s="20"/>
      <c r="K61" s="96">
        <f t="shared" si="2"/>
        <v>308818.84000000003</v>
      </c>
      <c r="L61" s="95">
        <v>300164.02</v>
      </c>
      <c r="M61" s="20"/>
      <c r="N61" s="96">
        <f t="shared" si="3"/>
        <v>300164.02</v>
      </c>
      <c r="O61" s="95">
        <v>2730145.1300000008</v>
      </c>
      <c r="P61" s="20"/>
      <c r="Q61" s="96">
        <f t="shared" si="4"/>
        <v>2730145.1300000008</v>
      </c>
      <c r="R61" s="95">
        <v>123775634.50999942</v>
      </c>
      <c r="S61" s="20"/>
      <c r="T61" s="96">
        <f t="shared" si="5"/>
        <v>123775634.50999942</v>
      </c>
      <c r="U61" s="221">
        <f t="shared" si="13"/>
        <v>0</v>
      </c>
      <c r="W61" s="133" t="s">
        <v>49</v>
      </c>
      <c r="X61" s="114">
        <f t="shared" si="14"/>
        <v>0</v>
      </c>
      <c r="Y61" s="115">
        <f t="shared" si="15"/>
        <v>0</v>
      </c>
      <c r="Z61" s="115">
        <f t="shared" si="16"/>
        <v>0</v>
      </c>
      <c r="AA61" s="115">
        <f t="shared" si="17"/>
        <v>0</v>
      </c>
      <c r="AB61" s="115">
        <f t="shared" si="18"/>
        <v>0</v>
      </c>
      <c r="AC61" s="121">
        <f t="shared" si="19"/>
        <v>0</v>
      </c>
    </row>
    <row r="62" spans="1:29" ht="15.75">
      <c r="A62" s="256"/>
      <c r="B62" s="134" t="s">
        <v>50</v>
      </c>
      <c r="C62" s="97">
        <v>134501902.79999995</v>
      </c>
      <c r="D62" s="98"/>
      <c r="E62" s="99">
        <f t="shared" si="0"/>
        <v>134501902.79999995</v>
      </c>
      <c r="F62" s="97">
        <v>2506861.9600000004</v>
      </c>
      <c r="G62" s="98"/>
      <c r="H62" s="99">
        <f t="shared" si="1"/>
        <v>2506861.9600000004</v>
      </c>
      <c r="I62" s="97">
        <v>226940.83000000002</v>
      </c>
      <c r="J62" s="98"/>
      <c r="K62" s="99">
        <f t="shared" si="2"/>
        <v>226940.83000000002</v>
      </c>
      <c r="L62" s="97">
        <v>3963.52</v>
      </c>
      <c r="M62" s="98"/>
      <c r="N62" s="99">
        <f t="shared" si="3"/>
        <v>3963.52</v>
      </c>
      <c r="O62" s="97">
        <v>657155.20000000007</v>
      </c>
      <c r="P62" s="98"/>
      <c r="Q62" s="99">
        <f t="shared" si="4"/>
        <v>657155.20000000007</v>
      </c>
      <c r="R62" s="97">
        <v>131560862.94999994</v>
      </c>
      <c r="S62" s="98"/>
      <c r="T62" s="99">
        <f t="shared" si="5"/>
        <v>131560862.94999994</v>
      </c>
      <c r="U62" s="222">
        <f t="shared" si="13"/>
        <v>0</v>
      </c>
      <c r="W62" s="134" t="s">
        <v>50</v>
      </c>
      <c r="X62" s="114">
        <f t="shared" si="14"/>
        <v>0</v>
      </c>
      <c r="Y62" s="115">
        <f t="shared" si="15"/>
        <v>0</v>
      </c>
      <c r="Z62" s="115">
        <f t="shared" si="16"/>
        <v>0</v>
      </c>
      <c r="AA62" s="115">
        <f t="shared" si="17"/>
        <v>0</v>
      </c>
      <c r="AB62" s="115">
        <f t="shared" si="18"/>
        <v>0</v>
      </c>
      <c r="AC62" s="121">
        <f t="shared" si="19"/>
        <v>0</v>
      </c>
    </row>
    <row r="63" spans="1:29" ht="15.75">
      <c r="A63" s="255">
        <v>42590</v>
      </c>
      <c r="B63" s="133" t="s">
        <v>42</v>
      </c>
      <c r="C63" s="95">
        <v>66583523.159999378</v>
      </c>
      <c r="D63" s="20"/>
      <c r="E63" s="96">
        <f t="shared" si="0"/>
        <v>66583523.159999378</v>
      </c>
      <c r="F63" s="95">
        <v>948069.14999999991</v>
      </c>
      <c r="G63" s="20"/>
      <c r="H63" s="96">
        <f t="shared" si="1"/>
        <v>948069.14999999991</v>
      </c>
      <c r="I63" s="95">
        <v>111402.53000000006</v>
      </c>
      <c r="J63" s="20"/>
      <c r="K63" s="96">
        <f t="shared" si="2"/>
        <v>111402.53000000006</v>
      </c>
      <c r="L63" s="95">
        <v>4575.96</v>
      </c>
      <c r="M63" s="20"/>
      <c r="N63" s="96">
        <f t="shared" si="3"/>
        <v>4575.96</v>
      </c>
      <c r="O63" s="95">
        <v>636072.01999999967</v>
      </c>
      <c r="P63" s="20"/>
      <c r="Q63" s="96">
        <f t="shared" si="4"/>
        <v>636072.01999999967</v>
      </c>
      <c r="R63" s="95">
        <v>65106208.559999369</v>
      </c>
      <c r="S63" s="20"/>
      <c r="T63" s="96">
        <f t="shared" si="5"/>
        <v>65106208.559999369</v>
      </c>
      <c r="U63" s="221">
        <f t="shared" si="13"/>
        <v>0</v>
      </c>
      <c r="W63" s="132" t="s">
        <v>42</v>
      </c>
      <c r="X63" s="110">
        <f t="shared" si="14"/>
        <v>0</v>
      </c>
      <c r="Y63" s="111">
        <f t="shared" si="15"/>
        <v>0</v>
      </c>
      <c r="Z63" s="111">
        <f t="shared" si="16"/>
        <v>0</v>
      </c>
      <c r="AA63" s="111">
        <f t="shared" si="17"/>
        <v>0</v>
      </c>
      <c r="AB63" s="111">
        <f t="shared" si="18"/>
        <v>0</v>
      </c>
      <c r="AC63" s="123">
        <f t="shared" si="19"/>
        <v>0</v>
      </c>
    </row>
    <row r="64" spans="1:29" ht="15.75">
      <c r="A64" s="255"/>
      <c r="B64" s="133" t="s">
        <v>43</v>
      </c>
      <c r="C64" s="95">
        <v>53605497.110000208</v>
      </c>
      <c r="D64" s="20">
        <v>53605520</v>
      </c>
      <c r="E64" s="96">
        <f t="shared" si="0"/>
        <v>-22.88999979197979</v>
      </c>
      <c r="F64" s="95">
        <v>490661.70999999996</v>
      </c>
      <c r="G64" s="20" t="s">
        <v>815</v>
      </c>
      <c r="H64" s="96">
        <f t="shared" si="1"/>
        <v>-0.2900000000372529</v>
      </c>
      <c r="I64" s="95">
        <v>22986.57</v>
      </c>
      <c r="J64" s="20" t="s">
        <v>1022</v>
      </c>
      <c r="K64" s="96">
        <f t="shared" si="2"/>
        <v>-2.9999999998835847E-2</v>
      </c>
      <c r="L64" s="95">
        <v>18407.93</v>
      </c>
      <c r="M64" s="20" t="s">
        <v>1023</v>
      </c>
      <c r="N64" s="96">
        <f t="shared" si="3"/>
        <v>2.9999999998835847E-2</v>
      </c>
      <c r="O64" s="95">
        <v>158141.07999999999</v>
      </c>
      <c r="P64" s="20" t="s">
        <v>816</v>
      </c>
      <c r="Q64" s="96">
        <f t="shared" si="4"/>
        <v>7.9999999987194315E-2</v>
      </c>
      <c r="R64" s="95">
        <v>52961272.960000217</v>
      </c>
      <c r="S64" s="20">
        <v>8993440</v>
      </c>
      <c r="T64" s="96">
        <f t="shared" si="5"/>
        <v>43967832.960000217</v>
      </c>
      <c r="U64" s="221">
        <f t="shared" si="13"/>
        <v>1</v>
      </c>
      <c r="W64" s="133" t="s">
        <v>43</v>
      </c>
      <c r="X64" s="114">
        <f t="shared" si="14"/>
        <v>0</v>
      </c>
      <c r="Y64" s="115">
        <f t="shared" si="15"/>
        <v>0</v>
      </c>
      <c r="Z64" s="115">
        <f t="shared" si="16"/>
        <v>0</v>
      </c>
      <c r="AA64" s="115">
        <f t="shared" si="17"/>
        <v>0</v>
      </c>
      <c r="AB64" s="115">
        <f t="shared" si="18"/>
        <v>0</v>
      </c>
      <c r="AC64" s="121">
        <f t="shared" si="19"/>
        <v>1</v>
      </c>
    </row>
    <row r="65" spans="1:29" ht="15.75">
      <c r="A65" s="255"/>
      <c r="B65" s="104" t="s">
        <v>44</v>
      </c>
      <c r="C65" s="95">
        <v>113119137.29999425</v>
      </c>
      <c r="D65" s="20">
        <v>112</v>
      </c>
      <c r="E65" s="96">
        <f t="shared" si="0"/>
        <v>113119025.29999425</v>
      </c>
      <c r="F65" s="95">
        <v>1126228.42</v>
      </c>
      <c r="G65" s="20" t="s">
        <v>509</v>
      </c>
      <c r="H65" s="96">
        <f t="shared" si="1"/>
        <v>1126226.42</v>
      </c>
      <c r="I65" s="95">
        <v>459487.06</v>
      </c>
      <c r="J65" s="20" t="s">
        <v>1024</v>
      </c>
      <c r="K65" s="96">
        <f t="shared" si="2"/>
        <v>459028.06</v>
      </c>
      <c r="L65" s="95">
        <v>517268.24</v>
      </c>
      <c r="M65" s="20" t="s">
        <v>1019</v>
      </c>
      <c r="N65" s="96">
        <f t="shared" si="3"/>
        <v>516915.24</v>
      </c>
      <c r="O65" s="95">
        <v>387660.56</v>
      </c>
      <c r="P65" s="20" t="s">
        <v>812</v>
      </c>
      <c r="Q65" s="96">
        <f t="shared" si="4"/>
        <v>387214.56</v>
      </c>
      <c r="R65" s="95">
        <v>111547467.13999422</v>
      </c>
      <c r="S65" s="20">
        <v>111</v>
      </c>
      <c r="T65" s="96">
        <f t="shared" si="5"/>
        <v>111547356.13999422</v>
      </c>
      <c r="U65" s="221">
        <f t="shared" si="13"/>
        <v>1</v>
      </c>
      <c r="W65" s="104" t="s">
        <v>44</v>
      </c>
      <c r="X65" s="114">
        <f t="shared" si="14"/>
        <v>1</v>
      </c>
      <c r="Y65" s="115">
        <f t="shared" si="15"/>
        <v>1</v>
      </c>
      <c r="Z65" s="115">
        <f t="shared" si="16"/>
        <v>1</v>
      </c>
      <c r="AA65" s="115">
        <f t="shared" si="17"/>
        <v>1</v>
      </c>
      <c r="AB65" s="115">
        <f t="shared" si="18"/>
        <v>1</v>
      </c>
      <c r="AC65" s="121">
        <f t="shared" si="19"/>
        <v>1</v>
      </c>
    </row>
    <row r="66" spans="1:29" ht="15.75">
      <c r="A66" s="255"/>
      <c r="B66" s="133" t="s">
        <v>45</v>
      </c>
      <c r="C66" s="95">
        <v>72064850.931397855</v>
      </c>
      <c r="D66" s="20">
        <v>0</v>
      </c>
      <c r="E66" s="96">
        <f t="shared" si="0"/>
        <v>72064850.931397855</v>
      </c>
      <c r="F66" s="95">
        <v>1150257.0199999998</v>
      </c>
      <c r="G66" s="20"/>
      <c r="H66" s="96">
        <f t="shared" si="1"/>
        <v>1150257.0199999998</v>
      </c>
      <c r="I66" s="95">
        <v>145605.78999999998</v>
      </c>
      <c r="J66" s="20"/>
      <c r="K66" s="96">
        <f t="shared" si="2"/>
        <v>145605.78999999998</v>
      </c>
      <c r="L66" s="95">
        <v>652045.02000000025</v>
      </c>
      <c r="M66" s="20"/>
      <c r="N66" s="96">
        <f t="shared" si="3"/>
        <v>652045.02000000025</v>
      </c>
      <c r="O66" s="95">
        <v>0</v>
      </c>
      <c r="P66" s="20"/>
      <c r="Q66" s="96">
        <f t="shared" si="4"/>
        <v>0</v>
      </c>
      <c r="R66" s="95">
        <v>70408154.681397855</v>
      </c>
      <c r="S66" s="20">
        <v>0</v>
      </c>
      <c r="T66" s="96">
        <f t="shared" si="5"/>
        <v>70408154.681397855</v>
      </c>
      <c r="U66" s="221">
        <f t="shared" si="13"/>
        <v>0</v>
      </c>
      <c r="W66" s="133" t="s">
        <v>45</v>
      </c>
      <c r="X66" s="114">
        <f t="shared" si="14"/>
        <v>0</v>
      </c>
      <c r="Y66" s="115">
        <f t="shared" si="15"/>
        <v>0</v>
      </c>
      <c r="Z66" s="115">
        <f t="shared" si="16"/>
        <v>0</v>
      </c>
      <c r="AA66" s="115">
        <f t="shared" si="17"/>
        <v>0</v>
      </c>
      <c r="AB66" s="115">
        <f t="shared" si="18"/>
        <v>0</v>
      </c>
      <c r="AC66" s="121">
        <f t="shared" si="19"/>
        <v>0</v>
      </c>
    </row>
    <row r="67" spans="1:29" ht="15.75">
      <c r="A67" s="255"/>
      <c r="B67" s="133" t="s">
        <v>46</v>
      </c>
      <c r="C67" s="95">
        <v>136160553.29999834</v>
      </c>
      <c r="D67" s="20">
        <v>136160600</v>
      </c>
      <c r="E67" s="96">
        <f t="shared" si="0"/>
        <v>-46.700001657009125</v>
      </c>
      <c r="F67" s="95">
        <v>1945533.05</v>
      </c>
      <c r="G67" s="20" t="s">
        <v>817</v>
      </c>
      <c r="H67" s="96">
        <f t="shared" si="1"/>
        <v>3.0500000000465661</v>
      </c>
      <c r="I67" s="95">
        <v>61375.57</v>
      </c>
      <c r="J67" s="20" t="s">
        <v>1025</v>
      </c>
      <c r="K67" s="96">
        <f t="shared" si="2"/>
        <v>-2.9999999998835847E-2</v>
      </c>
      <c r="L67" s="95">
        <v>34116.160000000003</v>
      </c>
      <c r="M67" s="20" t="s">
        <v>1026</v>
      </c>
      <c r="N67" s="96">
        <f t="shared" si="3"/>
        <v>-3.9999999993597157E-2</v>
      </c>
      <c r="O67" s="95">
        <v>0</v>
      </c>
      <c r="P67" s="20" t="s">
        <v>818</v>
      </c>
      <c r="Q67" s="96">
        <f t="shared" si="4"/>
        <v>-12101.8</v>
      </c>
      <c r="R67" s="95">
        <v>134242279.65999836</v>
      </c>
      <c r="S67" s="20">
        <v>134242100</v>
      </c>
      <c r="T67" s="96">
        <f t="shared" si="5"/>
        <v>179.65999835729599</v>
      </c>
      <c r="U67" s="221">
        <f t="shared" si="13"/>
        <v>1</v>
      </c>
      <c r="W67" s="133" t="s">
        <v>46</v>
      </c>
      <c r="X67" s="114">
        <f t="shared" si="14"/>
        <v>0</v>
      </c>
      <c r="Y67" s="115">
        <f t="shared" si="15"/>
        <v>0</v>
      </c>
      <c r="Z67" s="115">
        <f t="shared" si="16"/>
        <v>0</v>
      </c>
      <c r="AA67" s="115">
        <f t="shared" si="17"/>
        <v>0</v>
      </c>
      <c r="AB67" s="115">
        <f t="shared" si="18"/>
        <v>0</v>
      </c>
      <c r="AC67" s="121">
        <f t="shared" si="19"/>
        <v>1</v>
      </c>
    </row>
    <row r="68" spans="1:29" ht="15.75">
      <c r="A68" s="255"/>
      <c r="B68" s="133" t="s">
        <v>47</v>
      </c>
      <c r="C68" s="95">
        <v>39699167.950000159</v>
      </c>
      <c r="D68" s="20"/>
      <c r="E68" s="96">
        <f t="shared" si="0"/>
        <v>39699167.950000159</v>
      </c>
      <c r="F68" s="95">
        <v>895310.81999999972</v>
      </c>
      <c r="G68" s="20"/>
      <c r="H68" s="96">
        <f t="shared" si="1"/>
        <v>895310.81999999972</v>
      </c>
      <c r="I68" s="95">
        <v>123015.82</v>
      </c>
      <c r="J68" s="20"/>
      <c r="K68" s="96">
        <f t="shared" si="2"/>
        <v>123015.82</v>
      </c>
      <c r="L68" s="95">
        <v>628425.38000000024</v>
      </c>
      <c r="M68" s="20"/>
      <c r="N68" s="96">
        <f t="shared" si="3"/>
        <v>628425.38000000024</v>
      </c>
      <c r="O68" s="95">
        <v>216455.08000000002</v>
      </c>
      <c r="P68" s="20"/>
      <c r="Q68" s="96">
        <f t="shared" si="4"/>
        <v>216455.08000000002</v>
      </c>
      <c r="R68" s="95">
        <v>38081992.490000166</v>
      </c>
      <c r="S68" s="20"/>
      <c r="T68" s="96">
        <f t="shared" si="5"/>
        <v>38081992.490000166</v>
      </c>
      <c r="U68" s="221">
        <f t="shared" si="13"/>
        <v>0</v>
      </c>
      <c r="W68" s="133" t="s">
        <v>47</v>
      </c>
      <c r="X68" s="114">
        <f t="shared" si="14"/>
        <v>0</v>
      </c>
      <c r="Y68" s="115">
        <f t="shared" si="15"/>
        <v>0</v>
      </c>
      <c r="Z68" s="115">
        <f t="shared" si="16"/>
        <v>0</v>
      </c>
      <c r="AA68" s="115">
        <f t="shared" si="17"/>
        <v>0</v>
      </c>
      <c r="AB68" s="115">
        <f t="shared" si="18"/>
        <v>0</v>
      </c>
      <c r="AC68" s="121">
        <f t="shared" si="19"/>
        <v>0</v>
      </c>
    </row>
    <row r="69" spans="1:29" ht="15.75">
      <c r="A69" s="255"/>
      <c r="B69" s="133" t="s">
        <v>48</v>
      </c>
      <c r="C69" s="95">
        <v>125284984.50999866</v>
      </c>
      <c r="D69" s="20"/>
      <c r="E69" s="96">
        <f t="shared" si="0"/>
        <v>125284984.50999866</v>
      </c>
      <c r="F69" s="95">
        <v>1158240.5400000003</v>
      </c>
      <c r="G69" s="20"/>
      <c r="H69" s="96">
        <f t="shared" si="1"/>
        <v>1158240.5400000003</v>
      </c>
      <c r="I69" s="95">
        <v>628432.19000000029</v>
      </c>
      <c r="J69" s="20"/>
      <c r="K69" s="96">
        <f t="shared" si="2"/>
        <v>628432.19000000029</v>
      </c>
      <c r="L69" s="95">
        <v>134898.32</v>
      </c>
      <c r="M69" s="20"/>
      <c r="N69" s="96">
        <f t="shared" si="3"/>
        <v>134898.32</v>
      </c>
      <c r="O69" s="95">
        <v>360129.41000000003</v>
      </c>
      <c r="P69" s="20"/>
      <c r="Q69" s="96">
        <f t="shared" si="4"/>
        <v>360129.41000000003</v>
      </c>
      <c r="R69" s="95">
        <v>129121339.27999867</v>
      </c>
      <c r="S69" s="20"/>
      <c r="T69" s="96">
        <f t="shared" si="5"/>
        <v>129121339.27999867</v>
      </c>
      <c r="U69" s="221">
        <f t="shared" si="13"/>
        <v>0</v>
      </c>
      <c r="W69" s="133" t="s">
        <v>48</v>
      </c>
      <c r="X69" s="114">
        <f t="shared" si="14"/>
        <v>0</v>
      </c>
      <c r="Y69" s="115">
        <f t="shared" si="15"/>
        <v>0</v>
      </c>
      <c r="Z69" s="115">
        <f t="shared" si="16"/>
        <v>0</v>
      </c>
      <c r="AA69" s="115">
        <f t="shared" si="17"/>
        <v>0</v>
      </c>
      <c r="AB69" s="115">
        <f t="shared" si="18"/>
        <v>0</v>
      </c>
      <c r="AC69" s="121">
        <f t="shared" si="19"/>
        <v>0</v>
      </c>
    </row>
    <row r="70" spans="1:29" ht="15.75">
      <c r="A70" s="255"/>
      <c r="B70" s="133" t="s">
        <v>49</v>
      </c>
      <c r="C70" s="95">
        <v>123775634.50999942</v>
      </c>
      <c r="D70" s="20"/>
      <c r="E70" s="96">
        <f t="shared" si="0"/>
        <v>123775634.50999942</v>
      </c>
      <c r="F70" s="95">
        <v>1472483.7100000007</v>
      </c>
      <c r="G70" s="20"/>
      <c r="H70" s="96">
        <f t="shared" si="1"/>
        <v>1472483.7100000007</v>
      </c>
      <c r="I70" s="95">
        <v>336556.2</v>
      </c>
      <c r="J70" s="20"/>
      <c r="K70" s="96">
        <f t="shared" si="2"/>
        <v>336556.2</v>
      </c>
      <c r="L70" s="95">
        <v>1114.72</v>
      </c>
      <c r="M70" s="20"/>
      <c r="N70" s="96">
        <f t="shared" si="3"/>
        <v>1114.72</v>
      </c>
      <c r="O70" s="95">
        <v>1260972.6599999995</v>
      </c>
      <c r="P70" s="20"/>
      <c r="Q70" s="96">
        <f t="shared" si="4"/>
        <v>1260972.6599999995</v>
      </c>
      <c r="R70" s="95">
        <v>121377619.61999941</v>
      </c>
      <c r="S70" s="20"/>
      <c r="T70" s="96">
        <f t="shared" si="5"/>
        <v>121377619.61999941</v>
      </c>
      <c r="U70" s="221">
        <f t="shared" si="13"/>
        <v>0</v>
      </c>
      <c r="W70" s="133" t="s">
        <v>49</v>
      </c>
      <c r="X70" s="114">
        <f t="shared" si="14"/>
        <v>0</v>
      </c>
      <c r="Y70" s="115">
        <f t="shared" si="15"/>
        <v>0</v>
      </c>
      <c r="Z70" s="115">
        <f t="shared" si="16"/>
        <v>0</v>
      </c>
      <c r="AA70" s="115">
        <f t="shared" si="17"/>
        <v>0</v>
      </c>
      <c r="AB70" s="115">
        <f t="shared" si="18"/>
        <v>0</v>
      </c>
      <c r="AC70" s="121">
        <f t="shared" si="19"/>
        <v>0</v>
      </c>
    </row>
    <row r="71" spans="1:29" ht="15.75">
      <c r="A71" s="255"/>
      <c r="B71" s="133" t="s">
        <v>50</v>
      </c>
      <c r="C71" s="95">
        <v>131560862.94999994</v>
      </c>
      <c r="D71" s="20"/>
      <c r="E71" s="96">
        <f t="shared" si="0"/>
        <v>131560862.94999994</v>
      </c>
      <c r="F71" s="95">
        <v>1338568.42</v>
      </c>
      <c r="G71" s="20"/>
      <c r="H71" s="96">
        <f t="shared" si="1"/>
        <v>1338568.42</v>
      </c>
      <c r="I71" s="95">
        <v>435452.5</v>
      </c>
      <c r="J71" s="20"/>
      <c r="K71" s="96">
        <f t="shared" si="2"/>
        <v>435452.5</v>
      </c>
      <c r="L71" s="95">
        <v>372042.72000000003</v>
      </c>
      <c r="M71" s="20"/>
      <c r="N71" s="96">
        <f t="shared" si="3"/>
        <v>372042.72000000003</v>
      </c>
      <c r="O71" s="95">
        <v>472111.37</v>
      </c>
      <c r="P71" s="20"/>
      <c r="Q71" s="96">
        <f t="shared" si="4"/>
        <v>472111.37</v>
      </c>
      <c r="R71" s="95">
        <v>129813592.93999995</v>
      </c>
      <c r="S71" s="20"/>
      <c r="T71" s="96">
        <f t="shared" si="5"/>
        <v>129813592.93999995</v>
      </c>
      <c r="U71" s="221">
        <f t="shared" si="13"/>
        <v>0</v>
      </c>
      <c r="W71" s="134" t="s">
        <v>50</v>
      </c>
      <c r="X71" s="118">
        <f t="shared" si="14"/>
        <v>0</v>
      </c>
      <c r="Y71" s="119">
        <f t="shared" si="15"/>
        <v>0</v>
      </c>
      <c r="Z71" s="119">
        <f t="shared" si="16"/>
        <v>0</v>
      </c>
      <c r="AA71" s="119">
        <f t="shared" si="17"/>
        <v>0</v>
      </c>
      <c r="AB71" s="119">
        <f t="shared" si="18"/>
        <v>0</v>
      </c>
      <c r="AC71" s="124">
        <f t="shared" si="19"/>
        <v>0</v>
      </c>
    </row>
    <row r="72" spans="1:29" ht="15.75">
      <c r="A72" s="254">
        <v>42591</v>
      </c>
      <c r="B72" s="132" t="s">
        <v>42</v>
      </c>
      <c r="C72" s="92">
        <v>65106208.559999369</v>
      </c>
      <c r="D72" s="93"/>
      <c r="E72" s="94">
        <f t="shared" si="0"/>
        <v>65106208.559999369</v>
      </c>
      <c r="F72" s="92">
        <v>834895.10999999975</v>
      </c>
      <c r="G72" s="93"/>
      <c r="H72" s="94">
        <f t="shared" si="1"/>
        <v>834895.10999999975</v>
      </c>
      <c r="I72" s="92">
        <v>109229.26000000001</v>
      </c>
      <c r="J72" s="93"/>
      <c r="K72" s="94">
        <f t="shared" si="2"/>
        <v>109229.26000000001</v>
      </c>
      <c r="L72" s="92">
        <v>17298.929999999997</v>
      </c>
      <c r="M72" s="93"/>
      <c r="N72" s="94">
        <f t="shared" si="3"/>
        <v>17298.929999999997</v>
      </c>
      <c r="O72" s="92">
        <v>739.70999999999992</v>
      </c>
      <c r="P72" s="93"/>
      <c r="Q72" s="94">
        <f t="shared" si="4"/>
        <v>739.70999999999992</v>
      </c>
      <c r="R72" s="92">
        <v>64362504.069999374</v>
      </c>
      <c r="S72" s="93"/>
      <c r="T72" s="94">
        <f t="shared" si="5"/>
        <v>64362504.069999374</v>
      </c>
      <c r="U72" s="220">
        <f t="shared" si="13"/>
        <v>0</v>
      </c>
      <c r="W72" s="132" t="s">
        <v>42</v>
      </c>
      <c r="X72" s="114">
        <f t="shared" si="14"/>
        <v>0</v>
      </c>
      <c r="Y72" s="115">
        <f t="shared" si="15"/>
        <v>0</v>
      </c>
      <c r="Z72" s="115">
        <f t="shared" si="16"/>
        <v>0</v>
      </c>
      <c r="AA72" s="115">
        <f t="shared" si="17"/>
        <v>0</v>
      </c>
      <c r="AB72" s="115">
        <f t="shared" si="18"/>
        <v>0</v>
      </c>
      <c r="AC72" s="121">
        <f t="shared" si="19"/>
        <v>0</v>
      </c>
    </row>
    <row r="73" spans="1:29" ht="15.75">
      <c r="A73" s="255"/>
      <c r="B73" s="133" t="s">
        <v>43</v>
      </c>
      <c r="C73" s="95">
        <v>52961272.960000217</v>
      </c>
      <c r="D73" s="20">
        <v>52961320</v>
      </c>
      <c r="E73" s="96">
        <f t="shared" ref="E73:E136" si="21">C73-D73</f>
        <v>-47.039999783039093</v>
      </c>
      <c r="F73" s="95">
        <v>428794.3499999998</v>
      </c>
      <c r="G73" s="20" t="s">
        <v>819</v>
      </c>
      <c r="H73" s="96">
        <f t="shared" ref="H73:H136" si="22">F73-G73</f>
        <v>0.34999999980209395</v>
      </c>
      <c r="I73" s="95">
        <v>13525.84</v>
      </c>
      <c r="J73" s="20" t="s">
        <v>1027</v>
      </c>
      <c r="K73" s="96">
        <f t="shared" ref="K73:K136" si="23">I73-J73</f>
        <v>4.0000000000873115E-2</v>
      </c>
      <c r="L73" s="95">
        <v>5157.54</v>
      </c>
      <c r="M73" s="20" t="s">
        <v>1028</v>
      </c>
      <c r="N73" s="96">
        <f t="shared" ref="N73:N136" si="24">L73-M73</f>
        <v>0</v>
      </c>
      <c r="O73" s="95">
        <v>0</v>
      </c>
      <c r="P73" s="20" t="s">
        <v>55</v>
      </c>
      <c r="Q73" s="96">
        <f t="shared" ref="Q73:Q136" si="25">O73-P73</f>
        <v>0</v>
      </c>
      <c r="R73" s="95">
        <v>52540846.91000022</v>
      </c>
      <c r="S73" s="20">
        <v>52540820</v>
      </c>
      <c r="T73" s="96">
        <f t="shared" ref="T73:T136" si="26">R73-S73</f>
        <v>26.910000219941139</v>
      </c>
      <c r="U73" s="221">
        <f t="shared" si="13"/>
        <v>1</v>
      </c>
      <c r="W73" s="133" t="s">
        <v>43</v>
      </c>
      <c r="X73" s="114">
        <f t="shared" si="14"/>
        <v>0</v>
      </c>
      <c r="Y73" s="115">
        <f t="shared" si="15"/>
        <v>0</v>
      </c>
      <c r="Z73" s="115">
        <f t="shared" si="16"/>
        <v>0</v>
      </c>
      <c r="AA73" s="115">
        <f t="shared" si="17"/>
        <v>0</v>
      </c>
      <c r="AB73" s="115">
        <f t="shared" si="18"/>
        <v>0</v>
      </c>
      <c r="AC73" s="121">
        <f t="shared" si="19"/>
        <v>0</v>
      </c>
    </row>
    <row r="74" spans="1:29" ht="15.75">
      <c r="A74" s="255"/>
      <c r="B74" s="104" t="s">
        <v>44</v>
      </c>
      <c r="C74" s="95">
        <v>111547467.13999422</v>
      </c>
      <c r="D74" s="20">
        <v>111</v>
      </c>
      <c r="E74" s="96">
        <f t="shared" si="21"/>
        <v>111547356.13999422</v>
      </c>
      <c r="F74" s="95">
        <v>1197208.3400000001</v>
      </c>
      <c r="G74" s="20" t="s">
        <v>155</v>
      </c>
      <c r="H74" s="96">
        <f t="shared" si="22"/>
        <v>1197207.3400000001</v>
      </c>
      <c r="I74" s="95">
        <v>614858.13</v>
      </c>
      <c r="J74" s="20" t="s">
        <v>1029</v>
      </c>
      <c r="K74" s="96">
        <f t="shared" si="23"/>
        <v>614244.13</v>
      </c>
      <c r="L74" s="95">
        <v>245470.59</v>
      </c>
      <c r="M74" s="20" t="s">
        <v>1030</v>
      </c>
      <c r="N74" s="96">
        <f t="shared" si="24"/>
        <v>245225.59</v>
      </c>
      <c r="O74" s="95">
        <v>352456.99</v>
      </c>
      <c r="P74" s="20" t="s">
        <v>820</v>
      </c>
      <c r="Q74" s="96">
        <f t="shared" si="25"/>
        <v>352104.99</v>
      </c>
      <c r="R74" s="95">
        <v>110367189.34999423</v>
      </c>
      <c r="S74" s="20">
        <v>109</v>
      </c>
      <c r="T74" s="96">
        <f t="shared" si="26"/>
        <v>110367080.34999423</v>
      </c>
      <c r="U74" s="221">
        <f t="shared" si="13"/>
        <v>1</v>
      </c>
      <c r="W74" s="104" t="s">
        <v>44</v>
      </c>
      <c r="X74" s="114">
        <f t="shared" si="14"/>
        <v>1</v>
      </c>
      <c r="Y74" s="115">
        <f t="shared" si="15"/>
        <v>1</v>
      </c>
      <c r="Z74" s="115">
        <f t="shared" si="16"/>
        <v>1</v>
      </c>
      <c r="AA74" s="115">
        <f t="shared" si="17"/>
        <v>1</v>
      </c>
      <c r="AB74" s="115">
        <f t="shared" si="18"/>
        <v>1</v>
      </c>
      <c r="AC74" s="121">
        <f t="shared" si="19"/>
        <v>1</v>
      </c>
    </row>
    <row r="75" spans="1:29" ht="15.75">
      <c r="A75" s="255"/>
      <c r="B75" s="133" t="s">
        <v>45</v>
      </c>
      <c r="C75" s="95">
        <v>70408154.681397855</v>
      </c>
      <c r="D75" s="20"/>
      <c r="E75" s="96">
        <f t="shared" si="21"/>
        <v>70408154.681397855</v>
      </c>
      <c r="F75" s="95">
        <v>1210499.4800000007</v>
      </c>
      <c r="G75" s="20"/>
      <c r="H75" s="96">
        <f t="shared" si="22"/>
        <v>1210499.4800000007</v>
      </c>
      <c r="I75" s="95">
        <v>112604.37</v>
      </c>
      <c r="J75" s="20"/>
      <c r="K75" s="96">
        <f t="shared" si="23"/>
        <v>112604.37</v>
      </c>
      <c r="L75" s="95">
        <v>6666.5</v>
      </c>
      <c r="M75" s="20"/>
      <c r="N75" s="96">
        <f t="shared" si="24"/>
        <v>6666.5</v>
      </c>
      <c r="O75" s="95">
        <v>283639.61</v>
      </c>
      <c r="P75" s="20"/>
      <c r="Q75" s="96">
        <f t="shared" si="25"/>
        <v>283639.61</v>
      </c>
      <c r="R75" s="95">
        <v>69019953.461397856</v>
      </c>
      <c r="S75" s="20"/>
      <c r="T75" s="96">
        <f t="shared" si="26"/>
        <v>69019953.461397856</v>
      </c>
      <c r="U75" s="221">
        <f t="shared" si="13"/>
        <v>0</v>
      </c>
      <c r="W75" s="133" t="s">
        <v>45</v>
      </c>
      <c r="X75" s="114">
        <f t="shared" si="14"/>
        <v>0</v>
      </c>
      <c r="Y75" s="115">
        <f t="shared" si="15"/>
        <v>0</v>
      </c>
      <c r="Z75" s="115">
        <f t="shared" si="16"/>
        <v>0</v>
      </c>
      <c r="AA75" s="115">
        <f t="shared" si="17"/>
        <v>0</v>
      </c>
      <c r="AB75" s="115">
        <f t="shared" si="18"/>
        <v>0</v>
      </c>
      <c r="AC75" s="121">
        <f t="shared" si="19"/>
        <v>0</v>
      </c>
    </row>
    <row r="76" spans="1:29" ht="15.75">
      <c r="A76" s="255"/>
      <c r="B76" s="133" t="s">
        <v>46</v>
      </c>
      <c r="C76" s="95">
        <v>134242279.65999836</v>
      </c>
      <c r="D76" s="20"/>
      <c r="E76" s="96">
        <f t="shared" si="21"/>
        <v>134242279.65999836</v>
      </c>
      <c r="F76" s="95">
        <v>1833581.8700000013</v>
      </c>
      <c r="G76" s="20"/>
      <c r="H76" s="96">
        <f t="shared" si="22"/>
        <v>1833581.8700000013</v>
      </c>
      <c r="I76" s="95">
        <v>164646.01</v>
      </c>
      <c r="J76" s="20"/>
      <c r="K76" s="96">
        <f t="shared" si="23"/>
        <v>164646.01</v>
      </c>
      <c r="L76" s="95">
        <v>138963.62</v>
      </c>
      <c r="M76" s="20"/>
      <c r="N76" s="96">
        <f t="shared" si="24"/>
        <v>138963.62</v>
      </c>
      <c r="O76" s="95">
        <v>1226515.8999999997</v>
      </c>
      <c r="P76" s="20"/>
      <c r="Q76" s="96">
        <f t="shared" si="25"/>
        <v>1226515.8999999997</v>
      </c>
      <c r="R76" s="95">
        <v>131207864.27999835</v>
      </c>
      <c r="S76" s="20"/>
      <c r="T76" s="96">
        <f t="shared" si="26"/>
        <v>131207864.27999835</v>
      </c>
      <c r="U76" s="221">
        <f t="shared" si="13"/>
        <v>0</v>
      </c>
      <c r="W76" s="133" t="s">
        <v>46</v>
      </c>
      <c r="X76" s="114">
        <f t="shared" si="14"/>
        <v>0</v>
      </c>
      <c r="Y76" s="115">
        <f t="shared" si="15"/>
        <v>0</v>
      </c>
      <c r="Z76" s="115">
        <f t="shared" si="16"/>
        <v>0</v>
      </c>
      <c r="AA76" s="115">
        <f t="shared" si="17"/>
        <v>0</v>
      </c>
      <c r="AB76" s="115">
        <f t="shared" si="18"/>
        <v>0</v>
      </c>
      <c r="AC76" s="121">
        <f t="shared" si="19"/>
        <v>0</v>
      </c>
    </row>
    <row r="77" spans="1:29" ht="15.75">
      <c r="A77" s="255"/>
      <c r="B77" s="133" t="s">
        <v>47</v>
      </c>
      <c r="C77" s="95">
        <v>38081992.490000166</v>
      </c>
      <c r="D77" s="20"/>
      <c r="E77" s="96">
        <f t="shared" si="21"/>
        <v>38081992.490000166</v>
      </c>
      <c r="F77" s="95">
        <v>652653.47999999986</v>
      </c>
      <c r="G77" s="20"/>
      <c r="H77" s="96">
        <f t="shared" si="22"/>
        <v>652653.47999999986</v>
      </c>
      <c r="I77" s="95">
        <v>82026.25</v>
      </c>
      <c r="J77" s="20"/>
      <c r="K77" s="96">
        <f t="shared" si="23"/>
        <v>82026.25</v>
      </c>
      <c r="L77" s="95">
        <v>382193.43999999994</v>
      </c>
      <c r="M77" s="20"/>
      <c r="N77" s="96">
        <f t="shared" si="24"/>
        <v>382193.43999999994</v>
      </c>
      <c r="O77" s="95">
        <v>0</v>
      </c>
      <c r="P77" s="20"/>
      <c r="Q77" s="96">
        <f t="shared" si="25"/>
        <v>0</v>
      </c>
      <c r="R77" s="95">
        <v>42151612.570000164</v>
      </c>
      <c r="S77" s="20"/>
      <c r="T77" s="96">
        <f t="shared" si="26"/>
        <v>42151612.570000164</v>
      </c>
      <c r="U77" s="221">
        <f t="shared" si="13"/>
        <v>0</v>
      </c>
      <c r="W77" s="133" t="s">
        <v>47</v>
      </c>
      <c r="X77" s="114">
        <f t="shared" si="14"/>
        <v>0</v>
      </c>
      <c r="Y77" s="115">
        <f t="shared" si="15"/>
        <v>0</v>
      </c>
      <c r="Z77" s="115">
        <f t="shared" si="16"/>
        <v>0</v>
      </c>
      <c r="AA77" s="115">
        <f t="shared" si="17"/>
        <v>0</v>
      </c>
      <c r="AB77" s="115">
        <f t="shared" si="18"/>
        <v>0</v>
      </c>
      <c r="AC77" s="121">
        <f t="shared" si="19"/>
        <v>0</v>
      </c>
    </row>
    <row r="78" spans="1:29" ht="15.75">
      <c r="A78" s="255"/>
      <c r="B78" s="133" t="s">
        <v>48</v>
      </c>
      <c r="C78" s="95">
        <v>129121339.27999867</v>
      </c>
      <c r="D78" s="20"/>
      <c r="E78" s="96">
        <f t="shared" si="21"/>
        <v>129121339.27999867</v>
      </c>
      <c r="F78" s="95">
        <v>1531138.4800000007</v>
      </c>
      <c r="G78" s="20"/>
      <c r="H78" s="96">
        <f t="shared" si="22"/>
        <v>1531138.4800000007</v>
      </c>
      <c r="I78" s="95">
        <v>38213.22</v>
      </c>
      <c r="J78" s="20"/>
      <c r="K78" s="96">
        <f t="shared" si="23"/>
        <v>38213.22</v>
      </c>
      <c r="L78" s="95">
        <v>3183.28</v>
      </c>
      <c r="M78" s="20"/>
      <c r="N78" s="96">
        <f t="shared" si="24"/>
        <v>3183.28</v>
      </c>
      <c r="O78" s="95">
        <v>440197.00000000023</v>
      </c>
      <c r="P78" s="20"/>
      <c r="Q78" s="96">
        <f t="shared" si="25"/>
        <v>440197.00000000023</v>
      </c>
      <c r="R78" s="95">
        <v>127185033.73999861</v>
      </c>
      <c r="S78" s="20"/>
      <c r="T78" s="96">
        <f t="shared" si="26"/>
        <v>127185033.73999861</v>
      </c>
      <c r="U78" s="221">
        <f t="shared" si="13"/>
        <v>0</v>
      </c>
      <c r="W78" s="133" t="s">
        <v>48</v>
      </c>
      <c r="X78" s="114">
        <f t="shared" si="14"/>
        <v>0</v>
      </c>
      <c r="Y78" s="115">
        <f t="shared" si="15"/>
        <v>0</v>
      </c>
      <c r="Z78" s="115">
        <f t="shared" si="16"/>
        <v>0</v>
      </c>
      <c r="AA78" s="115">
        <f t="shared" si="17"/>
        <v>0</v>
      </c>
      <c r="AB78" s="115">
        <f t="shared" si="18"/>
        <v>0</v>
      </c>
      <c r="AC78" s="121">
        <f t="shared" si="19"/>
        <v>0</v>
      </c>
    </row>
    <row r="79" spans="1:29" ht="15.75">
      <c r="A79" s="255"/>
      <c r="B79" s="133" t="s">
        <v>49</v>
      </c>
      <c r="C79" s="95">
        <v>121377619.61999941</v>
      </c>
      <c r="D79" s="20"/>
      <c r="E79" s="96">
        <f t="shared" si="21"/>
        <v>121377619.61999941</v>
      </c>
      <c r="F79" s="95">
        <v>1393039.1000000006</v>
      </c>
      <c r="G79" s="20"/>
      <c r="H79" s="96">
        <f t="shared" si="22"/>
        <v>1393039.1000000006</v>
      </c>
      <c r="I79" s="95">
        <v>223883.60999999996</v>
      </c>
      <c r="J79" s="20"/>
      <c r="K79" s="96">
        <f t="shared" si="23"/>
        <v>223883.60999999996</v>
      </c>
      <c r="L79" s="95">
        <v>63101.590000000004</v>
      </c>
      <c r="M79" s="20"/>
      <c r="N79" s="96">
        <f t="shared" si="24"/>
        <v>63101.590000000004</v>
      </c>
      <c r="O79" s="95">
        <v>1071303.79</v>
      </c>
      <c r="P79" s="20"/>
      <c r="Q79" s="96">
        <f t="shared" si="25"/>
        <v>1071303.79</v>
      </c>
      <c r="R79" s="95">
        <v>119074058.7499994</v>
      </c>
      <c r="S79" s="20"/>
      <c r="T79" s="96">
        <f t="shared" si="26"/>
        <v>119074058.7499994</v>
      </c>
      <c r="U79" s="221">
        <f t="shared" si="13"/>
        <v>0</v>
      </c>
      <c r="W79" s="133" t="s">
        <v>49</v>
      </c>
      <c r="X79" s="114">
        <f t="shared" si="14"/>
        <v>0</v>
      </c>
      <c r="Y79" s="115">
        <f t="shared" si="15"/>
        <v>0</v>
      </c>
      <c r="Z79" s="115">
        <f t="shared" si="16"/>
        <v>0</v>
      </c>
      <c r="AA79" s="115">
        <f t="shared" si="17"/>
        <v>0</v>
      </c>
      <c r="AB79" s="115">
        <f t="shared" si="18"/>
        <v>0</v>
      </c>
      <c r="AC79" s="121">
        <f t="shared" si="19"/>
        <v>0</v>
      </c>
    </row>
    <row r="80" spans="1:29" ht="15.75">
      <c r="A80" s="256"/>
      <c r="B80" s="134" t="s">
        <v>50</v>
      </c>
      <c r="C80" s="97">
        <v>129813592.93999995</v>
      </c>
      <c r="D80" s="98"/>
      <c r="E80" s="99">
        <f t="shared" si="21"/>
        <v>129813592.93999995</v>
      </c>
      <c r="F80" s="97">
        <v>2250941.5799999987</v>
      </c>
      <c r="G80" s="98"/>
      <c r="H80" s="99">
        <f t="shared" si="22"/>
        <v>2250941.5799999987</v>
      </c>
      <c r="I80" s="97">
        <v>243381.17</v>
      </c>
      <c r="J80" s="98"/>
      <c r="K80" s="99">
        <f t="shared" si="23"/>
        <v>243381.17</v>
      </c>
      <c r="L80" s="97">
        <v>144925.98000000001</v>
      </c>
      <c r="M80" s="98"/>
      <c r="N80" s="99">
        <f t="shared" si="24"/>
        <v>144925.98000000001</v>
      </c>
      <c r="O80" s="97">
        <v>386706.64</v>
      </c>
      <c r="P80" s="98"/>
      <c r="Q80" s="99">
        <f t="shared" si="25"/>
        <v>386706.64</v>
      </c>
      <c r="R80" s="97">
        <v>127274399.90999995</v>
      </c>
      <c r="S80" s="98"/>
      <c r="T80" s="99">
        <f t="shared" si="26"/>
        <v>127274399.90999995</v>
      </c>
      <c r="U80" s="222">
        <f t="shared" si="13"/>
        <v>0</v>
      </c>
      <c r="W80" s="134" t="s">
        <v>50</v>
      </c>
      <c r="X80" s="114">
        <f t="shared" si="14"/>
        <v>0</v>
      </c>
      <c r="Y80" s="115">
        <f t="shared" si="15"/>
        <v>0</v>
      </c>
      <c r="Z80" s="115">
        <f t="shared" si="16"/>
        <v>0</v>
      </c>
      <c r="AA80" s="115">
        <f t="shared" si="17"/>
        <v>0</v>
      </c>
      <c r="AB80" s="115">
        <f t="shared" si="18"/>
        <v>0</v>
      </c>
      <c r="AC80" s="121">
        <f t="shared" si="19"/>
        <v>0</v>
      </c>
    </row>
    <row r="81" spans="1:29" ht="15.75" customHeight="1">
      <c r="A81" s="254">
        <v>42592</v>
      </c>
      <c r="B81" s="133" t="s">
        <v>42</v>
      </c>
      <c r="C81" s="95">
        <v>64362504.069999374</v>
      </c>
      <c r="D81" s="20"/>
      <c r="E81" s="96">
        <f t="shared" si="21"/>
        <v>64362504.069999374</v>
      </c>
      <c r="F81" s="95">
        <v>748843.73999999976</v>
      </c>
      <c r="G81" s="20"/>
      <c r="H81" s="96">
        <f t="shared" si="22"/>
        <v>748843.73999999976</v>
      </c>
      <c r="I81" s="95">
        <v>10770.960000000001</v>
      </c>
      <c r="J81" s="20"/>
      <c r="K81" s="96">
        <f t="shared" si="23"/>
        <v>10770.960000000001</v>
      </c>
      <c r="L81" s="95">
        <v>9026.5</v>
      </c>
      <c r="M81" s="20"/>
      <c r="N81" s="96">
        <f t="shared" si="24"/>
        <v>9026.5</v>
      </c>
      <c r="O81" s="95">
        <v>398716.65999999986</v>
      </c>
      <c r="P81" s="20"/>
      <c r="Q81" s="96">
        <f t="shared" si="25"/>
        <v>398716.65999999986</v>
      </c>
      <c r="R81" s="95">
        <v>63216688.129999384</v>
      </c>
      <c r="S81" s="20"/>
      <c r="T81" s="96">
        <f t="shared" si="26"/>
        <v>63216688.129999384</v>
      </c>
      <c r="U81" s="221">
        <f t="shared" si="13"/>
        <v>0</v>
      </c>
      <c r="W81" s="132" t="s">
        <v>42</v>
      </c>
      <c r="X81" s="110">
        <f t="shared" si="14"/>
        <v>0</v>
      </c>
      <c r="Y81" s="111">
        <f t="shared" si="15"/>
        <v>0</v>
      </c>
      <c r="Z81" s="111">
        <f t="shared" si="16"/>
        <v>0</v>
      </c>
      <c r="AA81" s="111">
        <f t="shared" si="17"/>
        <v>0</v>
      </c>
      <c r="AB81" s="111">
        <f t="shared" si="18"/>
        <v>0</v>
      </c>
      <c r="AC81" s="123">
        <f t="shared" si="19"/>
        <v>0</v>
      </c>
    </row>
    <row r="82" spans="1:29" ht="15.75">
      <c r="A82" s="255"/>
      <c r="B82" s="133" t="s">
        <v>43</v>
      </c>
      <c r="C82" s="95">
        <v>52540846.91000022</v>
      </c>
      <c r="D82" s="20">
        <v>52540820</v>
      </c>
      <c r="E82" s="96">
        <f t="shared" si="21"/>
        <v>26.910000219941139</v>
      </c>
      <c r="F82" s="95">
        <v>404860.84</v>
      </c>
      <c r="G82" s="20" t="s">
        <v>821</v>
      </c>
      <c r="H82" s="96">
        <f t="shared" si="22"/>
        <v>-0.15999999997438863</v>
      </c>
      <c r="I82" s="95">
        <v>0</v>
      </c>
      <c r="J82" s="20" t="s">
        <v>55</v>
      </c>
      <c r="K82" s="96">
        <f t="shared" si="23"/>
        <v>0</v>
      </c>
      <c r="L82" s="95">
        <v>0</v>
      </c>
      <c r="M82" s="20" t="s">
        <v>55</v>
      </c>
      <c r="N82" s="96">
        <f t="shared" si="24"/>
        <v>0</v>
      </c>
      <c r="O82" s="95">
        <v>165198.42000000001</v>
      </c>
      <c r="P82" s="20" t="s">
        <v>822</v>
      </c>
      <c r="Q82" s="96">
        <f t="shared" si="25"/>
        <v>0.42000000001280569</v>
      </c>
      <c r="R82" s="95">
        <v>51970787.650000222</v>
      </c>
      <c r="S82" s="20">
        <v>51970760</v>
      </c>
      <c r="T82" s="96">
        <f t="shared" si="26"/>
        <v>27.650000222027302</v>
      </c>
      <c r="U82" s="221">
        <f t="shared" si="13"/>
        <v>1</v>
      </c>
      <c r="W82" s="133" t="s">
        <v>43</v>
      </c>
      <c r="X82" s="114">
        <f t="shared" si="14"/>
        <v>0</v>
      </c>
      <c r="Y82" s="115">
        <f t="shared" si="15"/>
        <v>0</v>
      </c>
      <c r="Z82" s="115">
        <f t="shared" si="16"/>
        <v>0</v>
      </c>
      <c r="AA82" s="115">
        <f t="shared" si="17"/>
        <v>0</v>
      </c>
      <c r="AB82" s="115">
        <f t="shared" si="18"/>
        <v>0</v>
      </c>
      <c r="AC82" s="121">
        <f t="shared" si="19"/>
        <v>0</v>
      </c>
    </row>
    <row r="83" spans="1:29" ht="15.75">
      <c r="A83" s="255"/>
      <c r="B83" s="104" t="s">
        <v>44</v>
      </c>
      <c r="C83" s="95">
        <v>110367189.34999423</v>
      </c>
      <c r="D83" s="20">
        <v>109</v>
      </c>
      <c r="E83" s="96">
        <f t="shared" si="21"/>
        <v>110367080.34999423</v>
      </c>
      <c r="F83" s="95">
        <v>2395548.1200000006</v>
      </c>
      <c r="G83" s="20" t="s">
        <v>509</v>
      </c>
      <c r="H83" s="96">
        <f t="shared" si="22"/>
        <v>2395546.1200000006</v>
      </c>
      <c r="I83" s="95">
        <v>376369.61</v>
      </c>
      <c r="J83" s="20" t="s">
        <v>1031</v>
      </c>
      <c r="K83" s="96">
        <f t="shared" si="23"/>
        <v>375993.61</v>
      </c>
      <c r="L83" s="95">
        <v>142738.73000000007</v>
      </c>
      <c r="M83" s="20" t="s">
        <v>1032</v>
      </c>
      <c r="N83" s="96">
        <f t="shared" si="24"/>
        <v>142596.73000000007</v>
      </c>
      <c r="O83" s="95">
        <v>0</v>
      </c>
      <c r="P83" s="20" t="s">
        <v>55</v>
      </c>
      <c r="Q83" s="96">
        <f t="shared" si="25"/>
        <v>0</v>
      </c>
      <c r="R83" s="95">
        <v>123981992.68999425</v>
      </c>
      <c r="S83" s="20">
        <v>123</v>
      </c>
      <c r="T83" s="96">
        <f t="shared" si="26"/>
        <v>123981869.68999425</v>
      </c>
      <c r="U83" s="221">
        <f t="shared" ref="U83:U146" si="27">IF(D83=0,0,1)</f>
        <v>1</v>
      </c>
      <c r="W83" s="104" t="s">
        <v>44</v>
      </c>
      <c r="X83" s="114">
        <f t="shared" ref="X83:X146" si="28">+IF(AND(C83&lt;&gt;0,D83&lt;&gt;0,OR(E83&gt;100,E83&lt;-100)),1,0)</f>
        <v>1</v>
      </c>
      <c r="Y83" s="115">
        <f t="shared" ref="Y83:Y146" si="29">+IF(AND(F83&lt;&gt;0,G83&lt;&gt;0,OR(H83&gt;100,H83&lt;-100)),1,0)</f>
        <v>1</v>
      </c>
      <c r="Z83" s="115">
        <f t="shared" ref="Z83:Z146" si="30">+IF(AND(I83&lt;&gt;0,J83&lt;&gt;0,OR(K83&gt;100,K83&lt;-100)),1,0)</f>
        <v>1</v>
      </c>
      <c r="AA83" s="115">
        <f t="shared" ref="AA83:AA146" si="31">+IF(AND(L83&lt;&gt;0,M83&lt;&gt;0,OR(N83&gt;100,N83&lt;-100)),1,0)</f>
        <v>1</v>
      </c>
      <c r="AB83" s="115">
        <f t="shared" ref="AB83:AB146" si="32">+IF(AND(O83&lt;&gt;0,P83&lt;&gt;0,OR(Q83&gt;100,Q83&lt;-100)),1,0)</f>
        <v>0</v>
      </c>
      <c r="AC83" s="121">
        <f t="shared" ref="AC83:AC146" si="33">+IF(AND(R83&lt;&gt;0,S83&lt;&gt;0,OR(T83&gt;100,T83&lt;-100)),1,0)</f>
        <v>1</v>
      </c>
    </row>
    <row r="84" spans="1:29" ht="15.75">
      <c r="A84" s="255"/>
      <c r="B84" s="133" t="s">
        <v>45</v>
      </c>
      <c r="C84" s="95">
        <v>69019953.461397856</v>
      </c>
      <c r="D84" s="20">
        <v>0</v>
      </c>
      <c r="E84" s="96">
        <f t="shared" si="21"/>
        <v>69019953.461397856</v>
      </c>
      <c r="F84" s="95">
        <v>1245634.9800000002</v>
      </c>
      <c r="G84" s="20"/>
      <c r="H84" s="96">
        <f t="shared" si="22"/>
        <v>1245634.9800000002</v>
      </c>
      <c r="I84" s="95">
        <v>137822.84999999998</v>
      </c>
      <c r="J84" s="20"/>
      <c r="K84" s="96">
        <f t="shared" si="23"/>
        <v>137822.84999999998</v>
      </c>
      <c r="L84" s="95">
        <v>73445.490000000005</v>
      </c>
      <c r="M84" s="20"/>
      <c r="N84" s="96">
        <f t="shared" si="24"/>
        <v>73445.490000000005</v>
      </c>
      <c r="O84" s="95">
        <v>0</v>
      </c>
      <c r="P84" s="20"/>
      <c r="Q84" s="96">
        <f t="shared" si="25"/>
        <v>0</v>
      </c>
      <c r="R84" s="95">
        <v>67838695.841397852</v>
      </c>
      <c r="S84" s="20">
        <v>0</v>
      </c>
      <c r="T84" s="96">
        <f t="shared" si="26"/>
        <v>67838695.841397852</v>
      </c>
      <c r="U84" s="221">
        <f t="shared" si="27"/>
        <v>0</v>
      </c>
      <c r="W84" s="133" t="s">
        <v>45</v>
      </c>
      <c r="X84" s="114">
        <f t="shared" si="28"/>
        <v>0</v>
      </c>
      <c r="Y84" s="115">
        <f t="shared" si="29"/>
        <v>0</v>
      </c>
      <c r="Z84" s="115">
        <f t="shared" si="30"/>
        <v>0</v>
      </c>
      <c r="AA84" s="115">
        <f t="shared" si="31"/>
        <v>0</v>
      </c>
      <c r="AB84" s="115">
        <f t="shared" si="32"/>
        <v>0</v>
      </c>
      <c r="AC84" s="121">
        <f t="shared" si="33"/>
        <v>0</v>
      </c>
    </row>
    <row r="85" spans="1:29" ht="15.75">
      <c r="A85" s="255"/>
      <c r="B85" s="133" t="s">
        <v>46</v>
      </c>
      <c r="C85" s="95">
        <v>131207864.27999835</v>
      </c>
      <c r="D85" s="20">
        <v>131207600</v>
      </c>
      <c r="E85" s="96">
        <f t="shared" si="21"/>
        <v>264.2799983471632</v>
      </c>
      <c r="F85" s="95">
        <v>1505177.1300000006</v>
      </c>
      <c r="G85" s="20" t="s">
        <v>823</v>
      </c>
      <c r="H85" s="96">
        <f t="shared" si="22"/>
        <v>57.130000000586733</v>
      </c>
      <c r="I85" s="95">
        <v>140786.59999999998</v>
      </c>
      <c r="J85" s="20" t="s">
        <v>1033</v>
      </c>
      <c r="K85" s="96">
        <f t="shared" si="23"/>
        <v>-0.40000000002328306</v>
      </c>
      <c r="L85" s="95">
        <v>120297.59</v>
      </c>
      <c r="M85" s="20" t="s">
        <v>1034</v>
      </c>
      <c r="N85" s="96">
        <f t="shared" si="24"/>
        <v>-0.41000000000349246</v>
      </c>
      <c r="O85" s="95">
        <v>0</v>
      </c>
      <c r="P85" s="20" t="s">
        <v>824</v>
      </c>
      <c r="Q85" s="96">
        <f t="shared" si="25"/>
        <v>-105556</v>
      </c>
      <c r="R85" s="95">
        <v>129723176.15999834</v>
      </c>
      <c r="S85" s="20">
        <v>129723000</v>
      </c>
      <c r="T85" s="96">
        <f t="shared" si="26"/>
        <v>176.15999834239483</v>
      </c>
      <c r="U85" s="221">
        <f t="shared" si="27"/>
        <v>1</v>
      </c>
      <c r="W85" s="133" t="s">
        <v>46</v>
      </c>
      <c r="X85" s="114">
        <f t="shared" si="28"/>
        <v>1</v>
      </c>
      <c r="Y85" s="115">
        <f t="shared" si="29"/>
        <v>0</v>
      </c>
      <c r="Z85" s="115">
        <f t="shared" si="30"/>
        <v>0</v>
      </c>
      <c r="AA85" s="115">
        <f t="shared" si="31"/>
        <v>0</v>
      </c>
      <c r="AB85" s="115">
        <f t="shared" si="32"/>
        <v>0</v>
      </c>
      <c r="AC85" s="121">
        <f t="shared" si="33"/>
        <v>1</v>
      </c>
    </row>
    <row r="86" spans="1:29" ht="15.75">
      <c r="A86" s="255"/>
      <c r="B86" s="133" t="s">
        <v>47</v>
      </c>
      <c r="C86" s="95">
        <v>42151612.570000164</v>
      </c>
      <c r="D86" s="20"/>
      <c r="E86" s="96">
        <f t="shared" si="21"/>
        <v>42151612.570000164</v>
      </c>
      <c r="F86" s="95">
        <v>997899.01</v>
      </c>
      <c r="G86" s="20"/>
      <c r="H86" s="96">
        <f t="shared" si="22"/>
        <v>997899.01</v>
      </c>
      <c r="I86" s="95">
        <v>87007.62999999999</v>
      </c>
      <c r="J86" s="20"/>
      <c r="K86" s="96">
        <f t="shared" si="23"/>
        <v>87007.62999999999</v>
      </c>
      <c r="L86" s="95">
        <v>1569939.7799999998</v>
      </c>
      <c r="M86" s="20"/>
      <c r="N86" s="96">
        <f t="shared" si="24"/>
        <v>1569939.7799999998</v>
      </c>
      <c r="O86" s="95">
        <v>239309.85999999996</v>
      </c>
      <c r="P86" s="20"/>
      <c r="Q86" s="96">
        <f t="shared" si="25"/>
        <v>239309.85999999996</v>
      </c>
      <c r="R86" s="95">
        <v>39431471.550000168</v>
      </c>
      <c r="S86" s="20"/>
      <c r="T86" s="96">
        <f t="shared" si="26"/>
        <v>39431471.550000168</v>
      </c>
      <c r="U86" s="221">
        <f t="shared" si="27"/>
        <v>0</v>
      </c>
      <c r="W86" s="133" t="s">
        <v>47</v>
      </c>
      <c r="X86" s="114">
        <f t="shared" si="28"/>
        <v>0</v>
      </c>
      <c r="Y86" s="115">
        <f t="shared" si="29"/>
        <v>0</v>
      </c>
      <c r="Z86" s="115">
        <f t="shared" si="30"/>
        <v>0</v>
      </c>
      <c r="AA86" s="115">
        <f t="shared" si="31"/>
        <v>0</v>
      </c>
      <c r="AB86" s="115">
        <f t="shared" si="32"/>
        <v>0</v>
      </c>
      <c r="AC86" s="121">
        <f t="shared" si="33"/>
        <v>0</v>
      </c>
    </row>
    <row r="87" spans="1:29" ht="15.75">
      <c r="A87" s="255"/>
      <c r="B87" s="133" t="s">
        <v>48</v>
      </c>
      <c r="C87" s="95">
        <v>127185033.73999861</v>
      </c>
      <c r="D87" s="20"/>
      <c r="E87" s="96">
        <f t="shared" si="21"/>
        <v>127185033.73999861</v>
      </c>
      <c r="F87" s="95">
        <v>1524570.100000001</v>
      </c>
      <c r="G87" s="20"/>
      <c r="H87" s="96">
        <f t="shared" si="22"/>
        <v>1524570.100000001</v>
      </c>
      <c r="I87" s="95">
        <v>161348.19</v>
      </c>
      <c r="J87" s="20"/>
      <c r="K87" s="96">
        <f t="shared" si="23"/>
        <v>161348.19</v>
      </c>
      <c r="L87" s="95">
        <v>68257.609999999986</v>
      </c>
      <c r="M87" s="20"/>
      <c r="N87" s="96">
        <f t="shared" si="24"/>
        <v>68257.609999999986</v>
      </c>
      <c r="O87" s="95">
        <v>0</v>
      </c>
      <c r="P87" s="20"/>
      <c r="Q87" s="96">
        <f t="shared" si="25"/>
        <v>0</v>
      </c>
      <c r="R87" s="95">
        <v>125753554.21999867</v>
      </c>
      <c r="S87" s="20"/>
      <c r="T87" s="96">
        <f t="shared" si="26"/>
        <v>125753554.21999867</v>
      </c>
      <c r="U87" s="221">
        <f t="shared" si="27"/>
        <v>0</v>
      </c>
      <c r="W87" s="133" t="s">
        <v>48</v>
      </c>
      <c r="X87" s="114">
        <f t="shared" si="28"/>
        <v>0</v>
      </c>
      <c r="Y87" s="115">
        <f t="shared" si="29"/>
        <v>0</v>
      </c>
      <c r="Z87" s="115">
        <f t="shared" si="30"/>
        <v>0</v>
      </c>
      <c r="AA87" s="115">
        <f t="shared" si="31"/>
        <v>0</v>
      </c>
      <c r="AB87" s="115">
        <f t="shared" si="32"/>
        <v>0</v>
      </c>
      <c r="AC87" s="121">
        <f t="shared" si="33"/>
        <v>0</v>
      </c>
    </row>
    <row r="88" spans="1:29" ht="15.75">
      <c r="A88" s="255"/>
      <c r="B88" s="133" t="s">
        <v>49</v>
      </c>
      <c r="C88" s="95">
        <v>119074058.7499994</v>
      </c>
      <c r="D88" s="20"/>
      <c r="E88" s="96">
        <f t="shared" si="21"/>
        <v>119074058.7499994</v>
      </c>
      <c r="F88" s="95">
        <v>1318199.6100000001</v>
      </c>
      <c r="G88" s="20"/>
      <c r="H88" s="96">
        <f t="shared" si="22"/>
        <v>1318199.6100000001</v>
      </c>
      <c r="I88" s="95">
        <v>173674.78</v>
      </c>
      <c r="J88" s="20"/>
      <c r="K88" s="96">
        <f t="shared" si="23"/>
        <v>173674.78</v>
      </c>
      <c r="L88" s="95">
        <v>164443.26999999999</v>
      </c>
      <c r="M88" s="20"/>
      <c r="N88" s="96">
        <f t="shared" si="24"/>
        <v>164443.26999999999</v>
      </c>
      <c r="O88" s="95">
        <v>0</v>
      </c>
      <c r="P88" s="20"/>
      <c r="Q88" s="96">
        <f t="shared" si="25"/>
        <v>0</v>
      </c>
      <c r="R88" s="95">
        <v>117765090.64999941</v>
      </c>
      <c r="S88" s="20"/>
      <c r="T88" s="96">
        <f t="shared" si="26"/>
        <v>117765090.64999941</v>
      </c>
      <c r="U88" s="221">
        <f t="shared" si="27"/>
        <v>0</v>
      </c>
      <c r="W88" s="133" t="s">
        <v>49</v>
      </c>
      <c r="X88" s="114">
        <f t="shared" si="28"/>
        <v>0</v>
      </c>
      <c r="Y88" s="115">
        <f t="shared" si="29"/>
        <v>0</v>
      </c>
      <c r="Z88" s="115">
        <f t="shared" si="30"/>
        <v>0</v>
      </c>
      <c r="AA88" s="115">
        <f t="shared" si="31"/>
        <v>0</v>
      </c>
      <c r="AB88" s="115">
        <f t="shared" si="32"/>
        <v>0</v>
      </c>
      <c r="AC88" s="121">
        <f t="shared" si="33"/>
        <v>0</v>
      </c>
    </row>
    <row r="89" spans="1:29" ht="15.75">
      <c r="A89" s="256"/>
      <c r="B89" s="133" t="s">
        <v>50</v>
      </c>
      <c r="C89" s="95">
        <v>127274399.90999995</v>
      </c>
      <c r="D89" s="20"/>
      <c r="E89" s="96">
        <f t="shared" si="21"/>
        <v>127274399.90999995</v>
      </c>
      <c r="F89" s="95">
        <v>1104924.9100000004</v>
      </c>
      <c r="G89" s="20"/>
      <c r="H89" s="96">
        <f t="shared" si="22"/>
        <v>1104924.9100000004</v>
      </c>
      <c r="I89" s="95">
        <v>267016.96000000002</v>
      </c>
      <c r="J89" s="20"/>
      <c r="K89" s="96">
        <f t="shared" si="23"/>
        <v>267016.96000000002</v>
      </c>
      <c r="L89" s="95">
        <v>163200.95000000001</v>
      </c>
      <c r="M89" s="20"/>
      <c r="N89" s="96">
        <f t="shared" si="24"/>
        <v>163200.95000000001</v>
      </c>
      <c r="O89" s="95">
        <v>0</v>
      </c>
      <c r="P89" s="20"/>
      <c r="Q89" s="96">
        <f t="shared" si="25"/>
        <v>0</v>
      </c>
      <c r="R89" s="95">
        <v>135383148.03999993</v>
      </c>
      <c r="S89" s="20"/>
      <c r="T89" s="96">
        <f t="shared" si="26"/>
        <v>135383148.03999993</v>
      </c>
      <c r="U89" s="221">
        <f t="shared" si="27"/>
        <v>0</v>
      </c>
      <c r="W89" s="134" t="s">
        <v>50</v>
      </c>
      <c r="X89" s="118">
        <f t="shared" si="28"/>
        <v>0</v>
      </c>
      <c r="Y89" s="119">
        <f t="shared" si="29"/>
        <v>0</v>
      </c>
      <c r="Z89" s="119">
        <f t="shared" si="30"/>
        <v>0</v>
      </c>
      <c r="AA89" s="119">
        <f t="shared" si="31"/>
        <v>0</v>
      </c>
      <c r="AB89" s="119">
        <f t="shared" si="32"/>
        <v>0</v>
      </c>
      <c r="AC89" s="124">
        <f t="shared" si="33"/>
        <v>0</v>
      </c>
    </row>
    <row r="90" spans="1:29" ht="15.75" customHeight="1">
      <c r="A90" s="254">
        <v>42593</v>
      </c>
      <c r="B90" s="132" t="s">
        <v>42</v>
      </c>
      <c r="C90" s="92">
        <v>63216688.129999384</v>
      </c>
      <c r="D90" s="224"/>
      <c r="E90" s="94">
        <f t="shared" si="21"/>
        <v>63216688.129999384</v>
      </c>
      <c r="F90" s="92">
        <v>824021.08000000031</v>
      </c>
      <c r="G90" s="93"/>
      <c r="H90" s="94">
        <f t="shared" si="22"/>
        <v>824021.08000000031</v>
      </c>
      <c r="I90" s="92">
        <v>94438.75999999998</v>
      </c>
      <c r="J90" s="93"/>
      <c r="K90" s="94">
        <f t="shared" si="23"/>
        <v>94438.75999999998</v>
      </c>
      <c r="L90" s="92">
        <v>136479.34</v>
      </c>
      <c r="M90" s="93"/>
      <c r="N90" s="94">
        <f t="shared" si="24"/>
        <v>136479.34</v>
      </c>
      <c r="O90" s="92">
        <v>900222.78999999992</v>
      </c>
      <c r="P90" s="101"/>
      <c r="Q90" s="94">
        <f t="shared" si="25"/>
        <v>900222.78999999992</v>
      </c>
      <c r="R90" s="92">
        <v>61450403.679999374</v>
      </c>
      <c r="S90" s="93"/>
      <c r="T90" s="94">
        <f t="shared" si="26"/>
        <v>61450403.679999374</v>
      </c>
      <c r="U90" s="220">
        <f t="shared" si="27"/>
        <v>0</v>
      </c>
      <c r="W90" s="132" t="s">
        <v>42</v>
      </c>
      <c r="X90" s="110">
        <f t="shared" si="28"/>
        <v>0</v>
      </c>
      <c r="Y90" s="111">
        <f t="shared" si="29"/>
        <v>0</v>
      </c>
      <c r="Z90" s="111">
        <f t="shared" si="30"/>
        <v>0</v>
      </c>
      <c r="AA90" s="111">
        <f t="shared" si="31"/>
        <v>0</v>
      </c>
      <c r="AB90" s="111">
        <f t="shared" si="32"/>
        <v>0</v>
      </c>
      <c r="AC90" s="123">
        <f t="shared" si="33"/>
        <v>0</v>
      </c>
    </row>
    <row r="91" spans="1:29" ht="15.75">
      <c r="A91" s="255"/>
      <c r="B91" s="133" t="s">
        <v>43</v>
      </c>
      <c r="C91" s="95">
        <v>51970787.650000222</v>
      </c>
      <c r="D91" s="225">
        <v>51970760</v>
      </c>
      <c r="E91" s="96">
        <f t="shared" si="21"/>
        <v>27.650000222027302</v>
      </c>
      <c r="F91" s="95">
        <v>308152.58000000007</v>
      </c>
      <c r="G91" s="20" t="s">
        <v>825</v>
      </c>
      <c r="H91" s="96">
        <f t="shared" si="22"/>
        <v>-0.41999999992549419</v>
      </c>
      <c r="I91" s="95">
        <v>31601.56</v>
      </c>
      <c r="J91" s="20" t="s">
        <v>1035</v>
      </c>
      <c r="K91" s="96">
        <f t="shared" si="23"/>
        <v>-3.9999999997235136E-2</v>
      </c>
      <c r="L91" s="95">
        <v>25147.24</v>
      </c>
      <c r="M91" s="20" t="s">
        <v>1036</v>
      </c>
      <c r="N91" s="96">
        <f t="shared" si="24"/>
        <v>4.0000000000873115E-2</v>
      </c>
      <c r="O91" s="95">
        <v>268956.39999999997</v>
      </c>
      <c r="P91" s="6" t="s">
        <v>826</v>
      </c>
      <c r="Q91" s="96">
        <f t="shared" si="25"/>
        <v>0.3999999999650754</v>
      </c>
      <c r="R91" s="95">
        <v>51400132.990000218</v>
      </c>
      <c r="S91" s="20">
        <v>51400010</v>
      </c>
      <c r="T91" s="96">
        <f t="shared" si="26"/>
        <v>122.990000218153</v>
      </c>
      <c r="U91" s="221">
        <f t="shared" si="27"/>
        <v>1</v>
      </c>
      <c r="W91" s="133" t="s">
        <v>43</v>
      </c>
      <c r="X91" s="114">
        <f t="shared" si="28"/>
        <v>0</v>
      </c>
      <c r="Y91" s="115">
        <f t="shared" si="29"/>
        <v>0</v>
      </c>
      <c r="Z91" s="115">
        <f t="shared" si="30"/>
        <v>0</v>
      </c>
      <c r="AA91" s="115">
        <f t="shared" si="31"/>
        <v>0</v>
      </c>
      <c r="AB91" s="115">
        <f t="shared" si="32"/>
        <v>0</v>
      </c>
      <c r="AC91" s="121">
        <f t="shared" si="33"/>
        <v>1</v>
      </c>
    </row>
    <row r="92" spans="1:29" ht="15.75">
      <c r="A92" s="255"/>
      <c r="B92" s="104" t="s">
        <v>44</v>
      </c>
      <c r="C92" s="95">
        <v>123981992.68999425</v>
      </c>
      <c r="D92" s="225">
        <v>123</v>
      </c>
      <c r="E92" s="96">
        <f t="shared" si="21"/>
        <v>123981869.68999425</v>
      </c>
      <c r="F92" s="95">
        <v>1781519.8900000004</v>
      </c>
      <c r="G92" s="20" t="s">
        <v>155</v>
      </c>
      <c r="H92" s="96">
        <f t="shared" si="22"/>
        <v>1781518.8900000004</v>
      </c>
      <c r="I92" s="95">
        <v>115864.98</v>
      </c>
      <c r="J92" s="20" t="s">
        <v>1037</v>
      </c>
      <c r="K92" s="96">
        <f t="shared" si="23"/>
        <v>115749.98</v>
      </c>
      <c r="L92" s="95">
        <v>29231.83</v>
      </c>
      <c r="M92" s="20" t="s">
        <v>1038</v>
      </c>
      <c r="N92" s="96">
        <f t="shared" si="24"/>
        <v>29202.83</v>
      </c>
      <c r="O92" s="95">
        <v>850724.06</v>
      </c>
      <c r="P92" s="6" t="s">
        <v>827</v>
      </c>
      <c r="Q92" s="96">
        <f t="shared" si="25"/>
        <v>849874.06</v>
      </c>
      <c r="R92" s="95">
        <v>136796959.32999429</v>
      </c>
      <c r="S92" s="20">
        <v>136</v>
      </c>
      <c r="T92" s="96">
        <f t="shared" si="26"/>
        <v>136796823.32999429</v>
      </c>
      <c r="U92" s="221">
        <f t="shared" si="27"/>
        <v>1</v>
      </c>
      <c r="W92" s="104" t="s">
        <v>44</v>
      </c>
      <c r="X92" s="114">
        <f t="shared" si="28"/>
        <v>1</v>
      </c>
      <c r="Y92" s="115">
        <f t="shared" si="29"/>
        <v>1</v>
      </c>
      <c r="Z92" s="115">
        <f t="shared" si="30"/>
        <v>1</v>
      </c>
      <c r="AA92" s="115">
        <f t="shared" si="31"/>
        <v>1</v>
      </c>
      <c r="AB92" s="115">
        <f t="shared" si="32"/>
        <v>1</v>
      </c>
      <c r="AC92" s="121">
        <f t="shared" si="33"/>
        <v>1</v>
      </c>
    </row>
    <row r="93" spans="1:29" ht="15.75">
      <c r="A93" s="255"/>
      <c r="B93" s="133" t="s">
        <v>45</v>
      </c>
      <c r="C93" s="95">
        <v>67838695.841397852</v>
      </c>
      <c r="D93" s="225">
        <v>67838690</v>
      </c>
      <c r="E93" s="96">
        <f t="shared" si="21"/>
        <v>5.8413978517055511</v>
      </c>
      <c r="F93" s="95">
        <v>832755.80000000063</v>
      </c>
      <c r="G93" s="20" t="s">
        <v>828</v>
      </c>
      <c r="H93" s="96">
        <f t="shared" si="22"/>
        <v>-0.19999999937135726</v>
      </c>
      <c r="I93" s="95">
        <v>6896.9000000000005</v>
      </c>
      <c r="J93" s="20" t="s">
        <v>1039</v>
      </c>
      <c r="K93" s="96">
        <f t="shared" si="23"/>
        <v>0</v>
      </c>
      <c r="L93" s="95">
        <v>35630.370000000003</v>
      </c>
      <c r="M93" s="20" t="s">
        <v>1040</v>
      </c>
      <c r="N93" s="96">
        <f t="shared" si="24"/>
        <v>-2.9999999998835847E-2</v>
      </c>
      <c r="O93" s="95">
        <v>368220.30000000016</v>
      </c>
      <c r="P93" s="6" t="s">
        <v>829</v>
      </c>
      <c r="Q93" s="96">
        <f t="shared" si="25"/>
        <v>0.30000000016298145</v>
      </c>
      <c r="R93" s="95">
        <v>66608986.271397859</v>
      </c>
      <c r="S93" s="20">
        <v>66608990</v>
      </c>
      <c r="T93" s="96">
        <f t="shared" si="26"/>
        <v>-3.7286021411418915</v>
      </c>
      <c r="U93" s="221">
        <f t="shared" si="27"/>
        <v>1</v>
      </c>
      <c r="W93" s="133" t="s">
        <v>45</v>
      </c>
      <c r="X93" s="114">
        <f t="shared" si="28"/>
        <v>0</v>
      </c>
      <c r="Y93" s="115">
        <f t="shared" si="29"/>
        <v>0</v>
      </c>
      <c r="Z93" s="115">
        <f t="shared" si="30"/>
        <v>0</v>
      </c>
      <c r="AA93" s="115">
        <f t="shared" si="31"/>
        <v>0</v>
      </c>
      <c r="AB93" s="115">
        <f t="shared" si="32"/>
        <v>0</v>
      </c>
      <c r="AC93" s="121">
        <f t="shared" si="33"/>
        <v>0</v>
      </c>
    </row>
    <row r="94" spans="1:29" ht="15.75">
      <c r="A94" s="255"/>
      <c r="B94" s="133" t="s">
        <v>46</v>
      </c>
      <c r="C94" s="95">
        <v>129723176.15999834</v>
      </c>
      <c r="D94" s="225"/>
      <c r="E94" s="96">
        <f t="shared" si="21"/>
        <v>129723176.15999834</v>
      </c>
      <c r="F94" s="95">
        <v>1341192.2600000009</v>
      </c>
      <c r="G94" s="20"/>
      <c r="H94" s="96">
        <f t="shared" si="22"/>
        <v>1341192.2600000009</v>
      </c>
      <c r="I94" s="95">
        <v>68345.78</v>
      </c>
      <c r="J94" s="20"/>
      <c r="K94" s="96">
        <f t="shared" si="23"/>
        <v>68345.78</v>
      </c>
      <c r="L94" s="95">
        <v>58709.55</v>
      </c>
      <c r="M94" s="20"/>
      <c r="N94" s="96">
        <f t="shared" si="24"/>
        <v>58709.55</v>
      </c>
      <c r="O94" s="95">
        <v>1236284.3400000001</v>
      </c>
      <c r="P94" s="6"/>
      <c r="Q94" s="96">
        <f t="shared" si="25"/>
        <v>1236284.3400000001</v>
      </c>
      <c r="R94" s="95">
        <v>127155335.78999834</v>
      </c>
      <c r="S94" s="20"/>
      <c r="T94" s="96">
        <f t="shared" si="26"/>
        <v>127155335.78999834</v>
      </c>
      <c r="U94" s="221">
        <f t="shared" si="27"/>
        <v>0</v>
      </c>
      <c r="W94" s="133" t="s">
        <v>46</v>
      </c>
      <c r="X94" s="114">
        <f t="shared" si="28"/>
        <v>0</v>
      </c>
      <c r="Y94" s="115">
        <f t="shared" si="29"/>
        <v>0</v>
      </c>
      <c r="Z94" s="115">
        <f t="shared" si="30"/>
        <v>0</v>
      </c>
      <c r="AA94" s="115">
        <f t="shared" si="31"/>
        <v>0</v>
      </c>
      <c r="AB94" s="115">
        <f t="shared" si="32"/>
        <v>0</v>
      </c>
      <c r="AC94" s="121">
        <f t="shared" si="33"/>
        <v>0</v>
      </c>
    </row>
    <row r="95" spans="1:29" ht="15.75">
      <c r="A95" s="255"/>
      <c r="B95" s="133" t="s">
        <v>47</v>
      </c>
      <c r="C95" s="95">
        <v>39431471.550000168</v>
      </c>
      <c r="D95" s="225"/>
      <c r="E95" s="96">
        <f t="shared" si="21"/>
        <v>39431471.550000168</v>
      </c>
      <c r="F95" s="95">
        <v>493467.91000000003</v>
      </c>
      <c r="G95" s="20"/>
      <c r="H95" s="96">
        <f t="shared" si="22"/>
        <v>493467.91000000003</v>
      </c>
      <c r="I95" s="95">
        <v>93550.71</v>
      </c>
      <c r="J95" s="20"/>
      <c r="K95" s="96">
        <f t="shared" si="23"/>
        <v>93550.71</v>
      </c>
      <c r="L95" s="95">
        <v>232008.81</v>
      </c>
      <c r="M95" s="20"/>
      <c r="N95" s="96">
        <f t="shared" si="24"/>
        <v>232008.81</v>
      </c>
      <c r="O95" s="95">
        <v>386798.28000000014</v>
      </c>
      <c r="P95" s="6"/>
      <c r="Q95" s="96">
        <f t="shared" si="25"/>
        <v>386798.28000000014</v>
      </c>
      <c r="R95" s="95">
        <v>41363151.030000165</v>
      </c>
      <c r="S95" s="20"/>
      <c r="T95" s="96">
        <f t="shared" si="26"/>
        <v>41363151.030000165</v>
      </c>
      <c r="U95" s="221">
        <f t="shared" si="27"/>
        <v>0</v>
      </c>
      <c r="W95" s="133" t="s">
        <v>47</v>
      </c>
      <c r="X95" s="114">
        <f t="shared" si="28"/>
        <v>0</v>
      </c>
      <c r="Y95" s="115">
        <f t="shared" si="29"/>
        <v>0</v>
      </c>
      <c r="Z95" s="115">
        <f t="shared" si="30"/>
        <v>0</v>
      </c>
      <c r="AA95" s="115">
        <f t="shared" si="31"/>
        <v>0</v>
      </c>
      <c r="AB95" s="115">
        <f t="shared" si="32"/>
        <v>0</v>
      </c>
      <c r="AC95" s="121">
        <f t="shared" si="33"/>
        <v>0</v>
      </c>
    </row>
    <row r="96" spans="1:29" ht="15.75">
      <c r="A96" s="255"/>
      <c r="B96" s="133" t="s">
        <v>48</v>
      </c>
      <c r="C96" s="95">
        <v>125753554.21999867</v>
      </c>
      <c r="D96" s="225"/>
      <c r="E96" s="96">
        <f t="shared" si="21"/>
        <v>125753554.21999867</v>
      </c>
      <c r="F96" s="95">
        <v>1654867.7699999998</v>
      </c>
      <c r="G96" s="20"/>
      <c r="H96" s="96">
        <f t="shared" si="22"/>
        <v>1654867.7699999998</v>
      </c>
      <c r="I96" s="95">
        <v>255648.52999999997</v>
      </c>
      <c r="J96" s="20"/>
      <c r="K96" s="96">
        <f t="shared" si="23"/>
        <v>255648.52999999997</v>
      </c>
      <c r="L96" s="95">
        <v>48580.899999999994</v>
      </c>
      <c r="M96" s="20"/>
      <c r="N96" s="96">
        <f t="shared" si="24"/>
        <v>48580.899999999994</v>
      </c>
      <c r="O96" s="95">
        <v>886257.1</v>
      </c>
      <c r="P96" s="6"/>
      <c r="Q96" s="96">
        <f t="shared" si="25"/>
        <v>886257.1</v>
      </c>
      <c r="R96" s="95">
        <v>123419496.97999866</v>
      </c>
      <c r="S96" s="20"/>
      <c r="T96" s="96">
        <f t="shared" si="26"/>
        <v>123419496.97999866</v>
      </c>
      <c r="U96" s="221">
        <f t="shared" si="27"/>
        <v>0</v>
      </c>
      <c r="W96" s="133" t="s">
        <v>48</v>
      </c>
      <c r="X96" s="114">
        <f t="shared" si="28"/>
        <v>0</v>
      </c>
      <c r="Y96" s="115">
        <f t="shared" si="29"/>
        <v>0</v>
      </c>
      <c r="Z96" s="115">
        <f t="shared" si="30"/>
        <v>0</v>
      </c>
      <c r="AA96" s="115">
        <f t="shared" si="31"/>
        <v>0</v>
      </c>
      <c r="AB96" s="115">
        <f t="shared" si="32"/>
        <v>0</v>
      </c>
      <c r="AC96" s="121">
        <f t="shared" si="33"/>
        <v>0</v>
      </c>
    </row>
    <row r="97" spans="1:29" ht="15.75">
      <c r="A97" s="255"/>
      <c r="B97" s="133" t="s">
        <v>49</v>
      </c>
      <c r="C97" s="95">
        <v>117765090.64999941</v>
      </c>
      <c r="D97" s="225"/>
      <c r="E97" s="96">
        <f t="shared" si="21"/>
        <v>117765090.64999941</v>
      </c>
      <c r="F97" s="95">
        <v>1047310.63</v>
      </c>
      <c r="G97" s="20"/>
      <c r="H97" s="96">
        <f t="shared" si="22"/>
        <v>1047310.63</v>
      </c>
      <c r="I97" s="95">
        <v>151859.25</v>
      </c>
      <c r="J97" s="20"/>
      <c r="K97" s="96">
        <f t="shared" si="23"/>
        <v>151859.25</v>
      </c>
      <c r="L97" s="95">
        <v>54938.87</v>
      </c>
      <c r="M97" s="20"/>
      <c r="N97" s="96">
        <f t="shared" si="24"/>
        <v>54938.87</v>
      </c>
      <c r="O97" s="95">
        <v>2385526.4500000002</v>
      </c>
      <c r="P97" s="6"/>
      <c r="Q97" s="96">
        <f t="shared" si="25"/>
        <v>2385526.4500000002</v>
      </c>
      <c r="R97" s="95">
        <v>128384799.88999939</v>
      </c>
      <c r="S97" s="20"/>
      <c r="T97" s="96">
        <f t="shared" si="26"/>
        <v>128384799.88999939</v>
      </c>
      <c r="U97" s="221">
        <f t="shared" si="27"/>
        <v>0</v>
      </c>
      <c r="W97" s="133" t="s">
        <v>49</v>
      </c>
      <c r="X97" s="114">
        <f t="shared" si="28"/>
        <v>0</v>
      </c>
      <c r="Y97" s="115">
        <f t="shared" si="29"/>
        <v>0</v>
      </c>
      <c r="Z97" s="115">
        <f t="shared" si="30"/>
        <v>0</v>
      </c>
      <c r="AA97" s="115">
        <f t="shared" si="31"/>
        <v>0</v>
      </c>
      <c r="AB97" s="115">
        <f t="shared" si="32"/>
        <v>0</v>
      </c>
      <c r="AC97" s="121">
        <f t="shared" si="33"/>
        <v>0</v>
      </c>
    </row>
    <row r="98" spans="1:29" ht="15.75">
      <c r="A98" s="256"/>
      <c r="B98" s="134" t="s">
        <v>50</v>
      </c>
      <c r="C98" s="97">
        <v>135383148.03999993</v>
      </c>
      <c r="D98" s="226"/>
      <c r="E98" s="99">
        <f t="shared" si="21"/>
        <v>135383148.03999993</v>
      </c>
      <c r="F98" s="97">
        <v>1472099.6600000006</v>
      </c>
      <c r="G98" s="98"/>
      <c r="H98" s="99">
        <f t="shared" si="22"/>
        <v>1472099.6600000006</v>
      </c>
      <c r="I98" s="97">
        <v>275888.33999999997</v>
      </c>
      <c r="J98" s="98"/>
      <c r="K98" s="99">
        <f t="shared" si="23"/>
        <v>275888.33999999997</v>
      </c>
      <c r="L98" s="97">
        <v>4624.97</v>
      </c>
      <c r="M98" s="98"/>
      <c r="N98" s="99">
        <f t="shared" si="24"/>
        <v>4624.97</v>
      </c>
      <c r="O98" s="97">
        <v>783051.22</v>
      </c>
      <c r="P98" s="103"/>
      <c r="Q98" s="99">
        <f t="shared" si="25"/>
        <v>783051.22</v>
      </c>
      <c r="R98" s="97">
        <v>138688936.62999994</v>
      </c>
      <c r="S98" s="98"/>
      <c r="T98" s="99">
        <f t="shared" si="26"/>
        <v>138688936.62999994</v>
      </c>
      <c r="U98" s="222">
        <f t="shared" si="27"/>
        <v>0</v>
      </c>
      <c r="W98" s="134" t="s">
        <v>50</v>
      </c>
      <c r="X98" s="118">
        <f t="shared" si="28"/>
        <v>0</v>
      </c>
      <c r="Y98" s="119">
        <f t="shared" si="29"/>
        <v>0</v>
      </c>
      <c r="Z98" s="119">
        <f t="shared" si="30"/>
        <v>0</v>
      </c>
      <c r="AA98" s="119">
        <f t="shared" si="31"/>
        <v>0</v>
      </c>
      <c r="AB98" s="119">
        <f t="shared" si="32"/>
        <v>0</v>
      </c>
      <c r="AC98" s="124">
        <f t="shared" si="33"/>
        <v>0</v>
      </c>
    </row>
    <row r="99" spans="1:29" ht="15.75" customHeight="1">
      <c r="A99" s="254">
        <v>42595</v>
      </c>
      <c r="B99" s="133" t="s">
        <v>42</v>
      </c>
      <c r="C99" s="95"/>
      <c r="D99" s="20"/>
      <c r="E99" s="96">
        <f t="shared" si="21"/>
        <v>0</v>
      </c>
      <c r="F99" s="95"/>
      <c r="G99" s="6"/>
      <c r="H99" s="96">
        <f t="shared" si="22"/>
        <v>0</v>
      </c>
      <c r="I99" s="95"/>
      <c r="J99" s="20"/>
      <c r="K99" s="96">
        <f t="shared" si="23"/>
        <v>0</v>
      </c>
      <c r="L99" s="95"/>
      <c r="M99" s="20"/>
      <c r="N99" s="96">
        <f t="shared" si="24"/>
        <v>0</v>
      </c>
      <c r="O99" s="95"/>
      <c r="P99" s="20"/>
      <c r="Q99" s="96">
        <f t="shared" si="25"/>
        <v>0</v>
      </c>
      <c r="R99" s="95"/>
      <c r="S99" s="6"/>
      <c r="T99" s="96">
        <f t="shared" si="26"/>
        <v>0</v>
      </c>
      <c r="U99" s="221">
        <f t="shared" si="27"/>
        <v>0</v>
      </c>
      <c r="W99" s="132" t="s">
        <v>42</v>
      </c>
      <c r="X99" s="114">
        <f t="shared" si="28"/>
        <v>0</v>
      </c>
      <c r="Y99" s="115">
        <f t="shared" si="29"/>
        <v>0</v>
      </c>
      <c r="Z99" s="115">
        <f t="shared" si="30"/>
        <v>0</v>
      </c>
      <c r="AA99" s="115">
        <f t="shared" si="31"/>
        <v>0</v>
      </c>
      <c r="AB99" s="115">
        <f t="shared" si="32"/>
        <v>0</v>
      </c>
      <c r="AC99" s="121">
        <f t="shared" si="33"/>
        <v>0</v>
      </c>
    </row>
    <row r="100" spans="1:29" ht="15.75">
      <c r="A100" s="255"/>
      <c r="B100" s="133" t="s">
        <v>43</v>
      </c>
      <c r="C100" s="95"/>
      <c r="D100" s="20"/>
      <c r="E100" s="96">
        <f t="shared" si="21"/>
        <v>0</v>
      </c>
      <c r="F100" s="95"/>
      <c r="G100" s="6"/>
      <c r="H100" s="96">
        <f t="shared" si="22"/>
        <v>0</v>
      </c>
      <c r="I100" s="95"/>
      <c r="J100" s="20"/>
      <c r="K100" s="96">
        <f t="shared" si="23"/>
        <v>0</v>
      </c>
      <c r="L100" s="95"/>
      <c r="M100" s="20"/>
      <c r="N100" s="96">
        <f t="shared" si="24"/>
        <v>0</v>
      </c>
      <c r="O100" s="95"/>
      <c r="P100" s="20"/>
      <c r="Q100" s="96">
        <f t="shared" si="25"/>
        <v>0</v>
      </c>
      <c r="R100" s="95"/>
      <c r="S100" s="6"/>
      <c r="T100" s="96">
        <f t="shared" si="26"/>
        <v>0</v>
      </c>
      <c r="U100" s="221">
        <f t="shared" si="27"/>
        <v>0</v>
      </c>
      <c r="W100" s="133" t="s">
        <v>43</v>
      </c>
      <c r="X100" s="114">
        <f t="shared" si="28"/>
        <v>0</v>
      </c>
      <c r="Y100" s="115">
        <f t="shared" si="29"/>
        <v>0</v>
      </c>
      <c r="Z100" s="115">
        <f t="shared" si="30"/>
        <v>0</v>
      </c>
      <c r="AA100" s="115">
        <f t="shared" si="31"/>
        <v>0</v>
      </c>
      <c r="AB100" s="115">
        <f t="shared" si="32"/>
        <v>0</v>
      </c>
      <c r="AC100" s="121">
        <f t="shared" si="33"/>
        <v>0</v>
      </c>
    </row>
    <row r="101" spans="1:29" ht="15.75">
      <c r="A101" s="255"/>
      <c r="B101" s="104" t="s">
        <v>44</v>
      </c>
      <c r="C101" s="95"/>
      <c r="D101" s="20"/>
      <c r="E101" s="96">
        <f t="shared" si="21"/>
        <v>0</v>
      </c>
      <c r="F101" s="95"/>
      <c r="G101" s="6"/>
      <c r="H101" s="96">
        <f t="shared" si="22"/>
        <v>0</v>
      </c>
      <c r="I101" s="95"/>
      <c r="J101" s="20"/>
      <c r="K101" s="96">
        <f t="shared" si="23"/>
        <v>0</v>
      </c>
      <c r="L101" s="95"/>
      <c r="M101" s="20"/>
      <c r="N101" s="96">
        <f t="shared" si="24"/>
        <v>0</v>
      </c>
      <c r="O101" s="95"/>
      <c r="P101" s="20"/>
      <c r="Q101" s="96">
        <f t="shared" si="25"/>
        <v>0</v>
      </c>
      <c r="R101" s="95"/>
      <c r="S101" s="6"/>
      <c r="T101" s="96">
        <f t="shared" si="26"/>
        <v>0</v>
      </c>
      <c r="U101" s="221">
        <f t="shared" si="27"/>
        <v>0</v>
      </c>
      <c r="W101" s="104" t="s">
        <v>44</v>
      </c>
      <c r="X101" s="114">
        <f t="shared" si="28"/>
        <v>0</v>
      </c>
      <c r="Y101" s="115">
        <f t="shared" si="29"/>
        <v>0</v>
      </c>
      <c r="Z101" s="115">
        <f t="shared" si="30"/>
        <v>0</v>
      </c>
      <c r="AA101" s="115">
        <f t="shared" si="31"/>
        <v>0</v>
      </c>
      <c r="AB101" s="115">
        <f t="shared" si="32"/>
        <v>0</v>
      </c>
      <c r="AC101" s="121">
        <f t="shared" si="33"/>
        <v>0</v>
      </c>
    </row>
    <row r="102" spans="1:29" ht="15.75">
      <c r="A102" s="255"/>
      <c r="B102" s="133" t="s">
        <v>45</v>
      </c>
      <c r="C102" s="95">
        <v>66608986.271397859</v>
      </c>
      <c r="D102" s="20"/>
      <c r="E102" s="96">
        <f t="shared" si="21"/>
        <v>66608986.271397859</v>
      </c>
      <c r="F102" s="95">
        <v>245291.33999999997</v>
      </c>
      <c r="G102" s="6"/>
      <c r="H102" s="96">
        <f t="shared" si="22"/>
        <v>245291.33999999997</v>
      </c>
      <c r="I102" s="95">
        <v>62654.720000000001</v>
      </c>
      <c r="J102" s="20"/>
      <c r="K102" s="96">
        <f t="shared" si="23"/>
        <v>62654.720000000001</v>
      </c>
      <c r="L102" s="95">
        <v>468.34000000000003</v>
      </c>
      <c r="M102" s="20"/>
      <c r="N102" s="96">
        <f t="shared" si="24"/>
        <v>468.34000000000003</v>
      </c>
      <c r="O102" s="95">
        <v>0</v>
      </c>
      <c r="P102" s="20"/>
      <c r="Q102" s="96">
        <f t="shared" si="25"/>
        <v>0</v>
      </c>
      <c r="R102" s="95">
        <v>66425881.311397865</v>
      </c>
      <c r="S102" s="6"/>
      <c r="T102" s="96">
        <f t="shared" si="26"/>
        <v>66425881.311397865</v>
      </c>
      <c r="U102" s="221">
        <f t="shared" si="27"/>
        <v>0</v>
      </c>
      <c r="W102" s="133" t="s">
        <v>45</v>
      </c>
      <c r="X102" s="114">
        <f t="shared" si="28"/>
        <v>0</v>
      </c>
      <c r="Y102" s="115">
        <f t="shared" si="29"/>
        <v>0</v>
      </c>
      <c r="Z102" s="115">
        <f t="shared" si="30"/>
        <v>0</v>
      </c>
      <c r="AA102" s="115">
        <f t="shared" si="31"/>
        <v>0</v>
      </c>
      <c r="AB102" s="115">
        <f t="shared" si="32"/>
        <v>0</v>
      </c>
      <c r="AC102" s="121">
        <f t="shared" si="33"/>
        <v>0</v>
      </c>
    </row>
    <row r="103" spans="1:29" ht="15.75">
      <c r="A103" s="255"/>
      <c r="B103" s="133" t="s">
        <v>46</v>
      </c>
      <c r="C103" s="95"/>
      <c r="D103" s="20"/>
      <c r="E103" s="96">
        <f t="shared" si="21"/>
        <v>0</v>
      </c>
      <c r="F103" s="95"/>
      <c r="G103" s="6"/>
      <c r="H103" s="96">
        <f t="shared" si="22"/>
        <v>0</v>
      </c>
      <c r="I103" s="95"/>
      <c r="J103" s="20"/>
      <c r="K103" s="96">
        <f t="shared" si="23"/>
        <v>0</v>
      </c>
      <c r="L103" s="95"/>
      <c r="M103" s="20"/>
      <c r="N103" s="96">
        <f t="shared" si="24"/>
        <v>0</v>
      </c>
      <c r="O103" s="95"/>
      <c r="P103" s="20"/>
      <c r="Q103" s="96">
        <f t="shared" si="25"/>
        <v>0</v>
      </c>
      <c r="R103" s="95"/>
      <c r="S103" s="6"/>
      <c r="T103" s="96">
        <f t="shared" si="26"/>
        <v>0</v>
      </c>
      <c r="U103" s="221">
        <f t="shared" si="27"/>
        <v>0</v>
      </c>
      <c r="W103" s="133" t="s">
        <v>46</v>
      </c>
      <c r="X103" s="114">
        <f t="shared" si="28"/>
        <v>0</v>
      </c>
      <c r="Y103" s="115">
        <f t="shared" si="29"/>
        <v>0</v>
      </c>
      <c r="Z103" s="115">
        <f t="shared" si="30"/>
        <v>0</v>
      </c>
      <c r="AA103" s="115">
        <f t="shared" si="31"/>
        <v>0</v>
      </c>
      <c r="AB103" s="115">
        <f t="shared" si="32"/>
        <v>0</v>
      </c>
      <c r="AC103" s="121">
        <f t="shared" si="33"/>
        <v>0</v>
      </c>
    </row>
    <row r="104" spans="1:29" ht="15.75">
      <c r="A104" s="255"/>
      <c r="B104" s="133" t="s">
        <v>47</v>
      </c>
      <c r="C104" s="95"/>
      <c r="D104" s="20"/>
      <c r="E104" s="96">
        <f t="shared" si="21"/>
        <v>0</v>
      </c>
      <c r="F104" s="95"/>
      <c r="G104" s="6"/>
      <c r="H104" s="96">
        <f t="shared" si="22"/>
        <v>0</v>
      </c>
      <c r="I104" s="95"/>
      <c r="J104" s="20"/>
      <c r="K104" s="96">
        <f t="shared" si="23"/>
        <v>0</v>
      </c>
      <c r="L104" s="95"/>
      <c r="M104" s="20"/>
      <c r="N104" s="96">
        <f t="shared" si="24"/>
        <v>0</v>
      </c>
      <c r="O104" s="95"/>
      <c r="P104" s="20"/>
      <c r="Q104" s="96">
        <f t="shared" si="25"/>
        <v>0</v>
      </c>
      <c r="R104" s="95"/>
      <c r="S104" s="6"/>
      <c r="T104" s="96">
        <f t="shared" si="26"/>
        <v>0</v>
      </c>
      <c r="U104" s="221">
        <f t="shared" si="27"/>
        <v>0</v>
      </c>
      <c r="W104" s="133" t="s">
        <v>47</v>
      </c>
      <c r="X104" s="114">
        <f t="shared" si="28"/>
        <v>0</v>
      </c>
      <c r="Y104" s="115">
        <f t="shared" si="29"/>
        <v>0</v>
      </c>
      <c r="Z104" s="115">
        <f t="shared" si="30"/>
        <v>0</v>
      </c>
      <c r="AA104" s="115">
        <f t="shared" si="31"/>
        <v>0</v>
      </c>
      <c r="AB104" s="115">
        <f t="shared" si="32"/>
        <v>0</v>
      </c>
      <c r="AC104" s="121">
        <f t="shared" si="33"/>
        <v>0</v>
      </c>
    </row>
    <row r="105" spans="1:29" ht="15.75">
      <c r="A105" s="255"/>
      <c r="B105" s="133" t="s">
        <v>48</v>
      </c>
      <c r="C105" s="95"/>
      <c r="D105" s="20"/>
      <c r="E105" s="96">
        <f t="shared" si="21"/>
        <v>0</v>
      </c>
      <c r="F105" s="95"/>
      <c r="G105" s="6"/>
      <c r="H105" s="96">
        <f t="shared" si="22"/>
        <v>0</v>
      </c>
      <c r="I105" s="95"/>
      <c r="J105" s="20"/>
      <c r="K105" s="96">
        <f t="shared" si="23"/>
        <v>0</v>
      </c>
      <c r="L105" s="95"/>
      <c r="M105" s="20"/>
      <c r="N105" s="96">
        <f t="shared" si="24"/>
        <v>0</v>
      </c>
      <c r="O105" s="95"/>
      <c r="P105" s="20"/>
      <c r="Q105" s="96">
        <f t="shared" si="25"/>
        <v>0</v>
      </c>
      <c r="R105" s="95"/>
      <c r="S105" s="6"/>
      <c r="T105" s="96">
        <f t="shared" si="26"/>
        <v>0</v>
      </c>
      <c r="U105" s="221">
        <f t="shared" si="27"/>
        <v>0</v>
      </c>
      <c r="W105" s="133" t="s">
        <v>48</v>
      </c>
      <c r="X105" s="114">
        <f t="shared" si="28"/>
        <v>0</v>
      </c>
      <c r="Y105" s="115">
        <f t="shared" si="29"/>
        <v>0</v>
      </c>
      <c r="Z105" s="115">
        <f t="shared" si="30"/>
        <v>0</v>
      </c>
      <c r="AA105" s="115">
        <f t="shared" si="31"/>
        <v>0</v>
      </c>
      <c r="AB105" s="115">
        <f t="shared" si="32"/>
        <v>0</v>
      </c>
      <c r="AC105" s="121">
        <f t="shared" si="33"/>
        <v>0</v>
      </c>
    </row>
    <row r="106" spans="1:29" ht="15.75">
      <c r="A106" s="255"/>
      <c r="B106" s="133" t="s">
        <v>49</v>
      </c>
      <c r="C106" s="95">
        <v>128384799.88999939</v>
      </c>
      <c r="D106" s="20"/>
      <c r="E106" s="96">
        <f t="shared" si="21"/>
        <v>128384799.88999939</v>
      </c>
      <c r="F106" s="95">
        <v>615048.04</v>
      </c>
      <c r="G106" s="6"/>
      <c r="H106" s="96">
        <f t="shared" si="22"/>
        <v>615048.04</v>
      </c>
      <c r="I106" s="95">
        <v>0</v>
      </c>
      <c r="J106" s="20"/>
      <c r="K106" s="96">
        <f t="shared" si="23"/>
        <v>0</v>
      </c>
      <c r="L106" s="95">
        <v>0</v>
      </c>
      <c r="M106" s="20"/>
      <c r="N106" s="96">
        <f t="shared" si="24"/>
        <v>0</v>
      </c>
      <c r="O106" s="95">
        <v>0</v>
      </c>
      <c r="P106" s="20"/>
      <c r="Q106" s="96">
        <f t="shared" si="25"/>
        <v>0</v>
      </c>
      <c r="R106" s="95">
        <v>127769751.84999941</v>
      </c>
      <c r="S106" s="6"/>
      <c r="T106" s="96">
        <f t="shared" si="26"/>
        <v>127769751.84999941</v>
      </c>
      <c r="U106" s="221">
        <f t="shared" si="27"/>
        <v>0</v>
      </c>
      <c r="W106" s="133" t="s">
        <v>49</v>
      </c>
      <c r="X106" s="114">
        <f t="shared" si="28"/>
        <v>0</v>
      </c>
      <c r="Y106" s="115">
        <f t="shared" si="29"/>
        <v>0</v>
      </c>
      <c r="Z106" s="115">
        <f t="shared" si="30"/>
        <v>0</v>
      </c>
      <c r="AA106" s="115">
        <f t="shared" si="31"/>
        <v>0</v>
      </c>
      <c r="AB106" s="115">
        <f t="shared" si="32"/>
        <v>0</v>
      </c>
      <c r="AC106" s="121">
        <f t="shared" si="33"/>
        <v>0</v>
      </c>
    </row>
    <row r="107" spans="1:29" ht="15.75">
      <c r="A107" s="256"/>
      <c r="B107" s="133" t="s">
        <v>50</v>
      </c>
      <c r="C107" s="95"/>
      <c r="D107" s="20"/>
      <c r="E107" s="96">
        <f t="shared" si="21"/>
        <v>0</v>
      </c>
      <c r="F107" s="95"/>
      <c r="G107" s="6"/>
      <c r="H107" s="96">
        <f t="shared" si="22"/>
        <v>0</v>
      </c>
      <c r="I107" s="95"/>
      <c r="J107" s="20"/>
      <c r="K107" s="96">
        <f t="shared" si="23"/>
        <v>0</v>
      </c>
      <c r="L107" s="95"/>
      <c r="M107" s="20"/>
      <c r="N107" s="96">
        <f t="shared" si="24"/>
        <v>0</v>
      </c>
      <c r="O107" s="95"/>
      <c r="P107" s="20"/>
      <c r="Q107" s="96">
        <f t="shared" si="25"/>
        <v>0</v>
      </c>
      <c r="R107" s="95"/>
      <c r="S107" s="6"/>
      <c r="T107" s="96">
        <f t="shared" si="26"/>
        <v>0</v>
      </c>
      <c r="U107" s="221">
        <f t="shared" si="27"/>
        <v>0</v>
      </c>
      <c r="W107" s="134" t="s">
        <v>50</v>
      </c>
      <c r="X107" s="118">
        <f t="shared" si="28"/>
        <v>0</v>
      </c>
      <c r="Y107" s="119">
        <f t="shared" si="29"/>
        <v>0</v>
      </c>
      <c r="Z107" s="119">
        <f t="shared" si="30"/>
        <v>0</v>
      </c>
      <c r="AA107" s="119">
        <f t="shared" si="31"/>
        <v>0</v>
      </c>
      <c r="AB107" s="119">
        <f t="shared" si="32"/>
        <v>0</v>
      </c>
      <c r="AC107" s="124">
        <f t="shared" si="33"/>
        <v>0</v>
      </c>
    </row>
    <row r="108" spans="1:29" ht="15.75" customHeight="1">
      <c r="A108" s="254">
        <v>42596</v>
      </c>
      <c r="B108" s="132" t="s">
        <v>42</v>
      </c>
      <c r="C108" s="92">
        <v>61450403.679999374</v>
      </c>
      <c r="D108" s="93"/>
      <c r="E108" s="94">
        <f t="shared" si="21"/>
        <v>61450403.679999374</v>
      </c>
      <c r="F108" s="92">
        <v>1511902.69</v>
      </c>
      <c r="G108" s="93"/>
      <c r="H108" s="94">
        <f t="shared" si="22"/>
        <v>1511902.69</v>
      </c>
      <c r="I108" s="92">
        <v>79864.350000000006</v>
      </c>
      <c r="J108" s="93"/>
      <c r="K108" s="94">
        <f t="shared" si="23"/>
        <v>79864.350000000006</v>
      </c>
      <c r="L108" s="92">
        <v>97084.98</v>
      </c>
      <c r="M108" s="93"/>
      <c r="N108" s="94">
        <f t="shared" si="24"/>
        <v>97084.98</v>
      </c>
      <c r="O108" s="92">
        <v>590878.05999999982</v>
      </c>
      <c r="P108" s="93"/>
      <c r="Q108" s="94">
        <f t="shared" si="25"/>
        <v>590878.05999999982</v>
      </c>
      <c r="R108" s="92">
        <v>62559261.999999374</v>
      </c>
      <c r="S108" s="93"/>
      <c r="T108" s="94">
        <f t="shared" si="26"/>
        <v>62559261.999999374</v>
      </c>
      <c r="U108" s="220">
        <f t="shared" si="27"/>
        <v>0</v>
      </c>
      <c r="W108" s="132" t="s">
        <v>42</v>
      </c>
      <c r="X108" s="114">
        <f t="shared" si="28"/>
        <v>0</v>
      </c>
      <c r="Y108" s="115">
        <f t="shared" si="29"/>
        <v>0</v>
      </c>
      <c r="Z108" s="115">
        <f t="shared" si="30"/>
        <v>0</v>
      </c>
      <c r="AA108" s="115">
        <f t="shared" si="31"/>
        <v>0</v>
      </c>
      <c r="AB108" s="115">
        <f t="shared" si="32"/>
        <v>0</v>
      </c>
      <c r="AC108" s="121">
        <f t="shared" si="33"/>
        <v>0</v>
      </c>
    </row>
    <row r="109" spans="1:29" ht="15.75">
      <c r="A109" s="255"/>
      <c r="B109" s="133" t="s">
        <v>43</v>
      </c>
      <c r="C109" s="95"/>
      <c r="D109" s="20"/>
      <c r="E109" s="96">
        <f t="shared" si="21"/>
        <v>0</v>
      </c>
      <c r="F109" s="95"/>
      <c r="G109" s="6"/>
      <c r="H109" s="96">
        <f t="shared" si="22"/>
        <v>0</v>
      </c>
      <c r="I109" s="95"/>
      <c r="J109" s="20"/>
      <c r="K109" s="96">
        <f t="shared" si="23"/>
        <v>0</v>
      </c>
      <c r="L109" s="95"/>
      <c r="M109" s="20"/>
      <c r="N109" s="96">
        <f t="shared" si="24"/>
        <v>0</v>
      </c>
      <c r="O109" s="95"/>
      <c r="P109" s="20"/>
      <c r="Q109" s="96">
        <f t="shared" si="25"/>
        <v>0</v>
      </c>
      <c r="R109" s="95"/>
      <c r="S109" s="20"/>
      <c r="T109" s="96">
        <f t="shared" si="26"/>
        <v>0</v>
      </c>
      <c r="U109" s="221">
        <f t="shared" si="27"/>
        <v>0</v>
      </c>
      <c r="W109" s="133" t="s">
        <v>43</v>
      </c>
      <c r="X109" s="114">
        <f t="shared" si="28"/>
        <v>0</v>
      </c>
      <c r="Y109" s="115">
        <f t="shared" si="29"/>
        <v>0</v>
      </c>
      <c r="Z109" s="115">
        <f t="shared" si="30"/>
        <v>0</v>
      </c>
      <c r="AA109" s="115">
        <f t="shared" si="31"/>
        <v>0</v>
      </c>
      <c r="AB109" s="115">
        <f t="shared" si="32"/>
        <v>0</v>
      </c>
      <c r="AC109" s="121">
        <f t="shared" si="33"/>
        <v>0</v>
      </c>
    </row>
    <row r="110" spans="1:29" ht="15.75">
      <c r="A110" s="255"/>
      <c r="B110" s="104" t="s">
        <v>44</v>
      </c>
      <c r="C110" s="95">
        <v>136796959.32999429</v>
      </c>
      <c r="D110" s="20"/>
      <c r="E110" s="96">
        <f t="shared" si="21"/>
        <v>136796959.32999429</v>
      </c>
      <c r="F110" s="95">
        <v>3910183.9699999988</v>
      </c>
      <c r="G110" s="6"/>
      <c r="H110" s="96">
        <f t="shared" si="22"/>
        <v>3910183.9699999988</v>
      </c>
      <c r="I110" s="95">
        <v>130289.47</v>
      </c>
      <c r="J110" s="20"/>
      <c r="K110" s="96">
        <f t="shared" si="23"/>
        <v>130289.47</v>
      </c>
      <c r="L110" s="95">
        <v>39162.1</v>
      </c>
      <c r="M110" s="20"/>
      <c r="N110" s="96">
        <f t="shared" si="24"/>
        <v>39162.1</v>
      </c>
      <c r="O110" s="95">
        <v>750126.22</v>
      </c>
      <c r="P110" s="20"/>
      <c r="Q110" s="96">
        <f t="shared" si="25"/>
        <v>750126.22</v>
      </c>
      <c r="R110" s="95">
        <v>132227776.50999428</v>
      </c>
      <c r="S110" s="20"/>
      <c r="T110" s="96">
        <f t="shared" si="26"/>
        <v>132227776.50999428</v>
      </c>
      <c r="U110" s="221">
        <f t="shared" si="27"/>
        <v>0</v>
      </c>
      <c r="W110" s="104" t="s">
        <v>44</v>
      </c>
      <c r="X110" s="114">
        <f t="shared" si="28"/>
        <v>0</v>
      </c>
      <c r="Y110" s="115">
        <f t="shared" si="29"/>
        <v>0</v>
      </c>
      <c r="Z110" s="115">
        <f t="shared" si="30"/>
        <v>0</v>
      </c>
      <c r="AA110" s="115">
        <f t="shared" si="31"/>
        <v>0</v>
      </c>
      <c r="AB110" s="115">
        <f t="shared" si="32"/>
        <v>0</v>
      </c>
      <c r="AC110" s="121">
        <f t="shared" si="33"/>
        <v>0</v>
      </c>
    </row>
    <row r="111" spans="1:29" ht="15.75">
      <c r="A111" s="255"/>
      <c r="B111" s="133" t="s">
        <v>45</v>
      </c>
      <c r="C111" s="95">
        <v>66425881.311397865</v>
      </c>
      <c r="D111" s="20">
        <v>66425904</v>
      </c>
      <c r="E111" s="96">
        <f t="shared" si="21"/>
        <v>-22.688602134585381</v>
      </c>
      <c r="F111" s="95">
        <v>959850.9</v>
      </c>
      <c r="G111" s="6" t="s">
        <v>830</v>
      </c>
      <c r="H111" s="96">
        <f t="shared" si="22"/>
        <v>-9.9999999976716936E-2</v>
      </c>
      <c r="I111" s="95">
        <v>140991.98000000001</v>
      </c>
      <c r="J111" s="20" t="s">
        <v>1041</v>
      </c>
      <c r="K111" s="96">
        <f t="shared" si="23"/>
        <v>-1.9999999989522621E-2</v>
      </c>
      <c r="L111" s="95">
        <v>63360.51</v>
      </c>
      <c r="M111" s="20" t="s">
        <v>1042</v>
      </c>
      <c r="N111" s="96">
        <f t="shared" si="24"/>
        <v>1.0000000002037268E-2</v>
      </c>
      <c r="O111" s="95">
        <v>139351.04999999999</v>
      </c>
      <c r="P111" s="20" t="s">
        <v>831</v>
      </c>
      <c r="Q111" s="96">
        <f t="shared" si="25"/>
        <v>4.9999999988358468E-2</v>
      </c>
      <c r="R111" s="95">
        <v>65404310.831397869</v>
      </c>
      <c r="S111" s="20">
        <v>650647845</v>
      </c>
      <c r="T111" s="96">
        <f t="shared" si="26"/>
        <v>-585243534.16860211</v>
      </c>
      <c r="U111" s="221">
        <f t="shared" si="27"/>
        <v>1</v>
      </c>
      <c r="W111" s="133" t="s">
        <v>45</v>
      </c>
      <c r="X111" s="114">
        <f t="shared" si="28"/>
        <v>0</v>
      </c>
      <c r="Y111" s="115">
        <f t="shared" si="29"/>
        <v>0</v>
      </c>
      <c r="Z111" s="115">
        <f t="shared" si="30"/>
        <v>0</v>
      </c>
      <c r="AA111" s="115">
        <f t="shared" si="31"/>
        <v>0</v>
      </c>
      <c r="AB111" s="115">
        <f t="shared" si="32"/>
        <v>0</v>
      </c>
      <c r="AC111" s="121">
        <f t="shared" si="33"/>
        <v>1</v>
      </c>
    </row>
    <row r="112" spans="1:29" ht="15.75">
      <c r="A112" s="255"/>
      <c r="B112" s="133" t="s">
        <v>46</v>
      </c>
      <c r="C112" s="95">
        <v>127155335.78999834</v>
      </c>
      <c r="D112" s="20"/>
      <c r="E112" s="96">
        <f t="shared" si="21"/>
        <v>127155335.78999834</v>
      </c>
      <c r="F112" s="95">
        <v>1829307.7399999995</v>
      </c>
      <c r="G112" s="6"/>
      <c r="H112" s="96">
        <f t="shared" si="22"/>
        <v>1829307.7399999995</v>
      </c>
      <c r="I112" s="95">
        <v>65523.079999999994</v>
      </c>
      <c r="J112" s="20"/>
      <c r="K112" s="96">
        <f t="shared" si="23"/>
        <v>65523.079999999994</v>
      </c>
      <c r="L112" s="95">
        <v>9013.6</v>
      </c>
      <c r="M112" s="20"/>
      <c r="N112" s="96">
        <f t="shared" si="24"/>
        <v>9013.6</v>
      </c>
      <c r="O112" s="95">
        <v>0</v>
      </c>
      <c r="P112" s="20"/>
      <c r="Q112" s="96">
        <f t="shared" si="25"/>
        <v>0</v>
      </c>
      <c r="R112" s="95">
        <v>132549133.26999834</v>
      </c>
      <c r="S112" s="20"/>
      <c r="T112" s="96">
        <f t="shared" si="26"/>
        <v>132549133.26999834</v>
      </c>
      <c r="U112" s="221">
        <f t="shared" si="27"/>
        <v>0</v>
      </c>
      <c r="W112" s="133" t="s">
        <v>46</v>
      </c>
      <c r="X112" s="114">
        <f t="shared" si="28"/>
        <v>0</v>
      </c>
      <c r="Y112" s="115">
        <f t="shared" si="29"/>
        <v>0</v>
      </c>
      <c r="Z112" s="115">
        <f t="shared" si="30"/>
        <v>0</v>
      </c>
      <c r="AA112" s="115">
        <f t="shared" si="31"/>
        <v>0</v>
      </c>
      <c r="AB112" s="115">
        <f t="shared" si="32"/>
        <v>0</v>
      </c>
      <c r="AC112" s="121">
        <f t="shared" si="33"/>
        <v>0</v>
      </c>
    </row>
    <row r="113" spans="1:29" ht="15.75">
      <c r="A113" s="255"/>
      <c r="B113" s="133" t="s">
        <v>47</v>
      </c>
      <c r="C113" s="95">
        <v>41363151.030000165</v>
      </c>
      <c r="D113" s="20"/>
      <c r="E113" s="96">
        <f t="shared" si="21"/>
        <v>41363151.030000165</v>
      </c>
      <c r="F113" s="95">
        <v>655628.95000000007</v>
      </c>
      <c r="G113" s="6"/>
      <c r="H113" s="96">
        <f t="shared" si="22"/>
        <v>655628.95000000007</v>
      </c>
      <c r="I113" s="95">
        <v>45227.41</v>
      </c>
      <c r="J113" s="20"/>
      <c r="K113" s="96">
        <f t="shared" si="23"/>
        <v>45227.41</v>
      </c>
      <c r="L113" s="95">
        <v>3101.2200000000003</v>
      </c>
      <c r="M113" s="20"/>
      <c r="N113" s="96">
        <f t="shared" si="24"/>
        <v>3101.2200000000003</v>
      </c>
      <c r="O113" s="95">
        <v>0</v>
      </c>
      <c r="P113" s="20"/>
      <c r="Q113" s="96">
        <f t="shared" si="25"/>
        <v>0</v>
      </c>
      <c r="R113" s="95">
        <v>40749648.27000016</v>
      </c>
      <c r="S113" s="20"/>
      <c r="T113" s="96">
        <f t="shared" si="26"/>
        <v>40749648.27000016</v>
      </c>
      <c r="U113" s="221">
        <f t="shared" si="27"/>
        <v>0</v>
      </c>
      <c r="W113" s="133" t="s">
        <v>47</v>
      </c>
      <c r="X113" s="114">
        <f t="shared" si="28"/>
        <v>0</v>
      </c>
      <c r="Y113" s="115">
        <f t="shared" si="29"/>
        <v>0</v>
      </c>
      <c r="Z113" s="115">
        <f t="shared" si="30"/>
        <v>0</v>
      </c>
      <c r="AA113" s="115">
        <f t="shared" si="31"/>
        <v>0</v>
      </c>
      <c r="AB113" s="115">
        <f t="shared" si="32"/>
        <v>0</v>
      </c>
      <c r="AC113" s="121">
        <f t="shared" si="33"/>
        <v>0</v>
      </c>
    </row>
    <row r="114" spans="1:29" ht="15.75">
      <c r="A114" s="255"/>
      <c r="B114" s="133" t="s">
        <v>48</v>
      </c>
      <c r="C114" s="95">
        <v>123419496.97999866</v>
      </c>
      <c r="D114" s="20"/>
      <c r="E114" s="96">
        <f t="shared" si="21"/>
        <v>123419496.97999866</v>
      </c>
      <c r="F114" s="95">
        <v>1877744.8500000013</v>
      </c>
      <c r="G114" s="6"/>
      <c r="H114" s="96">
        <f t="shared" si="22"/>
        <v>1877744.8500000013</v>
      </c>
      <c r="I114" s="95">
        <v>120127.30999999998</v>
      </c>
      <c r="J114" s="20"/>
      <c r="K114" s="96">
        <f t="shared" si="23"/>
        <v>120127.30999999998</v>
      </c>
      <c r="L114" s="95">
        <v>69302.490000000005</v>
      </c>
      <c r="M114" s="20"/>
      <c r="N114" s="96">
        <f t="shared" si="24"/>
        <v>69302.490000000005</v>
      </c>
      <c r="O114" s="95">
        <v>0</v>
      </c>
      <c r="P114" s="20"/>
      <c r="Q114" s="96">
        <f t="shared" si="25"/>
        <v>0</v>
      </c>
      <c r="R114" s="95">
        <v>121592576.94999866</v>
      </c>
      <c r="S114" s="20"/>
      <c r="T114" s="96">
        <f t="shared" si="26"/>
        <v>121592576.94999866</v>
      </c>
      <c r="U114" s="221">
        <f t="shared" si="27"/>
        <v>0</v>
      </c>
      <c r="W114" s="133" t="s">
        <v>48</v>
      </c>
      <c r="X114" s="114">
        <f t="shared" si="28"/>
        <v>0</v>
      </c>
      <c r="Y114" s="115">
        <f t="shared" si="29"/>
        <v>0</v>
      </c>
      <c r="Z114" s="115">
        <f t="shared" si="30"/>
        <v>0</v>
      </c>
      <c r="AA114" s="115">
        <f t="shared" si="31"/>
        <v>0</v>
      </c>
      <c r="AB114" s="115">
        <f t="shared" si="32"/>
        <v>0</v>
      </c>
      <c r="AC114" s="121">
        <f t="shared" si="33"/>
        <v>0</v>
      </c>
    </row>
    <row r="115" spans="1:29" ht="15.75">
      <c r="A115" s="255"/>
      <c r="B115" s="133" t="s">
        <v>49</v>
      </c>
      <c r="C115" s="95">
        <v>127769751.84999941</v>
      </c>
      <c r="D115" s="20"/>
      <c r="E115" s="96">
        <f t="shared" si="21"/>
        <v>127769751.84999941</v>
      </c>
      <c r="F115" s="95">
        <v>1494561.3</v>
      </c>
      <c r="G115" s="6"/>
      <c r="H115" s="96">
        <f t="shared" si="22"/>
        <v>1494561.3</v>
      </c>
      <c r="I115" s="95">
        <v>255671.04000000001</v>
      </c>
      <c r="J115" s="20"/>
      <c r="K115" s="96">
        <f t="shared" si="23"/>
        <v>255671.04000000001</v>
      </c>
      <c r="L115" s="95">
        <v>77563.429999999993</v>
      </c>
      <c r="M115" s="20"/>
      <c r="N115" s="96">
        <f t="shared" si="24"/>
        <v>77563.429999999993</v>
      </c>
      <c r="O115" s="95">
        <v>0</v>
      </c>
      <c r="P115" s="20"/>
      <c r="Q115" s="96">
        <f t="shared" si="25"/>
        <v>0</v>
      </c>
      <c r="R115" s="95">
        <v>126453298.15999942</v>
      </c>
      <c r="S115" s="20"/>
      <c r="T115" s="96">
        <f t="shared" si="26"/>
        <v>126453298.15999942</v>
      </c>
      <c r="U115" s="221">
        <f t="shared" si="27"/>
        <v>0</v>
      </c>
      <c r="W115" s="133" t="s">
        <v>49</v>
      </c>
      <c r="X115" s="114">
        <f t="shared" si="28"/>
        <v>0</v>
      </c>
      <c r="Y115" s="115">
        <f t="shared" si="29"/>
        <v>0</v>
      </c>
      <c r="Z115" s="115">
        <f t="shared" si="30"/>
        <v>0</v>
      </c>
      <c r="AA115" s="115">
        <f t="shared" si="31"/>
        <v>0</v>
      </c>
      <c r="AB115" s="115">
        <f t="shared" si="32"/>
        <v>0</v>
      </c>
      <c r="AC115" s="121">
        <f t="shared" si="33"/>
        <v>0</v>
      </c>
    </row>
    <row r="116" spans="1:29" ht="15.75">
      <c r="A116" s="256"/>
      <c r="B116" s="134" t="s">
        <v>50</v>
      </c>
      <c r="C116" s="97">
        <v>138688936.62999994</v>
      </c>
      <c r="D116" s="98"/>
      <c r="E116" s="99">
        <f t="shared" si="21"/>
        <v>138688936.62999994</v>
      </c>
      <c r="F116" s="97">
        <v>2564549.3099999996</v>
      </c>
      <c r="G116" s="103"/>
      <c r="H116" s="99">
        <f t="shared" si="22"/>
        <v>2564549.3099999996</v>
      </c>
      <c r="I116" s="97">
        <v>286289.81</v>
      </c>
      <c r="J116" s="98"/>
      <c r="K116" s="99">
        <f t="shared" si="23"/>
        <v>286289.81</v>
      </c>
      <c r="L116" s="97">
        <v>39264.080000000002</v>
      </c>
      <c r="M116" s="98"/>
      <c r="N116" s="99">
        <f t="shared" si="24"/>
        <v>39264.080000000002</v>
      </c>
      <c r="O116" s="97">
        <v>809495.82999999938</v>
      </c>
      <c r="P116" s="98"/>
      <c r="Q116" s="99">
        <f t="shared" si="25"/>
        <v>809495.82999999938</v>
      </c>
      <c r="R116" s="97">
        <v>140219297.94999996</v>
      </c>
      <c r="S116" s="98"/>
      <c r="T116" s="99">
        <f t="shared" si="26"/>
        <v>140219297.94999996</v>
      </c>
      <c r="U116" s="222">
        <f t="shared" si="27"/>
        <v>0</v>
      </c>
      <c r="W116" s="134" t="s">
        <v>50</v>
      </c>
      <c r="X116" s="114">
        <f t="shared" si="28"/>
        <v>0</v>
      </c>
      <c r="Y116" s="115">
        <f t="shared" si="29"/>
        <v>0</v>
      </c>
      <c r="Z116" s="115">
        <f t="shared" si="30"/>
        <v>0</v>
      </c>
      <c r="AA116" s="115">
        <f t="shared" si="31"/>
        <v>0</v>
      </c>
      <c r="AB116" s="115">
        <f t="shared" si="32"/>
        <v>0</v>
      </c>
      <c r="AC116" s="121">
        <f t="shared" si="33"/>
        <v>0</v>
      </c>
    </row>
    <row r="117" spans="1:29" ht="15.75" customHeight="1">
      <c r="A117" s="254">
        <v>42597</v>
      </c>
      <c r="B117" s="133" t="s">
        <v>42</v>
      </c>
      <c r="C117" s="135">
        <v>62559261.999999374</v>
      </c>
      <c r="D117" s="20"/>
      <c r="E117" s="96">
        <f t="shared" si="21"/>
        <v>62559261.999999374</v>
      </c>
      <c r="F117" s="135">
        <v>1094911.4100000001</v>
      </c>
      <c r="G117" s="20"/>
      <c r="H117" s="96">
        <f t="shared" si="22"/>
        <v>1094911.4100000001</v>
      </c>
      <c r="I117" s="135">
        <v>68682.8</v>
      </c>
      <c r="J117" s="131"/>
      <c r="K117" s="96">
        <f t="shared" si="23"/>
        <v>68682.8</v>
      </c>
      <c r="L117" s="135">
        <v>864383.18</v>
      </c>
      <c r="M117" s="131"/>
      <c r="N117" s="96">
        <f t="shared" si="24"/>
        <v>864383.18</v>
      </c>
      <c r="O117" s="135">
        <v>278690.0400000001</v>
      </c>
      <c r="P117" s="20"/>
      <c r="Q117" s="96">
        <f t="shared" si="25"/>
        <v>278690.0400000001</v>
      </c>
      <c r="R117" s="135">
        <v>63504659.679999381</v>
      </c>
      <c r="S117" s="20"/>
      <c r="T117" s="96">
        <f t="shared" si="26"/>
        <v>63504659.679999381</v>
      </c>
      <c r="U117" s="221">
        <f t="shared" si="27"/>
        <v>0</v>
      </c>
      <c r="W117" s="132" t="s">
        <v>42</v>
      </c>
      <c r="X117" s="110">
        <f t="shared" si="28"/>
        <v>0</v>
      </c>
      <c r="Y117" s="111">
        <f t="shared" si="29"/>
        <v>0</v>
      </c>
      <c r="Z117" s="111">
        <f t="shared" si="30"/>
        <v>0</v>
      </c>
      <c r="AA117" s="111">
        <f t="shared" si="31"/>
        <v>0</v>
      </c>
      <c r="AB117" s="111">
        <f t="shared" si="32"/>
        <v>0</v>
      </c>
      <c r="AC117" s="123">
        <f t="shared" si="33"/>
        <v>0</v>
      </c>
    </row>
    <row r="118" spans="1:29" ht="15.75">
      <c r="A118" s="255"/>
      <c r="B118" s="133" t="s">
        <v>43</v>
      </c>
      <c r="C118" s="95">
        <v>51400132.990000218</v>
      </c>
      <c r="D118" s="20">
        <v>51388900</v>
      </c>
      <c r="E118" s="96">
        <f t="shared" si="21"/>
        <v>11232.990000218153</v>
      </c>
      <c r="F118" s="95">
        <v>938127.49999999977</v>
      </c>
      <c r="G118" s="20" t="s">
        <v>832</v>
      </c>
      <c r="H118" s="96">
        <f t="shared" si="22"/>
        <v>-0.50000000023283064</v>
      </c>
      <c r="I118" s="95">
        <v>66909.009999999995</v>
      </c>
      <c r="J118" s="20" t="s">
        <v>1043</v>
      </c>
      <c r="K118" s="96">
        <f t="shared" si="23"/>
        <v>9.9999999947613105E-3</v>
      </c>
      <c r="L118" s="95">
        <v>36971.159999999996</v>
      </c>
      <c r="M118" s="20" t="s">
        <v>1044</v>
      </c>
      <c r="N118" s="96">
        <f t="shared" si="24"/>
        <v>999.95999999999913</v>
      </c>
      <c r="O118" s="95">
        <v>383136.59</v>
      </c>
      <c r="P118" s="20" t="s">
        <v>833</v>
      </c>
      <c r="Q118" s="96">
        <f t="shared" si="25"/>
        <v>0.59000000002561137</v>
      </c>
      <c r="R118" s="95">
        <v>51020795.700000219</v>
      </c>
      <c r="S118" s="20">
        <v>50120820</v>
      </c>
      <c r="T118" s="96">
        <f t="shared" si="26"/>
        <v>899975.70000021905</v>
      </c>
      <c r="U118" s="221">
        <f t="shared" si="27"/>
        <v>1</v>
      </c>
      <c r="W118" s="133" t="s">
        <v>43</v>
      </c>
      <c r="X118" s="114">
        <f t="shared" si="28"/>
        <v>1</v>
      </c>
      <c r="Y118" s="115">
        <f t="shared" si="29"/>
        <v>0</v>
      </c>
      <c r="Z118" s="115">
        <f t="shared" si="30"/>
        <v>0</v>
      </c>
      <c r="AA118" s="115">
        <f t="shared" si="31"/>
        <v>1</v>
      </c>
      <c r="AB118" s="115">
        <f t="shared" si="32"/>
        <v>0</v>
      </c>
      <c r="AC118" s="121">
        <f t="shared" si="33"/>
        <v>1</v>
      </c>
    </row>
    <row r="119" spans="1:29" ht="15.75">
      <c r="A119" s="255"/>
      <c r="B119" s="104" t="s">
        <v>44</v>
      </c>
      <c r="C119" s="95">
        <v>132227776.50999428</v>
      </c>
      <c r="D119" s="20">
        <v>131</v>
      </c>
      <c r="E119" s="96">
        <f t="shared" si="21"/>
        <v>132227645.50999428</v>
      </c>
      <c r="F119" s="95">
        <v>2837748.6600000006</v>
      </c>
      <c r="G119" s="20" t="s">
        <v>509</v>
      </c>
      <c r="H119" s="96">
        <f t="shared" si="22"/>
        <v>2837746.6600000006</v>
      </c>
      <c r="I119" s="95">
        <v>75885.05</v>
      </c>
      <c r="J119" s="20" t="s">
        <v>953</v>
      </c>
      <c r="K119" s="96">
        <f t="shared" si="23"/>
        <v>75810.05</v>
      </c>
      <c r="L119" s="95">
        <v>35468.83</v>
      </c>
      <c r="M119" s="20" t="s">
        <v>1045</v>
      </c>
      <c r="N119" s="96">
        <f t="shared" si="24"/>
        <v>35433.83</v>
      </c>
      <c r="O119" s="95">
        <v>475176.62000000017</v>
      </c>
      <c r="P119" s="20" t="s">
        <v>834</v>
      </c>
      <c r="Q119" s="96">
        <f t="shared" si="25"/>
        <v>474701.62000000017</v>
      </c>
      <c r="R119" s="95">
        <v>128955267.44999428</v>
      </c>
      <c r="S119" s="20">
        <v>127</v>
      </c>
      <c r="T119" s="96">
        <f t="shared" si="26"/>
        <v>128955140.44999428</v>
      </c>
      <c r="U119" s="221">
        <f t="shared" si="27"/>
        <v>1</v>
      </c>
      <c r="W119" s="104" t="s">
        <v>44</v>
      </c>
      <c r="X119" s="114">
        <f t="shared" si="28"/>
        <v>1</v>
      </c>
      <c r="Y119" s="115">
        <f t="shared" si="29"/>
        <v>1</v>
      </c>
      <c r="Z119" s="115">
        <f t="shared" si="30"/>
        <v>1</v>
      </c>
      <c r="AA119" s="115">
        <f t="shared" si="31"/>
        <v>1</v>
      </c>
      <c r="AB119" s="115">
        <f t="shared" si="32"/>
        <v>1</v>
      </c>
      <c r="AC119" s="121">
        <f t="shared" si="33"/>
        <v>1</v>
      </c>
    </row>
    <row r="120" spans="1:29" ht="15.75">
      <c r="A120" s="255"/>
      <c r="B120" s="133" t="s">
        <v>45</v>
      </c>
      <c r="C120" s="95">
        <v>65404310.831397869</v>
      </c>
      <c r="D120" s="20"/>
      <c r="E120" s="96">
        <f t="shared" si="21"/>
        <v>65404310.831397869</v>
      </c>
      <c r="F120" s="95">
        <v>837592.37</v>
      </c>
      <c r="G120" s="20"/>
      <c r="H120" s="96">
        <f t="shared" si="22"/>
        <v>837592.37</v>
      </c>
      <c r="I120" s="95">
        <v>51379.020000000004</v>
      </c>
      <c r="J120" s="20"/>
      <c r="K120" s="96">
        <f t="shared" si="23"/>
        <v>51379.020000000004</v>
      </c>
      <c r="L120" s="95">
        <v>10932.960000000001</v>
      </c>
      <c r="M120" s="20"/>
      <c r="N120" s="96">
        <f t="shared" si="24"/>
        <v>10932.960000000001</v>
      </c>
      <c r="O120" s="95">
        <v>114347.55</v>
      </c>
      <c r="P120" s="20"/>
      <c r="Q120" s="96">
        <f t="shared" si="25"/>
        <v>114347.55</v>
      </c>
      <c r="R120" s="95">
        <v>64492816.971397869</v>
      </c>
      <c r="S120" s="20"/>
      <c r="T120" s="96">
        <f t="shared" si="26"/>
        <v>64492816.971397869</v>
      </c>
      <c r="U120" s="221">
        <f t="shared" si="27"/>
        <v>0</v>
      </c>
      <c r="W120" s="133" t="s">
        <v>45</v>
      </c>
      <c r="X120" s="114">
        <f t="shared" si="28"/>
        <v>0</v>
      </c>
      <c r="Y120" s="115">
        <f t="shared" si="29"/>
        <v>0</v>
      </c>
      <c r="Z120" s="115">
        <f t="shared" si="30"/>
        <v>0</v>
      </c>
      <c r="AA120" s="115">
        <f t="shared" si="31"/>
        <v>0</v>
      </c>
      <c r="AB120" s="115">
        <f t="shared" si="32"/>
        <v>0</v>
      </c>
      <c r="AC120" s="121">
        <f t="shared" si="33"/>
        <v>0</v>
      </c>
    </row>
    <row r="121" spans="1:29" ht="15.75">
      <c r="A121" s="255"/>
      <c r="B121" s="133" t="s">
        <v>46</v>
      </c>
      <c r="C121" s="95">
        <v>132549133.26999834</v>
      </c>
      <c r="D121" s="20"/>
      <c r="E121" s="96">
        <f t="shared" si="21"/>
        <v>132549133.26999834</v>
      </c>
      <c r="F121" s="95">
        <v>1825876.03</v>
      </c>
      <c r="G121" s="20"/>
      <c r="H121" s="96">
        <f t="shared" si="22"/>
        <v>1825876.03</v>
      </c>
      <c r="I121" s="95">
        <v>114537.90000000001</v>
      </c>
      <c r="J121" s="20"/>
      <c r="K121" s="96">
        <f t="shared" si="23"/>
        <v>114537.90000000001</v>
      </c>
      <c r="L121" s="95">
        <v>73635.61</v>
      </c>
      <c r="M121" s="20"/>
      <c r="N121" s="96">
        <f t="shared" si="24"/>
        <v>73635.61</v>
      </c>
      <c r="O121" s="95">
        <v>1558840.5900000005</v>
      </c>
      <c r="P121" s="20"/>
      <c r="Q121" s="96">
        <f t="shared" si="25"/>
        <v>1558840.5900000005</v>
      </c>
      <c r="R121" s="95">
        <v>137753021.29999837</v>
      </c>
      <c r="S121" s="20"/>
      <c r="T121" s="96">
        <f t="shared" si="26"/>
        <v>137753021.29999837</v>
      </c>
      <c r="U121" s="221">
        <f t="shared" si="27"/>
        <v>0</v>
      </c>
      <c r="W121" s="133" t="s">
        <v>46</v>
      </c>
      <c r="X121" s="114">
        <f t="shared" si="28"/>
        <v>0</v>
      </c>
      <c r="Y121" s="115">
        <f t="shared" si="29"/>
        <v>0</v>
      </c>
      <c r="Z121" s="115">
        <f t="shared" si="30"/>
        <v>0</v>
      </c>
      <c r="AA121" s="115">
        <f t="shared" si="31"/>
        <v>0</v>
      </c>
      <c r="AB121" s="115">
        <f t="shared" si="32"/>
        <v>0</v>
      </c>
      <c r="AC121" s="121">
        <f t="shared" si="33"/>
        <v>0</v>
      </c>
    </row>
    <row r="122" spans="1:29" ht="15.75">
      <c r="A122" s="255"/>
      <c r="B122" s="133" t="s">
        <v>47</v>
      </c>
      <c r="C122" s="95">
        <v>40749648.27000016</v>
      </c>
      <c r="D122" s="20"/>
      <c r="E122" s="96">
        <f t="shared" si="21"/>
        <v>40749648.27000016</v>
      </c>
      <c r="F122" s="95">
        <v>586879.19000000006</v>
      </c>
      <c r="G122" s="20"/>
      <c r="H122" s="96">
        <f t="shared" si="22"/>
        <v>586879.19000000006</v>
      </c>
      <c r="I122" s="95">
        <v>52964.25</v>
      </c>
      <c r="J122" s="20"/>
      <c r="K122" s="96">
        <f t="shared" si="23"/>
        <v>52964.25</v>
      </c>
      <c r="L122" s="95">
        <v>3613.4500000000003</v>
      </c>
      <c r="M122" s="20"/>
      <c r="N122" s="96">
        <f t="shared" si="24"/>
        <v>3613.4500000000003</v>
      </c>
      <c r="O122" s="95">
        <v>0</v>
      </c>
      <c r="P122" s="20"/>
      <c r="Q122" s="96">
        <f t="shared" si="25"/>
        <v>0</v>
      </c>
      <c r="R122" s="95">
        <v>40212119.880000167</v>
      </c>
      <c r="S122" s="20"/>
      <c r="T122" s="96">
        <f t="shared" si="26"/>
        <v>40212119.880000167</v>
      </c>
      <c r="U122" s="221">
        <f t="shared" si="27"/>
        <v>0</v>
      </c>
      <c r="W122" s="133" t="s">
        <v>47</v>
      </c>
      <c r="X122" s="114">
        <f t="shared" si="28"/>
        <v>0</v>
      </c>
      <c r="Y122" s="115">
        <f t="shared" si="29"/>
        <v>0</v>
      </c>
      <c r="Z122" s="115">
        <f t="shared" si="30"/>
        <v>0</v>
      </c>
      <c r="AA122" s="115">
        <f t="shared" si="31"/>
        <v>0</v>
      </c>
      <c r="AB122" s="115">
        <f t="shared" si="32"/>
        <v>0</v>
      </c>
      <c r="AC122" s="121">
        <f t="shared" si="33"/>
        <v>0</v>
      </c>
    </row>
    <row r="123" spans="1:29" ht="15.75">
      <c r="A123" s="255"/>
      <c r="B123" s="133" t="s">
        <v>48</v>
      </c>
      <c r="C123" s="95">
        <v>121592576.94999866</v>
      </c>
      <c r="D123" s="20"/>
      <c r="E123" s="96">
        <f t="shared" si="21"/>
        <v>121592576.94999866</v>
      </c>
      <c r="F123" s="95">
        <v>1048553.1899999995</v>
      </c>
      <c r="G123" s="20"/>
      <c r="H123" s="96">
        <f t="shared" si="22"/>
        <v>1048553.1899999995</v>
      </c>
      <c r="I123" s="95">
        <v>71873.25</v>
      </c>
      <c r="J123" s="20"/>
      <c r="K123" s="96">
        <f t="shared" si="23"/>
        <v>71873.25</v>
      </c>
      <c r="L123" s="95">
        <v>70602.16</v>
      </c>
      <c r="M123" s="20"/>
      <c r="N123" s="96">
        <f t="shared" si="24"/>
        <v>70602.16</v>
      </c>
      <c r="O123" s="95">
        <v>1421525.7100000004</v>
      </c>
      <c r="P123" s="20"/>
      <c r="Q123" s="96">
        <f t="shared" si="25"/>
        <v>1421525.7100000004</v>
      </c>
      <c r="R123" s="95">
        <v>128415268.08999866</v>
      </c>
      <c r="S123" s="20"/>
      <c r="T123" s="96">
        <f t="shared" si="26"/>
        <v>128415268.08999866</v>
      </c>
      <c r="U123" s="221">
        <f t="shared" si="27"/>
        <v>0</v>
      </c>
      <c r="W123" s="133" t="s">
        <v>48</v>
      </c>
      <c r="X123" s="114">
        <f t="shared" si="28"/>
        <v>0</v>
      </c>
      <c r="Y123" s="115">
        <f t="shared" si="29"/>
        <v>0</v>
      </c>
      <c r="Z123" s="115">
        <f t="shared" si="30"/>
        <v>0</v>
      </c>
      <c r="AA123" s="115">
        <f t="shared" si="31"/>
        <v>0</v>
      </c>
      <c r="AB123" s="115">
        <f t="shared" si="32"/>
        <v>0</v>
      </c>
      <c r="AC123" s="121">
        <f t="shared" si="33"/>
        <v>0</v>
      </c>
    </row>
    <row r="124" spans="1:29" ht="15.75">
      <c r="A124" s="255"/>
      <c r="B124" s="133" t="s">
        <v>49</v>
      </c>
      <c r="C124" s="95">
        <v>126453298.15999942</v>
      </c>
      <c r="D124" s="20"/>
      <c r="E124" s="96">
        <f t="shared" si="21"/>
        <v>126453298.15999942</v>
      </c>
      <c r="F124" s="95">
        <v>1680888.87</v>
      </c>
      <c r="G124" s="20"/>
      <c r="H124" s="96">
        <f t="shared" si="22"/>
        <v>1680888.87</v>
      </c>
      <c r="I124" s="95">
        <v>135274.64000000001</v>
      </c>
      <c r="J124" s="20"/>
      <c r="K124" s="96">
        <f t="shared" si="23"/>
        <v>135274.64000000001</v>
      </c>
      <c r="L124" s="95">
        <v>136393.21</v>
      </c>
      <c r="M124" s="20"/>
      <c r="N124" s="96">
        <f t="shared" si="24"/>
        <v>136393.21</v>
      </c>
      <c r="O124" s="95">
        <v>2375129.17</v>
      </c>
      <c r="P124" s="20"/>
      <c r="Q124" s="96">
        <f t="shared" si="25"/>
        <v>2375129.17</v>
      </c>
      <c r="R124" s="95">
        <v>122396161.54999942</v>
      </c>
      <c r="S124" s="20"/>
      <c r="T124" s="96">
        <f t="shared" si="26"/>
        <v>122396161.54999942</v>
      </c>
      <c r="U124" s="221">
        <f t="shared" si="27"/>
        <v>0</v>
      </c>
      <c r="W124" s="133" t="s">
        <v>49</v>
      </c>
      <c r="X124" s="114">
        <f t="shared" si="28"/>
        <v>0</v>
      </c>
      <c r="Y124" s="115">
        <f t="shared" si="29"/>
        <v>0</v>
      </c>
      <c r="Z124" s="115">
        <f t="shared" si="30"/>
        <v>0</v>
      </c>
      <c r="AA124" s="115">
        <f t="shared" si="31"/>
        <v>0</v>
      </c>
      <c r="AB124" s="115">
        <f t="shared" si="32"/>
        <v>0</v>
      </c>
      <c r="AC124" s="121">
        <f t="shared" si="33"/>
        <v>0</v>
      </c>
    </row>
    <row r="125" spans="1:29" ht="15.75">
      <c r="A125" s="256"/>
      <c r="B125" s="133" t="s">
        <v>50</v>
      </c>
      <c r="C125" s="95">
        <v>140219297.94999996</v>
      </c>
      <c r="D125" s="20"/>
      <c r="E125" s="96">
        <f t="shared" si="21"/>
        <v>140219297.94999996</v>
      </c>
      <c r="F125" s="95">
        <v>2125793.48</v>
      </c>
      <c r="G125" s="20"/>
      <c r="H125" s="96">
        <f t="shared" si="22"/>
        <v>2125793.48</v>
      </c>
      <c r="I125" s="95">
        <v>155971.56</v>
      </c>
      <c r="J125" s="20"/>
      <c r="K125" s="96">
        <f t="shared" si="23"/>
        <v>155971.56</v>
      </c>
      <c r="L125" s="95">
        <v>3032.16</v>
      </c>
      <c r="M125" s="20"/>
      <c r="N125" s="96">
        <f t="shared" si="24"/>
        <v>3032.16</v>
      </c>
      <c r="O125" s="95">
        <v>0</v>
      </c>
      <c r="P125" s="20"/>
      <c r="Q125" s="96">
        <f t="shared" si="25"/>
        <v>0</v>
      </c>
      <c r="R125" s="95">
        <v>138246443.86999995</v>
      </c>
      <c r="S125" s="20"/>
      <c r="T125" s="96">
        <f t="shared" si="26"/>
        <v>138246443.86999995</v>
      </c>
      <c r="U125" s="221">
        <f t="shared" si="27"/>
        <v>0</v>
      </c>
      <c r="W125" s="134" t="s">
        <v>50</v>
      </c>
      <c r="X125" s="118">
        <f t="shared" si="28"/>
        <v>0</v>
      </c>
      <c r="Y125" s="119">
        <f t="shared" si="29"/>
        <v>0</v>
      </c>
      <c r="Z125" s="119">
        <f t="shared" si="30"/>
        <v>0</v>
      </c>
      <c r="AA125" s="119">
        <f t="shared" si="31"/>
        <v>0</v>
      </c>
      <c r="AB125" s="119">
        <f t="shared" si="32"/>
        <v>0</v>
      </c>
      <c r="AC125" s="124">
        <f t="shared" si="33"/>
        <v>0</v>
      </c>
    </row>
    <row r="126" spans="1:29" ht="15.75" customHeight="1">
      <c r="A126" s="254">
        <v>42598</v>
      </c>
      <c r="B126" s="132" t="s">
        <v>42</v>
      </c>
      <c r="C126" s="92">
        <v>63504659.679999381</v>
      </c>
      <c r="D126" s="148"/>
      <c r="E126" s="94">
        <f t="shared" si="21"/>
        <v>63504659.679999381</v>
      </c>
      <c r="F126" s="92">
        <v>1182994.8400000003</v>
      </c>
      <c r="G126" s="93"/>
      <c r="H126" s="94">
        <f t="shared" si="22"/>
        <v>1182994.8400000003</v>
      </c>
      <c r="I126" s="92">
        <v>17981.169999999998</v>
      </c>
      <c r="J126" s="93"/>
      <c r="K126" s="94">
        <f t="shared" si="23"/>
        <v>17981.169999999998</v>
      </c>
      <c r="L126" s="92">
        <v>0</v>
      </c>
      <c r="M126" s="93"/>
      <c r="N126" s="94">
        <f t="shared" si="24"/>
        <v>0</v>
      </c>
      <c r="O126" s="92">
        <v>0</v>
      </c>
      <c r="P126" s="148"/>
      <c r="Q126" s="94">
        <f t="shared" si="25"/>
        <v>0</v>
      </c>
      <c r="R126" s="92">
        <v>62339646.009999372</v>
      </c>
      <c r="S126" s="93"/>
      <c r="T126" s="94">
        <f t="shared" si="26"/>
        <v>62339646.009999372</v>
      </c>
      <c r="U126" s="220">
        <f t="shared" si="27"/>
        <v>0</v>
      </c>
      <c r="W126" s="132" t="s">
        <v>42</v>
      </c>
      <c r="X126" s="110">
        <f t="shared" si="28"/>
        <v>0</v>
      </c>
      <c r="Y126" s="111">
        <f t="shared" si="29"/>
        <v>0</v>
      </c>
      <c r="Z126" s="111">
        <f t="shared" si="30"/>
        <v>0</v>
      </c>
      <c r="AA126" s="111">
        <f t="shared" si="31"/>
        <v>0</v>
      </c>
      <c r="AB126" s="111">
        <f t="shared" si="32"/>
        <v>0</v>
      </c>
      <c r="AC126" s="123">
        <f t="shared" si="33"/>
        <v>0</v>
      </c>
    </row>
    <row r="127" spans="1:29" ht="15.75">
      <c r="A127" s="255"/>
      <c r="B127" s="133" t="s">
        <v>43</v>
      </c>
      <c r="C127" s="95">
        <v>51020795.700000219</v>
      </c>
      <c r="D127" s="131">
        <v>51020820</v>
      </c>
      <c r="E127" s="96">
        <f t="shared" si="21"/>
        <v>-24.29999978095293</v>
      </c>
      <c r="F127" s="95">
        <v>298761.44</v>
      </c>
      <c r="G127" s="20" t="s">
        <v>835</v>
      </c>
      <c r="H127" s="96">
        <f t="shared" si="22"/>
        <v>0.44000000000232831</v>
      </c>
      <c r="I127" s="95">
        <v>72826.67</v>
      </c>
      <c r="J127" s="20" t="s">
        <v>1046</v>
      </c>
      <c r="K127" s="96">
        <f t="shared" si="23"/>
        <v>-2.9999999998835847E-2</v>
      </c>
      <c r="L127" s="95">
        <v>18068.919999999998</v>
      </c>
      <c r="M127" s="20" t="s">
        <v>1047</v>
      </c>
      <c r="N127" s="96">
        <f t="shared" si="24"/>
        <v>1.9999999996798579E-2</v>
      </c>
      <c r="O127" s="95">
        <v>0</v>
      </c>
      <c r="P127" s="131" t="s">
        <v>55</v>
      </c>
      <c r="Q127" s="96">
        <f t="shared" si="25"/>
        <v>0</v>
      </c>
      <c r="R127" s="95">
        <v>54313282.480000228</v>
      </c>
      <c r="S127" s="20">
        <v>54313330</v>
      </c>
      <c r="T127" s="96">
        <f t="shared" si="26"/>
        <v>-47.519999772310257</v>
      </c>
      <c r="U127" s="221">
        <f t="shared" si="27"/>
        <v>1</v>
      </c>
      <c r="W127" s="133" t="s">
        <v>43</v>
      </c>
      <c r="X127" s="114">
        <f t="shared" si="28"/>
        <v>0</v>
      </c>
      <c r="Y127" s="115">
        <f t="shared" si="29"/>
        <v>0</v>
      </c>
      <c r="Z127" s="115">
        <f t="shared" si="30"/>
        <v>0</v>
      </c>
      <c r="AA127" s="115">
        <f t="shared" si="31"/>
        <v>0</v>
      </c>
      <c r="AB127" s="115">
        <f t="shared" si="32"/>
        <v>0</v>
      </c>
      <c r="AC127" s="121">
        <f t="shared" si="33"/>
        <v>0</v>
      </c>
    </row>
    <row r="128" spans="1:29" ht="15.75">
      <c r="A128" s="255"/>
      <c r="B128" s="104" t="s">
        <v>44</v>
      </c>
      <c r="C128" s="95">
        <v>128955267.44999428</v>
      </c>
      <c r="D128" s="20">
        <v>127</v>
      </c>
      <c r="E128" s="96">
        <f t="shared" si="21"/>
        <v>128955140.44999428</v>
      </c>
      <c r="F128" s="95">
        <v>2319656.4600000004</v>
      </c>
      <c r="G128" s="20" t="s">
        <v>509</v>
      </c>
      <c r="H128" s="96">
        <f t="shared" si="22"/>
        <v>2319654.4600000004</v>
      </c>
      <c r="I128" s="95">
        <v>57988.39</v>
      </c>
      <c r="J128" s="20" t="s">
        <v>1048</v>
      </c>
      <c r="K128" s="96">
        <f t="shared" si="23"/>
        <v>57931.39</v>
      </c>
      <c r="L128" s="95">
        <v>23792.670000000002</v>
      </c>
      <c r="M128" s="20" t="s">
        <v>1049</v>
      </c>
      <c r="N128" s="96">
        <f t="shared" si="24"/>
        <v>23769.670000000002</v>
      </c>
      <c r="O128" s="95">
        <v>2105</v>
      </c>
      <c r="P128" s="20" t="s">
        <v>509</v>
      </c>
      <c r="Q128" s="96">
        <f t="shared" si="25"/>
        <v>2103</v>
      </c>
      <c r="R128" s="95">
        <v>126667701.70999429</v>
      </c>
      <c r="S128" s="20">
        <v>125</v>
      </c>
      <c r="T128" s="96">
        <f t="shared" si="26"/>
        <v>126667576.70999429</v>
      </c>
      <c r="U128" s="221">
        <f t="shared" si="27"/>
        <v>1</v>
      </c>
      <c r="W128" s="104" t="s">
        <v>44</v>
      </c>
      <c r="X128" s="114">
        <f t="shared" si="28"/>
        <v>1</v>
      </c>
      <c r="Y128" s="115">
        <f t="shared" si="29"/>
        <v>1</v>
      </c>
      <c r="Z128" s="115">
        <f t="shared" si="30"/>
        <v>1</v>
      </c>
      <c r="AA128" s="115">
        <f t="shared" si="31"/>
        <v>1</v>
      </c>
      <c r="AB128" s="115">
        <f t="shared" si="32"/>
        <v>1</v>
      </c>
      <c r="AC128" s="121">
        <f t="shared" si="33"/>
        <v>1</v>
      </c>
    </row>
    <row r="129" spans="1:29" ht="15.75">
      <c r="A129" s="255"/>
      <c r="B129" s="133" t="s">
        <v>45</v>
      </c>
      <c r="C129" s="95">
        <v>64492816.971397869</v>
      </c>
      <c r="D129" s="20">
        <v>0</v>
      </c>
      <c r="E129" s="96">
        <f t="shared" si="21"/>
        <v>64492816.971397869</v>
      </c>
      <c r="F129" s="95">
        <v>556750.67999999993</v>
      </c>
      <c r="G129" s="20"/>
      <c r="H129" s="96">
        <f t="shared" si="22"/>
        <v>556750.67999999993</v>
      </c>
      <c r="I129" s="95">
        <v>87501.88</v>
      </c>
      <c r="J129" s="20"/>
      <c r="K129" s="96">
        <f t="shared" si="23"/>
        <v>87501.88</v>
      </c>
      <c r="L129" s="95">
        <v>9708.119999999999</v>
      </c>
      <c r="M129" s="20"/>
      <c r="N129" s="96">
        <f t="shared" si="24"/>
        <v>9708.119999999999</v>
      </c>
      <c r="O129" s="95">
        <v>481.67</v>
      </c>
      <c r="P129" s="20"/>
      <c r="Q129" s="96">
        <f t="shared" si="25"/>
        <v>481.67</v>
      </c>
      <c r="R129" s="95">
        <v>69545253.961397842</v>
      </c>
      <c r="S129" s="20">
        <v>0</v>
      </c>
      <c r="T129" s="96">
        <f t="shared" si="26"/>
        <v>69545253.961397842</v>
      </c>
      <c r="U129" s="221">
        <f t="shared" si="27"/>
        <v>0</v>
      </c>
      <c r="W129" s="133" t="s">
        <v>45</v>
      </c>
      <c r="X129" s="114">
        <f t="shared" si="28"/>
        <v>0</v>
      </c>
      <c r="Y129" s="115">
        <f t="shared" si="29"/>
        <v>0</v>
      </c>
      <c r="Z129" s="115">
        <f t="shared" si="30"/>
        <v>0</v>
      </c>
      <c r="AA129" s="115">
        <f t="shared" si="31"/>
        <v>0</v>
      </c>
      <c r="AB129" s="115">
        <f t="shared" si="32"/>
        <v>0</v>
      </c>
      <c r="AC129" s="121">
        <f t="shared" si="33"/>
        <v>0</v>
      </c>
    </row>
    <row r="130" spans="1:29" ht="15.75">
      <c r="A130" s="255"/>
      <c r="B130" s="133" t="s">
        <v>46</v>
      </c>
      <c r="C130" s="95">
        <v>137753021.29999837</v>
      </c>
      <c r="D130" s="20">
        <v>137752700</v>
      </c>
      <c r="E130" s="96">
        <f t="shared" si="21"/>
        <v>321.2999983727932</v>
      </c>
      <c r="F130" s="95">
        <v>1322854.96</v>
      </c>
      <c r="G130" s="20" t="s">
        <v>836</v>
      </c>
      <c r="H130" s="96">
        <f t="shared" si="22"/>
        <v>-5.0400000000372529</v>
      </c>
      <c r="I130" s="95">
        <v>130872.66</v>
      </c>
      <c r="J130" s="20" t="s">
        <v>1050</v>
      </c>
      <c r="K130" s="96">
        <f t="shared" si="23"/>
        <v>-0.33999999999650754</v>
      </c>
      <c r="L130" s="95">
        <v>21574.799999999999</v>
      </c>
      <c r="M130" s="20" t="s">
        <v>1051</v>
      </c>
      <c r="N130" s="96">
        <f t="shared" si="24"/>
        <v>0.7999999999992724</v>
      </c>
      <c r="O130" s="95">
        <v>0</v>
      </c>
      <c r="P130" s="20" t="s">
        <v>837</v>
      </c>
      <c r="Q130" s="96">
        <f t="shared" si="25"/>
        <v>-14404.2</v>
      </c>
      <c r="R130" s="95">
        <v>136539464.19999832</v>
      </c>
      <c r="S130" s="20">
        <v>136539400</v>
      </c>
      <c r="T130" s="96">
        <f t="shared" si="26"/>
        <v>64.199998319149017</v>
      </c>
      <c r="U130" s="221">
        <f t="shared" si="27"/>
        <v>1</v>
      </c>
      <c r="W130" s="133" t="s">
        <v>46</v>
      </c>
      <c r="X130" s="114">
        <f t="shared" si="28"/>
        <v>1</v>
      </c>
      <c r="Y130" s="115">
        <f t="shared" si="29"/>
        <v>0</v>
      </c>
      <c r="Z130" s="115">
        <f t="shared" si="30"/>
        <v>0</v>
      </c>
      <c r="AA130" s="115">
        <f t="shared" si="31"/>
        <v>0</v>
      </c>
      <c r="AB130" s="115">
        <f t="shared" si="32"/>
        <v>0</v>
      </c>
      <c r="AC130" s="121">
        <f t="shared" si="33"/>
        <v>0</v>
      </c>
    </row>
    <row r="131" spans="1:29" ht="15.75">
      <c r="A131" s="255"/>
      <c r="B131" s="133" t="s">
        <v>47</v>
      </c>
      <c r="C131" s="95">
        <v>40212119.880000167</v>
      </c>
      <c r="D131" s="20"/>
      <c r="E131" s="96">
        <f t="shared" si="21"/>
        <v>40212119.880000167</v>
      </c>
      <c r="F131" s="95">
        <v>528572.82999999996</v>
      </c>
      <c r="G131" s="20"/>
      <c r="H131" s="96">
        <f t="shared" si="22"/>
        <v>528572.82999999996</v>
      </c>
      <c r="I131" s="95">
        <v>19327.46</v>
      </c>
      <c r="J131" s="20"/>
      <c r="K131" s="96">
        <f t="shared" si="23"/>
        <v>19327.46</v>
      </c>
      <c r="L131" s="95">
        <v>1882.49</v>
      </c>
      <c r="M131" s="20"/>
      <c r="N131" s="96">
        <f t="shared" si="24"/>
        <v>1882.49</v>
      </c>
      <c r="O131" s="95">
        <v>602763.32000000007</v>
      </c>
      <c r="P131" s="20"/>
      <c r="Q131" s="96">
        <f t="shared" si="25"/>
        <v>602763.32000000007</v>
      </c>
      <c r="R131" s="95">
        <v>39098228.700000159</v>
      </c>
      <c r="S131" s="20"/>
      <c r="T131" s="96">
        <f t="shared" si="26"/>
        <v>39098228.700000159</v>
      </c>
      <c r="U131" s="221">
        <f t="shared" si="27"/>
        <v>0</v>
      </c>
      <c r="W131" s="133" t="s">
        <v>47</v>
      </c>
      <c r="X131" s="114">
        <f t="shared" si="28"/>
        <v>0</v>
      </c>
      <c r="Y131" s="115">
        <f t="shared" si="29"/>
        <v>0</v>
      </c>
      <c r="Z131" s="115">
        <f t="shared" si="30"/>
        <v>0</v>
      </c>
      <c r="AA131" s="115">
        <f t="shared" si="31"/>
        <v>0</v>
      </c>
      <c r="AB131" s="115">
        <f t="shared" si="32"/>
        <v>0</v>
      </c>
      <c r="AC131" s="121">
        <f t="shared" si="33"/>
        <v>0</v>
      </c>
    </row>
    <row r="132" spans="1:29" ht="15.75">
      <c r="A132" s="255"/>
      <c r="B132" s="133" t="s">
        <v>48</v>
      </c>
      <c r="C132" s="95">
        <v>128415268.08999866</v>
      </c>
      <c r="D132" s="20"/>
      <c r="E132" s="96">
        <f t="shared" si="21"/>
        <v>128415268.08999866</v>
      </c>
      <c r="F132" s="95">
        <v>1335299.8600000006</v>
      </c>
      <c r="G132" s="20"/>
      <c r="H132" s="96">
        <f t="shared" si="22"/>
        <v>1335299.8600000006</v>
      </c>
      <c r="I132" s="95">
        <v>202705.45999999996</v>
      </c>
      <c r="J132" s="20"/>
      <c r="K132" s="96">
        <f t="shared" si="23"/>
        <v>202705.45999999996</v>
      </c>
      <c r="L132" s="95">
        <v>16661.010000000002</v>
      </c>
      <c r="M132" s="20"/>
      <c r="N132" s="96">
        <f t="shared" si="24"/>
        <v>16661.010000000002</v>
      </c>
      <c r="O132" s="95">
        <v>2487.36</v>
      </c>
      <c r="P132" s="20"/>
      <c r="Q132" s="96">
        <f t="shared" si="25"/>
        <v>2487.36</v>
      </c>
      <c r="R132" s="95">
        <v>127263525.31999867</v>
      </c>
      <c r="S132" s="20"/>
      <c r="T132" s="96">
        <f t="shared" si="26"/>
        <v>127263525.31999867</v>
      </c>
      <c r="U132" s="221">
        <f t="shared" si="27"/>
        <v>0</v>
      </c>
      <c r="W132" s="133" t="s">
        <v>48</v>
      </c>
      <c r="X132" s="114">
        <f t="shared" si="28"/>
        <v>0</v>
      </c>
      <c r="Y132" s="115">
        <f t="shared" si="29"/>
        <v>0</v>
      </c>
      <c r="Z132" s="115">
        <f t="shared" si="30"/>
        <v>0</v>
      </c>
      <c r="AA132" s="115">
        <f t="shared" si="31"/>
        <v>0</v>
      </c>
      <c r="AB132" s="115">
        <f t="shared" si="32"/>
        <v>0</v>
      </c>
      <c r="AC132" s="121">
        <f t="shared" si="33"/>
        <v>0</v>
      </c>
    </row>
    <row r="133" spans="1:29" ht="15.75">
      <c r="A133" s="255"/>
      <c r="B133" s="133" t="s">
        <v>49</v>
      </c>
      <c r="C133" s="95">
        <v>122396161.54999942</v>
      </c>
      <c r="D133" s="20"/>
      <c r="E133" s="96">
        <f t="shared" si="21"/>
        <v>122396161.54999942</v>
      </c>
      <c r="F133" s="95">
        <v>1315187.1200000001</v>
      </c>
      <c r="G133" s="20"/>
      <c r="H133" s="96">
        <f t="shared" si="22"/>
        <v>1315187.1200000001</v>
      </c>
      <c r="I133" s="95">
        <v>202000.5</v>
      </c>
      <c r="J133" s="20"/>
      <c r="K133" s="96">
        <f t="shared" si="23"/>
        <v>202000.5</v>
      </c>
      <c r="L133" s="95">
        <v>49636.74</v>
      </c>
      <c r="M133" s="20"/>
      <c r="N133" s="96">
        <f t="shared" si="24"/>
        <v>49636.74</v>
      </c>
      <c r="O133" s="95">
        <v>0</v>
      </c>
      <c r="P133" s="20"/>
      <c r="Q133" s="96">
        <f t="shared" si="25"/>
        <v>0</v>
      </c>
      <c r="R133" s="95">
        <v>121233338.18999942</v>
      </c>
      <c r="S133" s="20"/>
      <c r="T133" s="96">
        <f t="shared" si="26"/>
        <v>121233338.18999942</v>
      </c>
      <c r="U133" s="221">
        <f t="shared" si="27"/>
        <v>0</v>
      </c>
      <c r="W133" s="133" t="s">
        <v>49</v>
      </c>
      <c r="X133" s="114">
        <f t="shared" si="28"/>
        <v>0</v>
      </c>
      <c r="Y133" s="115">
        <f t="shared" si="29"/>
        <v>0</v>
      </c>
      <c r="Z133" s="115">
        <f t="shared" si="30"/>
        <v>0</v>
      </c>
      <c r="AA133" s="115">
        <f t="shared" si="31"/>
        <v>0</v>
      </c>
      <c r="AB133" s="115">
        <f t="shared" si="32"/>
        <v>0</v>
      </c>
      <c r="AC133" s="121">
        <f t="shared" si="33"/>
        <v>0</v>
      </c>
    </row>
    <row r="134" spans="1:29" ht="15.75">
      <c r="A134" s="256"/>
      <c r="B134" s="134" t="s">
        <v>50</v>
      </c>
      <c r="C134" s="97">
        <v>138246443.86999995</v>
      </c>
      <c r="D134" s="98"/>
      <c r="E134" s="99">
        <f t="shared" si="21"/>
        <v>138246443.86999995</v>
      </c>
      <c r="F134" s="97">
        <v>2168124.4900000012</v>
      </c>
      <c r="G134" s="98"/>
      <c r="H134" s="99">
        <f t="shared" si="22"/>
        <v>2168124.4900000012</v>
      </c>
      <c r="I134" s="97">
        <v>504500.13999999996</v>
      </c>
      <c r="J134" s="98"/>
      <c r="K134" s="99">
        <f t="shared" si="23"/>
        <v>504500.13999999996</v>
      </c>
      <c r="L134" s="97">
        <v>167997.06</v>
      </c>
      <c r="M134" s="98"/>
      <c r="N134" s="99">
        <f t="shared" si="24"/>
        <v>167997.06</v>
      </c>
      <c r="O134" s="97">
        <v>0</v>
      </c>
      <c r="P134" s="98"/>
      <c r="Q134" s="99">
        <f t="shared" si="25"/>
        <v>0</v>
      </c>
      <c r="R134" s="97">
        <v>136414822.45999995</v>
      </c>
      <c r="S134" s="98"/>
      <c r="T134" s="99">
        <f t="shared" si="26"/>
        <v>136414822.45999995</v>
      </c>
      <c r="U134" s="222">
        <f t="shared" si="27"/>
        <v>0</v>
      </c>
      <c r="W134" s="134" t="s">
        <v>50</v>
      </c>
      <c r="X134" s="118">
        <f t="shared" si="28"/>
        <v>0</v>
      </c>
      <c r="Y134" s="119">
        <f t="shared" si="29"/>
        <v>0</v>
      </c>
      <c r="Z134" s="119">
        <f t="shared" si="30"/>
        <v>0</v>
      </c>
      <c r="AA134" s="119">
        <f t="shared" si="31"/>
        <v>0</v>
      </c>
      <c r="AB134" s="119">
        <f t="shared" si="32"/>
        <v>0</v>
      </c>
      <c r="AC134" s="124">
        <f t="shared" si="33"/>
        <v>0</v>
      </c>
    </row>
    <row r="135" spans="1:29" ht="15.75" customHeight="1">
      <c r="A135" s="254">
        <v>42599</v>
      </c>
      <c r="B135" s="133" t="s">
        <v>42</v>
      </c>
      <c r="C135" s="95">
        <v>62339646.009999372</v>
      </c>
      <c r="D135" s="20"/>
      <c r="E135" s="96">
        <f t="shared" si="21"/>
        <v>62339646.009999372</v>
      </c>
      <c r="F135" s="95">
        <v>776717.15999999992</v>
      </c>
      <c r="G135" s="20"/>
      <c r="H135" s="96">
        <f t="shared" si="22"/>
        <v>776717.15999999992</v>
      </c>
      <c r="I135" s="95">
        <v>114019.47</v>
      </c>
      <c r="J135" s="20"/>
      <c r="K135" s="96">
        <f t="shared" si="23"/>
        <v>114019.47</v>
      </c>
      <c r="L135" s="95">
        <v>0</v>
      </c>
      <c r="M135" s="20"/>
      <c r="N135" s="96">
        <f t="shared" si="24"/>
        <v>0</v>
      </c>
      <c r="O135" s="95">
        <v>617135.12</v>
      </c>
      <c r="P135" s="20"/>
      <c r="Q135" s="96">
        <f t="shared" si="25"/>
        <v>617135.12</v>
      </c>
      <c r="R135" s="95">
        <v>61059813.19999937</v>
      </c>
      <c r="S135" s="131"/>
      <c r="T135" s="96">
        <f t="shared" si="26"/>
        <v>61059813.19999937</v>
      </c>
      <c r="U135" s="221">
        <f t="shared" si="27"/>
        <v>0</v>
      </c>
      <c r="W135" s="132" t="s">
        <v>42</v>
      </c>
      <c r="X135" s="110">
        <f t="shared" si="28"/>
        <v>0</v>
      </c>
      <c r="Y135" s="111">
        <f t="shared" si="29"/>
        <v>0</v>
      </c>
      <c r="Z135" s="111">
        <f t="shared" si="30"/>
        <v>0</v>
      </c>
      <c r="AA135" s="111">
        <f t="shared" si="31"/>
        <v>0</v>
      </c>
      <c r="AB135" s="111">
        <f t="shared" si="32"/>
        <v>0</v>
      </c>
      <c r="AC135" s="123">
        <f t="shared" si="33"/>
        <v>0</v>
      </c>
    </row>
    <row r="136" spans="1:29" ht="15.75">
      <c r="A136" s="255"/>
      <c r="B136" s="133" t="s">
        <v>43</v>
      </c>
      <c r="C136" s="95">
        <v>54313282.480000228</v>
      </c>
      <c r="D136" s="20">
        <v>54313330</v>
      </c>
      <c r="E136" s="96">
        <f t="shared" si="21"/>
        <v>-47.519999772310257</v>
      </c>
      <c r="F136" s="95">
        <v>254392.31999999998</v>
      </c>
      <c r="G136" s="20" t="s">
        <v>838</v>
      </c>
      <c r="H136" s="96">
        <f t="shared" si="22"/>
        <v>0.31999999997788109</v>
      </c>
      <c r="I136" s="95">
        <v>10044.52</v>
      </c>
      <c r="J136" s="20" t="s">
        <v>1052</v>
      </c>
      <c r="K136" s="96">
        <f t="shared" si="23"/>
        <v>-7.999999999992724E-2</v>
      </c>
      <c r="L136" s="95">
        <v>751.31000000000006</v>
      </c>
      <c r="M136" s="20" t="s">
        <v>1053</v>
      </c>
      <c r="N136" s="96">
        <f t="shared" si="24"/>
        <v>0</v>
      </c>
      <c r="O136" s="95">
        <v>0</v>
      </c>
      <c r="P136" s="20" t="s">
        <v>55</v>
      </c>
      <c r="Q136" s="96">
        <f t="shared" si="25"/>
        <v>0</v>
      </c>
      <c r="R136" s="95">
        <v>54068183.370000213</v>
      </c>
      <c r="S136" s="20">
        <v>44068160</v>
      </c>
      <c r="T136" s="96">
        <f t="shared" si="26"/>
        <v>10000023.370000213</v>
      </c>
      <c r="U136" s="221">
        <f t="shared" si="27"/>
        <v>1</v>
      </c>
      <c r="W136" s="133" t="s">
        <v>43</v>
      </c>
      <c r="X136" s="114">
        <f t="shared" si="28"/>
        <v>0</v>
      </c>
      <c r="Y136" s="115">
        <f t="shared" si="29"/>
        <v>0</v>
      </c>
      <c r="Z136" s="115">
        <f t="shared" si="30"/>
        <v>0</v>
      </c>
      <c r="AA136" s="115">
        <f t="shared" si="31"/>
        <v>0</v>
      </c>
      <c r="AB136" s="115">
        <f t="shared" si="32"/>
        <v>0</v>
      </c>
      <c r="AC136" s="121">
        <f t="shared" si="33"/>
        <v>1</v>
      </c>
    </row>
    <row r="137" spans="1:29" ht="15.75">
      <c r="A137" s="255"/>
      <c r="B137" s="104" t="s">
        <v>44</v>
      </c>
      <c r="C137" s="95">
        <v>126667701.70999429</v>
      </c>
      <c r="D137" s="20">
        <v>125</v>
      </c>
      <c r="E137" s="96">
        <f t="shared" ref="E137:E200" si="34">C137-D137</f>
        <v>126667576.70999429</v>
      </c>
      <c r="F137" s="95">
        <v>2514970.0200000005</v>
      </c>
      <c r="G137" s="20" t="s">
        <v>509</v>
      </c>
      <c r="H137" s="96">
        <f t="shared" ref="H137:H200" si="35">F137-G137</f>
        <v>2514968.0200000005</v>
      </c>
      <c r="I137" s="95">
        <v>293211.63</v>
      </c>
      <c r="J137" s="20" t="s">
        <v>1054</v>
      </c>
      <c r="K137" s="96">
        <f t="shared" ref="K137:K200" si="36">I137-J137</f>
        <v>292918.63</v>
      </c>
      <c r="L137" s="95">
        <v>142552.65</v>
      </c>
      <c r="M137" s="20" t="s">
        <v>1032</v>
      </c>
      <c r="N137" s="96">
        <f t="shared" ref="N137:N200" si="37">L137-M137</f>
        <v>142410.65</v>
      </c>
      <c r="O137" s="95">
        <v>1110192.2599999998</v>
      </c>
      <c r="P137" s="20" t="s">
        <v>155</v>
      </c>
      <c r="Q137" s="96">
        <f t="shared" ref="Q137:Q200" si="38">O137-P137</f>
        <v>1110191.2599999998</v>
      </c>
      <c r="R137" s="95">
        <v>123193198.40999427</v>
      </c>
      <c r="S137" s="20">
        <v>122</v>
      </c>
      <c r="T137" s="96">
        <f t="shared" ref="T137:T200" si="39">R137-S137</f>
        <v>123193076.40999427</v>
      </c>
      <c r="U137" s="221">
        <f t="shared" si="27"/>
        <v>1</v>
      </c>
      <c r="W137" s="104" t="s">
        <v>44</v>
      </c>
      <c r="X137" s="114">
        <f t="shared" si="28"/>
        <v>1</v>
      </c>
      <c r="Y137" s="115">
        <f t="shared" si="29"/>
        <v>1</v>
      </c>
      <c r="Z137" s="115">
        <f t="shared" si="30"/>
        <v>1</v>
      </c>
      <c r="AA137" s="115">
        <f t="shared" si="31"/>
        <v>1</v>
      </c>
      <c r="AB137" s="115">
        <f t="shared" si="32"/>
        <v>1</v>
      </c>
      <c r="AC137" s="121">
        <f t="shared" si="33"/>
        <v>1</v>
      </c>
    </row>
    <row r="138" spans="1:29" ht="15.75">
      <c r="A138" s="255"/>
      <c r="B138" s="133" t="s">
        <v>45</v>
      </c>
      <c r="C138" s="95">
        <v>69545253.961397842</v>
      </c>
      <c r="D138" s="20">
        <v>69545270</v>
      </c>
      <c r="E138" s="96">
        <f t="shared" si="34"/>
        <v>-16.038602158427238</v>
      </c>
      <c r="F138" s="95">
        <v>767564.53</v>
      </c>
      <c r="G138" s="20" t="s">
        <v>839</v>
      </c>
      <c r="H138" s="96">
        <f t="shared" si="35"/>
        <v>-0.46999999997206032</v>
      </c>
      <c r="I138" s="95">
        <v>164746.01</v>
      </c>
      <c r="J138" s="20" t="s">
        <v>1055</v>
      </c>
      <c r="K138" s="96">
        <f t="shared" si="36"/>
        <v>1.0000000009313226E-2</v>
      </c>
      <c r="L138" s="95">
        <v>43923.520000000004</v>
      </c>
      <c r="M138" s="20" t="s">
        <v>1056</v>
      </c>
      <c r="N138" s="96">
        <f t="shared" si="37"/>
        <v>2.0000000004074536E-2</v>
      </c>
      <c r="O138" s="95">
        <v>230896.67999999985</v>
      </c>
      <c r="P138" s="20" t="s">
        <v>840</v>
      </c>
      <c r="Q138" s="96">
        <f t="shared" si="38"/>
        <v>-0.32000000015250407</v>
      </c>
      <c r="R138" s="95">
        <v>74222969.92139785</v>
      </c>
      <c r="S138" s="20">
        <v>74222940</v>
      </c>
      <c r="T138" s="96">
        <f t="shared" si="39"/>
        <v>29.921397849917412</v>
      </c>
      <c r="U138" s="221">
        <f t="shared" si="27"/>
        <v>1</v>
      </c>
      <c r="W138" s="133" t="s">
        <v>45</v>
      </c>
      <c r="X138" s="114">
        <f t="shared" si="28"/>
        <v>0</v>
      </c>
      <c r="Y138" s="115">
        <f t="shared" si="29"/>
        <v>0</v>
      </c>
      <c r="Z138" s="115">
        <f t="shared" si="30"/>
        <v>0</v>
      </c>
      <c r="AA138" s="115">
        <f t="shared" si="31"/>
        <v>0</v>
      </c>
      <c r="AB138" s="115">
        <f t="shared" si="32"/>
        <v>0</v>
      </c>
      <c r="AC138" s="121">
        <f t="shared" si="33"/>
        <v>0</v>
      </c>
    </row>
    <row r="139" spans="1:29" ht="15.75">
      <c r="A139" s="255"/>
      <c r="B139" s="133" t="s">
        <v>46</v>
      </c>
      <c r="C139" s="95">
        <v>136539464.19999832</v>
      </c>
      <c r="D139" s="20">
        <v>136539400</v>
      </c>
      <c r="E139" s="96">
        <f t="shared" si="34"/>
        <v>64.199998319149017</v>
      </c>
      <c r="F139" s="95">
        <v>1548782.860000001</v>
      </c>
      <c r="G139" s="20" t="s">
        <v>841</v>
      </c>
      <c r="H139" s="96">
        <f t="shared" si="35"/>
        <v>2.8600000010337681</v>
      </c>
      <c r="I139" s="95">
        <v>68672.899999999994</v>
      </c>
      <c r="J139" s="20" t="s">
        <v>1057</v>
      </c>
      <c r="K139" s="96">
        <f t="shared" si="36"/>
        <v>0</v>
      </c>
      <c r="L139" s="95">
        <v>49508.590000000004</v>
      </c>
      <c r="M139" s="20" t="s">
        <v>1058</v>
      </c>
      <c r="N139" s="96">
        <f t="shared" si="37"/>
        <v>0.5900000000037835</v>
      </c>
      <c r="O139" s="95">
        <v>0</v>
      </c>
      <c r="P139" s="20" t="s">
        <v>842</v>
      </c>
      <c r="Q139" s="96">
        <f t="shared" si="38"/>
        <v>-12007.3</v>
      </c>
      <c r="R139" s="95">
        <v>135009845.64999831</v>
      </c>
      <c r="S139" s="20">
        <v>135009800</v>
      </c>
      <c r="T139" s="96">
        <f t="shared" si="39"/>
        <v>45.649998307228088</v>
      </c>
      <c r="U139" s="221">
        <f t="shared" si="27"/>
        <v>1</v>
      </c>
      <c r="W139" s="133" t="s">
        <v>46</v>
      </c>
      <c r="X139" s="114">
        <f t="shared" si="28"/>
        <v>0</v>
      </c>
      <c r="Y139" s="115">
        <f t="shared" si="29"/>
        <v>0</v>
      </c>
      <c r="Z139" s="115">
        <f t="shared" si="30"/>
        <v>0</v>
      </c>
      <c r="AA139" s="115">
        <f t="shared" si="31"/>
        <v>0</v>
      </c>
      <c r="AB139" s="115">
        <f t="shared" si="32"/>
        <v>0</v>
      </c>
      <c r="AC139" s="121">
        <f t="shared" si="33"/>
        <v>0</v>
      </c>
    </row>
    <row r="140" spans="1:29" ht="15.75">
      <c r="A140" s="255"/>
      <c r="B140" s="133" t="s">
        <v>47</v>
      </c>
      <c r="C140" s="95">
        <v>39098228.700000159</v>
      </c>
      <c r="D140" s="20"/>
      <c r="E140" s="96">
        <f t="shared" si="34"/>
        <v>39098228.700000159</v>
      </c>
      <c r="F140" s="95">
        <v>565355.48</v>
      </c>
      <c r="G140" s="20"/>
      <c r="H140" s="96">
        <f t="shared" si="35"/>
        <v>565355.48</v>
      </c>
      <c r="I140" s="95">
        <v>38532.6</v>
      </c>
      <c r="J140" s="20"/>
      <c r="K140" s="96">
        <f t="shared" si="36"/>
        <v>38532.6</v>
      </c>
      <c r="L140" s="95">
        <v>3470.36</v>
      </c>
      <c r="M140" s="20"/>
      <c r="N140" s="96">
        <f t="shared" si="37"/>
        <v>3470.36</v>
      </c>
      <c r="O140" s="95">
        <v>0</v>
      </c>
      <c r="P140" s="20"/>
      <c r="Q140" s="96">
        <f t="shared" si="38"/>
        <v>0</v>
      </c>
      <c r="R140" s="95">
        <v>41186357.120000169</v>
      </c>
      <c r="S140" s="20"/>
      <c r="T140" s="96">
        <f t="shared" si="39"/>
        <v>41186357.120000169</v>
      </c>
      <c r="U140" s="221">
        <f t="shared" si="27"/>
        <v>0</v>
      </c>
      <c r="W140" s="133" t="s">
        <v>47</v>
      </c>
      <c r="X140" s="114">
        <f t="shared" si="28"/>
        <v>0</v>
      </c>
      <c r="Y140" s="115">
        <f t="shared" si="29"/>
        <v>0</v>
      </c>
      <c r="Z140" s="115">
        <f t="shared" si="30"/>
        <v>0</v>
      </c>
      <c r="AA140" s="115">
        <f t="shared" si="31"/>
        <v>0</v>
      </c>
      <c r="AB140" s="115">
        <f t="shared" si="32"/>
        <v>0</v>
      </c>
      <c r="AC140" s="121">
        <f t="shared" si="33"/>
        <v>0</v>
      </c>
    </row>
    <row r="141" spans="1:29" ht="15.75">
      <c r="A141" s="255"/>
      <c r="B141" s="133" t="s">
        <v>48</v>
      </c>
      <c r="C141" s="95">
        <v>127263525.31999867</v>
      </c>
      <c r="D141" s="20"/>
      <c r="E141" s="96">
        <f t="shared" si="34"/>
        <v>127263525.31999867</v>
      </c>
      <c r="F141" s="95">
        <v>1214366.83</v>
      </c>
      <c r="G141" s="20"/>
      <c r="H141" s="96">
        <f t="shared" si="35"/>
        <v>1214366.83</v>
      </c>
      <c r="I141" s="95">
        <v>255946.92</v>
      </c>
      <c r="J141" s="20"/>
      <c r="K141" s="96">
        <f t="shared" si="36"/>
        <v>255946.92</v>
      </c>
      <c r="L141" s="95">
        <v>224070.5</v>
      </c>
      <c r="M141" s="20"/>
      <c r="N141" s="96">
        <f t="shared" si="37"/>
        <v>224070.5</v>
      </c>
      <c r="O141" s="95">
        <v>1129318.3900000001</v>
      </c>
      <c r="P141" s="20"/>
      <c r="Q141" s="96">
        <f t="shared" si="38"/>
        <v>1129318.3900000001</v>
      </c>
      <c r="R141" s="95">
        <v>130036960.4399986</v>
      </c>
      <c r="S141" s="20"/>
      <c r="T141" s="96">
        <f t="shared" si="39"/>
        <v>130036960.4399986</v>
      </c>
      <c r="U141" s="221">
        <f t="shared" si="27"/>
        <v>0</v>
      </c>
      <c r="W141" s="133" t="s">
        <v>48</v>
      </c>
      <c r="X141" s="114">
        <f t="shared" si="28"/>
        <v>0</v>
      </c>
      <c r="Y141" s="115">
        <f t="shared" si="29"/>
        <v>0</v>
      </c>
      <c r="Z141" s="115">
        <f t="shared" si="30"/>
        <v>0</v>
      </c>
      <c r="AA141" s="115">
        <f t="shared" si="31"/>
        <v>0</v>
      </c>
      <c r="AB141" s="115">
        <f t="shared" si="32"/>
        <v>0</v>
      </c>
      <c r="AC141" s="121">
        <f t="shared" si="33"/>
        <v>0</v>
      </c>
    </row>
    <row r="142" spans="1:29" ht="15.75">
      <c r="A142" s="255"/>
      <c r="B142" s="133" t="s">
        <v>49</v>
      </c>
      <c r="C142" s="95">
        <v>121233338.18999942</v>
      </c>
      <c r="D142" s="20"/>
      <c r="E142" s="96">
        <f t="shared" si="34"/>
        <v>121233338.18999942</v>
      </c>
      <c r="F142" s="95">
        <v>1292802.6900000002</v>
      </c>
      <c r="G142" s="20"/>
      <c r="H142" s="96">
        <f t="shared" si="35"/>
        <v>1292802.6900000002</v>
      </c>
      <c r="I142" s="95">
        <v>221300.41</v>
      </c>
      <c r="J142" s="20"/>
      <c r="K142" s="96">
        <f t="shared" si="36"/>
        <v>221300.41</v>
      </c>
      <c r="L142" s="95">
        <v>209496.56</v>
      </c>
      <c r="M142" s="20"/>
      <c r="N142" s="96">
        <f t="shared" si="37"/>
        <v>209496.56</v>
      </c>
      <c r="O142" s="95">
        <v>1595591.2800000007</v>
      </c>
      <c r="P142" s="20"/>
      <c r="Q142" s="96">
        <f t="shared" si="38"/>
        <v>1595591.2800000007</v>
      </c>
      <c r="R142" s="95">
        <v>118356748.06999941</v>
      </c>
      <c r="S142" s="20"/>
      <c r="T142" s="96">
        <f t="shared" si="39"/>
        <v>118356748.06999941</v>
      </c>
      <c r="U142" s="221">
        <f t="shared" si="27"/>
        <v>0</v>
      </c>
      <c r="W142" s="133" t="s">
        <v>49</v>
      </c>
      <c r="X142" s="114">
        <f t="shared" si="28"/>
        <v>0</v>
      </c>
      <c r="Y142" s="115">
        <f t="shared" si="29"/>
        <v>0</v>
      </c>
      <c r="Z142" s="115">
        <f t="shared" si="30"/>
        <v>0</v>
      </c>
      <c r="AA142" s="115">
        <f t="shared" si="31"/>
        <v>0</v>
      </c>
      <c r="AB142" s="115">
        <f t="shared" si="32"/>
        <v>0</v>
      </c>
      <c r="AC142" s="121">
        <f t="shared" si="33"/>
        <v>0</v>
      </c>
    </row>
    <row r="143" spans="1:29" ht="15.75">
      <c r="A143" s="256"/>
      <c r="B143" s="133" t="s">
        <v>50</v>
      </c>
      <c r="C143" s="95">
        <v>136414822.45999995</v>
      </c>
      <c r="D143" s="20"/>
      <c r="E143" s="96">
        <f t="shared" si="34"/>
        <v>136414822.45999995</v>
      </c>
      <c r="F143" s="95">
        <v>1903791.5800000005</v>
      </c>
      <c r="G143" s="20"/>
      <c r="H143" s="96">
        <f t="shared" si="35"/>
        <v>1903791.5800000005</v>
      </c>
      <c r="I143" s="95">
        <v>87530.22</v>
      </c>
      <c r="J143" s="20"/>
      <c r="K143" s="96">
        <f t="shared" si="36"/>
        <v>87530.22</v>
      </c>
      <c r="L143" s="95">
        <v>8184.18</v>
      </c>
      <c r="M143" s="20"/>
      <c r="N143" s="96">
        <f t="shared" si="37"/>
        <v>8184.18</v>
      </c>
      <c r="O143" s="95">
        <v>0</v>
      </c>
      <c r="P143" s="20"/>
      <c r="Q143" s="96">
        <f t="shared" si="38"/>
        <v>0</v>
      </c>
      <c r="R143" s="95">
        <v>134590376.91999996</v>
      </c>
      <c r="S143" s="20"/>
      <c r="T143" s="96">
        <f t="shared" si="39"/>
        <v>134590376.91999996</v>
      </c>
      <c r="U143" s="221">
        <f t="shared" si="27"/>
        <v>0</v>
      </c>
      <c r="W143" s="134" t="s">
        <v>50</v>
      </c>
      <c r="X143" s="118">
        <f t="shared" si="28"/>
        <v>0</v>
      </c>
      <c r="Y143" s="119">
        <f t="shared" si="29"/>
        <v>0</v>
      </c>
      <c r="Z143" s="119">
        <f t="shared" si="30"/>
        <v>0</v>
      </c>
      <c r="AA143" s="119">
        <f t="shared" si="31"/>
        <v>0</v>
      </c>
      <c r="AB143" s="119">
        <f t="shared" si="32"/>
        <v>0</v>
      </c>
      <c r="AC143" s="124">
        <f t="shared" si="33"/>
        <v>0</v>
      </c>
    </row>
    <row r="144" spans="1:29" ht="15.75" customHeight="1">
      <c r="A144" s="254">
        <v>42600</v>
      </c>
      <c r="B144" s="132" t="s">
        <v>42</v>
      </c>
      <c r="C144" s="92">
        <v>61059813.19999937</v>
      </c>
      <c r="D144" s="93"/>
      <c r="E144" s="94">
        <f t="shared" si="34"/>
        <v>61059813.19999937</v>
      </c>
      <c r="F144" s="92">
        <v>855139.63000000012</v>
      </c>
      <c r="G144" s="93"/>
      <c r="H144" s="94">
        <f t="shared" si="35"/>
        <v>855139.63000000012</v>
      </c>
      <c r="I144" s="92">
        <v>168709.75</v>
      </c>
      <c r="J144" s="93"/>
      <c r="K144" s="94">
        <f t="shared" si="36"/>
        <v>168709.75</v>
      </c>
      <c r="L144" s="92">
        <v>390430.33</v>
      </c>
      <c r="M144" s="93"/>
      <c r="N144" s="94">
        <f t="shared" si="37"/>
        <v>390430.33</v>
      </c>
      <c r="O144" s="92">
        <v>521513.30999999988</v>
      </c>
      <c r="P144" s="93"/>
      <c r="Q144" s="94">
        <f t="shared" si="38"/>
        <v>521513.30999999988</v>
      </c>
      <c r="R144" s="92">
        <v>61635007.959999382</v>
      </c>
      <c r="S144" s="93"/>
      <c r="T144" s="94">
        <f t="shared" si="39"/>
        <v>61635007.959999382</v>
      </c>
      <c r="U144" s="220">
        <f t="shared" si="27"/>
        <v>0</v>
      </c>
      <c r="W144" s="132" t="s">
        <v>42</v>
      </c>
      <c r="X144" s="110">
        <f t="shared" si="28"/>
        <v>0</v>
      </c>
      <c r="Y144" s="111">
        <f t="shared" si="29"/>
        <v>0</v>
      </c>
      <c r="Z144" s="111">
        <f t="shared" si="30"/>
        <v>0</v>
      </c>
      <c r="AA144" s="111">
        <f t="shared" si="31"/>
        <v>0</v>
      </c>
      <c r="AB144" s="111">
        <f t="shared" si="32"/>
        <v>0</v>
      </c>
      <c r="AC144" s="123">
        <f t="shared" si="33"/>
        <v>0</v>
      </c>
    </row>
    <row r="145" spans="1:29" ht="15.75">
      <c r="A145" s="255"/>
      <c r="B145" s="133" t="s">
        <v>43</v>
      </c>
      <c r="C145" s="95">
        <v>54068183.370000213</v>
      </c>
      <c r="D145" s="20">
        <v>54068160</v>
      </c>
      <c r="E145" s="96">
        <f t="shared" si="34"/>
        <v>23.370000213384628</v>
      </c>
      <c r="F145" s="95">
        <v>230155.70999999996</v>
      </c>
      <c r="G145" s="20" t="s">
        <v>843</v>
      </c>
      <c r="H145" s="96">
        <f t="shared" si="35"/>
        <v>-0.2900000000372529</v>
      </c>
      <c r="I145" s="95">
        <v>5314.55</v>
      </c>
      <c r="J145" s="20" t="s">
        <v>1059</v>
      </c>
      <c r="K145" s="96">
        <f t="shared" si="36"/>
        <v>0</v>
      </c>
      <c r="L145" s="95">
        <v>1783.66</v>
      </c>
      <c r="M145" s="20" t="s">
        <v>1060</v>
      </c>
      <c r="N145" s="96">
        <f t="shared" si="37"/>
        <v>0</v>
      </c>
      <c r="O145" s="95">
        <v>363522.88999999996</v>
      </c>
      <c r="P145" s="20" t="s">
        <v>844</v>
      </c>
      <c r="Q145" s="96">
        <f t="shared" si="38"/>
        <v>-0.11000000004423782</v>
      </c>
      <c r="R145" s="95">
        <v>53478035.660000212</v>
      </c>
      <c r="S145" s="20">
        <v>53477940</v>
      </c>
      <c r="T145" s="96">
        <f t="shared" si="39"/>
        <v>95.660000212490559</v>
      </c>
      <c r="U145" s="221">
        <f t="shared" si="27"/>
        <v>1</v>
      </c>
      <c r="W145" s="133" t="s">
        <v>43</v>
      </c>
      <c r="X145" s="114">
        <f t="shared" si="28"/>
        <v>0</v>
      </c>
      <c r="Y145" s="115">
        <f t="shared" si="29"/>
        <v>0</v>
      </c>
      <c r="Z145" s="115">
        <f t="shared" si="30"/>
        <v>0</v>
      </c>
      <c r="AA145" s="115">
        <f t="shared" si="31"/>
        <v>0</v>
      </c>
      <c r="AB145" s="115">
        <f t="shared" si="32"/>
        <v>0</v>
      </c>
      <c r="AC145" s="121">
        <f t="shared" si="33"/>
        <v>0</v>
      </c>
    </row>
    <row r="146" spans="1:29" ht="15.75">
      <c r="A146" s="255"/>
      <c r="B146" s="104" t="s">
        <v>44</v>
      </c>
      <c r="C146" s="95">
        <v>123193198.40999427</v>
      </c>
      <c r="D146" s="20">
        <v>122</v>
      </c>
      <c r="E146" s="96">
        <f t="shared" si="34"/>
        <v>123193076.40999427</v>
      </c>
      <c r="F146" s="95">
        <v>2162770.2200000007</v>
      </c>
      <c r="G146" s="20" t="s">
        <v>509</v>
      </c>
      <c r="H146" s="96">
        <f t="shared" si="35"/>
        <v>2162768.2200000007</v>
      </c>
      <c r="I146" s="95">
        <v>186995.00999999998</v>
      </c>
      <c r="J146" s="20" t="s">
        <v>333</v>
      </c>
      <c r="K146" s="96">
        <f t="shared" si="36"/>
        <v>186809.00999999998</v>
      </c>
      <c r="L146" s="95">
        <v>89447.73</v>
      </c>
      <c r="M146" s="20" t="s">
        <v>1061</v>
      </c>
      <c r="N146" s="96">
        <f t="shared" si="37"/>
        <v>89358.73</v>
      </c>
      <c r="O146" s="95">
        <v>366127.13</v>
      </c>
      <c r="P146" s="20" t="s">
        <v>845</v>
      </c>
      <c r="Q146" s="96">
        <f t="shared" si="38"/>
        <v>365761.13</v>
      </c>
      <c r="R146" s="95">
        <v>131515451.74999426</v>
      </c>
      <c r="S146" s="20">
        <v>130</v>
      </c>
      <c r="T146" s="96">
        <f t="shared" si="39"/>
        <v>131515321.74999426</v>
      </c>
      <c r="U146" s="221">
        <f t="shared" si="27"/>
        <v>1</v>
      </c>
      <c r="W146" s="104" t="s">
        <v>44</v>
      </c>
      <c r="X146" s="114">
        <f t="shared" si="28"/>
        <v>1</v>
      </c>
      <c r="Y146" s="115">
        <f t="shared" si="29"/>
        <v>1</v>
      </c>
      <c r="Z146" s="115">
        <f t="shared" si="30"/>
        <v>1</v>
      </c>
      <c r="AA146" s="115">
        <f t="shared" si="31"/>
        <v>1</v>
      </c>
      <c r="AB146" s="115">
        <f t="shared" si="32"/>
        <v>1</v>
      </c>
      <c r="AC146" s="121">
        <f t="shared" si="33"/>
        <v>1</v>
      </c>
    </row>
    <row r="147" spans="1:29" ht="15.75">
      <c r="A147" s="255"/>
      <c r="B147" s="133" t="s">
        <v>45</v>
      </c>
      <c r="C147" s="95">
        <v>74222969.92139785</v>
      </c>
      <c r="D147" s="20">
        <v>74222940</v>
      </c>
      <c r="E147" s="96">
        <f t="shared" si="34"/>
        <v>29.921397849917412</v>
      </c>
      <c r="F147" s="95">
        <v>891028.60000000033</v>
      </c>
      <c r="G147" s="20" t="s">
        <v>846</v>
      </c>
      <c r="H147" s="96">
        <f t="shared" si="35"/>
        <v>-0.3999999996740371</v>
      </c>
      <c r="I147" s="95">
        <v>88395.53</v>
      </c>
      <c r="J147" s="20" t="s">
        <v>1062</v>
      </c>
      <c r="K147" s="96">
        <f t="shared" si="36"/>
        <v>2.9999999998835847E-2</v>
      </c>
      <c r="L147" s="95">
        <v>75048.88</v>
      </c>
      <c r="M147" s="20" t="s">
        <v>1063</v>
      </c>
      <c r="N147" s="96">
        <f t="shared" si="37"/>
        <v>-1.9999999989522621E-2</v>
      </c>
      <c r="O147" s="95">
        <v>174684.32</v>
      </c>
      <c r="P147" s="20" t="s">
        <v>847</v>
      </c>
      <c r="Q147" s="96">
        <f t="shared" si="38"/>
        <v>0.32000000000698492</v>
      </c>
      <c r="R147" s="95">
        <v>74947216.501397848</v>
      </c>
      <c r="S147" s="20">
        <v>74902180</v>
      </c>
      <c r="T147" s="96">
        <f t="shared" si="39"/>
        <v>45036.501397848129</v>
      </c>
      <c r="U147" s="221">
        <f t="shared" ref="U147:U210" si="40">IF(D147=0,0,1)</f>
        <v>1</v>
      </c>
      <c r="W147" s="133" t="s">
        <v>45</v>
      </c>
      <c r="X147" s="114">
        <f t="shared" ref="X147:X210" si="41">+IF(AND(C147&lt;&gt;0,D147&lt;&gt;0,OR(E147&gt;100,E147&lt;-100)),1,0)</f>
        <v>0</v>
      </c>
      <c r="Y147" s="115">
        <f t="shared" ref="Y147:Y210" si="42">+IF(AND(F147&lt;&gt;0,G147&lt;&gt;0,OR(H147&gt;100,H147&lt;-100)),1,0)</f>
        <v>0</v>
      </c>
      <c r="Z147" s="115">
        <f t="shared" ref="Z147:Z210" si="43">+IF(AND(I147&lt;&gt;0,J147&lt;&gt;0,OR(K147&gt;100,K147&lt;-100)),1,0)</f>
        <v>0</v>
      </c>
      <c r="AA147" s="115">
        <f t="shared" ref="AA147:AA210" si="44">+IF(AND(L147&lt;&gt;0,M147&lt;&gt;0,OR(N147&gt;100,N147&lt;-100)),1,0)</f>
        <v>0</v>
      </c>
      <c r="AB147" s="115">
        <f t="shared" ref="AB147:AB210" si="45">+IF(AND(O147&lt;&gt;0,P147&lt;&gt;0,OR(Q147&gt;100,Q147&lt;-100)),1,0)</f>
        <v>0</v>
      </c>
      <c r="AC147" s="121">
        <f t="shared" ref="AC147:AC210" si="46">+IF(AND(R147&lt;&gt;0,S147&lt;&gt;0,OR(T147&gt;100,T147&lt;-100)),1,0)</f>
        <v>1</v>
      </c>
    </row>
    <row r="148" spans="1:29" ht="15.75">
      <c r="A148" s="255"/>
      <c r="B148" s="133" t="s">
        <v>46</v>
      </c>
      <c r="C148" s="95"/>
      <c r="D148" s="20">
        <v>135009800</v>
      </c>
      <c r="E148" s="96">
        <f t="shared" si="34"/>
        <v>-135009800</v>
      </c>
      <c r="F148" s="95"/>
      <c r="G148" s="20" t="s">
        <v>848</v>
      </c>
      <c r="H148" s="96">
        <f t="shared" si="35"/>
        <v>-908181</v>
      </c>
      <c r="I148" s="95"/>
      <c r="J148" s="20" t="s">
        <v>1064</v>
      </c>
      <c r="K148" s="96">
        <f t="shared" si="36"/>
        <v>-2922.04</v>
      </c>
      <c r="L148" s="95"/>
      <c r="M148" s="20" t="s">
        <v>1065</v>
      </c>
      <c r="N148" s="96">
        <f t="shared" si="37"/>
        <v>-4098.03</v>
      </c>
      <c r="O148" s="95"/>
      <c r="P148" s="20" t="s">
        <v>55</v>
      </c>
      <c r="Q148" s="96">
        <f t="shared" si="38"/>
        <v>0</v>
      </c>
      <c r="R148" s="95"/>
      <c r="S148" s="20">
        <v>134126800</v>
      </c>
      <c r="T148" s="96">
        <f t="shared" si="39"/>
        <v>-134126800</v>
      </c>
      <c r="U148" s="221">
        <f t="shared" si="40"/>
        <v>1</v>
      </c>
      <c r="W148" s="133" t="s">
        <v>46</v>
      </c>
      <c r="X148" s="114">
        <f t="shared" si="41"/>
        <v>0</v>
      </c>
      <c r="Y148" s="115">
        <f t="shared" si="42"/>
        <v>0</v>
      </c>
      <c r="Z148" s="115">
        <f t="shared" si="43"/>
        <v>0</v>
      </c>
      <c r="AA148" s="115">
        <f t="shared" si="44"/>
        <v>0</v>
      </c>
      <c r="AB148" s="115">
        <f t="shared" si="45"/>
        <v>0</v>
      </c>
      <c r="AC148" s="121">
        <f t="shared" si="46"/>
        <v>0</v>
      </c>
    </row>
    <row r="149" spans="1:29" ht="15.75">
      <c r="A149" s="255"/>
      <c r="B149" s="133" t="s">
        <v>47</v>
      </c>
      <c r="C149" s="95">
        <v>41186357.120000169</v>
      </c>
      <c r="D149" s="20"/>
      <c r="E149" s="96">
        <f t="shared" si="34"/>
        <v>41186357.120000169</v>
      </c>
      <c r="F149" s="95">
        <v>584520.01000000013</v>
      </c>
      <c r="G149" s="20"/>
      <c r="H149" s="96">
        <f t="shared" si="35"/>
        <v>584520.01000000013</v>
      </c>
      <c r="I149" s="95">
        <v>35689.479999999996</v>
      </c>
      <c r="J149" s="20"/>
      <c r="K149" s="96">
        <f t="shared" si="36"/>
        <v>35689.479999999996</v>
      </c>
      <c r="L149" s="95">
        <v>22361.66</v>
      </c>
      <c r="M149" s="20"/>
      <c r="N149" s="96">
        <f t="shared" si="37"/>
        <v>22361.66</v>
      </c>
      <c r="O149" s="95">
        <v>786176.29000000027</v>
      </c>
      <c r="P149" s="20"/>
      <c r="Q149" s="96">
        <f t="shared" si="38"/>
        <v>786176.29000000027</v>
      </c>
      <c r="R149" s="95">
        <v>39828988.640000165</v>
      </c>
      <c r="S149" s="20"/>
      <c r="T149" s="96">
        <f t="shared" si="39"/>
        <v>39828988.640000165</v>
      </c>
      <c r="U149" s="221">
        <f t="shared" si="40"/>
        <v>0</v>
      </c>
      <c r="W149" s="133" t="s">
        <v>47</v>
      </c>
      <c r="X149" s="114">
        <f t="shared" si="41"/>
        <v>0</v>
      </c>
      <c r="Y149" s="115">
        <f t="shared" si="42"/>
        <v>0</v>
      </c>
      <c r="Z149" s="115">
        <f t="shared" si="43"/>
        <v>0</v>
      </c>
      <c r="AA149" s="115">
        <f t="shared" si="44"/>
        <v>0</v>
      </c>
      <c r="AB149" s="115">
        <f t="shared" si="45"/>
        <v>0</v>
      </c>
      <c r="AC149" s="121">
        <f t="shared" si="46"/>
        <v>0</v>
      </c>
    </row>
    <row r="150" spans="1:29" ht="15.75">
      <c r="A150" s="255"/>
      <c r="B150" s="133" t="s">
        <v>48</v>
      </c>
      <c r="C150" s="95">
        <v>130036960.4399986</v>
      </c>
      <c r="D150" s="20"/>
      <c r="E150" s="96">
        <f t="shared" si="34"/>
        <v>130036960.4399986</v>
      </c>
      <c r="F150" s="95">
        <v>1085527.8799999999</v>
      </c>
      <c r="G150" s="20"/>
      <c r="H150" s="96">
        <f t="shared" si="35"/>
        <v>1085527.8799999999</v>
      </c>
      <c r="I150" s="95">
        <v>45390.75</v>
      </c>
      <c r="J150" s="20"/>
      <c r="K150" s="96">
        <f t="shared" si="36"/>
        <v>45390.75</v>
      </c>
      <c r="L150" s="95">
        <v>2504.06</v>
      </c>
      <c r="M150" s="20"/>
      <c r="N150" s="96">
        <f t="shared" si="37"/>
        <v>2504.06</v>
      </c>
      <c r="O150" s="95">
        <v>397909.66000000003</v>
      </c>
      <c r="P150" s="20"/>
      <c r="Q150" s="96">
        <f t="shared" si="38"/>
        <v>397909.66000000003</v>
      </c>
      <c r="R150" s="95">
        <v>128596409.5899986</v>
      </c>
      <c r="S150" s="20"/>
      <c r="T150" s="96">
        <f t="shared" si="39"/>
        <v>128596409.5899986</v>
      </c>
      <c r="U150" s="221">
        <f t="shared" si="40"/>
        <v>0</v>
      </c>
      <c r="W150" s="133" t="s">
        <v>48</v>
      </c>
      <c r="X150" s="114">
        <f t="shared" si="41"/>
        <v>0</v>
      </c>
      <c r="Y150" s="115">
        <f t="shared" si="42"/>
        <v>0</v>
      </c>
      <c r="Z150" s="115">
        <f t="shared" si="43"/>
        <v>0</v>
      </c>
      <c r="AA150" s="115">
        <f t="shared" si="44"/>
        <v>0</v>
      </c>
      <c r="AB150" s="115">
        <f t="shared" si="45"/>
        <v>0</v>
      </c>
      <c r="AC150" s="121">
        <f t="shared" si="46"/>
        <v>0</v>
      </c>
    </row>
    <row r="151" spans="1:29" ht="15.75">
      <c r="A151" s="255"/>
      <c r="B151" s="133" t="s">
        <v>49</v>
      </c>
      <c r="C151" s="95">
        <v>118356748.06999941</v>
      </c>
      <c r="D151" s="20"/>
      <c r="E151" s="96">
        <f t="shared" si="34"/>
        <v>118356748.06999941</v>
      </c>
      <c r="F151" s="95">
        <v>1391390.16</v>
      </c>
      <c r="G151" s="20"/>
      <c r="H151" s="96">
        <f t="shared" si="35"/>
        <v>1391390.16</v>
      </c>
      <c r="I151" s="95">
        <v>171686.37</v>
      </c>
      <c r="J151" s="20"/>
      <c r="K151" s="96">
        <f t="shared" si="36"/>
        <v>171686.37</v>
      </c>
      <c r="L151" s="95">
        <v>971055.46</v>
      </c>
      <c r="M151" s="20"/>
      <c r="N151" s="96">
        <f t="shared" si="37"/>
        <v>971055.46</v>
      </c>
      <c r="O151" s="95">
        <v>0</v>
      </c>
      <c r="P151" s="20"/>
      <c r="Q151" s="96">
        <f t="shared" si="38"/>
        <v>0</v>
      </c>
      <c r="R151" s="95">
        <v>116165988.81999941</v>
      </c>
      <c r="S151" s="20"/>
      <c r="T151" s="96">
        <f t="shared" si="39"/>
        <v>116165988.81999941</v>
      </c>
      <c r="U151" s="221">
        <f t="shared" si="40"/>
        <v>0</v>
      </c>
      <c r="W151" s="133" t="s">
        <v>49</v>
      </c>
      <c r="X151" s="114">
        <f t="shared" si="41"/>
        <v>0</v>
      </c>
      <c r="Y151" s="115">
        <f t="shared" si="42"/>
        <v>0</v>
      </c>
      <c r="Z151" s="115">
        <f t="shared" si="43"/>
        <v>0</v>
      </c>
      <c r="AA151" s="115">
        <f t="shared" si="44"/>
        <v>0</v>
      </c>
      <c r="AB151" s="115">
        <f t="shared" si="45"/>
        <v>0</v>
      </c>
      <c r="AC151" s="121">
        <f t="shared" si="46"/>
        <v>0</v>
      </c>
    </row>
    <row r="152" spans="1:29" ht="15.75">
      <c r="A152" s="256"/>
      <c r="B152" s="134" t="s">
        <v>50</v>
      </c>
      <c r="C152" s="97">
        <v>134590376.91999996</v>
      </c>
      <c r="D152" s="98"/>
      <c r="E152" s="99">
        <f t="shared" si="34"/>
        <v>134590376.91999996</v>
      </c>
      <c r="F152" s="97">
        <v>1607580.81</v>
      </c>
      <c r="G152" s="98"/>
      <c r="H152" s="99">
        <f t="shared" si="35"/>
        <v>1607580.81</v>
      </c>
      <c r="I152" s="97">
        <v>120739.47</v>
      </c>
      <c r="J152" s="98"/>
      <c r="K152" s="99">
        <f t="shared" si="36"/>
        <v>120739.47</v>
      </c>
      <c r="L152" s="97">
        <v>129804.21</v>
      </c>
      <c r="M152" s="98"/>
      <c r="N152" s="99">
        <f t="shared" si="37"/>
        <v>129804.21</v>
      </c>
      <c r="O152" s="97">
        <v>0</v>
      </c>
      <c r="P152" s="98"/>
      <c r="Q152" s="99">
        <f t="shared" si="38"/>
        <v>0</v>
      </c>
      <c r="R152" s="97">
        <v>132973731.36999993</v>
      </c>
      <c r="S152" s="98"/>
      <c r="T152" s="99">
        <f t="shared" si="39"/>
        <v>132973731.36999993</v>
      </c>
      <c r="U152" s="222">
        <f t="shared" si="40"/>
        <v>0</v>
      </c>
      <c r="W152" s="134" t="s">
        <v>50</v>
      </c>
      <c r="X152" s="118">
        <f t="shared" si="41"/>
        <v>0</v>
      </c>
      <c r="Y152" s="119">
        <f t="shared" si="42"/>
        <v>0</v>
      </c>
      <c r="Z152" s="119">
        <f t="shared" si="43"/>
        <v>0</v>
      </c>
      <c r="AA152" s="119">
        <f t="shared" si="44"/>
        <v>0</v>
      </c>
      <c r="AB152" s="119">
        <f t="shared" si="45"/>
        <v>0</v>
      </c>
      <c r="AC152" s="124">
        <f t="shared" si="46"/>
        <v>0</v>
      </c>
    </row>
    <row r="153" spans="1:29" ht="15.75">
      <c r="A153" s="255">
        <v>42603</v>
      </c>
      <c r="B153" s="133" t="s">
        <v>42</v>
      </c>
      <c r="C153" s="95">
        <v>61635007.959999382</v>
      </c>
      <c r="D153" s="20"/>
      <c r="E153" s="96">
        <f t="shared" si="34"/>
        <v>61635007.959999382</v>
      </c>
      <c r="F153" s="95">
        <v>890122.37999999954</v>
      </c>
      <c r="G153" s="20"/>
      <c r="H153" s="96">
        <f t="shared" si="35"/>
        <v>890122.37999999954</v>
      </c>
      <c r="I153" s="95">
        <v>155007.36000000002</v>
      </c>
      <c r="J153" s="20"/>
      <c r="K153" s="96">
        <f t="shared" si="36"/>
        <v>155007.36000000002</v>
      </c>
      <c r="L153" s="95">
        <v>115212.66</v>
      </c>
      <c r="M153" s="20"/>
      <c r="N153" s="96">
        <f t="shared" si="37"/>
        <v>115212.66</v>
      </c>
      <c r="O153" s="95">
        <v>0</v>
      </c>
      <c r="P153" s="20"/>
      <c r="Q153" s="96">
        <f t="shared" si="38"/>
        <v>0</v>
      </c>
      <c r="R153" s="95">
        <v>63452198.499999374</v>
      </c>
      <c r="S153" s="20"/>
      <c r="T153" s="96">
        <f t="shared" si="39"/>
        <v>63452198.499999374</v>
      </c>
      <c r="U153" s="221">
        <f t="shared" si="40"/>
        <v>0</v>
      </c>
      <c r="W153" s="132" t="s">
        <v>42</v>
      </c>
      <c r="X153" s="110">
        <f t="shared" si="41"/>
        <v>0</v>
      </c>
      <c r="Y153" s="111">
        <f t="shared" si="42"/>
        <v>0</v>
      </c>
      <c r="Z153" s="111">
        <f t="shared" si="43"/>
        <v>0</v>
      </c>
      <c r="AA153" s="111">
        <f t="shared" si="44"/>
        <v>0</v>
      </c>
      <c r="AB153" s="111">
        <f t="shared" si="45"/>
        <v>0</v>
      </c>
      <c r="AC153" s="123">
        <f t="shared" si="46"/>
        <v>0</v>
      </c>
    </row>
    <row r="154" spans="1:29" ht="15.75">
      <c r="A154" s="255"/>
      <c r="B154" s="133" t="s">
        <v>43</v>
      </c>
      <c r="C154" s="95">
        <v>53478035.660000212</v>
      </c>
      <c r="D154" s="20">
        <v>53478040</v>
      </c>
      <c r="E154" s="96">
        <f t="shared" si="34"/>
        <v>-4.3399997875094414</v>
      </c>
      <c r="F154" s="95">
        <v>544942.27</v>
      </c>
      <c r="G154" s="20" t="s">
        <v>849</v>
      </c>
      <c r="H154" s="96">
        <f t="shared" si="35"/>
        <v>0.27000000001862645</v>
      </c>
      <c r="I154" s="95">
        <v>24442.53</v>
      </c>
      <c r="J154" s="20" t="s">
        <v>1066</v>
      </c>
      <c r="K154" s="96">
        <f t="shared" si="36"/>
        <v>2.9999999998835847E-2</v>
      </c>
      <c r="L154" s="95">
        <v>2462.73</v>
      </c>
      <c r="M154" s="20" t="s">
        <v>1067</v>
      </c>
      <c r="N154" s="96">
        <f t="shared" si="37"/>
        <v>0</v>
      </c>
      <c r="O154" s="95">
        <v>0</v>
      </c>
      <c r="P154" s="20" t="s">
        <v>55</v>
      </c>
      <c r="Q154" s="96">
        <f t="shared" si="38"/>
        <v>0</v>
      </c>
      <c r="R154" s="95">
        <v>52955073.190000214</v>
      </c>
      <c r="S154" s="20">
        <v>52955120</v>
      </c>
      <c r="T154" s="96">
        <f t="shared" si="39"/>
        <v>-46.809999786317348</v>
      </c>
      <c r="U154" s="221">
        <f t="shared" si="40"/>
        <v>1</v>
      </c>
      <c r="W154" s="133" t="s">
        <v>43</v>
      </c>
      <c r="X154" s="114">
        <f t="shared" si="41"/>
        <v>0</v>
      </c>
      <c r="Y154" s="115">
        <f t="shared" si="42"/>
        <v>0</v>
      </c>
      <c r="Z154" s="115">
        <f t="shared" si="43"/>
        <v>0</v>
      </c>
      <c r="AA154" s="115">
        <f t="shared" si="44"/>
        <v>0</v>
      </c>
      <c r="AB154" s="115">
        <f t="shared" si="45"/>
        <v>0</v>
      </c>
      <c r="AC154" s="121">
        <f t="shared" si="46"/>
        <v>0</v>
      </c>
    </row>
    <row r="155" spans="1:29" ht="15.75">
      <c r="A155" s="255"/>
      <c r="B155" s="104" t="s">
        <v>44</v>
      </c>
      <c r="C155" s="95">
        <v>131515451.74999426</v>
      </c>
      <c r="D155" s="20">
        <v>130</v>
      </c>
      <c r="E155" s="96">
        <f t="shared" si="34"/>
        <v>131515321.74999426</v>
      </c>
      <c r="F155" s="95">
        <v>3865143.4799999991</v>
      </c>
      <c r="G155" s="20" t="s">
        <v>561</v>
      </c>
      <c r="H155" s="96">
        <f t="shared" si="35"/>
        <v>3865140.4799999991</v>
      </c>
      <c r="I155" s="95">
        <v>226468.01</v>
      </c>
      <c r="J155" s="20" t="s">
        <v>1068</v>
      </c>
      <c r="K155" s="96">
        <f t="shared" si="36"/>
        <v>226242.01</v>
      </c>
      <c r="L155" s="95">
        <v>160716.57</v>
      </c>
      <c r="M155" s="20" t="s">
        <v>1069</v>
      </c>
      <c r="N155" s="96">
        <f t="shared" si="37"/>
        <v>160556.57</v>
      </c>
      <c r="O155" s="95">
        <v>0</v>
      </c>
      <c r="P155" s="20" t="s">
        <v>55</v>
      </c>
      <c r="Q155" s="96">
        <f t="shared" si="38"/>
        <v>0</v>
      </c>
      <c r="R155" s="95">
        <v>127716059.70999429</v>
      </c>
      <c r="S155" s="20">
        <v>127</v>
      </c>
      <c r="T155" s="96">
        <f t="shared" si="39"/>
        <v>127715932.70999429</v>
      </c>
      <c r="U155" s="221">
        <f t="shared" si="40"/>
        <v>1</v>
      </c>
      <c r="W155" s="104" t="s">
        <v>44</v>
      </c>
      <c r="X155" s="114">
        <f t="shared" si="41"/>
        <v>1</v>
      </c>
      <c r="Y155" s="115">
        <f t="shared" si="42"/>
        <v>1</v>
      </c>
      <c r="Z155" s="115">
        <f t="shared" si="43"/>
        <v>1</v>
      </c>
      <c r="AA155" s="115">
        <f t="shared" si="44"/>
        <v>1</v>
      </c>
      <c r="AB155" s="115">
        <f t="shared" si="45"/>
        <v>0</v>
      </c>
      <c r="AC155" s="121">
        <f t="shared" si="46"/>
        <v>1</v>
      </c>
    </row>
    <row r="156" spans="1:29" ht="15.75">
      <c r="A156" s="255"/>
      <c r="B156" s="133" t="s">
        <v>45</v>
      </c>
      <c r="C156" s="95">
        <v>74947216.501397848</v>
      </c>
      <c r="D156" s="20">
        <v>74947180</v>
      </c>
      <c r="E156" s="96">
        <f t="shared" si="34"/>
        <v>36.501397848129272</v>
      </c>
      <c r="F156" s="95">
        <v>1713892.3100000005</v>
      </c>
      <c r="G156" s="20" t="s">
        <v>850</v>
      </c>
      <c r="H156" s="96">
        <f t="shared" si="35"/>
        <v>2.3100000005215406</v>
      </c>
      <c r="I156" s="95">
        <v>147683.84</v>
      </c>
      <c r="J156" s="20" t="s">
        <v>1070</v>
      </c>
      <c r="K156" s="96">
        <f t="shared" si="36"/>
        <v>3913.8399999999965</v>
      </c>
      <c r="L156" s="95">
        <v>109709.17</v>
      </c>
      <c r="M156" s="20" t="s">
        <v>1071</v>
      </c>
      <c r="N156" s="96">
        <f t="shared" si="37"/>
        <v>0.16999999999825377</v>
      </c>
      <c r="O156" s="95">
        <v>0</v>
      </c>
      <c r="P156" s="20" t="s">
        <v>55</v>
      </c>
      <c r="Q156" s="96">
        <f t="shared" si="38"/>
        <v>0</v>
      </c>
      <c r="R156" s="95">
        <v>73271298.861397848</v>
      </c>
      <c r="S156" s="20">
        <v>73271290</v>
      </c>
      <c r="T156" s="96">
        <f t="shared" si="39"/>
        <v>8.861397847533226</v>
      </c>
      <c r="U156" s="221">
        <f t="shared" si="40"/>
        <v>1</v>
      </c>
      <c r="W156" s="133" t="s">
        <v>45</v>
      </c>
      <c r="X156" s="114">
        <f t="shared" si="41"/>
        <v>0</v>
      </c>
      <c r="Y156" s="115">
        <f t="shared" si="42"/>
        <v>0</v>
      </c>
      <c r="Z156" s="115">
        <f t="shared" si="43"/>
        <v>1</v>
      </c>
      <c r="AA156" s="115">
        <f t="shared" si="44"/>
        <v>0</v>
      </c>
      <c r="AB156" s="115">
        <f t="shared" si="45"/>
        <v>0</v>
      </c>
      <c r="AC156" s="121">
        <f t="shared" si="46"/>
        <v>0</v>
      </c>
    </row>
    <row r="157" spans="1:29" ht="15.75">
      <c r="A157" s="255"/>
      <c r="B157" s="133" t="s">
        <v>46</v>
      </c>
      <c r="C157" s="95"/>
      <c r="D157" s="20"/>
      <c r="E157" s="96">
        <f t="shared" si="34"/>
        <v>0</v>
      </c>
      <c r="F157" s="95"/>
      <c r="G157" s="20"/>
      <c r="H157" s="96">
        <f t="shared" si="35"/>
        <v>0</v>
      </c>
      <c r="I157" s="95"/>
      <c r="J157" s="20"/>
      <c r="K157" s="96">
        <f t="shared" si="36"/>
        <v>0</v>
      </c>
      <c r="L157" s="95"/>
      <c r="M157" s="20"/>
      <c r="N157" s="96">
        <f t="shared" si="37"/>
        <v>0</v>
      </c>
      <c r="O157" s="95"/>
      <c r="P157" s="20"/>
      <c r="Q157" s="96">
        <f t="shared" si="38"/>
        <v>0</v>
      </c>
      <c r="R157" s="95"/>
      <c r="S157" s="20"/>
      <c r="T157" s="96">
        <f t="shared" si="39"/>
        <v>0</v>
      </c>
      <c r="U157" s="221">
        <f t="shared" si="40"/>
        <v>0</v>
      </c>
      <c r="W157" s="133" t="s">
        <v>46</v>
      </c>
      <c r="X157" s="114">
        <f t="shared" si="41"/>
        <v>0</v>
      </c>
      <c r="Y157" s="115">
        <f t="shared" si="42"/>
        <v>0</v>
      </c>
      <c r="Z157" s="115">
        <f t="shared" si="43"/>
        <v>0</v>
      </c>
      <c r="AA157" s="115">
        <f t="shared" si="44"/>
        <v>0</v>
      </c>
      <c r="AB157" s="115">
        <f t="shared" si="45"/>
        <v>0</v>
      </c>
      <c r="AC157" s="121">
        <f t="shared" si="46"/>
        <v>0</v>
      </c>
    </row>
    <row r="158" spans="1:29" ht="15.75">
      <c r="A158" s="255"/>
      <c r="B158" s="133" t="s">
        <v>47</v>
      </c>
      <c r="C158" s="95">
        <v>39828988.640000165</v>
      </c>
      <c r="D158" s="20"/>
      <c r="E158" s="96">
        <f t="shared" si="34"/>
        <v>39828988.640000165</v>
      </c>
      <c r="F158" s="95">
        <v>1130921.7</v>
      </c>
      <c r="G158" s="20"/>
      <c r="H158" s="96">
        <f t="shared" si="35"/>
        <v>1130921.7</v>
      </c>
      <c r="I158" s="95">
        <v>62987.099999999991</v>
      </c>
      <c r="J158" s="20"/>
      <c r="K158" s="96">
        <f t="shared" si="36"/>
        <v>62987.099999999991</v>
      </c>
      <c r="L158" s="95">
        <v>4009.3</v>
      </c>
      <c r="M158" s="20"/>
      <c r="N158" s="96">
        <f t="shared" si="37"/>
        <v>4009.3</v>
      </c>
      <c r="O158" s="95">
        <v>0</v>
      </c>
      <c r="P158" s="20"/>
      <c r="Q158" s="96">
        <f t="shared" si="38"/>
        <v>0</v>
      </c>
      <c r="R158" s="95">
        <v>41292525.600000173</v>
      </c>
      <c r="S158" s="20"/>
      <c r="T158" s="96">
        <f t="shared" si="39"/>
        <v>41292525.600000173</v>
      </c>
      <c r="U158" s="221">
        <f t="shared" si="40"/>
        <v>0</v>
      </c>
      <c r="W158" s="133" t="s">
        <v>47</v>
      </c>
      <c r="X158" s="114">
        <f t="shared" si="41"/>
        <v>0</v>
      </c>
      <c r="Y158" s="115">
        <f t="shared" si="42"/>
        <v>0</v>
      </c>
      <c r="Z158" s="115">
        <f t="shared" si="43"/>
        <v>0</v>
      </c>
      <c r="AA158" s="115">
        <f t="shared" si="44"/>
        <v>0</v>
      </c>
      <c r="AB158" s="115">
        <f t="shared" si="45"/>
        <v>0</v>
      </c>
      <c r="AC158" s="121">
        <f t="shared" si="46"/>
        <v>0</v>
      </c>
    </row>
    <row r="159" spans="1:29" ht="15.75">
      <c r="A159" s="255"/>
      <c r="B159" s="133" t="s">
        <v>48</v>
      </c>
      <c r="C159" s="95">
        <v>128596409.5899986</v>
      </c>
      <c r="D159" s="20"/>
      <c r="E159" s="96">
        <f t="shared" si="34"/>
        <v>128596409.5899986</v>
      </c>
      <c r="F159" s="95">
        <v>2040642.8700000013</v>
      </c>
      <c r="G159" s="20"/>
      <c r="H159" s="96">
        <f t="shared" si="35"/>
        <v>2040642.8700000013</v>
      </c>
      <c r="I159" s="95">
        <v>127119.36999999998</v>
      </c>
      <c r="J159" s="20"/>
      <c r="K159" s="96">
        <f t="shared" si="36"/>
        <v>127119.36999999998</v>
      </c>
      <c r="L159" s="95">
        <v>44893.55</v>
      </c>
      <c r="M159" s="20"/>
      <c r="N159" s="96">
        <f t="shared" si="37"/>
        <v>44893.55</v>
      </c>
      <c r="O159" s="95">
        <v>0</v>
      </c>
      <c r="P159" s="20"/>
      <c r="Q159" s="96">
        <f t="shared" si="38"/>
        <v>0</v>
      </c>
      <c r="R159" s="95">
        <v>135619928.62999859</v>
      </c>
      <c r="S159" s="20"/>
      <c r="T159" s="96">
        <f t="shared" si="39"/>
        <v>135619928.62999859</v>
      </c>
      <c r="U159" s="221">
        <f t="shared" si="40"/>
        <v>0</v>
      </c>
      <c r="W159" s="133" t="s">
        <v>48</v>
      </c>
      <c r="X159" s="114">
        <f t="shared" si="41"/>
        <v>0</v>
      </c>
      <c r="Y159" s="115">
        <f t="shared" si="42"/>
        <v>0</v>
      </c>
      <c r="Z159" s="115">
        <f t="shared" si="43"/>
        <v>0</v>
      </c>
      <c r="AA159" s="115">
        <f t="shared" si="44"/>
        <v>0</v>
      </c>
      <c r="AB159" s="115">
        <f t="shared" si="45"/>
        <v>0</v>
      </c>
      <c r="AC159" s="121">
        <f t="shared" si="46"/>
        <v>0</v>
      </c>
    </row>
    <row r="160" spans="1:29" ht="15.75">
      <c r="A160" s="255"/>
      <c r="B160" s="133" t="s">
        <v>49</v>
      </c>
      <c r="C160" s="95">
        <v>116165988.81999941</v>
      </c>
      <c r="D160" s="20"/>
      <c r="E160" s="96">
        <f t="shared" si="34"/>
        <v>116165988.81999941</v>
      </c>
      <c r="F160" s="95">
        <v>2234294.0400000019</v>
      </c>
      <c r="G160" s="20"/>
      <c r="H160" s="96">
        <f t="shared" si="35"/>
        <v>2234294.0400000019</v>
      </c>
      <c r="I160" s="95">
        <v>103224.33</v>
      </c>
      <c r="J160" s="20"/>
      <c r="K160" s="96">
        <f t="shared" si="36"/>
        <v>103224.33</v>
      </c>
      <c r="L160" s="95">
        <v>311750.25999999995</v>
      </c>
      <c r="M160" s="20"/>
      <c r="N160" s="96">
        <f t="shared" si="37"/>
        <v>311750.25999999995</v>
      </c>
      <c r="O160" s="95">
        <v>568948.19000000006</v>
      </c>
      <c r="P160" s="20"/>
      <c r="Q160" s="96">
        <f t="shared" si="38"/>
        <v>568948.19000000006</v>
      </c>
      <c r="R160" s="95">
        <v>113154220.65999942</v>
      </c>
      <c r="S160" s="20"/>
      <c r="T160" s="96">
        <f t="shared" si="39"/>
        <v>113154220.65999942</v>
      </c>
      <c r="U160" s="221">
        <f t="shared" si="40"/>
        <v>0</v>
      </c>
      <c r="W160" s="133" t="s">
        <v>49</v>
      </c>
      <c r="X160" s="114">
        <f t="shared" si="41"/>
        <v>0</v>
      </c>
      <c r="Y160" s="115">
        <f t="shared" si="42"/>
        <v>0</v>
      </c>
      <c r="Z160" s="115">
        <f t="shared" si="43"/>
        <v>0</v>
      </c>
      <c r="AA160" s="115">
        <f t="shared" si="44"/>
        <v>0</v>
      </c>
      <c r="AB160" s="115">
        <f t="shared" si="45"/>
        <v>0</v>
      </c>
      <c r="AC160" s="121">
        <f t="shared" si="46"/>
        <v>0</v>
      </c>
    </row>
    <row r="161" spans="1:29" ht="15.75">
      <c r="A161" s="255"/>
      <c r="B161" s="133" t="s">
        <v>50</v>
      </c>
      <c r="C161" s="95">
        <v>132973731.36999993</v>
      </c>
      <c r="D161" s="20"/>
      <c r="E161" s="96">
        <f t="shared" si="34"/>
        <v>132973731.36999993</v>
      </c>
      <c r="F161" s="95">
        <v>2438634.7600000012</v>
      </c>
      <c r="G161" s="20"/>
      <c r="H161" s="96">
        <f t="shared" si="35"/>
        <v>2438634.7600000012</v>
      </c>
      <c r="I161" s="95">
        <v>263807.37</v>
      </c>
      <c r="J161" s="20"/>
      <c r="K161" s="96">
        <f t="shared" si="36"/>
        <v>263807.37</v>
      </c>
      <c r="L161" s="95">
        <v>68419.92</v>
      </c>
      <c r="M161" s="20"/>
      <c r="N161" s="96">
        <f t="shared" si="37"/>
        <v>68419.92</v>
      </c>
      <c r="O161" s="95">
        <v>0</v>
      </c>
      <c r="P161" s="20"/>
      <c r="Q161" s="96">
        <f t="shared" si="38"/>
        <v>0</v>
      </c>
      <c r="R161" s="95">
        <v>130730484.05999994</v>
      </c>
      <c r="S161" s="20"/>
      <c r="T161" s="96">
        <f t="shared" si="39"/>
        <v>130730484.05999994</v>
      </c>
      <c r="U161" s="221">
        <f t="shared" si="40"/>
        <v>0</v>
      </c>
      <c r="W161" s="134" t="s">
        <v>50</v>
      </c>
      <c r="X161" s="118">
        <f t="shared" si="41"/>
        <v>0</v>
      </c>
      <c r="Y161" s="119">
        <f t="shared" si="42"/>
        <v>0</v>
      </c>
      <c r="Z161" s="119">
        <f t="shared" si="43"/>
        <v>0</v>
      </c>
      <c r="AA161" s="119">
        <f t="shared" si="44"/>
        <v>0</v>
      </c>
      <c r="AB161" s="119">
        <f t="shared" si="45"/>
        <v>0</v>
      </c>
      <c r="AC161" s="124">
        <f t="shared" si="46"/>
        <v>0</v>
      </c>
    </row>
    <row r="162" spans="1:29" ht="15.75" customHeight="1">
      <c r="A162" s="238">
        <v>42604</v>
      </c>
      <c r="B162" s="132" t="s">
        <v>42</v>
      </c>
      <c r="C162" s="92">
        <v>63452198.499999374</v>
      </c>
      <c r="D162" s="93"/>
      <c r="E162" s="94">
        <f t="shared" si="34"/>
        <v>63452198.499999374</v>
      </c>
      <c r="F162" s="92">
        <v>1289954.3199999998</v>
      </c>
      <c r="G162" s="101"/>
      <c r="H162" s="94">
        <f t="shared" si="35"/>
        <v>1289954.3199999998</v>
      </c>
      <c r="I162" s="92">
        <v>38002.69</v>
      </c>
      <c r="J162" s="93"/>
      <c r="K162" s="94">
        <f t="shared" si="36"/>
        <v>38002.69</v>
      </c>
      <c r="L162" s="92">
        <v>0</v>
      </c>
      <c r="M162" s="93"/>
      <c r="N162" s="94">
        <f t="shared" si="37"/>
        <v>0</v>
      </c>
      <c r="O162" s="92">
        <v>0</v>
      </c>
      <c r="P162" s="93"/>
      <c r="Q162" s="94">
        <f t="shared" si="38"/>
        <v>0</v>
      </c>
      <c r="R162" s="92">
        <v>62200246.869999371</v>
      </c>
      <c r="S162" s="93"/>
      <c r="T162" s="94">
        <f t="shared" si="39"/>
        <v>62200246.869999371</v>
      </c>
      <c r="U162" s="220">
        <f t="shared" si="40"/>
        <v>0</v>
      </c>
      <c r="W162" s="132" t="s">
        <v>42</v>
      </c>
      <c r="X162" s="114">
        <f t="shared" si="41"/>
        <v>0</v>
      </c>
      <c r="Y162" s="115">
        <f t="shared" si="42"/>
        <v>0</v>
      </c>
      <c r="Z162" s="115">
        <f t="shared" si="43"/>
        <v>0</v>
      </c>
      <c r="AA162" s="115">
        <f t="shared" si="44"/>
        <v>0</v>
      </c>
      <c r="AB162" s="115">
        <f t="shared" si="45"/>
        <v>0</v>
      </c>
      <c r="AC162" s="121">
        <f t="shared" si="46"/>
        <v>0</v>
      </c>
    </row>
    <row r="163" spans="1:29" ht="15.75">
      <c r="A163" s="239"/>
      <c r="B163" s="133" t="s">
        <v>43</v>
      </c>
      <c r="C163" s="95">
        <v>52955073.190000214</v>
      </c>
      <c r="D163" s="20">
        <v>52955120</v>
      </c>
      <c r="E163" s="96">
        <f t="shared" si="34"/>
        <v>-46.809999786317348</v>
      </c>
      <c r="F163" s="95">
        <v>350441.61000000016</v>
      </c>
      <c r="G163" s="6" t="s">
        <v>851</v>
      </c>
      <c r="H163" s="96">
        <f t="shared" si="35"/>
        <v>-0.38999999983934686</v>
      </c>
      <c r="I163" s="95">
        <v>68069.919999999998</v>
      </c>
      <c r="J163" s="20" t="s">
        <v>1072</v>
      </c>
      <c r="K163" s="96">
        <f t="shared" si="36"/>
        <v>10.020000000004075</v>
      </c>
      <c r="L163" s="95">
        <v>7109.09</v>
      </c>
      <c r="M163" s="20" t="s">
        <v>1073</v>
      </c>
      <c r="N163" s="96">
        <f t="shared" si="37"/>
        <v>0</v>
      </c>
      <c r="O163" s="95">
        <v>0</v>
      </c>
      <c r="P163" s="20" t="s">
        <v>55</v>
      </c>
      <c r="Q163" s="96">
        <f t="shared" si="38"/>
        <v>0</v>
      </c>
      <c r="R163" s="95">
        <v>52665592.410000212</v>
      </c>
      <c r="S163" s="20">
        <v>52665640</v>
      </c>
      <c r="T163" s="96">
        <f t="shared" si="39"/>
        <v>-47.589999787509441</v>
      </c>
      <c r="U163" s="221">
        <f t="shared" si="40"/>
        <v>1</v>
      </c>
      <c r="W163" s="133" t="s">
        <v>43</v>
      </c>
      <c r="X163" s="114">
        <f t="shared" si="41"/>
        <v>0</v>
      </c>
      <c r="Y163" s="115">
        <f t="shared" si="42"/>
        <v>0</v>
      </c>
      <c r="Z163" s="115">
        <f t="shared" si="43"/>
        <v>0</v>
      </c>
      <c r="AA163" s="115">
        <f t="shared" si="44"/>
        <v>0</v>
      </c>
      <c r="AB163" s="115">
        <f t="shared" si="45"/>
        <v>0</v>
      </c>
      <c r="AC163" s="121">
        <f t="shared" si="46"/>
        <v>0</v>
      </c>
    </row>
    <row r="164" spans="1:29" ht="15.75">
      <c r="A164" s="239"/>
      <c r="B164" s="104" t="s">
        <v>44</v>
      </c>
      <c r="C164" s="95">
        <v>127716059.70999429</v>
      </c>
      <c r="D164" s="20">
        <v>127716400</v>
      </c>
      <c r="E164" s="96">
        <f t="shared" si="34"/>
        <v>-340.29000571370125</v>
      </c>
      <c r="F164" s="95">
        <v>2771140.5100000012</v>
      </c>
      <c r="G164" s="6" t="s">
        <v>509</v>
      </c>
      <c r="H164" s="96">
        <f t="shared" si="35"/>
        <v>2771138.5100000012</v>
      </c>
      <c r="I164" s="95">
        <v>186039.25999999998</v>
      </c>
      <c r="J164" s="20" t="s">
        <v>333</v>
      </c>
      <c r="K164" s="96">
        <f t="shared" si="36"/>
        <v>185853.25999999998</v>
      </c>
      <c r="L164" s="95">
        <v>219507.76</v>
      </c>
      <c r="M164" s="20" t="s">
        <v>1074</v>
      </c>
      <c r="N164" s="96">
        <f t="shared" si="37"/>
        <v>-0.23999999999068677</v>
      </c>
      <c r="O164" s="95">
        <v>0</v>
      </c>
      <c r="P164" s="20" t="s">
        <v>55</v>
      </c>
      <c r="Q164" s="96">
        <f t="shared" si="38"/>
        <v>0</v>
      </c>
      <c r="R164" s="95">
        <v>132033226.72999428</v>
      </c>
      <c r="S164" s="20">
        <v>132033500</v>
      </c>
      <c r="T164" s="96">
        <f t="shared" si="39"/>
        <v>-273.27000571787357</v>
      </c>
      <c r="U164" s="221">
        <f t="shared" si="40"/>
        <v>1</v>
      </c>
      <c r="W164" s="104" t="s">
        <v>44</v>
      </c>
      <c r="X164" s="114">
        <f t="shared" si="41"/>
        <v>1</v>
      </c>
      <c r="Y164" s="115">
        <f t="shared" si="42"/>
        <v>1</v>
      </c>
      <c r="Z164" s="115">
        <f t="shared" si="43"/>
        <v>1</v>
      </c>
      <c r="AA164" s="115">
        <f t="shared" si="44"/>
        <v>0</v>
      </c>
      <c r="AB164" s="115">
        <f t="shared" si="45"/>
        <v>0</v>
      </c>
      <c r="AC164" s="121">
        <f t="shared" si="46"/>
        <v>1</v>
      </c>
    </row>
    <row r="165" spans="1:29" ht="15.75">
      <c r="A165" s="239"/>
      <c r="B165" s="133" t="s">
        <v>45</v>
      </c>
      <c r="C165" s="95">
        <v>73271298.861397848</v>
      </c>
      <c r="D165" s="20">
        <v>73271290</v>
      </c>
      <c r="E165" s="96">
        <f t="shared" si="34"/>
        <v>8.861397847533226</v>
      </c>
      <c r="F165" s="95">
        <v>1727265.1799999995</v>
      </c>
      <c r="G165" s="6" t="s">
        <v>852</v>
      </c>
      <c r="H165" s="96">
        <f t="shared" si="35"/>
        <v>-4.8200000005308539</v>
      </c>
      <c r="I165" s="95">
        <v>147239.15</v>
      </c>
      <c r="J165" s="20" t="s">
        <v>1075</v>
      </c>
      <c r="K165" s="96">
        <f t="shared" si="36"/>
        <v>0.14999999999417923</v>
      </c>
      <c r="L165" s="95">
        <v>22738.9</v>
      </c>
      <c r="M165" s="20" t="s">
        <v>1076</v>
      </c>
      <c r="N165" s="96">
        <f t="shared" si="37"/>
        <v>0</v>
      </c>
      <c r="O165" s="95">
        <v>0</v>
      </c>
      <c r="P165" s="20" t="s">
        <v>55</v>
      </c>
      <c r="Q165" s="96">
        <f t="shared" si="38"/>
        <v>0</v>
      </c>
      <c r="R165" s="95">
        <v>71668533.931397855</v>
      </c>
      <c r="S165" s="20">
        <v>71668520</v>
      </c>
      <c r="T165" s="96">
        <f t="shared" si="39"/>
        <v>13.93139785528183</v>
      </c>
      <c r="U165" s="221">
        <f t="shared" si="40"/>
        <v>1</v>
      </c>
      <c r="W165" s="133" t="s">
        <v>45</v>
      </c>
      <c r="X165" s="114">
        <f t="shared" si="41"/>
        <v>0</v>
      </c>
      <c r="Y165" s="115">
        <f t="shared" si="42"/>
        <v>0</v>
      </c>
      <c r="Z165" s="115">
        <f t="shared" si="43"/>
        <v>0</v>
      </c>
      <c r="AA165" s="115">
        <f t="shared" si="44"/>
        <v>0</v>
      </c>
      <c r="AB165" s="115">
        <f t="shared" si="45"/>
        <v>0</v>
      </c>
      <c r="AC165" s="121">
        <f t="shared" si="46"/>
        <v>0</v>
      </c>
    </row>
    <row r="166" spans="1:29" ht="15.75">
      <c r="A166" s="239"/>
      <c r="B166" s="133" t="s">
        <v>46</v>
      </c>
      <c r="C166" s="95">
        <v>135009845.64999831</v>
      </c>
      <c r="D166" s="20">
        <v>134126800</v>
      </c>
      <c r="E166" s="96">
        <f t="shared" si="34"/>
        <v>883045.64999830723</v>
      </c>
      <c r="F166" s="95">
        <v>4587623.8900000006</v>
      </c>
      <c r="G166" s="6" t="s">
        <v>853</v>
      </c>
      <c r="H166" s="96">
        <f t="shared" si="35"/>
        <v>3.8900000005960464</v>
      </c>
      <c r="I166" s="95">
        <v>172803.65</v>
      </c>
      <c r="J166" s="20" t="s">
        <v>1077</v>
      </c>
      <c r="K166" s="96">
        <f t="shared" si="36"/>
        <v>6999.6499999999942</v>
      </c>
      <c r="L166" s="95">
        <v>11638.710000000001</v>
      </c>
      <c r="M166" s="20" t="s">
        <v>1078</v>
      </c>
      <c r="N166" s="96">
        <f t="shared" si="37"/>
        <v>1.0000000000218279E-2</v>
      </c>
      <c r="O166" s="95">
        <v>1566905.6900000006</v>
      </c>
      <c r="P166" s="20" t="s">
        <v>854</v>
      </c>
      <c r="Q166" s="96">
        <f t="shared" si="38"/>
        <v>-4.3099999993573874</v>
      </c>
      <c r="R166" s="95">
        <v>132084535.16999836</v>
      </c>
      <c r="S166" s="20">
        <v>132084120</v>
      </c>
      <c r="T166" s="96">
        <f t="shared" si="39"/>
        <v>415.16999836266041</v>
      </c>
      <c r="U166" s="221">
        <f t="shared" si="40"/>
        <v>1</v>
      </c>
      <c r="W166" s="133" t="s">
        <v>46</v>
      </c>
      <c r="X166" s="114">
        <f t="shared" si="41"/>
        <v>1</v>
      </c>
      <c r="Y166" s="115">
        <f t="shared" si="42"/>
        <v>0</v>
      </c>
      <c r="Z166" s="115">
        <f t="shared" si="43"/>
        <v>1</v>
      </c>
      <c r="AA166" s="115">
        <f t="shared" si="44"/>
        <v>0</v>
      </c>
      <c r="AB166" s="115">
        <f t="shared" si="45"/>
        <v>0</v>
      </c>
      <c r="AC166" s="121">
        <f t="shared" si="46"/>
        <v>1</v>
      </c>
    </row>
    <row r="167" spans="1:29" ht="15.75">
      <c r="A167" s="239"/>
      <c r="B167" s="133" t="s">
        <v>47</v>
      </c>
      <c r="C167" s="95">
        <v>41292525.600000173</v>
      </c>
      <c r="D167" s="20"/>
      <c r="E167" s="96">
        <f t="shared" si="34"/>
        <v>41292525.600000173</v>
      </c>
      <c r="F167" s="95">
        <v>879258.46</v>
      </c>
      <c r="G167" s="6"/>
      <c r="H167" s="96">
        <f t="shared" si="35"/>
        <v>879258.46</v>
      </c>
      <c r="I167" s="95">
        <v>81649.319999999992</v>
      </c>
      <c r="J167" s="20"/>
      <c r="K167" s="96">
        <f t="shared" si="36"/>
        <v>81649.319999999992</v>
      </c>
      <c r="L167" s="95">
        <v>55929.4</v>
      </c>
      <c r="M167" s="20"/>
      <c r="N167" s="96">
        <f t="shared" si="37"/>
        <v>55929.4</v>
      </c>
      <c r="O167" s="95">
        <v>0</v>
      </c>
      <c r="P167" s="20"/>
      <c r="Q167" s="96">
        <f t="shared" si="38"/>
        <v>0</v>
      </c>
      <c r="R167" s="95">
        <v>40438987.060000174</v>
      </c>
      <c r="S167" s="20"/>
      <c r="T167" s="96">
        <f t="shared" si="39"/>
        <v>40438987.060000174</v>
      </c>
      <c r="U167" s="221">
        <f t="shared" si="40"/>
        <v>0</v>
      </c>
      <c r="W167" s="133" t="s">
        <v>47</v>
      </c>
      <c r="X167" s="114">
        <f t="shared" si="41"/>
        <v>0</v>
      </c>
      <c r="Y167" s="115">
        <f t="shared" si="42"/>
        <v>0</v>
      </c>
      <c r="Z167" s="115">
        <f t="shared" si="43"/>
        <v>0</v>
      </c>
      <c r="AA167" s="115">
        <f t="shared" si="44"/>
        <v>0</v>
      </c>
      <c r="AB167" s="115">
        <f t="shared" si="45"/>
        <v>0</v>
      </c>
      <c r="AC167" s="121">
        <f t="shared" si="46"/>
        <v>0</v>
      </c>
    </row>
    <row r="168" spans="1:29" ht="15.75">
      <c r="A168" s="239"/>
      <c r="B168" s="133" t="s">
        <v>48</v>
      </c>
      <c r="C168" s="95">
        <v>135619928.62999859</v>
      </c>
      <c r="D168" s="20"/>
      <c r="E168" s="96">
        <f t="shared" si="34"/>
        <v>135619928.62999859</v>
      </c>
      <c r="F168" s="95">
        <v>1797730.5300000014</v>
      </c>
      <c r="G168" s="6"/>
      <c r="H168" s="96">
        <f t="shared" si="35"/>
        <v>1797730.5300000014</v>
      </c>
      <c r="I168" s="95">
        <v>300419.31</v>
      </c>
      <c r="J168" s="20"/>
      <c r="K168" s="96">
        <f t="shared" si="36"/>
        <v>300419.31</v>
      </c>
      <c r="L168" s="95">
        <v>4586.96</v>
      </c>
      <c r="M168" s="20"/>
      <c r="N168" s="96">
        <f t="shared" si="37"/>
        <v>4586.96</v>
      </c>
      <c r="O168" s="95">
        <v>0</v>
      </c>
      <c r="P168" s="20"/>
      <c r="Q168" s="96">
        <f t="shared" si="38"/>
        <v>0</v>
      </c>
      <c r="R168" s="95">
        <v>134118030.44999859</v>
      </c>
      <c r="S168" s="20"/>
      <c r="T168" s="96">
        <f t="shared" si="39"/>
        <v>134118030.44999859</v>
      </c>
      <c r="U168" s="221">
        <f t="shared" si="40"/>
        <v>0</v>
      </c>
      <c r="W168" s="133" t="s">
        <v>48</v>
      </c>
      <c r="X168" s="114">
        <f t="shared" si="41"/>
        <v>0</v>
      </c>
      <c r="Y168" s="115">
        <f t="shared" si="42"/>
        <v>0</v>
      </c>
      <c r="Z168" s="115">
        <f t="shared" si="43"/>
        <v>0</v>
      </c>
      <c r="AA168" s="115">
        <f t="shared" si="44"/>
        <v>0</v>
      </c>
      <c r="AB168" s="115">
        <f t="shared" si="45"/>
        <v>0</v>
      </c>
      <c r="AC168" s="121">
        <f t="shared" si="46"/>
        <v>0</v>
      </c>
    </row>
    <row r="169" spans="1:29" ht="15.75">
      <c r="A169" s="239"/>
      <c r="B169" s="133" t="s">
        <v>49</v>
      </c>
      <c r="C169" s="95">
        <v>113154220.65999942</v>
      </c>
      <c r="D169" s="20"/>
      <c r="E169" s="96">
        <f t="shared" si="34"/>
        <v>113154220.65999942</v>
      </c>
      <c r="F169" s="95">
        <v>1405865.4200000004</v>
      </c>
      <c r="G169" s="6"/>
      <c r="H169" s="96">
        <f t="shared" si="35"/>
        <v>1405865.4200000004</v>
      </c>
      <c r="I169" s="95">
        <v>149438.04</v>
      </c>
      <c r="J169" s="20"/>
      <c r="K169" s="96">
        <f t="shared" si="36"/>
        <v>149438.04</v>
      </c>
      <c r="L169" s="95">
        <v>21686.06</v>
      </c>
      <c r="M169" s="20"/>
      <c r="N169" s="96">
        <f t="shared" si="37"/>
        <v>21686.06</v>
      </c>
      <c r="O169" s="95">
        <v>0</v>
      </c>
      <c r="P169" s="20"/>
      <c r="Q169" s="96">
        <f t="shared" si="38"/>
        <v>0</v>
      </c>
      <c r="R169" s="95">
        <v>111876107.21999942</v>
      </c>
      <c r="S169" s="20"/>
      <c r="T169" s="96">
        <f t="shared" si="39"/>
        <v>111876107.21999942</v>
      </c>
      <c r="U169" s="221">
        <f t="shared" si="40"/>
        <v>0</v>
      </c>
      <c r="W169" s="133" t="s">
        <v>49</v>
      </c>
      <c r="X169" s="114">
        <f t="shared" si="41"/>
        <v>0</v>
      </c>
      <c r="Y169" s="115">
        <f t="shared" si="42"/>
        <v>0</v>
      </c>
      <c r="Z169" s="115">
        <f t="shared" si="43"/>
        <v>0</v>
      </c>
      <c r="AA169" s="115">
        <f t="shared" si="44"/>
        <v>0</v>
      </c>
      <c r="AB169" s="115">
        <f t="shared" si="45"/>
        <v>0</v>
      </c>
      <c r="AC169" s="121">
        <f t="shared" si="46"/>
        <v>0</v>
      </c>
    </row>
    <row r="170" spans="1:29" ht="15.75">
      <c r="A170" s="240"/>
      <c r="B170" s="134" t="s">
        <v>50</v>
      </c>
      <c r="C170" s="97">
        <v>130730484.05999994</v>
      </c>
      <c r="D170" s="98"/>
      <c r="E170" s="99">
        <f t="shared" si="34"/>
        <v>130730484.05999994</v>
      </c>
      <c r="F170" s="97">
        <v>2532843.3699999982</v>
      </c>
      <c r="G170" s="103"/>
      <c r="H170" s="99">
        <f t="shared" si="35"/>
        <v>2532843.3699999982</v>
      </c>
      <c r="I170" s="97">
        <v>539131.17000000027</v>
      </c>
      <c r="J170" s="98"/>
      <c r="K170" s="99">
        <f t="shared" si="36"/>
        <v>539131.17000000027</v>
      </c>
      <c r="L170" s="97">
        <v>858320.93</v>
      </c>
      <c r="M170" s="98"/>
      <c r="N170" s="99">
        <f t="shared" si="37"/>
        <v>858320.93</v>
      </c>
      <c r="O170" s="97">
        <v>0</v>
      </c>
      <c r="P170" s="98"/>
      <c r="Q170" s="99">
        <f t="shared" si="38"/>
        <v>0</v>
      </c>
      <c r="R170" s="97">
        <v>129265559.96999994</v>
      </c>
      <c r="S170" s="98"/>
      <c r="T170" s="99">
        <f t="shared" si="39"/>
        <v>129265559.96999994</v>
      </c>
      <c r="U170" s="222">
        <f t="shared" si="40"/>
        <v>0</v>
      </c>
      <c r="W170" s="134" t="s">
        <v>50</v>
      </c>
      <c r="X170" s="118">
        <f t="shared" si="41"/>
        <v>0</v>
      </c>
      <c r="Y170" s="119">
        <f t="shared" si="42"/>
        <v>0</v>
      </c>
      <c r="Z170" s="119">
        <f t="shared" si="43"/>
        <v>0</v>
      </c>
      <c r="AA170" s="119">
        <f t="shared" si="44"/>
        <v>0</v>
      </c>
      <c r="AB170" s="119">
        <f t="shared" si="45"/>
        <v>0</v>
      </c>
      <c r="AC170" s="124">
        <f t="shared" si="46"/>
        <v>0</v>
      </c>
    </row>
    <row r="171" spans="1:29" ht="15.75" customHeight="1">
      <c r="A171" s="238">
        <v>42605</v>
      </c>
      <c r="B171" s="133" t="s">
        <v>42</v>
      </c>
      <c r="C171" s="95">
        <v>62200246.869999371</v>
      </c>
      <c r="D171" s="20"/>
      <c r="E171" s="96">
        <f t="shared" si="34"/>
        <v>62200246.869999371</v>
      </c>
      <c r="F171" s="95">
        <v>803716.59</v>
      </c>
      <c r="G171" s="20"/>
      <c r="H171" s="96">
        <f t="shared" si="35"/>
        <v>803716.59</v>
      </c>
      <c r="I171" s="95">
        <v>131894.56</v>
      </c>
      <c r="J171" s="20"/>
      <c r="K171" s="96">
        <f t="shared" si="36"/>
        <v>131894.56</v>
      </c>
      <c r="L171" s="95">
        <v>197201.68</v>
      </c>
      <c r="M171" s="20"/>
      <c r="N171" s="96">
        <f t="shared" si="37"/>
        <v>197201.68</v>
      </c>
      <c r="O171" s="95">
        <v>0</v>
      </c>
      <c r="P171" s="20"/>
      <c r="Q171" s="96">
        <f t="shared" si="38"/>
        <v>0</v>
      </c>
      <c r="R171" s="95">
        <v>63927731.519999363</v>
      </c>
      <c r="S171" s="20"/>
      <c r="T171" s="96">
        <f t="shared" si="39"/>
        <v>63927731.519999363</v>
      </c>
      <c r="U171" s="221">
        <f t="shared" si="40"/>
        <v>0</v>
      </c>
      <c r="W171" s="132" t="s">
        <v>42</v>
      </c>
      <c r="X171" s="110">
        <f t="shared" si="41"/>
        <v>0</v>
      </c>
      <c r="Y171" s="111">
        <f t="shared" si="42"/>
        <v>0</v>
      </c>
      <c r="Z171" s="111">
        <f t="shared" si="43"/>
        <v>0</v>
      </c>
      <c r="AA171" s="111">
        <f t="shared" si="44"/>
        <v>0</v>
      </c>
      <c r="AB171" s="111">
        <f t="shared" si="45"/>
        <v>0</v>
      </c>
      <c r="AC171" s="123">
        <f t="shared" si="46"/>
        <v>0</v>
      </c>
    </row>
    <row r="172" spans="1:29" ht="15.75">
      <c r="A172" s="239"/>
      <c r="B172" s="133" t="s">
        <v>43</v>
      </c>
      <c r="C172" s="95">
        <v>52665592.410000212</v>
      </c>
      <c r="D172" s="20">
        <v>52665640</v>
      </c>
      <c r="E172" s="96">
        <f t="shared" si="34"/>
        <v>-47.589999787509441</v>
      </c>
      <c r="F172" s="95">
        <v>237031.62</v>
      </c>
      <c r="G172" s="20" t="s">
        <v>855</v>
      </c>
      <c r="H172" s="96">
        <f t="shared" si="35"/>
        <v>-0.38000000000465661</v>
      </c>
      <c r="I172" s="95">
        <v>27986.57</v>
      </c>
      <c r="J172" s="20" t="s">
        <v>1079</v>
      </c>
      <c r="K172" s="96">
        <f t="shared" si="36"/>
        <v>-2.9999999998835847E-2</v>
      </c>
      <c r="L172" s="95">
        <v>1250.75</v>
      </c>
      <c r="M172" s="20" t="s">
        <v>1080</v>
      </c>
      <c r="N172" s="96">
        <f t="shared" si="37"/>
        <v>0</v>
      </c>
      <c r="O172" s="95">
        <v>0</v>
      </c>
      <c r="P172" s="20" t="s">
        <v>55</v>
      </c>
      <c r="Q172" s="96">
        <f t="shared" si="38"/>
        <v>0</v>
      </c>
      <c r="R172" s="95">
        <v>56130953.140000209</v>
      </c>
      <c r="S172" s="20">
        <v>56130970</v>
      </c>
      <c r="T172" s="96">
        <f t="shared" si="39"/>
        <v>-16.859999790787697</v>
      </c>
      <c r="U172" s="221">
        <f t="shared" si="40"/>
        <v>1</v>
      </c>
      <c r="W172" s="133" t="s">
        <v>43</v>
      </c>
      <c r="X172" s="114">
        <f t="shared" si="41"/>
        <v>0</v>
      </c>
      <c r="Y172" s="115">
        <f t="shared" si="42"/>
        <v>0</v>
      </c>
      <c r="Z172" s="115">
        <f t="shared" si="43"/>
        <v>0</v>
      </c>
      <c r="AA172" s="115">
        <f t="shared" si="44"/>
        <v>0</v>
      </c>
      <c r="AB172" s="115">
        <f t="shared" si="45"/>
        <v>0</v>
      </c>
      <c r="AC172" s="121">
        <f t="shared" si="46"/>
        <v>0</v>
      </c>
    </row>
    <row r="173" spans="1:29" ht="15.75">
      <c r="A173" s="239"/>
      <c r="B173" s="104" t="s">
        <v>44</v>
      </c>
      <c r="C173" s="95">
        <v>132033226.72999428</v>
      </c>
      <c r="D173" s="20">
        <v>132033500</v>
      </c>
      <c r="E173" s="96">
        <f t="shared" si="34"/>
        <v>-273.27000571787357</v>
      </c>
      <c r="F173" s="95">
        <v>2705919.14</v>
      </c>
      <c r="G173" s="20" t="s">
        <v>856</v>
      </c>
      <c r="H173" s="96">
        <f t="shared" si="35"/>
        <v>-0.85999999986961484</v>
      </c>
      <c r="I173" s="95">
        <v>301256.56000000011</v>
      </c>
      <c r="J173" s="20" t="s">
        <v>1081</v>
      </c>
      <c r="K173" s="96">
        <f t="shared" si="36"/>
        <v>-0.43999999988591298</v>
      </c>
      <c r="L173" s="95">
        <v>292341.31999999995</v>
      </c>
      <c r="M173" s="20" t="s">
        <v>1082</v>
      </c>
      <c r="N173" s="96">
        <f t="shared" si="37"/>
        <v>0.31999999994877726</v>
      </c>
      <c r="O173" s="95">
        <v>0</v>
      </c>
      <c r="P173" s="20" t="s">
        <v>55</v>
      </c>
      <c r="Q173" s="96">
        <f t="shared" si="38"/>
        <v>0</v>
      </c>
      <c r="R173" s="95">
        <v>129336222.82999422</v>
      </c>
      <c r="S173" s="20">
        <v>129335700</v>
      </c>
      <c r="T173" s="96">
        <f t="shared" si="39"/>
        <v>522.82999421656132</v>
      </c>
      <c r="U173" s="221">
        <f t="shared" si="40"/>
        <v>1</v>
      </c>
      <c r="W173" s="104" t="s">
        <v>44</v>
      </c>
      <c r="X173" s="114">
        <f t="shared" si="41"/>
        <v>1</v>
      </c>
      <c r="Y173" s="115">
        <f t="shared" si="42"/>
        <v>0</v>
      </c>
      <c r="Z173" s="115">
        <f t="shared" si="43"/>
        <v>0</v>
      </c>
      <c r="AA173" s="115">
        <f t="shared" si="44"/>
        <v>0</v>
      </c>
      <c r="AB173" s="115">
        <f t="shared" si="45"/>
        <v>0</v>
      </c>
      <c r="AC173" s="121">
        <f t="shared" si="46"/>
        <v>1</v>
      </c>
    </row>
    <row r="174" spans="1:29" ht="15.75">
      <c r="A174" s="239"/>
      <c r="B174" s="133" t="s">
        <v>45</v>
      </c>
      <c r="C174" s="95">
        <v>71668533.931397855</v>
      </c>
      <c r="D174" s="20">
        <v>0</v>
      </c>
      <c r="E174" s="96">
        <f t="shared" si="34"/>
        <v>71668533.931397855</v>
      </c>
      <c r="F174" s="95">
        <v>2032101.6799999997</v>
      </c>
      <c r="G174" s="20"/>
      <c r="H174" s="96">
        <f t="shared" si="35"/>
        <v>2032101.6799999997</v>
      </c>
      <c r="I174" s="95">
        <v>191677.07</v>
      </c>
      <c r="J174" s="20"/>
      <c r="K174" s="96">
        <f t="shared" si="36"/>
        <v>191677.07</v>
      </c>
      <c r="L174" s="95">
        <v>38465.46</v>
      </c>
      <c r="M174" s="20"/>
      <c r="N174" s="96">
        <f t="shared" si="37"/>
        <v>38465.46</v>
      </c>
      <c r="O174" s="95">
        <v>0</v>
      </c>
      <c r="P174" s="20"/>
      <c r="Q174" s="96">
        <f t="shared" si="38"/>
        <v>0</v>
      </c>
      <c r="R174" s="95">
        <v>69789643.861397848</v>
      </c>
      <c r="S174" s="20">
        <v>0</v>
      </c>
      <c r="T174" s="96">
        <f t="shared" si="39"/>
        <v>69789643.861397848</v>
      </c>
      <c r="U174" s="221">
        <f t="shared" si="40"/>
        <v>0</v>
      </c>
      <c r="W174" s="133" t="s">
        <v>45</v>
      </c>
      <c r="X174" s="114">
        <f t="shared" si="41"/>
        <v>0</v>
      </c>
      <c r="Y174" s="115">
        <f t="shared" si="42"/>
        <v>0</v>
      </c>
      <c r="Z174" s="115">
        <f t="shared" si="43"/>
        <v>0</v>
      </c>
      <c r="AA174" s="115">
        <f t="shared" si="44"/>
        <v>0</v>
      </c>
      <c r="AB174" s="115">
        <f t="shared" si="45"/>
        <v>0</v>
      </c>
      <c r="AC174" s="121">
        <f t="shared" si="46"/>
        <v>0</v>
      </c>
    </row>
    <row r="175" spans="1:29" ht="15.75">
      <c r="A175" s="239"/>
      <c r="B175" s="133" t="s">
        <v>46</v>
      </c>
      <c r="C175" s="95">
        <v>132084535.16999836</v>
      </c>
      <c r="D175" s="20">
        <v>132084120</v>
      </c>
      <c r="E175" s="96">
        <f t="shared" si="34"/>
        <v>415.16999836266041</v>
      </c>
      <c r="F175" s="95">
        <v>1675665.28</v>
      </c>
      <c r="G175" s="20" t="s">
        <v>857</v>
      </c>
      <c r="H175" s="96">
        <f t="shared" si="35"/>
        <v>-4.7199999999720603</v>
      </c>
      <c r="I175" s="95">
        <v>370986.55</v>
      </c>
      <c r="J175" s="20" t="s">
        <v>1083</v>
      </c>
      <c r="K175" s="96">
        <f t="shared" si="36"/>
        <v>-0.45000000001164153</v>
      </c>
      <c r="L175" s="95">
        <v>44637.68</v>
      </c>
      <c r="M175" s="20" t="s">
        <v>1084</v>
      </c>
      <c r="N175" s="96">
        <f t="shared" si="37"/>
        <v>-1.9999999996798579E-2</v>
      </c>
      <c r="O175" s="95">
        <v>0</v>
      </c>
      <c r="P175" s="20" t="s">
        <v>55</v>
      </c>
      <c r="Q175" s="96">
        <f t="shared" si="38"/>
        <v>0</v>
      </c>
      <c r="R175" s="95">
        <v>135950080.53999829</v>
      </c>
      <c r="S175" s="20">
        <v>135950510</v>
      </c>
      <c r="T175" s="96">
        <f t="shared" si="39"/>
        <v>-429.46000170707703</v>
      </c>
      <c r="U175" s="221">
        <f t="shared" si="40"/>
        <v>1</v>
      </c>
      <c r="W175" s="133" t="s">
        <v>46</v>
      </c>
      <c r="X175" s="114">
        <f t="shared" si="41"/>
        <v>1</v>
      </c>
      <c r="Y175" s="115">
        <f t="shared" si="42"/>
        <v>0</v>
      </c>
      <c r="Z175" s="115">
        <f t="shared" si="43"/>
        <v>0</v>
      </c>
      <c r="AA175" s="115">
        <f t="shared" si="44"/>
        <v>0</v>
      </c>
      <c r="AB175" s="115">
        <f t="shared" si="45"/>
        <v>0</v>
      </c>
      <c r="AC175" s="121">
        <f t="shared" si="46"/>
        <v>1</v>
      </c>
    </row>
    <row r="176" spans="1:29" ht="15.75">
      <c r="A176" s="239"/>
      <c r="B176" s="133" t="s">
        <v>47</v>
      </c>
      <c r="C176" s="95">
        <v>40438987.060000174</v>
      </c>
      <c r="D176" s="20"/>
      <c r="E176" s="96">
        <f t="shared" si="34"/>
        <v>40438987.060000174</v>
      </c>
      <c r="F176" s="95">
        <v>1048532.3399999994</v>
      </c>
      <c r="G176" s="20"/>
      <c r="H176" s="96">
        <f t="shared" si="35"/>
        <v>1048532.3399999994</v>
      </c>
      <c r="I176" s="95">
        <v>114168</v>
      </c>
      <c r="J176" s="20"/>
      <c r="K176" s="96">
        <f t="shared" si="36"/>
        <v>114168</v>
      </c>
      <c r="L176" s="95">
        <v>5916.9400000000005</v>
      </c>
      <c r="M176" s="20"/>
      <c r="N176" s="96">
        <f t="shared" si="37"/>
        <v>5916.9400000000005</v>
      </c>
      <c r="O176" s="95">
        <v>0</v>
      </c>
      <c r="P176" s="20"/>
      <c r="Q176" s="96">
        <f t="shared" si="38"/>
        <v>0</v>
      </c>
      <c r="R176" s="95">
        <v>39498705.780000173</v>
      </c>
      <c r="S176" s="20"/>
      <c r="T176" s="96">
        <f t="shared" si="39"/>
        <v>39498705.780000173</v>
      </c>
      <c r="U176" s="221">
        <f t="shared" si="40"/>
        <v>0</v>
      </c>
      <c r="W176" s="133" t="s">
        <v>47</v>
      </c>
      <c r="X176" s="114">
        <f t="shared" si="41"/>
        <v>0</v>
      </c>
      <c r="Y176" s="115">
        <f t="shared" si="42"/>
        <v>0</v>
      </c>
      <c r="Z176" s="115">
        <f t="shared" si="43"/>
        <v>0</v>
      </c>
      <c r="AA176" s="115">
        <f t="shared" si="44"/>
        <v>0</v>
      </c>
      <c r="AB176" s="115">
        <f t="shared" si="45"/>
        <v>0</v>
      </c>
      <c r="AC176" s="121">
        <f t="shared" si="46"/>
        <v>0</v>
      </c>
    </row>
    <row r="177" spans="1:29" ht="15.75">
      <c r="A177" s="239"/>
      <c r="B177" s="133" t="s">
        <v>48</v>
      </c>
      <c r="C177" s="95">
        <v>134118030.44999859</v>
      </c>
      <c r="D177" s="20"/>
      <c r="E177" s="96">
        <f t="shared" si="34"/>
        <v>134118030.44999859</v>
      </c>
      <c r="F177" s="95">
        <v>1914097.070000001</v>
      </c>
      <c r="G177" s="20"/>
      <c r="H177" s="96">
        <f t="shared" si="35"/>
        <v>1914097.070000001</v>
      </c>
      <c r="I177" s="95">
        <v>74708.81</v>
      </c>
      <c r="J177" s="20"/>
      <c r="K177" s="96">
        <f t="shared" si="36"/>
        <v>74708.81</v>
      </c>
      <c r="L177" s="95">
        <v>24073.05</v>
      </c>
      <c r="M177" s="20"/>
      <c r="N177" s="96">
        <f t="shared" si="37"/>
        <v>24073.05</v>
      </c>
      <c r="O177" s="95">
        <v>0</v>
      </c>
      <c r="P177" s="20"/>
      <c r="Q177" s="96">
        <f t="shared" si="38"/>
        <v>0</v>
      </c>
      <c r="R177" s="95">
        <v>132254569.13999858</v>
      </c>
      <c r="S177" s="20"/>
      <c r="T177" s="96">
        <f t="shared" si="39"/>
        <v>132254569.13999858</v>
      </c>
      <c r="U177" s="221">
        <f t="shared" si="40"/>
        <v>0</v>
      </c>
      <c r="W177" s="133" t="s">
        <v>48</v>
      </c>
      <c r="X177" s="114">
        <f t="shared" si="41"/>
        <v>0</v>
      </c>
      <c r="Y177" s="115">
        <f t="shared" si="42"/>
        <v>0</v>
      </c>
      <c r="Z177" s="115">
        <f t="shared" si="43"/>
        <v>0</v>
      </c>
      <c r="AA177" s="115">
        <f t="shared" si="44"/>
        <v>0</v>
      </c>
      <c r="AB177" s="115">
        <f t="shared" si="45"/>
        <v>0</v>
      </c>
      <c r="AC177" s="121">
        <f t="shared" si="46"/>
        <v>0</v>
      </c>
    </row>
    <row r="178" spans="1:29" ht="15.75">
      <c r="A178" s="239"/>
      <c r="B178" s="133" t="s">
        <v>49</v>
      </c>
      <c r="C178" s="95">
        <v>111876107.21999942</v>
      </c>
      <c r="D178" s="20"/>
      <c r="E178" s="96">
        <f t="shared" si="34"/>
        <v>111876107.21999942</v>
      </c>
      <c r="F178" s="95">
        <v>1752086.9600000007</v>
      </c>
      <c r="G178" s="20"/>
      <c r="H178" s="96">
        <f t="shared" si="35"/>
        <v>1752086.9600000007</v>
      </c>
      <c r="I178" s="95">
        <v>101152.7</v>
      </c>
      <c r="J178" s="20"/>
      <c r="K178" s="96">
        <f t="shared" si="36"/>
        <v>101152.7</v>
      </c>
      <c r="L178" s="95">
        <v>258916.18</v>
      </c>
      <c r="M178" s="20"/>
      <c r="N178" s="96">
        <f t="shared" si="37"/>
        <v>258916.18</v>
      </c>
      <c r="O178" s="95">
        <v>0</v>
      </c>
      <c r="P178" s="20"/>
      <c r="Q178" s="96">
        <f t="shared" si="38"/>
        <v>0</v>
      </c>
      <c r="R178" s="95">
        <v>122941835.97999941</v>
      </c>
      <c r="S178" s="20"/>
      <c r="T178" s="96">
        <f t="shared" si="39"/>
        <v>122941835.97999941</v>
      </c>
      <c r="U178" s="221">
        <f t="shared" si="40"/>
        <v>0</v>
      </c>
      <c r="W178" s="133" t="s">
        <v>49</v>
      </c>
      <c r="X178" s="114">
        <f t="shared" si="41"/>
        <v>0</v>
      </c>
      <c r="Y178" s="115">
        <f t="shared" si="42"/>
        <v>0</v>
      </c>
      <c r="Z178" s="115">
        <f t="shared" si="43"/>
        <v>0</v>
      </c>
      <c r="AA178" s="115">
        <f t="shared" si="44"/>
        <v>0</v>
      </c>
      <c r="AB178" s="115">
        <f t="shared" si="45"/>
        <v>0</v>
      </c>
      <c r="AC178" s="121">
        <f t="shared" si="46"/>
        <v>0</v>
      </c>
    </row>
    <row r="179" spans="1:29" ht="15.75">
      <c r="A179" s="240"/>
      <c r="B179" s="133" t="s">
        <v>50</v>
      </c>
      <c r="C179" s="95">
        <v>129265559.96999994</v>
      </c>
      <c r="D179" s="20"/>
      <c r="E179" s="96">
        <f t="shared" si="34"/>
        <v>129265559.96999994</v>
      </c>
      <c r="F179" s="95">
        <v>1927537.71</v>
      </c>
      <c r="G179" s="20"/>
      <c r="H179" s="96">
        <f t="shared" si="35"/>
        <v>1927537.71</v>
      </c>
      <c r="I179" s="95">
        <v>312639.58999999997</v>
      </c>
      <c r="J179" s="20"/>
      <c r="K179" s="96">
        <f t="shared" si="36"/>
        <v>312639.58999999997</v>
      </c>
      <c r="L179" s="95">
        <v>887948.05</v>
      </c>
      <c r="M179" s="20"/>
      <c r="N179" s="96">
        <f t="shared" si="37"/>
        <v>887948.05</v>
      </c>
      <c r="O179" s="95">
        <v>0</v>
      </c>
      <c r="P179" s="20"/>
      <c r="Q179" s="96">
        <f t="shared" si="38"/>
        <v>0</v>
      </c>
      <c r="R179" s="95">
        <v>131536411.01999995</v>
      </c>
      <c r="S179" s="20"/>
      <c r="T179" s="96">
        <f t="shared" si="39"/>
        <v>131536411.01999995</v>
      </c>
      <c r="U179" s="221">
        <f t="shared" si="40"/>
        <v>0</v>
      </c>
      <c r="W179" s="134" t="s">
        <v>50</v>
      </c>
      <c r="X179" s="118">
        <f t="shared" si="41"/>
        <v>0</v>
      </c>
      <c r="Y179" s="119">
        <f t="shared" si="42"/>
        <v>0</v>
      </c>
      <c r="Z179" s="119">
        <f t="shared" si="43"/>
        <v>0</v>
      </c>
      <c r="AA179" s="119">
        <f t="shared" si="44"/>
        <v>0</v>
      </c>
      <c r="AB179" s="119">
        <f t="shared" si="45"/>
        <v>0</v>
      </c>
      <c r="AC179" s="124">
        <f t="shared" si="46"/>
        <v>0</v>
      </c>
    </row>
    <row r="180" spans="1:29" ht="15.75" customHeight="1">
      <c r="A180" s="238">
        <v>42606</v>
      </c>
      <c r="B180" s="132" t="s">
        <v>42</v>
      </c>
      <c r="C180" s="92">
        <v>63927731.519999363</v>
      </c>
      <c r="D180" s="93"/>
      <c r="E180" s="94">
        <f t="shared" si="34"/>
        <v>63927731.519999363</v>
      </c>
      <c r="F180" s="92">
        <v>732245.7200000002</v>
      </c>
      <c r="G180" s="93"/>
      <c r="H180" s="94">
        <f t="shared" si="35"/>
        <v>732245.7200000002</v>
      </c>
      <c r="I180" s="92">
        <v>13000</v>
      </c>
      <c r="J180" s="93"/>
      <c r="K180" s="94">
        <f t="shared" si="36"/>
        <v>13000</v>
      </c>
      <c r="L180" s="92">
        <v>0</v>
      </c>
      <c r="M180" s="93"/>
      <c r="N180" s="94">
        <f t="shared" si="37"/>
        <v>0</v>
      </c>
      <c r="O180" s="92">
        <v>1011511.37</v>
      </c>
      <c r="P180" s="93"/>
      <c r="Q180" s="94">
        <f t="shared" si="38"/>
        <v>1011511.37</v>
      </c>
      <c r="R180" s="92">
        <v>62196974.429999359</v>
      </c>
      <c r="S180" s="93"/>
      <c r="T180" s="94">
        <f t="shared" si="39"/>
        <v>62196974.429999359</v>
      </c>
      <c r="U180" s="220">
        <f t="shared" si="40"/>
        <v>0</v>
      </c>
      <c r="W180" s="132" t="s">
        <v>42</v>
      </c>
      <c r="X180" s="110">
        <f t="shared" si="41"/>
        <v>0</v>
      </c>
      <c r="Y180" s="111">
        <f t="shared" si="42"/>
        <v>0</v>
      </c>
      <c r="Z180" s="111">
        <f t="shared" si="43"/>
        <v>0</v>
      </c>
      <c r="AA180" s="111">
        <f t="shared" si="44"/>
        <v>0</v>
      </c>
      <c r="AB180" s="111">
        <f t="shared" si="45"/>
        <v>0</v>
      </c>
      <c r="AC180" s="123">
        <f t="shared" si="46"/>
        <v>0</v>
      </c>
    </row>
    <row r="181" spans="1:29" ht="15.75">
      <c r="A181" s="239"/>
      <c r="B181" s="133" t="s">
        <v>43</v>
      </c>
      <c r="C181" s="95">
        <v>56130953.140000209</v>
      </c>
      <c r="D181" s="20">
        <v>56130970</v>
      </c>
      <c r="E181" s="96">
        <f t="shared" si="34"/>
        <v>-16.859999790787697</v>
      </c>
      <c r="F181" s="95">
        <v>271423.67</v>
      </c>
      <c r="G181" s="20" t="s">
        <v>858</v>
      </c>
      <c r="H181" s="96">
        <f t="shared" si="35"/>
        <v>-0.33000000001629815</v>
      </c>
      <c r="I181" s="95">
        <v>35455.299999999996</v>
      </c>
      <c r="J181" s="20" t="s">
        <v>1085</v>
      </c>
      <c r="K181" s="96">
        <f t="shared" si="36"/>
        <v>0</v>
      </c>
      <c r="L181" s="95">
        <v>49422.49</v>
      </c>
      <c r="M181" s="20" t="s">
        <v>1086</v>
      </c>
      <c r="N181" s="96">
        <f t="shared" si="37"/>
        <v>0.29000000000087311</v>
      </c>
      <c r="O181" s="95">
        <v>374370.39</v>
      </c>
      <c r="P181" s="20" t="s">
        <v>859</v>
      </c>
      <c r="Q181" s="96">
        <f t="shared" si="38"/>
        <v>0.39000000001396984</v>
      </c>
      <c r="R181" s="95">
        <v>55471191.890000209</v>
      </c>
      <c r="S181" s="20">
        <v>55471240</v>
      </c>
      <c r="T181" s="96">
        <f t="shared" si="39"/>
        <v>-48.109999790787697</v>
      </c>
      <c r="U181" s="221">
        <f t="shared" si="40"/>
        <v>1</v>
      </c>
      <c r="W181" s="133" t="s">
        <v>43</v>
      </c>
      <c r="X181" s="114">
        <f t="shared" si="41"/>
        <v>0</v>
      </c>
      <c r="Y181" s="115">
        <f t="shared" si="42"/>
        <v>0</v>
      </c>
      <c r="Z181" s="115">
        <f t="shared" si="43"/>
        <v>0</v>
      </c>
      <c r="AA181" s="115">
        <f t="shared" si="44"/>
        <v>0</v>
      </c>
      <c r="AB181" s="115">
        <f t="shared" si="45"/>
        <v>0</v>
      </c>
      <c r="AC181" s="121">
        <f t="shared" si="46"/>
        <v>0</v>
      </c>
    </row>
    <row r="182" spans="1:29" ht="15.75">
      <c r="A182" s="239"/>
      <c r="B182" s="104" t="s">
        <v>44</v>
      </c>
      <c r="C182" s="95">
        <v>129336222.82999422</v>
      </c>
      <c r="D182" s="20">
        <v>135335700</v>
      </c>
      <c r="E182" s="96">
        <f t="shared" si="34"/>
        <v>-5999477.1700057834</v>
      </c>
      <c r="F182" s="95">
        <v>2730220.0000000005</v>
      </c>
      <c r="G182" s="20" t="s">
        <v>860</v>
      </c>
      <c r="H182" s="96">
        <f t="shared" si="35"/>
        <v>0</v>
      </c>
      <c r="I182" s="95">
        <v>429752.62</v>
      </c>
      <c r="J182" s="20" t="s">
        <v>1087</v>
      </c>
      <c r="K182" s="96">
        <f t="shared" si="36"/>
        <v>-0.38000000000465661</v>
      </c>
      <c r="L182" s="95">
        <v>46605.63</v>
      </c>
      <c r="M182" s="20" t="s">
        <v>1088</v>
      </c>
      <c r="N182" s="96">
        <f t="shared" si="37"/>
        <v>2.9999999998835847E-2</v>
      </c>
      <c r="O182" s="95">
        <v>854548.34000000032</v>
      </c>
      <c r="P182" s="20" t="s">
        <v>861</v>
      </c>
      <c r="Q182" s="96">
        <f t="shared" si="38"/>
        <v>0.34000000031664968</v>
      </c>
      <c r="R182" s="95">
        <v>131838481.03999428</v>
      </c>
      <c r="S182" s="20">
        <v>131838800</v>
      </c>
      <c r="T182" s="96">
        <f t="shared" si="39"/>
        <v>-318.96000571548939</v>
      </c>
      <c r="U182" s="221">
        <f t="shared" si="40"/>
        <v>1</v>
      </c>
      <c r="W182" s="104" t="s">
        <v>44</v>
      </c>
      <c r="X182" s="114">
        <f t="shared" si="41"/>
        <v>1</v>
      </c>
      <c r="Y182" s="115">
        <f t="shared" si="42"/>
        <v>0</v>
      </c>
      <c r="Z182" s="115">
        <f t="shared" si="43"/>
        <v>0</v>
      </c>
      <c r="AA182" s="115">
        <f t="shared" si="44"/>
        <v>0</v>
      </c>
      <c r="AB182" s="115">
        <f t="shared" si="45"/>
        <v>0</v>
      </c>
      <c r="AC182" s="121">
        <f t="shared" si="46"/>
        <v>1</v>
      </c>
    </row>
    <row r="183" spans="1:29" ht="15.75">
      <c r="A183" s="239"/>
      <c r="B183" s="133" t="s">
        <v>45</v>
      </c>
      <c r="C183" s="95">
        <v>69789643.861397848</v>
      </c>
      <c r="D183" s="20">
        <v>69789690</v>
      </c>
      <c r="E183" s="96">
        <f t="shared" si="34"/>
        <v>-46.138602152466774</v>
      </c>
      <c r="F183" s="95">
        <v>835494.95999999985</v>
      </c>
      <c r="G183" s="20" t="s">
        <v>862</v>
      </c>
      <c r="H183" s="96">
        <f t="shared" si="35"/>
        <v>-4.0000000153668225E-2</v>
      </c>
      <c r="I183" s="95">
        <v>78653.099999999991</v>
      </c>
      <c r="J183" s="20" t="s">
        <v>1089</v>
      </c>
      <c r="K183" s="96">
        <f t="shared" si="36"/>
        <v>0</v>
      </c>
      <c r="L183" s="95">
        <v>281069.62999999995</v>
      </c>
      <c r="M183" s="20" t="s">
        <v>1090</v>
      </c>
      <c r="N183" s="96">
        <f t="shared" si="37"/>
        <v>-0.37000000005355105</v>
      </c>
      <c r="O183" s="95">
        <v>720426</v>
      </c>
      <c r="P183" s="20" t="s">
        <v>863</v>
      </c>
      <c r="Q183" s="96">
        <f t="shared" si="38"/>
        <v>0</v>
      </c>
      <c r="R183" s="95">
        <v>68031306.371397853</v>
      </c>
      <c r="S183" s="20">
        <v>68031260</v>
      </c>
      <c r="T183" s="96">
        <f t="shared" si="39"/>
        <v>46.371397852897644</v>
      </c>
      <c r="U183" s="221">
        <f t="shared" si="40"/>
        <v>1</v>
      </c>
      <c r="W183" s="133" t="s">
        <v>45</v>
      </c>
      <c r="X183" s="114">
        <f t="shared" si="41"/>
        <v>0</v>
      </c>
      <c r="Y183" s="115">
        <f t="shared" si="42"/>
        <v>0</v>
      </c>
      <c r="Z183" s="115">
        <f t="shared" si="43"/>
        <v>0</v>
      </c>
      <c r="AA183" s="115">
        <f t="shared" si="44"/>
        <v>0</v>
      </c>
      <c r="AB183" s="115">
        <f t="shared" si="45"/>
        <v>0</v>
      </c>
      <c r="AC183" s="121">
        <f t="shared" si="46"/>
        <v>0</v>
      </c>
    </row>
    <row r="184" spans="1:29" ht="15.75">
      <c r="A184" s="239"/>
      <c r="B184" s="133" t="s">
        <v>46</v>
      </c>
      <c r="C184" s="95">
        <v>135950080.53999829</v>
      </c>
      <c r="D184" s="20">
        <v>135950510</v>
      </c>
      <c r="E184" s="96">
        <f t="shared" si="34"/>
        <v>-429.46000170707703</v>
      </c>
      <c r="F184" s="95">
        <v>2207929.0200000014</v>
      </c>
      <c r="G184" s="20" t="s">
        <v>864</v>
      </c>
      <c r="H184" s="96">
        <f t="shared" si="35"/>
        <v>-0.97999999858438969</v>
      </c>
      <c r="I184" s="95">
        <v>61762.91</v>
      </c>
      <c r="J184" s="20" t="s">
        <v>1091</v>
      </c>
      <c r="K184" s="96">
        <f t="shared" si="36"/>
        <v>1.0000000002037268E-2</v>
      </c>
      <c r="L184" s="95">
        <v>34167.340000000004</v>
      </c>
      <c r="M184" s="20" t="s">
        <v>1092</v>
      </c>
      <c r="N184" s="96">
        <f t="shared" si="37"/>
        <v>4.0000000000873115E-2</v>
      </c>
      <c r="O184" s="95">
        <v>44667.13</v>
      </c>
      <c r="P184" s="20" t="s">
        <v>865</v>
      </c>
      <c r="Q184" s="96">
        <f t="shared" si="38"/>
        <v>2.9999999998835847E-2</v>
      </c>
      <c r="R184" s="95">
        <v>133725079.95999828</v>
      </c>
      <c r="S184" s="20">
        <v>133725350</v>
      </c>
      <c r="T184" s="96">
        <f t="shared" si="39"/>
        <v>-270.04000172019005</v>
      </c>
      <c r="U184" s="221">
        <f t="shared" si="40"/>
        <v>1</v>
      </c>
      <c r="W184" s="133" t="s">
        <v>46</v>
      </c>
      <c r="X184" s="114">
        <f t="shared" si="41"/>
        <v>1</v>
      </c>
      <c r="Y184" s="115">
        <f t="shared" si="42"/>
        <v>0</v>
      </c>
      <c r="Z184" s="115">
        <f t="shared" si="43"/>
        <v>0</v>
      </c>
      <c r="AA184" s="115">
        <f t="shared" si="44"/>
        <v>0</v>
      </c>
      <c r="AB184" s="115">
        <f t="shared" si="45"/>
        <v>0</v>
      </c>
      <c r="AC184" s="121">
        <f t="shared" si="46"/>
        <v>1</v>
      </c>
    </row>
    <row r="185" spans="1:29" ht="15.75">
      <c r="A185" s="239"/>
      <c r="B185" s="133" t="s">
        <v>47</v>
      </c>
      <c r="C185" s="95">
        <v>39498705.780000173</v>
      </c>
      <c r="D185" s="20"/>
      <c r="E185" s="96">
        <f t="shared" si="34"/>
        <v>39498705.780000173</v>
      </c>
      <c r="F185" s="95">
        <v>560474.68999999994</v>
      </c>
      <c r="G185" s="20"/>
      <c r="H185" s="96">
        <f t="shared" si="35"/>
        <v>560474.68999999994</v>
      </c>
      <c r="I185" s="95">
        <v>93434.69</v>
      </c>
      <c r="J185" s="20"/>
      <c r="K185" s="96">
        <f t="shared" si="36"/>
        <v>93434.69</v>
      </c>
      <c r="L185" s="95">
        <v>1864.8400000000001</v>
      </c>
      <c r="M185" s="20"/>
      <c r="N185" s="96">
        <f t="shared" si="37"/>
        <v>1864.8400000000001</v>
      </c>
      <c r="O185" s="95">
        <v>732395.57999999973</v>
      </c>
      <c r="P185" s="20"/>
      <c r="Q185" s="96">
        <f t="shared" si="38"/>
        <v>732395.57999999973</v>
      </c>
      <c r="R185" s="95">
        <v>40719273.840000175</v>
      </c>
      <c r="S185" s="20"/>
      <c r="T185" s="96">
        <f t="shared" si="39"/>
        <v>40719273.840000175</v>
      </c>
      <c r="U185" s="221">
        <f t="shared" si="40"/>
        <v>0</v>
      </c>
      <c r="W185" s="133" t="s">
        <v>47</v>
      </c>
      <c r="X185" s="114">
        <f t="shared" si="41"/>
        <v>0</v>
      </c>
      <c r="Y185" s="115">
        <f t="shared" si="42"/>
        <v>0</v>
      </c>
      <c r="Z185" s="115">
        <f t="shared" si="43"/>
        <v>0</v>
      </c>
      <c r="AA185" s="115">
        <f t="shared" si="44"/>
        <v>0</v>
      </c>
      <c r="AB185" s="115">
        <f t="shared" si="45"/>
        <v>0</v>
      </c>
      <c r="AC185" s="121">
        <f t="shared" si="46"/>
        <v>0</v>
      </c>
    </row>
    <row r="186" spans="1:29" ht="15.75">
      <c r="A186" s="239"/>
      <c r="B186" s="133" t="s">
        <v>48</v>
      </c>
      <c r="C186" s="95">
        <v>132254569.13999858</v>
      </c>
      <c r="D186" s="20"/>
      <c r="E186" s="96">
        <f t="shared" si="34"/>
        <v>132254569.13999858</v>
      </c>
      <c r="F186" s="95">
        <v>1961650.35</v>
      </c>
      <c r="G186" s="20"/>
      <c r="H186" s="96">
        <f t="shared" si="35"/>
        <v>1961650.35</v>
      </c>
      <c r="I186" s="95">
        <v>103014.51000000001</v>
      </c>
      <c r="J186" s="20"/>
      <c r="K186" s="96">
        <f t="shared" si="36"/>
        <v>103014.51000000001</v>
      </c>
      <c r="L186" s="95">
        <v>129961.31</v>
      </c>
      <c r="M186" s="20"/>
      <c r="N186" s="96">
        <f t="shared" si="37"/>
        <v>129961.31</v>
      </c>
      <c r="O186" s="95">
        <v>1798885.2700000007</v>
      </c>
      <c r="P186" s="20"/>
      <c r="Q186" s="96">
        <f t="shared" si="38"/>
        <v>1798885.2700000007</v>
      </c>
      <c r="R186" s="95">
        <v>128467086.7199986</v>
      </c>
      <c r="S186" s="20"/>
      <c r="T186" s="96">
        <f t="shared" si="39"/>
        <v>128467086.7199986</v>
      </c>
      <c r="U186" s="221">
        <f t="shared" si="40"/>
        <v>0</v>
      </c>
      <c r="W186" s="133" t="s">
        <v>48</v>
      </c>
      <c r="X186" s="114">
        <f t="shared" si="41"/>
        <v>0</v>
      </c>
      <c r="Y186" s="115">
        <f t="shared" si="42"/>
        <v>0</v>
      </c>
      <c r="Z186" s="115">
        <f t="shared" si="43"/>
        <v>0</v>
      </c>
      <c r="AA186" s="115">
        <f t="shared" si="44"/>
        <v>0</v>
      </c>
      <c r="AB186" s="115">
        <f t="shared" si="45"/>
        <v>0</v>
      </c>
      <c r="AC186" s="121">
        <f t="shared" si="46"/>
        <v>0</v>
      </c>
    </row>
    <row r="187" spans="1:29" ht="15.75">
      <c r="A187" s="239"/>
      <c r="B187" s="133" t="s">
        <v>49</v>
      </c>
      <c r="C187" s="95"/>
      <c r="D187" s="20"/>
      <c r="E187" s="96">
        <f t="shared" si="34"/>
        <v>0</v>
      </c>
      <c r="F187" s="95"/>
      <c r="G187" s="20"/>
      <c r="H187" s="96">
        <f t="shared" si="35"/>
        <v>0</v>
      </c>
      <c r="I187" s="95"/>
      <c r="J187" s="20"/>
      <c r="K187" s="96">
        <f t="shared" si="36"/>
        <v>0</v>
      </c>
      <c r="L187" s="95"/>
      <c r="M187" s="20"/>
      <c r="N187" s="96">
        <f t="shared" si="37"/>
        <v>0</v>
      </c>
      <c r="O187" s="95"/>
      <c r="P187" s="20"/>
      <c r="Q187" s="96">
        <f t="shared" si="38"/>
        <v>0</v>
      </c>
      <c r="R187" s="95"/>
      <c r="S187" s="20"/>
      <c r="T187" s="96">
        <f t="shared" si="39"/>
        <v>0</v>
      </c>
      <c r="U187" s="221">
        <f t="shared" si="40"/>
        <v>0</v>
      </c>
      <c r="W187" s="133" t="s">
        <v>49</v>
      </c>
      <c r="X187" s="114">
        <f t="shared" si="41"/>
        <v>0</v>
      </c>
      <c r="Y187" s="115">
        <f t="shared" si="42"/>
        <v>0</v>
      </c>
      <c r="Z187" s="115">
        <f t="shared" si="43"/>
        <v>0</v>
      </c>
      <c r="AA187" s="115">
        <f t="shared" si="44"/>
        <v>0</v>
      </c>
      <c r="AB187" s="115">
        <f t="shared" si="45"/>
        <v>0</v>
      </c>
      <c r="AC187" s="121">
        <f t="shared" si="46"/>
        <v>0</v>
      </c>
    </row>
    <row r="188" spans="1:29" ht="15.75">
      <c r="A188" s="240"/>
      <c r="B188" s="134" t="s">
        <v>50</v>
      </c>
      <c r="C188" s="97">
        <v>131536411.01999995</v>
      </c>
      <c r="D188" s="98"/>
      <c r="E188" s="99">
        <f t="shared" si="34"/>
        <v>131536411.01999995</v>
      </c>
      <c r="F188" s="97">
        <v>1374951.48</v>
      </c>
      <c r="G188" s="98"/>
      <c r="H188" s="99">
        <f t="shared" si="35"/>
        <v>1374951.48</v>
      </c>
      <c r="I188" s="97">
        <v>105736.42</v>
      </c>
      <c r="J188" s="98"/>
      <c r="K188" s="99">
        <f t="shared" si="36"/>
        <v>105736.42</v>
      </c>
      <c r="L188" s="97">
        <v>8747.69</v>
      </c>
      <c r="M188" s="98"/>
      <c r="N188" s="99">
        <f t="shared" si="37"/>
        <v>8747.69</v>
      </c>
      <c r="O188" s="97">
        <v>3324182.6200000024</v>
      </c>
      <c r="P188" s="98"/>
      <c r="Q188" s="99">
        <f t="shared" si="38"/>
        <v>3324182.6200000024</v>
      </c>
      <c r="R188" s="97">
        <v>126934265.64999995</v>
      </c>
      <c r="S188" s="98"/>
      <c r="T188" s="99">
        <f t="shared" si="39"/>
        <v>126934265.64999995</v>
      </c>
      <c r="U188" s="222">
        <f t="shared" si="40"/>
        <v>0</v>
      </c>
      <c r="W188" s="134" t="s">
        <v>50</v>
      </c>
      <c r="X188" s="118">
        <f t="shared" si="41"/>
        <v>0</v>
      </c>
      <c r="Y188" s="119">
        <f t="shared" si="42"/>
        <v>0</v>
      </c>
      <c r="Z188" s="119">
        <f t="shared" si="43"/>
        <v>0</v>
      </c>
      <c r="AA188" s="119">
        <f t="shared" si="44"/>
        <v>0</v>
      </c>
      <c r="AB188" s="119">
        <f t="shared" si="45"/>
        <v>0</v>
      </c>
      <c r="AC188" s="124">
        <f t="shared" si="46"/>
        <v>0</v>
      </c>
    </row>
    <row r="189" spans="1:29" ht="15.75" customHeight="1">
      <c r="A189" s="238">
        <v>42607</v>
      </c>
      <c r="B189" s="133" t="s">
        <v>42</v>
      </c>
      <c r="C189" s="95">
        <v>62196974.429999359</v>
      </c>
      <c r="D189" s="20"/>
      <c r="E189" s="96">
        <f t="shared" si="34"/>
        <v>62196974.429999359</v>
      </c>
      <c r="F189" s="95">
        <v>875268.26000000036</v>
      </c>
      <c r="G189" s="20"/>
      <c r="H189" s="96">
        <f t="shared" si="35"/>
        <v>875268.26000000036</v>
      </c>
      <c r="I189" s="95">
        <v>52102.32</v>
      </c>
      <c r="J189" s="20"/>
      <c r="K189" s="96">
        <f t="shared" si="36"/>
        <v>52102.32</v>
      </c>
      <c r="L189" s="95">
        <v>0</v>
      </c>
      <c r="M189" s="20"/>
      <c r="N189" s="96">
        <f t="shared" si="37"/>
        <v>0</v>
      </c>
      <c r="O189" s="95">
        <v>875104.58000000007</v>
      </c>
      <c r="P189" s="20"/>
      <c r="Q189" s="96">
        <f t="shared" si="38"/>
        <v>875104.58000000007</v>
      </c>
      <c r="R189" s="95">
        <v>60498703.909999356</v>
      </c>
      <c r="S189" s="20"/>
      <c r="T189" s="96">
        <f t="shared" si="39"/>
        <v>60498703.909999356</v>
      </c>
      <c r="U189" s="221">
        <f t="shared" si="40"/>
        <v>0</v>
      </c>
      <c r="W189" s="132" t="s">
        <v>42</v>
      </c>
      <c r="X189" s="110">
        <f t="shared" si="41"/>
        <v>0</v>
      </c>
      <c r="Y189" s="111">
        <f t="shared" si="42"/>
        <v>0</v>
      </c>
      <c r="Z189" s="111">
        <f t="shared" si="43"/>
        <v>0</v>
      </c>
      <c r="AA189" s="111">
        <f t="shared" si="44"/>
        <v>0</v>
      </c>
      <c r="AB189" s="111">
        <f t="shared" si="45"/>
        <v>0</v>
      </c>
      <c r="AC189" s="123">
        <f t="shared" si="46"/>
        <v>0</v>
      </c>
    </row>
    <row r="190" spans="1:29" ht="15.75">
      <c r="A190" s="239"/>
      <c r="B190" s="133" t="s">
        <v>43</v>
      </c>
      <c r="C190" s="95">
        <v>55471191.890000209</v>
      </c>
      <c r="D190" s="20">
        <v>55471240</v>
      </c>
      <c r="E190" s="96">
        <f t="shared" si="34"/>
        <v>-48.109999790787697</v>
      </c>
      <c r="F190" s="95">
        <v>291061.68</v>
      </c>
      <c r="G190" s="20" t="s">
        <v>866</v>
      </c>
      <c r="H190" s="96">
        <f t="shared" si="35"/>
        <v>-0.32000000000698492</v>
      </c>
      <c r="I190" s="95">
        <v>15319.77</v>
      </c>
      <c r="J190" s="20" t="s">
        <v>1093</v>
      </c>
      <c r="K190" s="96">
        <f t="shared" si="36"/>
        <v>-2.9999999998835847E-2</v>
      </c>
      <c r="L190" s="95">
        <v>5075.0200000000004</v>
      </c>
      <c r="M190" s="20" t="s">
        <v>1094</v>
      </c>
      <c r="N190" s="96">
        <f t="shared" si="37"/>
        <v>0</v>
      </c>
      <c r="O190" s="95">
        <v>144774.84000000005</v>
      </c>
      <c r="P190" s="20" t="s">
        <v>867</v>
      </c>
      <c r="Q190" s="96">
        <f t="shared" si="38"/>
        <v>-0.1599999999452848</v>
      </c>
      <c r="R190" s="95">
        <v>55045600.120000213</v>
      </c>
      <c r="S190" s="20">
        <v>55045630</v>
      </c>
      <c r="T190" s="96">
        <f t="shared" si="39"/>
        <v>-29.879999786615372</v>
      </c>
      <c r="U190" s="221">
        <f t="shared" si="40"/>
        <v>1</v>
      </c>
      <c r="W190" s="133" t="s">
        <v>43</v>
      </c>
      <c r="X190" s="114">
        <f t="shared" si="41"/>
        <v>0</v>
      </c>
      <c r="Y190" s="115">
        <f t="shared" si="42"/>
        <v>0</v>
      </c>
      <c r="Z190" s="115">
        <f t="shared" si="43"/>
        <v>0</v>
      </c>
      <c r="AA190" s="115">
        <f t="shared" si="44"/>
        <v>0</v>
      </c>
      <c r="AB190" s="115">
        <f t="shared" si="45"/>
        <v>0</v>
      </c>
      <c r="AC190" s="121">
        <f t="shared" si="46"/>
        <v>0</v>
      </c>
    </row>
    <row r="191" spans="1:29" ht="15.75">
      <c r="A191" s="239"/>
      <c r="B191" s="104" t="s">
        <v>44</v>
      </c>
      <c r="C191" s="95">
        <v>131838481.03999428</v>
      </c>
      <c r="D191" s="20">
        <v>131838700</v>
      </c>
      <c r="E191" s="96">
        <f t="shared" si="34"/>
        <v>-218.96000571548939</v>
      </c>
      <c r="F191" s="95">
        <v>2349054.4600000028</v>
      </c>
      <c r="G191" s="20" t="s">
        <v>868</v>
      </c>
      <c r="H191" s="96">
        <f t="shared" si="35"/>
        <v>4.4600000027567148</v>
      </c>
      <c r="I191" s="95">
        <v>96339.53</v>
      </c>
      <c r="J191" s="20" t="s">
        <v>1095</v>
      </c>
      <c r="K191" s="96">
        <f t="shared" si="36"/>
        <v>2.9999999998835847E-2</v>
      </c>
      <c r="L191" s="95">
        <v>48472.79</v>
      </c>
      <c r="M191" s="20" t="s">
        <v>1096</v>
      </c>
      <c r="N191" s="96">
        <f t="shared" si="37"/>
        <v>-1.0000000002037268E-2</v>
      </c>
      <c r="O191" s="95">
        <v>1001525.31</v>
      </c>
      <c r="P191" s="20" t="s">
        <v>869</v>
      </c>
      <c r="Q191" s="96">
        <f t="shared" si="38"/>
        <v>-4.6899999999441206</v>
      </c>
      <c r="R191" s="95">
        <v>128535768.00999422</v>
      </c>
      <c r="S191" s="20">
        <v>127</v>
      </c>
      <c r="T191" s="96">
        <f t="shared" si="39"/>
        <v>128535641.00999422</v>
      </c>
      <c r="U191" s="221">
        <f t="shared" si="40"/>
        <v>1</v>
      </c>
      <c r="W191" s="104" t="s">
        <v>44</v>
      </c>
      <c r="X191" s="114">
        <f t="shared" si="41"/>
        <v>1</v>
      </c>
      <c r="Y191" s="115">
        <f t="shared" si="42"/>
        <v>0</v>
      </c>
      <c r="Z191" s="115">
        <f t="shared" si="43"/>
        <v>0</v>
      </c>
      <c r="AA191" s="115">
        <f t="shared" si="44"/>
        <v>0</v>
      </c>
      <c r="AB191" s="115">
        <f t="shared" si="45"/>
        <v>0</v>
      </c>
      <c r="AC191" s="121">
        <f t="shared" si="46"/>
        <v>1</v>
      </c>
    </row>
    <row r="192" spans="1:29" ht="15.75">
      <c r="A192" s="239"/>
      <c r="B192" s="133" t="s">
        <v>45</v>
      </c>
      <c r="C192" s="95">
        <v>68031306.371397853</v>
      </c>
      <c r="D192" s="20">
        <v>0</v>
      </c>
      <c r="E192" s="96">
        <f t="shared" si="34"/>
        <v>68031306.371397853</v>
      </c>
      <c r="F192" s="95">
        <v>711541.4299999997</v>
      </c>
      <c r="G192" s="20"/>
      <c r="H192" s="96">
        <f t="shared" si="35"/>
        <v>711541.4299999997</v>
      </c>
      <c r="I192" s="95">
        <v>164043.85999999999</v>
      </c>
      <c r="J192" s="20"/>
      <c r="K192" s="96">
        <f t="shared" si="36"/>
        <v>164043.85999999999</v>
      </c>
      <c r="L192" s="95">
        <v>632645.99</v>
      </c>
      <c r="M192" s="20"/>
      <c r="N192" s="96">
        <f t="shared" si="37"/>
        <v>632645.99</v>
      </c>
      <c r="O192" s="95">
        <v>254351.62</v>
      </c>
      <c r="P192" s="20"/>
      <c r="Q192" s="96">
        <f t="shared" si="38"/>
        <v>254351.62</v>
      </c>
      <c r="R192" s="95">
        <v>66596811.191397853</v>
      </c>
      <c r="S192" s="20">
        <v>0</v>
      </c>
      <c r="T192" s="96">
        <f t="shared" si="39"/>
        <v>66596811.191397853</v>
      </c>
      <c r="U192" s="221">
        <f t="shared" si="40"/>
        <v>0</v>
      </c>
      <c r="W192" s="133" t="s">
        <v>45</v>
      </c>
      <c r="X192" s="114">
        <f t="shared" si="41"/>
        <v>0</v>
      </c>
      <c r="Y192" s="115">
        <f t="shared" si="42"/>
        <v>0</v>
      </c>
      <c r="Z192" s="115">
        <f t="shared" si="43"/>
        <v>0</v>
      </c>
      <c r="AA192" s="115">
        <f t="shared" si="44"/>
        <v>0</v>
      </c>
      <c r="AB192" s="115">
        <f t="shared" si="45"/>
        <v>0</v>
      </c>
      <c r="AC192" s="121">
        <f t="shared" si="46"/>
        <v>0</v>
      </c>
    </row>
    <row r="193" spans="1:29" ht="15.75">
      <c r="A193" s="239"/>
      <c r="B193" s="133" t="s">
        <v>46</v>
      </c>
      <c r="C193" s="95">
        <v>133725079.95999828</v>
      </c>
      <c r="D193" s="20">
        <v>133725350</v>
      </c>
      <c r="E193" s="96">
        <f t="shared" si="34"/>
        <v>-270.04000172019005</v>
      </c>
      <c r="F193" s="95">
        <v>1626557.34</v>
      </c>
      <c r="G193" s="20" t="s">
        <v>870</v>
      </c>
      <c r="H193" s="96">
        <f t="shared" si="35"/>
        <v>-2.659999999916181</v>
      </c>
      <c r="I193" s="95">
        <v>88452.42</v>
      </c>
      <c r="J193" s="20" t="s">
        <v>1097</v>
      </c>
      <c r="K193" s="96">
        <f t="shared" si="36"/>
        <v>2.0000000004074536E-2</v>
      </c>
      <c r="L193" s="95">
        <v>77312.41</v>
      </c>
      <c r="M193" s="20" t="s">
        <v>1098</v>
      </c>
      <c r="N193" s="96">
        <f t="shared" si="37"/>
        <v>1.0000000009313226E-2</v>
      </c>
      <c r="O193" s="95">
        <v>2331301.7399999984</v>
      </c>
      <c r="P193" s="20" t="s">
        <v>871</v>
      </c>
      <c r="Q193" s="96">
        <f t="shared" si="38"/>
        <v>1.7399999983608723</v>
      </c>
      <c r="R193" s="95">
        <v>129778360.88999829</v>
      </c>
      <c r="S193" s="20">
        <v>129778480</v>
      </c>
      <c r="T193" s="96">
        <f t="shared" si="39"/>
        <v>-119.11000171303749</v>
      </c>
      <c r="U193" s="221">
        <f t="shared" si="40"/>
        <v>1</v>
      </c>
      <c r="W193" s="133" t="s">
        <v>46</v>
      </c>
      <c r="X193" s="114">
        <f t="shared" si="41"/>
        <v>1</v>
      </c>
      <c r="Y193" s="115">
        <f t="shared" si="42"/>
        <v>0</v>
      </c>
      <c r="Z193" s="115">
        <f t="shared" si="43"/>
        <v>0</v>
      </c>
      <c r="AA193" s="115">
        <f t="shared" si="44"/>
        <v>0</v>
      </c>
      <c r="AB193" s="115">
        <f t="shared" si="45"/>
        <v>0</v>
      </c>
      <c r="AC193" s="121">
        <f t="shared" si="46"/>
        <v>1</v>
      </c>
    </row>
    <row r="194" spans="1:29" ht="15.75">
      <c r="A194" s="239"/>
      <c r="B194" s="133" t="s">
        <v>47</v>
      </c>
      <c r="C194" s="95">
        <v>40719273.840000175</v>
      </c>
      <c r="D194" s="20"/>
      <c r="E194" s="96">
        <f t="shared" si="34"/>
        <v>40719273.840000175</v>
      </c>
      <c r="F194" s="95">
        <v>456113.89000000007</v>
      </c>
      <c r="G194" s="20"/>
      <c r="H194" s="96">
        <f t="shared" si="35"/>
        <v>456113.89000000007</v>
      </c>
      <c r="I194" s="95">
        <v>59505.65</v>
      </c>
      <c r="J194" s="20"/>
      <c r="K194" s="96">
        <f t="shared" si="36"/>
        <v>59505.65</v>
      </c>
      <c r="L194" s="95">
        <v>13951.36</v>
      </c>
      <c r="M194" s="20"/>
      <c r="N194" s="96">
        <f t="shared" si="37"/>
        <v>13951.36</v>
      </c>
      <c r="O194" s="95">
        <v>604747.86</v>
      </c>
      <c r="P194" s="20"/>
      <c r="Q194" s="96">
        <f t="shared" si="38"/>
        <v>604747.86</v>
      </c>
      <c r="R194" s="95">
        <v>41063467.72000017</v>
      </c>
      <c r="S194" s="20"/>
      <c r="T194" s="96">
        <f t="shared" si="39"/>
        <v>41063467.72000017</v>
      </c>
      <c r="U194" s="221">
        <f t="shared" si="40"/>
        <v>0</v>
      </c>
      <c r="W194" s="133" t="s">
        <v>47</v>
      </c>
      <c r="X194" s="114">
        <f t="shared" si="41"/>
        <v>0</v>
      </c>
      <c r="Y194" s="115">
        <f t="shared" si="42"/>
        <v>0</v>
      </c>
      <c r="Z194" s="115">
        <f t="shared" si="43"/>
        <v>0</v>
      </c>
      <c r="AA194" s="115">
        <f t="shared" si="44"/>
        <v>0</v>
      </c>
      <c r="AB194" s="115">
        <f t="shared" si="45"/>
        <v>0</v>
      </c>
      <c r="AC194" s="121">
        <f t="shared" si="46"/>
        <v>0</v>
      </c>
    </row>
    <row r="195" spans="1:29" ht="15.75">
      <c r="A195" s="239"/>
      <c r="B195" s="133" t="s">
        <v>48</v>
      </c>
      <c r="C195" s="95">
        <v>128467086.7199986</v>
      </c>
      <c r="D195" s="20"/>
      <c r="E195" s="96">
        <f t="shared" si="34"/>
        <v>128467086.7199986</v>
      </c>
      <c r="F195" s="95">
        <v>1597253.1600000001</v>
      </c>
      <c r="G195" s="20"/>
      <c r="H195" s="96">
        <f t="shared" si="35"/>
        <v>1597253.1600000001</v>
      </c>
      <c r="I195" s="95">
        <v>441688.49</v>
      </c>
      <c r="J195" s="20"/>
      <c r="K195" s="96">
        <f t="shared" si="36"/>
        <v>441688.49</v>
      </c>
      <c r="L195" s="95">
        <v>848790.85</v>
      </c>
      <c r="M195" s="20"/>
      <c r="N195" s="96">
        <f t="shared" si="37"/>
        <v>848790.85</v>
      </c>
      <c r="O195" s="95">
        <v>1364752.9999999998</v>
      </c>
      <c r="P195" s="20"/>
      <c r="Q195" s="96">
        <f t="shared" si="38"/>
        <v>1364752.9999999998</v>
      </c>
      <c r="R195" s="95">
        <v>125097978.19999859</v>
      </c>
      <c r="S195" s="20"/>
      <c r="T195" s="96">
        <f t="shared" si="39"/>
        <v>125097978.19999859</v>
      </c>
      <c r="U195" s="221">
        <f t="shared" si="40"/>
        <v>0</v>
      </c>
      <c r="W195" s="133" t="s">
        <v>48</v>
      </c>
      <c r="X195" s="114">
        <f t="shared" si="41"/>
        <v>0</v>
      </c>
      <c r="Y195" s="115">
        <f t="shared" si="42"/>
        <v>0</v>
      </c>
      <c r="Z195" s="115">
        <f t="shared" si="43"/>
        <v>0</v>
      </c>
      <c r="AA195" s="115">
        <f t="shared" si="44"/>
        <v>0</v>
      </c>
      <c r="AB195" s="115">
        <f t="shared" si="45"/>
        <v>0</v>
      </c>
      <c r="AC195" s="121">
        <f t="shared" si="46"/>
        <v>0</v>
      </c>
    </row>
    <row r="196" spans="1:29" ht="15.75">
      <c r="A196" s="239"/>
      <c r="B196" s="133" t="s">
        <v>49</v>
      </c>
      <c r="C196" s="95"/>
      <c r="D196" s="20"/>
      <c r="E196" s="96">
        <f t="shared" si="34"/>
        <v>0</v>
      </c>
      <c r="F196" s="95"/>
      <c r="G196" s="20"/>
      <c r="H196" s="96">
        <f t="shared" si="35"/>
        <v>0</v>
      </c>
      <c r="I196" s="95"/>
      <c r="J196" s="20"/>
      <c r="K196" s="96">
        <f t="shared" si="36"/>
        <v>0</v>
      </c>
      <c r="L196" s="95"/>
      <c r="M196" s="20"/>
      <c r="N196" s="96">
        <f t="shared" si="37"/>
        <v>0</v>
      </c>
      <c r="O196" s="95"/>
      <c r="P196" s="20"/>
      <c r="Q196" s="96">
        <f t="shared" si="38"/>
        <v>0</v>
      </c>
      <c r="R196" s="95"/>
      <c r="S196" s="20"/>
      <c r="T196" s="96">
        <f t="shared" si="39"/>
        <v>0</v>
      </c>
      <c r="U196" s="221">
        <f t="shared" si="40"/>
        <v>0</v>
      </c>
      <c r="W196" s="133" t="s">
        <v>49</v>
      </c>
      <c r="X196" s="114">
        <f t="shared" si="41"/>
        <v>0</v>
      </c>
      <c r="Y196" s="115">
        <f t="shared" si="42"/>
        <v>0</v>
      </c>
      <c r="Z196" s="115">
        <f t="shared" si="43"/>
        <v>0</v>
      </c>
      <c r="AA196" s="115">
        <f t="shared" si="44"/>
        <v>0</v>
      </c>
      <c r="AB196" s="115">
        <f t="shared" si="45"/>
        <v>0</v>
      </c>
      <c r="AC196" s="121">
        <f t="shared" si="46"/>
        <v>0</v>
      </c>
    </row>
    <row r="197" spans="1:29" ht="15.75">
      <c r="A197" s="240"/>
      <c r="B197" s="133" t="s">
        <v>50</v>
      </c>
      <c r="C197" s="95">
        <v>126934265.64999995</v>
      </c>
      <c r="D197" s="20"/>
      <c r="E197" s="96">
        <f t="shared" si="34"/>
        <v>126934265.64999995</v>
      </c>
      <c r="F197" s="95">
        <v>972983.46</v>
      </c>
      <c r="G197" s="20"/>
      <c r="H197" s="96">
        <f t="shared" si="35"/>
        <v>972983.46</v>
      </c>
      <c r="I197" s="95">
        <v>216584.80999999997</v>
      </c>
      <c r="J197" s="20"/>
      <c r="K197" s="96">
        <f t="shared" si="36"/>
        <v>216584.80999999997</v>
      </c>
      <c r="L197" s="95">
        <v>159615.34</v>
      </c>
      <c r="M197" s="20"/>
      <c r="N197" s="96">
        <f t="shared" si="37"/>
        <v>159615.34</v>
      </c>
      <c r="O197" s="95">
        <v>0</v>
      </c>
      <c r="P197" s="20"/>
      <c r="Q197" s="96">
        <f t="shared" si="38"/>
        <v>0</v>
      </c>
      <c r="R197" s="95">
        <v>126018251.65999995</v>
      </c>
      <c r="S197" s="20"/>
      <c r="T197" s="96">
        <f t="shared" si="39"/>
        <v>126018251.65999995</v>
      </c>
      <c r="U197" s="221">
        <f t="shared" si="40"/>
        <v>0</v>
      </c>
      <c r="W197" s="134" t="s">
        <v>50</v>
      </c>
      <c r="X197" s="118">
        <f t="shared" si="41"/>
        <v>0</v>
      </c>
      <c r="Y197" s="119">
        <f t="shared" si="42"/>
        <v>0</v>
      </c>
      <c r="Z197" s="119">
        <f t="shared" si="43"/>
        <v>0</v>
      </c>
      <c r="AA197" s="119">
        <f t="shared" si="44"/>
        <v>0</v>
      </c>
      <c r="AB197" s="119">
        <f t="shared" si="45"/>
        <v>0</v>
      </c>
      <c r="AC197" s="124">
        <f t="shared" si="46"/>
        <v>0</v>
      </c>
    </row>
    <row r="198" spans="1:29" ht="15.75" customHeight="1">
      <c r="A198" s="238">
        <v>42609</v>
      </c>
      <c r="B198" s="132" t="s">
        <v>42</v>
      </c>
      <c r="C198" s="92"/>
      <c r="D198" s="93"/>
      <c r="E198" s="94">
        <f t="shared" si="34"/>
        <v>0</v>
      </c>
      <c r="F198" s="92"/>
      <c r="G198" s="148"/>
      <c r="H198" s="94">
        <f t="shared" si="35"/>
        <v>0</v>
      </c>
      <c r="I198" s="92"/>
      <c r="J198" s="93"/>
      <c r="K198" s="94">
        <f t="shared" si="36"/>
        <v>0</v>
      </c>
      <c r="L198" s="92"/>
      <c r="M198" s="93"/>
      <c r="N198" s="94">
        <f t="shared" si="37"/>
        <v>0</v>
      </c>
      <c r="O198" s="92"/>
      <c r="P198" s="93"/>
      <c r="Q198" s="94">
        <f t="shared" si="38"/>
        <v>0</v>
      </c>
      <c r="R198" s="92"/>
      <c r="S198" s="93"/>
      <c r="T198" s="94">
        <f t="shared" si="39"/>
        <v>0</v>
      </c>
      <c r="U198" s="220">
        <f t="shared" si="40"/>
        <v>0</v>
      </c>
      <c r="W198" s="132" t="s">
        <v>42</v>
      </c>
      <c r="X198" s="110">
        <f t="shared" si="41"/>
        <v>0</v>
      </c>
      <c r="Y198" s="111">
        <f t="shared" si="42"/>
        <v>0</v>
      </c>
      <c r="Z198" s="111">
        <f t="shared" si="43"/>
        <v>0</v>
      </c>
      <c r="AA198" s="111">
        <f t="shared" si="44"/>
        <v>0</v>
      </c>
      <c r="AB198" s="111">
        <f t="shared" si="45"/>
        <v>0</v>
      </c>
      <c r="AC198" s="123">
        <f t="shared" si="46"/>
        <v>0</v>
      </c>
    </row>
    <row r="199" spans="1:29" ht="15.75">
      <c r="A199" s="239"/>
      <c r="B199" s="133" t="s">
        <v>43</v>
      </c>
      <c r="C199" s="95"/>
      <c r="D199" s="20"/>
      <c r="E199" s="96">
        <f t="shared" si="34"/>
        <v>0</v>
      </c>
      <c r="F199" s="95"/>
      <c r="G199" s="20"/>
      <c r="H199" s="96">
        <f t="shared" si="35"/>
        <v>0</v>
      </c>
      <c r="I199" s="95"/>
      <c r="J199" s="20"/>
      <c r="K199" s="96">
        <f t="shared" si="36"/>
        <v>0</v>
      </c>
      <c r="L199" s="95"/>
      <c r="M199" s="20"/>
      <c r="N199" s="96">
        <f t="shared" si="37"/>
        <v>0</v>
      </c>
      <c r="O199" s="95"/>
      <c r="P199" s="20"/>
      <c r="Q199" s="96">
        <f t="shared" si="38"/>
        <v>0</v>
      </c>
      <c r="R199" s="95"/>
      <c r="S199" s="20"/>
      <c r="T199" s="96">
        <f t="shared" si="39"/>
        <v>0</v>
      </c>
      <c r="U199" s="221">
        <f t="shared" si="40"/>
        <v>0</v>
      </c>
      <c r="W199" s="133" t="s">
        <v>43</v>
      </c>
      <c r="X199" s="114">
        <f t="shared" si="41"/>
        <v>0</v>
      </c>
      <c r="Y199" s="115">
        <f t="shared" si="42"/>
        <v>0</v>
      </c>
      <c r="Z199" s="115">
        <f t="shared" si="43"/>
        <v>0</v>
      </c>
      <c r="AA199" s="115">
        <f t="shared" si="44"/>
        <v>0</v>
      </c>
      <c r="AB199" s="115">
        <f t="shared" si="45"/>
        <v>0</v>
      </c>
      <c r="AC199" s="121">
        <f t="shared" si="46"/>
        <v>0</v>
      </c>
    </row>
    <row r="200" spans="1:29" ht="15.75">
      <c r="A200" s="239"/>
      <c r="B200" s="104" t="s">
        <v>44</v>
      </c>
      <c r="C200" s="95">
        <v>128535768.00999422</v>
      </c>
      <c r="D200" s="20"/>
      <c r="E200" s="96">
        <f t="shared" si="34"/>
        <v>128535768.00999422</v>
      </c>
      <c r="F200" s="95">
        <v>657806.94000000006</v>
      </c>
      <c r="G200" s="20"/>
      <c r="H200" s="96">
        <f t="shared" si="35"/>
        <v>657806.94000000006</v>
      </c>
      <c r="I200" s="95">
        <v>1025.42</v>
      </c>
      <c r="J200" s="20"/>
      <c r="K200" s="96">
        <f t="shared" si="36"/>
        <v>1025.42</v>
      </c>
      <c r="L200" s="95">
        <v>0</v>
      </c>
      <c r="M200" s="20"/>
      <c r="N200" s="96">
        <f t="shared" si="37"/>
        <v>0</v>
      </c>
      <c r="O200" s="95">
        <v>0</v>
      </c>
      <c r="P200" s="20"/>
      <c r="Q200" s="96">
        <f t="shared" si="38"/>
        <v>0</v>
      </c>
      <c r="R200" s="95">
        <v>127878986.48999424</v>
      </c>
      <c r="S200" s="20"/>
      <c r="T200" s="96">
        <f t="shared" si="39"/>
        <v>127878986.48999424</v>
      </c>
      <c r="U200" s="221">
        <f t="shared" si="40"/>
        <v>0</v>
      </c>
      <c r="W200" s="104" t="s">
        <v>44</v>
      </c>
      <c r="X200" s="114">
        <f t="shared" si="41"/>
        <v>0</v>
      </c>
      <c r="Y200" s="115">
        <f t="shared" si="42"/>
        <v>0</v>
      </c>
      <c r="Z200" s="115">
        <f t="shared" si="43"/>
        <v>0</v>
      </c>
      <c r="AA200" s="115">
        <f t="shared" si="44"/>
        <v>0</v>
      </c>
      <c r="AB200" s="115">
        <f t="shared" si="45"/>
        <v>0</v>
      </c>
      <c r="AC200" s="121">
        <f t="shared" si="46"/>
        <v>0</v>
      </c>
    </row>
    <row r="201" spans="1:29" ht="15.75">
      <c r="A201" s="239"/>
      <c r="B201" s="133" t="s">
        <v>45</v>
      </c>
      <c r="C201" s="95">
        <v>66596811.191397853</v>
      </c>
      <c r="D201" s="20"/>
      <c r="E201" s="96">
        <f t="shared" ref="E201:E242" si="47">C201-D201</f>
        <v>66596811.191397853</v>
      </c>
      <c r="F201" s="95">
        <v>206470.45</v>
      </c>
      <c r="G201" s="20"/>
      <c r="H201" s="96">
        <f t="shared" ref="H201:H242" si="48">F201-G201</f>
        <v>206470.45</v>
      </c>
      <c r="I201" s="95">
        <v>0</v>
      </c>
      <c r="J201" s="20"/>
      <c r="K201" s="96">
        <f t="shared" ref="K201:K242" si="49">I201-J201</f>
        <v>0</v>
      </c>
      <c r="L201" s="95">
        <v>0</v>
      </c>
      <c r="M201" s="20"/>
      <c r="N201" s="96">
        <f t="shared" ref="N201:N242" si="50">L201-M201</f>
        <v>0</v>
      </c>
      <c r="O201" s="95">
        <v>0</v>
      </c>
      <c r="P201" s="20"/>
      <c r="Q201" s="96">
        <f t="shared" ref="Q201:Q242" si="51">O201-P201</f>
        <v>0</v>
      </c>
      <c r="R201" s="95">
        <v>66390340.74139785</v>
      </c>
      <c r="S201" s="20"/>
      <c r="T201" s="96">
        <f t="shared" ref="T201:T242" si="52">R201-S201</f>
        <v>66390340.74139785</v>
      </c>
      <c r="U201" s="221">
        <f t="shared" si="40"/>
        <v>0</v>
      </c>
      <c r="W201" s="133" t="s">
        <v>45</v>
      </c>
      <c r="X201" s="114">
        <f t="shared" si="41"/>
        <v>0</v>
      </c>
      <c r="Y201" s="115">
        <f t="shared" si="42"/>
        <v>0</v>
      </c>
      <c r="Z201" s="115">
        <f t="shared" si="43"/>
        <v>0</v>
      </c>
      <c r="AA201" s="115">
        <f t="shared" si="44"/>
        <v>0</v>
      </c>
      <c r="AB201" s="115">
        <f t="shared" si="45"/>
        <v>0</v>
      </c>
      <c r="AC201" s="121">
        <f t="shared" si="46"/>
        <v>0</v>
      </c>
    </row>
    <row r="202" spans="1:29" ht="15.75">
      <c r="A202" s="239"/>
      <c r="B202" s="133" t="s">
        <v>46</v>
      </c>
      <c r="C202" s="95"/>
      <c r="D202" s="20"/>
      <c r="E202" s="96">
        <f t="shared" si="47"/>
        <v>0</v>
      </c>
      <c r="F202" s="95"/>
      <c r="G202" s="20"/>
      <c r="H202" s="96">
        <f t="shared" si="48"/>
        <v>0</v>
      </c>
      <c r="I202" s="95"/>
      <c r="J202" s="20"/>
      <c r="K202" s="96">
        <f t="shared" si="49"/>
        <v>0</v>
      </c>
      <c r="L202" s="95"/>
      <c r="M202" s="20"/>
      <c r="N202" s="96">
        <f t="shared" si="50"/>
        <v>0</v>
      </c>
      <c r="O202" s="95"/>
      <c r="P202" s="20"/>
      <c r="Q202" s="96">
        <f t="shared" si="51"/>
        <v>0</v>
      </c>
      <c r="R202" s="95"/>
      <c r="S202" s="20"/>
      <c r="T202" s="96">
        <f t="shared" si="52"/>
        <v>0</v>
      </c>
      <c r="U202" s="221">
        <f t="shared" si="40"/>
        <v>0</v>
      </c>
      <c r="W202" s="133" t="s">
        <v>46</v>
      </c>
      <c r="X202" s="114">
        <f t="shared" si="41"/>
        <v>0</v>
      </c>
      <c r="Y202" s="115">
        <f t="shared" si="42"/>
        <v>0</v>
      </c>
      <c r="Z202" s="115">
        <f t="shared" si="43"/>
        <v>0</v>
      </c>
      <c r="AA202" s="115">
        <f t="shared" si="44"/>
        <v>0</v>
      </c>
      <c r="AB202" s="115">
        <f t="shared" si="45"/>
        <v>0</v>
      </c>
      <c r="AC202" s="121">
        <f t="shared" si="46"/>
        <v>0</v>
      </c>
    </row>
    <row r="203" spans="1:29" ht="15.75">
      <c r="A203" s="239"/>
      <c r="B203" s="133" t="s">
        <v>47</v>
      </c>
      <c r="C203" s="95"/>
      <c r="D203" s="20"/>
      <c r="E203" s="96">
        <f t="shared" si="47"/>
        <v>0</v>
      </c>
      <c r="F203" s="95"/>
      <c r="G203" s="20"/>
      <c r="H203" s="96">
        <f t="shared" si="48"/>
        <v>0</v>
      </c>
      <c r="I203" s="95"/>
      <c r="J203" s="20"/>
      <c r="K203" s="96">
        <f t="shared" si="49"/>
        <v>0</v>
      </c>
      <c r="L203" s="95"/>
      <c r="M203" s="20"/>
      <c r="N203" s="96">
        <f t="shared" si="50"/>
        <v>0</v>
      </c>
      <c r="O203" s="95"/>
      <c r="P203" s="20"/>
      <c r="Q203" s="96">
        <f t="shared" si="51"/>
        <v>0</v>
      </c>
      <c r="R203" s="95"/>
      <c r="S203" s="20"/>
      <c r="T203" s="96">
        <f t="shared" si="52"/>
        <v>0</v>
      </c>
      <c r="U203" s="221">
        <f t="shared" si="40"/>
        <v>0</v>
      </c>
      <c r="W203" s="133" t="s">
        <v>47</v>
      </c>
      <c r="X203" s="114">
        <f t="shared" si="41"/>
        <v>0</v>
      </c>
      <c r="Y203" s="115">
        <f t="shared" si="42"/>
        <v>0</v>
      </c>
      <c r="Z203" s="115">
        <f t="shared" si="43"/>
        <v>0</v>
      </c>
      <c r="AA203" s="115">
        <f t="shared" si="44"/>
        <v>0</v>
      </c>
      <c r="AB203" s="115">
        <f t="shared" si="45"/>
        <v>0</v>
      </c>
      <c r="AC203" s="121">
        <f t="shared" si="46"/>
        <v>0</v>
      </c>
    </row>
    <row r="204" spans="1:29" ht="15.75">
      <c r="A204" s="239"/>
      <c r="B204" s="133" t="s">
        <v>48</v>
      </c>
      <c r="C204" s="95"/>
      <c r="D204" s="20"/>
      <c r="E204" s="96">
        <f t="shared" si="47"/>
        <v>0</v>
      </c>
      <c r="F204" s="95"/>
      <c r="G204" s="20"/>
      <c r="H204" s="96">
        <f t="shared" si="48"/>
        <v>0</v>
      </c>
      <c r="I204" s="95"/>
      <c r="J204" s="20"/>
      <c r="K204" s="96">
        <f t="shared" si="49"/>
        <v>0</v>
      </c>
      <c r="L204" s="95"/>
      <c r="M204" s="20"/>
      <c r="N204" s="96">
        <f t="shared" si="50"/>
        <v>0</v>
      </c>
      <c r="O204" s="95"/>
      <c r="P204" s="20"/>
      <c r="Q204" s="96">
        <f t="shared" si="51"/>
        <v>0</v>
      </c>
      <c r="R204" s="95"/>
      <c r="S204" s="20"/>
      <c r="T204" s="96">
        <f t="shared" si="52"/>
        <v>0</v>
      </c>
      <c r="U204" s="221">
        <f t="shared" si="40"/>
        <v>0</v>
      </c>
      <c r="W204" s="133" t="s">
        <v>48</v>
      </c>
      <c r="X204" s="114">
        <f t="shared" si="41"/>
        <v>0</v>
      </c>
      <c r="Y204" s="115">
        <f t="shared" si="42"/>
        <v>0</v>
      </c>
      <c r="Z204" s="115">
        <f t="shared" si="43"/>
        <v>0</v>
      </c>
      <c r="AA204" s="115">
        <f t="shared" si="44"/>
        <v>0</v>
      </c>
      <c r="AB204" s="115">
        <f t="shared" si="45"/>
        <v>0</v>
      </c>
      <c r="AC204" s="121">
        <f t="shared" si="46"/>
        <v>0</v>
      </c>
    </row>
    <row r="205" spans="1:29" ht="15.75">
      <c r="A205" s="239"/>
      <c r="B205" s="133" t="s">
        <v>49</v>
      </c>
      <c r="C205" s="95"/>
      <c r="D205" s="20"/>
      <c r="E205" s="96">
        <f t="shared" si="47"/>
        <v>0</v>
      </c>
      <c r="F205" s="95"/>
      <c r="G205" s="20"/>
      <c r="H205" s="96">
        <f t="shared" si="48"/>
        <v>0</v>
      </c>
      <c r="I205" s="95"/>
      <c r="J205" s="20"/>
      <c r="K205" s="96">
        <f t="shared" si="49"/>
        <v>0</v>
      </c>
      <c r="L205" s="95"/>
      <c r="M205" s="20"/>
      <c r="N205" s="96">
        <f t="shared" si="50"/>
        <v>0</v>
      </c>
      <c r="O205" s="95"/>
      <c r="P205" s="20"/>
      <c r="Q205" s="96">
        <f t="shared" si="51"/>
        <v>0</v>
      </c>
      <c r="R205" s="95"/>
      <c r="S205" s="20"/>
      <c r="T205" s="96">
        <f t="shared" si="52"/>
        <v>0</v>
      </c>
      <c r="U205" s="221">
        <f t="shared" si="40"/>
        <v>0</v>
      </c>
      <c r="W205" s="133" t="s">
        <v>49</v>
      </c>
      <c r="X205" s="114">
        <f t="shared" si="41"/>
        <v>0</v>
      </c>
      <c r="Y205" s="115">
        <f t="shared" si="42"/>
        <v>0</v>
      </c>
      <c r="Z205" s="115">
        <f t="shared" si="43"/>
        <v>0</v>
      </c>
      <c r="AA205" s="115">
        <f t="shared" si="44"/>
        <v>0</v>
      </c>
      <c r="AB205" s="115">
        <f t="shared" si="45"/>
        <v>0</v>
      </c>
      <c r="AC205" s="121">
        <f t="shared" si="46"/>
        <v>0</v>
      </c>
    </row>
    <row r="206" spans="1:29" ht="15.75">
      <c r="A206" s="240"/>
      <c r="B206" s="134" t="s">
        <v>50</v>
      </c>
      <c r="C206" s="97"/>
      <c r="D206" s="98"/>
      <c r="E206" s="99">
        <f t="shared" si="47"/>
        <v>0</v>
      </c>
      <c r="F206" s="97"/>
      <c r="G206" s="98"/>
      <c r="H206" s="99">
        <f t="shared" si="48"/>
        <v>0</v>
      </c>
      <c r="I206" s="97"/>
      <c r="J206" s="98"/>
      <c r="K206" s="99">
        <f t="shared" si="49"/>
        <v>0</v>
      </c>
      <c r="L206" s="97"/>
      <c r="M206" s="98"/>
      <c r="N206" s="99">
        <f t="shared" si="50"/>
        <v>0</v>
      </c>
      <c r="O206" s="97"/>
      <c r="P206" s="98"/>
      <c r="Q206" s="99">
        <f t="shared" si="51"/>
        <v>0</v>
      </c>
      <c r="R206" s="97"/>
      <c r="S206" s="98"/>
      <c r="T206" s="99">
        <f t="shared" si="52"/>
        <v>0</v>
      </c>
      <c r="U206" s="222">
        <f t="shared" si="40"/>
        <v>0</v>
      </c>
      <c r="W206" s="134" t="s">
        <v>50</v>
      </c>
      <c r="X206" s="118">
        <f t="shared" si="41"/>
        <v>0</v>
      </c>
      <c r="Y206" s="119">
        <f t="shared" si="42"/>
        <v>0</v>
      </c>
      <c r="Z206" s="119">
        <f t="shared" si="43"/>
        <v>0</v>
      </c>
      <c r="AA206" s="119">
        <f t="shared" si="44"/>
        <v>0</v>
      </c>
      <c r="AB206" s="119">
        <f t="shared" si="45"/>
        <v>0</v>
      </c>
      <c r="AC206" s="124">
        <f t="shared" si="46"/>
        <v>0</v>
      </c>
    </row>
    <row r="207" spans="1:29" ht="15.75" customHeight="1">
      <c r="A207" s="238">
        <v>42610</v>
      </c>
      <c r="B207" s="133" t="s">
        <v>42</v>
      </c>
      <c r="C207" s="95">
        <v>60498703.909999356</v>
      </c>
      <c r="D207" s="20"/>
      <c r="E207" s="96">
        <f t="shared" si="47"/>
        <v>60498703.909999356</v>
      </c>
      <c r="F207" s="95">
        <v>1205019.0100000002</v>
      </c>
      <c r="G207" s="20"/>
      <c r="H207" s="96">
        <f t="shared" si="48"/>
        <v>1205019.0100000002</v>
      </c>
      <c r="I207" s="95">
        <v>219418.46</v>
      </c>
      <c r="J207" s="20"/>
      <c r="K207" s="96">
        <f t="shared" si="49"/>
        <v>219418.46</v>
      </c>
      <c r="L207" s="95">
        <v>116308.18000000001</v>
      </c>
      <c r="M207" s="20"/>
      <c r="N207" s="96">
        <f t="shared" si="50"/>
        <v>116308.18000000001</v>
      </c>
      <c r="O207" s="95">
        <v>316862.63</v>
      </c>
      <c r="P207" s="20"/>
      <c r="Q207" s="96">
        <f t="shared" si="51"/>
        <v>316862.63</v>
      </c>
      <c r="R207" s="95">
        <v>61246003.949999355</v>
      </c>
      <c r="S207" s="20"/>
      <c r="T207" s="96">
        <f t="shared" si="52"/>
        <v>61246003.949999355</v>
      </c>
      <c r="U207" s="221">
        <f t="shared" si="40"/>
        <v>0</v>
      </c>
      <c r="W207" s="132" t="s">
        <v>42</v>
      </c>
      <c r="X207" s="110">
        <f t="shared" si="41"/>
        <v>0</v>
      </c>
      <c r="Y207" s="111">
        <f t="shared" si="42"/>
        <v>0</v>
      </c>
      <c r="Z207" s="111">
        <f t="shared" si="43"/>
        <v>0</v>
      </c>
      <c r="AA207" s="111">
        <f t="shared" si="44"/>
        <v>0</v>
      </c>
      <c r="AB207" s="111">
        <f t="shared" si="45"/>
        <v>0</v>
      </c>
      <c r="AC207" s="123">
        <f t="shared" si="46"/>
        <v>0</v>
      </c>
    </row>
    <row r="208" spans="1:29" ht="15.75">
      <c r="A208" s="239"/>
      <c r="B208" s="133" t="s">
        <v>43</v>
      </c>
      <c r="C208" s="95">
        <v>55045600.120000213</v>
      </c>
      <c r="D208" s="20">
        <v>55045630</v>
      </c>
      <c r="E208" s="96">
        <f t="shared" si="47"/>
        <v>-29.879999786615372</v>
      </c>
      <c r="F208" s="95">
        <v>380801.24000000017</v>
      </c>
      <c r="G208" s="20" t="s">
        <v>872</v>
      </c>
      <c r="H208" s="96">
        <f t="shared" si="48"/>
        <v>0.24000000016530976</v>
      </c>
      <c r="I208" s="95">
        <v>115376.1</v>
      </c>
      <c r="J208" s="20" t="s">
        <v>1099</v>
      </c>
      <c r="K208" s="96">
        <f t="shared" si="49"/>
        <v>0.10000000000582077</v>
      </c>
      <c r="L208" s="95">
        <v>20457.59</v>
      </c>
      <c r="M208" s="20" t="s">
        <v>1100</v>
      </c>
      <c r="N208" s="96">
        <f t="shared" si="50"/>
        <v>-9.9999999983992893E-3</v>
      </c>
      <c r="O208" s="95">
        <v>0</v>
      </c>
      <c r="P208" s="20" t="s">
        <v>55</v>
      </c>
      <c r="Q208" s="96">
        <f t="shared" si="51"/>
        <v>0</v>
      </c>
      <c r="R208" s="95">
        <v>54759717.390000209</v>
      </c>
      <c r="S208" s="20">
        <v>54759730</v>
      </c>
      <c r="T208" s="96">
        <f t="shared" si="52"/>
        <v>-12.609999790787697</v>
      </c>
      <c r="U208" s="221">
        <f t="shared" si="40"/>
        <v>1</v>
      </c>
      <c r="W208" s="133" t="s">
        <v>43</v>
      </c>
      <c r="X208" s="114">
        <f t="shared" si="41"/>
        <v>0</v>
      </c>
      <c r="Y208" s="115">
        <f t="shared" si="42"/>
        <v>0</v>
      </c>
      <c r="Z208" s="115">
        <f t="shared" si="43"/>
        <v>0</v>
      </c>
      <c r="AA208" s="115">
        <f t="shared" si="44"/>
        <v>0</v>
      </c>
      <c r="AB208" s="115">
        <f t="shared" si="45"/>
        <v>0</v>
      </c>
      <c r="AC208" s="121">
        <f t="shared" si="46"/>
        <v>0</v>
      </c>
    </row>
    <row r="209" spans="1:29" ht="15.75">
      <c r="A209" s="239"/>
      <c r="B209" s="104" t="s">
        <v>44</v>
      </c>
      <c r="C209" s="95">
        <v>127878986.48999424</v>
      </c>
      <c r="D209" s="20">
        <v>6682</v>
      </c>
      <c r="E209" s="96">
        <f t="shared" si="47"/>
        <v>127872304.48999424</v>
      </c>
      <c r="F209" s="95">
        <v>2931496.9800000018</v>
      </c>
      <c r="G209" s="20" t="s">
        <v>873</v>
      </c>
      <c r="H209" s="96">
        <f t="shared" si="48"/>
        <v>-3.0199999981559813</v>
      </c>
      <c r="I209" s="95">
        <v>247299.05000000002</v>
      </c>
      <c r="J209" s="20" t="s">
        <v>1101</v>
      </c>
      <c r="K209" s="96">
        <f t="shared" si="49"/>
        <v>5.0000000017462298E-2</v>
      </c>
      <c r="L209" s="95">
        <v>130075.52</v>
      </c>
      <c r="M209" s="20" t="s">
        <v>1102</v>
      </c>
      <c r="N209" s="96">
        <f t="shared" si="50"/>
        <v>-0.47999999999592546</v>
      </c>
      <c r="O209" s="95">
        <v>552290.82999999996</v>
      </c>
      <c r="P209" s="20" t="s">
        <v>874</v>
      </c>
      <c r="Q209" s="96">
        <f t="shared" si="51"/>
        <v>-0.17000000004190952</v>
      </c>
      <c r="R209" s="95">
        <v>131249326.13999425</v>
      </c>
      <c r="S209" s="20">
        <v>131249300</v>
      </c>
      <c r="T209" s="96">
        <f t="shared" si="52"/>
        <v>26.139994248747826</v>
      </c>
      <c r="U209" s="221">
        <f t="shared" si="40"/>
        <v>1</v>
      </c>
      <c r="W209" s="104" t="s">
        <v>44</v>
      </c>
      <c r="X209" s="114">
        <f t="shared" si="41"/>
        <v>1</v>
      </c>
      <c r="Y209" s="115">
        <f t="shared" si="42"/>
        <v>0</v>
      </c>
      <c r="Z209" s="115">
        <f t="shared" si="43"/>
        <v>0</v>
      </c>
      <c r="AA209" s="115">
        <f t="shared" si="44"/>
        <v>0</v>
      </c>
      <c r="AB209" s="115">
        <f t="shared" si="45"/>
        <v>0</v>
      </c>
      <c r="AC209" s="121">
        <f t="shared" si="46"/>
        <v>0</v>
      </c>
    </row>
    <row r="210" spans="1:29" ht="15.75">
      <c r="A210" s="239"/>
      <c r="B210" s="133" t="s">
        <v>45</v>
      </c>
      <c r="C210" s="95">
        <v>66390340.74139785</v>
      </c>
      <c r="D210" s="20">
        <v>0</v>
      </c>
      <c r="E210" s="96">
        <f t="shared" si="47"/>
        <v>66390340.74139785</v>
      </c>
      <c r="F210" s="95">
        <v>1303484.32</v>
      </c>
      <c r="G210" s="20"/>
      <c r="H210" s="96">
        <f t="shared" si="48"/>
        <v>1303484.32</v>
      </c>
      <c r="I210" s="95">
        <v>133505.38</v>
      </c>
      <c r="J210" s="20"/>
      <c r="K210" s="96">
        <f t="shared" si="49"/>
        <v>133505.38</v>
      </c>
      <c r="L210" s="95">
        <v>19680.7</v>
      </c>
      <c r="M210" s="20"/>
      <c r="N210" s="96">
        <f t="shared" si="50"/>
        <v>19680.7</v>
      </c>
      <c r="O210" s="95">
        <v>130459.48999999999</v>
      </c>
      <c r="P210" s="20"/>
      <c r="Q210" s="96">
        <f t="shared" si="51"/>
        <v>130459.48999999999</v>
      </c>
      <c r="R210" s="95">
        <v>69080693.561397851</v>
      </c>
      <c r="S210" s="20">
        <v>0</v>
      </c>
      <c r="T210" s="96">
        <f t="shared" si="52"/>
        <v>69080693.561397851</v>
      </c>
      <c r="U210" s="221">
        <f t="shared" si="40"/>
        <v>0</v>
      </c>
      <c r="W210" s="133" t="s">
        <v>45</v>
      </c>
      <c r="X210" s="114">
        <f t="shared" si="41"/>
        <v>0</v>
      </c>
      <c r="Y210" s="115">
        <f t="shared" si="42"/>
        <v>0</v>
      </c>
      <c r="Z210" s="115">
        <f t="shared" si="43"/>
        <v>0</v>
      </c>
      <c r="AA210" s="115">
        <f t="shared" si="44"/>
        <v>0</v>
      </c>
      <c r="AB210" s="115">
        <f t="shared" si="45"/>
        <v>0</v>
      </c>
      <c r="AC210" s="121">
        <f t="shared" si="46"/>
        <v>0</v>
      </c>
    </row>
    <row r="211" spans="1:29" ht="15.75">
      <c r="A211" s="239"/>
      <c r="B211" s="133" t="s">
        <v>46</v>
      </c>
      <c r="C211" s="95">
        <v>129778360.88999829</v>
      </c>
      <c r="D211" s="20">
        <v>129778480</v>
      </c>
      <c r="E211" s="96">
        <f t="shared" si="47"/>
        <v>-119.11000171303749</v>
      </c>
      <c r="F211" s="95">
        <v>2554831.5600000015</v>
      </c>
      <c r="G211" s="20" t="s">
        <v>875</v>
      </c>
      <c r="H211" s="96">
        <f t="shared" si="48"/>
        <v>-98.439999998547137</v>
      </c>
      <c r="I211" s="95">
        <v>208364.64</v>
      </c>
      <c r="J211" s="20" t="s">
        <v>1103</v>
      </c>
      <c r="K211" s="96">
        <f t="shared" si="49"/>
        <v>-0.35999999998603016</v>
      </c>
      <c r="L211" s="95">
        <v>49673.83</v>
      </c>
      <c r="M211" s="20" t="s">
        <v>1104</v>
      </c>
      <c r="N211" s="96">
        <f t="shared" si="50"/>
        <v>2.9999999998835847E-2</v>
      </c>
      <c r="O211" s="95">
        <v>0</v>
      </c>
      <c r="P211" s="20" t="s">
        <v>55</v>
      </c>
      <c r="Q211" s="96">
        <f t="shared" si="51"/>
        <v>0</v>
      </c>
      <c r="R211" s="95">
        <v>135811839.06999829</v>
      </c>
      <c r="S211" s="20">
        <v>135812100</v>
      </c>
      <c r="T211" s="96">
        <f t="shared" si="52"/>
        <v>-260.93000170588493</v>
      </c>
      <c r="U211" s="221">
        <f t="shared" ref="U211:U228" si="53">IF(D211=0,0,1)</f>
        <v>1</v>
      </c>
      <c r="W211" s="133" t="s">
        <v>46</v>
      </c>
      <c r="X211" s="114">
        <f t="shared" ref="X211:X228" si="54">+IF(AND(C211&lt;&gt;0,D211&lt;&gt;0,OR(E211&gt;100,E211&lt;-100)),1,0)</f>
        <v>1</v>
      </c>
      <c r="Y211" s="115">
        <f t="shared" ref="Y211:Y228" si="55">+IF(AND(F211&lt;&gt;0,G211&lt;&gt;0,OR(H211&gt;100,H211&lt;-100)),1,0)</f>
        <v>0</v>
      </c>
      <c r="Z211" s="115">
        <f t="shared" ref="Z211:Z228" si="56">+IF(AND(I211&lt;&gt;0,J211&lt;&gt;0,OR(K211&gt;100,K211&lt;-100)),1,0)</f>
        <v>0</v>
      </c>
      <c r="AA211" s="115">
        <f t="shared" ref="AA211:AA228" si="57">+IF(AND(L211&lt;&gt;0,M211&lt;&gt;0,OR(N211&gt;100,N211&lt;-100)),1,0)</f>
        <v>0</v>
      </c>
      <c r="AB211" s="115">
        <f t="shared" ref="AB211:AB228" si="58">+IF(AND(O211&lt;&gt;0,P211&lt;&gt;0,OR(Q211&gt;100,Q211&lt;-100)),1,0)</f>
        <v>0</v>
      </c>
      <c r="AC211" s="121">
        <f t="shared" ref="AC211:AC228" si="59">+IF(AND(R211&lt;&gt;0,S211&lt;&gt;0,OR(T211&gt;100,T211&lt;-100)),1,0)</f>
        <v>1</v>
      </c>
    </row>
    <row r="212" spans="1:29" ht="15.75">
      <c r="A212" s="239"/>
      <c r="B212" s="133" t="s">
        <v>47</v>
      </c>
      <c r="C212" s="95">
        <v>41063467.72000017</v>
      </c>
      <c r="D212" s="20"/>
      <c r="E212" s="96">
        <f t="shared" si="47"/>
        <v>41063467.72000017</v>
      </c>
      <c r="F212" s="95">
        <v>1379744.7700000007</v>
      </c>
      <c r="G212" s="20"/>
      <c r="H212" s="96">
        <f t="shared" si="48"/>
        <v>1379744.7700000007</v>
      </c>
      <c r="I212" s="95">
        <v>170534.12</v>
      </c>
      <c r="J212" s="20"/>
      <c r="K212" s="96">
        <f t="shared" si="49"/>
        <v>170534.12</v>
      </c>
      <c r="L212" s="95">
        <v>15828.12</v>
      </c>
      <c r="M212" s="20"/>
      <c r="N212" s="96">
        <f t="shared" si="50"/>
        <v>15828.12</v>
      </c>
      <c r="O212" s="95">
        <v>252642.13000000009</v>
      </c>
      <c r="P212" s="20"/>
      <c r="Q212" s="96">
        <f t="shared" si="51"/>
        <v>252642.13000000009</v>
      </c>
      <c r="R212" s="95">
        <v>40794751.47000017</v>
      </c>
      <c r="S212" s="20"/>
      <c r="T212" s="96">
        <f t="shared" si="52"/>
        <v>40794751.47000017</v>
      </c>
      <c r="U212" s="221">
        <f t="shared" si="53"/>
        <v>0</v>
      </c>
      <c r="W212" s="133" t="s">
        <v>47</v>
      </c>
      <c r="X212" s="114">
        <f t="shared" si="54"/>
        <v>0</v>
      </c>
      <c r="Y212" s="115">
        <f t="shared" si="55"/>
        <v>0</v>
      </c>
      <c r="Z212" s="115">
        <f t="shared" si="56"/>
        <v>0</v>
      </c>
      <c r="AA212" s="115">
        <f t="shared" si="57"/>
        <v>0</v>
      </c>
      <c r="AB212" s="115">
        <f t="shared" si="58"/>
        <v>0</v>
      </c>
      <c r="AC212" s="121">
        <f t="shared" si="59"/>
        <v>0</v>
      </c>
    </row>
    <row r="213" spans="1:29" ht="15.75">
      <c r="A213" s="239"/>
      <c r="B213" s="133" t="s">
        <v>48</v>
      </c>
      <c r="C213" s="95">
        <v>125097978.19999859</v>
      </c>
      <c r="D213" s="20"/>
      <c r="E213" s="96">
        <f t="shared" si="47"/>
        <v>125097978.19999859</v>
      </c>
      <c r="F213" s="95">
        <v>1802065.4400000006</v>
      </c>
      <c r="G213" s="20"/>
      <c r="H213" s="96">
        <f t="shared" si="48"/>
        <v>1802065.4400000006</v>
      </c>
      <c r="I213" s="95">
        <v>132240.34</v>
      </c>
      <c r="J213" s="20"/>
      <c r="K213" s="96">
        <f t="shared" si="49"/>
        <v>132240.34</v>
      </c>
      <c r="L213" s="95">
        <v>2455.2600000000002</v>
      </c>
      <c r="M213" s="20"/>
      <c r="N213" s="96">
        <f t="shared" si="50"/>
        <v>2455.2600000000002</v>
      </c>
      <c r="O213" s="95">
        <v>884296.3200000003</v>
      </c>
      <c r="P213" s="20"/>
      <c r="Q213" s="96">
        <f t="shared" si="51"/>
        <v>884296.3200000003</v>
      </c>
      <c r="R213" s="95">
        <v>126421888.5499986</v>
      </c>
      <c r="S213" s="20"/>
      <c r="T213" s="96">
        <f t="shared" si="52"/>
        <v>126421888.5499986</v>
      </c>
      <c r="U213" s="221">
        <f t="shared" si="53"/>
        <v>0</v>
      </c>
      <c r="W213" s="133" t="s">
        <v>48</v>
      </c>
      <c r="X213" s="114">
        <f t="shared" si="54"/>
        <v>0</v>
      </c>
      <c r="Y213" s="115">
        <f t="shared" si="55"/>
        <v>0</v>
      </c>
      <c r="Z213" s="115">
        <f t="shared" si="56"/>
        <v>0</v>
      </c>
      <c r="AA213" s="115">
        <f t="shared" si="57"/>
        <v>0</v>
      </c>
      <c r="AB213" s="115">
        <f t="shared" si="58"/>
        <v>0</v>
      </c>
      <c r="AC213" s="121">
        <f t="shared" si="59"/>
        <v>0</v>
      </c>
    </row>
    <row r="214" spans="1:29" ht="15.75">
      <c r="A214" s="239"/>
      <c r="B214" s="133" t="s">
        <v>49</v>
      </c>
      <c r="C214" s="95">
        <v>122941835.97999941</v>
      </c>
      <c r="D214" s="20"/>
      <c r="E214" s="96">
        <f t="shared" si="47"/>
        <v>122941835.97999941</v>
      </c>
      <c r="F214" s="95">
        <v>4222518.3299999973</v>
      </c>
      <c r="G214" s="20"/>
      <c r="H214" s="96">
        <f t="shared" si="48"/>
        <v>4222518.3299999973</v>
      </c>
      <c r="I214" s="95">
        <v>236193.68999999997</v>
      </c>
      <c r="J214" s="20"/>
      <c r="K214" s="96">
        <f t="shared" si="49"/>
        <v>236193.68999999997</v>
      </c>
      <c r="L214" s="95">
        <v>156633.18999999997</v>
      </c>
      <c r="M214" s="20"/>
      <c r="N214" s="96">
        <f t="shared" si="50"/>
        <v>156633.18999999997</v>
      </c>
      <c r="O214" s="95">
        <v>3431779.4799999995</v>
      </c>
      <c r="P214" s="20"/>
      <c r="Q214" s="96">
        <f t="shared" si="51"/>
        <v>3431779.4799999995</v>
      </c>
      <c r="R214" s="95">
        <v>115367098.66999941</v>
      </c>
      <c r="S214" s="20"/>
      <c r="T214" s="96">
        <f t="shared" si="52"/>
        <v>115367098.66999941</v>
      </c>
      <c r="U214" s="221">
        <f t="shared" si="53"/>
        <v>0</v>
      </c>
      <c r="W214" s="133" t="s">
        <v>49</v>
      </c>
      <c r="X214" s="114">
        <f t="shared" si="54"/>
        <v>0</v>
      </c>
      <c r="Y214" s="115">
        <f t="shared" si="55"/>
        <v>0</v>
      </c>
      <c r="Z214" s="115">
        <f t="shared" si="56"/>
        <v>0</v>
      </c>
      <c r="AA214" s="115">
        <f t="shared" si="57"/>
        <v>0</v>
      </c>
      <c r="AB214" s="115">
        <f t="shared" si="58"/>
        <v>0</v>
      </c>
      <c r="AC214" s="121">
        <f t="shared" si="59"/>
        <v>0</v>
      </c>
    </row>
    <row r="215" spans="1:29" ht="15.75">
      <c r="A215" s="240"/>
      <c r="B215" s="133" t="s">
        <v>50</v>
      </c>
      <c r="C215" s="95">
        <v>126018251.65999995</v>
      </c>
      <c r="D215" s="20"/>
      <c r="E215" s="96">
        <f t="shared" si="47"/>
        <v>126018251.65999995</v>
      </c>
      <c r="F215" s="95">
        <v>2275654.4900000012</v>
      </c>
      <c r="G215" s="20"/>
      <c r="H215" s="96">
        <f t="shared" si="48"/>
        <v>2275654.4900000012</v>
      </c>
      <c r="I215" s="95">
        <v>125252.29000000001</v>
      </c>
      <c r="J215" s="20"/>
      <c r="K215" s="96">
        <f t="shared" si="49"/>
        <v>125252.29000000001</v>
      </c>
      <c r="L215" s="95">
        <v>44153.270000000004</v>
      </c>
      <c r="M215" s="20"/>
      <c r="N215" s="96">
        <f t="shared" si="50"/>
        <v>44153.270000000004</v>
      </c>
      <c r="O215" s="95">
        <v>0</v>
      </c>
      <c r="P215" s="20"/>
      <c r="Q215" s="96">
        <f t="shared" si="51"/>
        <v>0</v>
      </c>
      <c r="R215" s="95">
        <v>123823696.18999994</v>
      </c>
      <c r="S215" s="20"/>
      <c r="T215" s="96">
        <f t="shared" si="52"/>
        <v>123823696.18999994</v>
      </c>
      <c r="U215" s="221">
        <f t="shared" si="53"/>
        <v>0</v>
      </c>
      <c r="W215" s="134" t="s">
        <v>50</v>
      </c>
      <c r="X215" s="118">
        <f t="shared" si="54"/>
        <v>0</v>
      </c>
      <c r="Y215" s="119">
        <f t="shared" si="55"/>
        <v>0</v>
      </c>
      <c r="Z215" s="119">
        <f t="shared" si="56"/>
        <v>0</v>
      </c>
      <c r="AA215" s="119">
        <f t="shared" si="57"/>
        <v>0</v>
      </c>
      <c r="AB215" s="119">
        <f t="shared" si="58"/>
        <v>0</v>
      </c>
      <c r="AC215" s="124">
        <f t="shared" si="59"/>
        <v>0</v>
      </c>
    </row>
    <row r="216" spans="1:29" ht="15.75" customHeight="1">
      <c r="A216" s="238">
        <v>42611</v>
      </c>
      <c r="B216" s="132" t="s">
        <v>42</v>
      </c>
      <c r="C216" s="92">
        <v>61246003.949999355</v>
      </c>
      <c r="D216" s="93"/>
      <c r="E216" s="94">
        <f t="shared" si="47"/>
        <v>61246003.949999355</v>
      </c>
      <c r="F216" s="92">
        <v>840772.1799999997</v>
      </c>
      <c r="G216" s="93"/>
      <c r="H216" s="94">
        <f t="shared" si="48"/>
        <v>840772.1799999997</v>
      </c>
      <c r="I216" s="92">
        <v>60205.29</v>
      </c>
      <c r="J216" s="93"/>
      <c r="K216" s="94">
        <f t="shared" si="49"/>
        <v>60205.29</v>
      </c>
      <c r="L216" s="92">
        <v>0</v>
      </c>
      <c r="M216" s="93"/>
      <c r="N216" s="94">
        <f t="shared" si="50"/>
        <v>0</v>
      </c>
      <c r="O216" s="92">
        <v>335808.60000000009</v>
      </c>
      <c r="P216" s="93"/>
      <c r="Q216" s="94">
        <f t="shared" si="51"/>
        <v>335808.60000000009</v>
      </c>
      <c r="R216" s="92">
        <v>60129628.45999936</v>
      </c>
      <c r="S216" s="93"/>
      <c r="T216" s="94">
        <f t="shared" si="52"/>
        <v>60129628.45999936</v>
      </c>
      <c r="U216" s="220">
        <f t="shared" si="53"/>
        <v>0</v>
      </c>
      <c r="W216" s="132" t="s">
        <v>42</v>
      </c>
      <c r="X216" s="114">
        <f t="shared" si="54"/>
        <v>0</v>
      </c>
      <c r="Y216" s="115">
        <f t="shared" si="55"/>
        <v>0</v>
      </c>
      <c r="Z216" s="115">
        <f t="shared" si="56"/>
        <v>0</v>
      </c>
      <c r="AA216" s="115">
        <f t="shared" si="57"/>
        <v>0</v>
      </c>
      <c r="AB216" s="115">
        <f t="shared" si="58"/>
        <v>0</v>
      </c>
      <c r="AC216" s="121">
        <f t="shared" si="59"/>
        <v>0</v>
      </c>
    </row>
    <row r="217" spans="1:29" ht="15.75">
      <c r="A217" s="239"/>
      <c r="B217" s="133" t="s">
        <v>43</v>
      </c>
      <c r="C217" s="95">
        <v>54759717.390000209</v>
      </c>
      <c r="D217" s="20">
        <v>54759730</v>
      </c>
      <c r="E217" s="96">
        <f t="shared" si="47"/>
        <v>-12.609999790787697</v>
      </c>
      <c r="F217" s="95">
        <v>334092.71999999986</v>
      </c>
      <c r="G217" s="20" t="s">
        <v>876</v>
      </c>
      <c r="H217" s="96">
        <f t="shared" si="48"/>
        <v>-0.280000000144355</v>
      </c>
      <c r="I217" s="95">
        <v>30329.25</v>
      </c>
      <c r="J217" s="20" t="s">
        <v>1105</v>
      </c>
      <c r="K217" s="96">
        <f t="shared" si="49"/>
        <v>-4.9999999999272404E-2</v>
      </c>
      <c r="L217" s="95">
        <v>30188.29</v>
      </c>
      <c r="M217" s="20" t="s">
        <v>1106</v>
      </c>
      <c r="N217" s="96">
        <f t="shared" si="50"/>
        <v>1.9900000000016007</v>
      </c>
      <c r="O217" s="95">
        <v>211048.65</v>
      </c>
      <c r="P217" s="20" t="s">
        <v>877</v>
      </c>
      <c r="Q217" s="96">
        <f t="shared" si="51"/>
        <v>-0.35000000000582077</v>
      </c>
      <c r="R217" s="95">
        <v>54214716.980000213</v>
      </c>
      <c r="S217" s="20">
        <v>54214740</v>
      </c>
      <c r="T217" s="96">
        <f t="shared" si="52"/>
        <v>-23.019999787211418</v>
      </c>
      <c r="U217" s="221">
        <f t="shared" si="53"/>
        <v>1</v>
      </c>
      <c r="W217" s="133" t="s">
        <v>43</v>
      </c>
      <c r="X217" s="114">
        <f t="shared" si="54"/>
        <v>0</v>
      </c>
      <c r="Y217" s="115">
        <f t="shared" si="55"/>
        <v>0</v>
      </c>
      <c r="Z217" s="115">
        <f t="shared" si="56"/>
        <v>0</v>
      </c>
      <c r="AA217" s="115">
        <f t="shared" si="57"/>
        <v>0</v>
      </c>
      <c r="AB217" s="115">
        <f t="shared" si="58"/>
        <v>0</v>
      </c>
      <c r="AC217" s="121">
        <f t="shared" si="59"/>
        <v>0</v>
      </c>
    </row>
    <row r="218" spans="1:29" ht="15.75">
      <c r="A218" s="239"/>
      <c r="B218" s="104" t="s">
        <v>44</v>
      </c>
      <c r="C218" s="95">
        <v>131249326.13999425</v>
      </c>
      <c r="D218" s="20">
        <v>120249280</v>
      </c>
      <c r="E218" s="96">
        <f t="shared" si="47"/>
        <v>11000046.139994249</v>
      </c>
      <c r="F218" s="95">
        <v>2559534.2000000011</v>
      </c>
      <c r="G218" s="20" t="s">
        <v>878</v>
      </c>
      <c r="H218" s="96">
        <f t="shared" si="48"/>
        <v>4.2000000011175871</v>
      </c>
      <c r="I218" s="95">
        <v>95357.23</v>
      </c>
      <c r="J218" s="20" t="s">
        <v>1107</v>
      </c>
      <c r="K218" s="96">
        <f t="shared" si="49"/>
        <v>2.9999999998835847E-2</v>
      </c>
      <c r="L218" s="95">
        <v>6698.45</v>
      </c>
      <c r="M218" s="20" t="s">
        <v>1108</v>
      </c>
      <c r="N218" s="96">
        <f t="shared" si="50"/>
        <v>0</v>
      </c>
      <c r="O218" s="95">
        <v>0</v>
      </c>
      <c r="P218" s="20" t="s">
        <v>55</v>
      </c>
      <c r="Q218" s="96">
        <f t="shared" si="51"/>
        <v>0</v>
      </c>
      <c r="R218" s="95">
        <v>128778450.71999422</v>
      </c>
      <c r="S218" s="20">
        <v>128778700</v>
      </c>
      <c r="T218" s="96">
        <f t="shared" si="52"/>
        <v>-249.28000578284264</v>
      </c>
      <c r="U218" s="221">
        <f t="shared" si="53"/>
        <v>1</v>
      </c>
      <c r="W218" s="104" t="s">
        <v>44</v>
      </c>
      <c r="X218" s="114">
        <f t="shared" si="54"/>
        <v>1</v>
      </c>
      <c r="Y218" s="115">
        <f t="shared" si="55"/>
        <v>0</v>
      </c>
      <c r="Z218" s="115">
        <f t="shared" si="56"/>
        <v>0</v>
      </c>
      <c r="AA218" s="115">
        <f t="shared" si="57"/>
        <v>0</v>
      </c>
      <c r="AB218" s="115">
        <f t="shared" si="58"/>
        <v>0</v>
      </c>
      <c r="AC218" s="121">
        <f t="shared" si="59"/>
        <v>1</v>
      </c>
    </row>
    <row r="219" spans="1:29" ht="15.75">
      <c r="A219" s="239"/>
      <c r="B219" s="133" t="s">
        <v>45</v>
      </c>
      <c r="C219" s="95">
        <v>69080693.561397851</v>
      </c>
      <c r="D219" s="20">
        <v>0</v>
      </c>
      <c r="E219" s="96">
        <f t="shared" si="47"/>
        <v>69080693.561397851</v>
      </c>
      <c r="F219" s="95">
        <v>1536010.6400000001</v>
      </c>
      <c r="G219" s="20"/>
      <c r="H219" s="96">
        <f t="shared" si="48"/>
        <v>1536010.6400000001</v>
      </c>
      <c r="I219" s="95">
        <v>106946.96</v>
      </c>
      <c r="J219" s="20"/>
      <c r="K219" s="96">
        <f t="shared" si="49"/>
        <v>106946.96</v>
      </c>
      <c r="L219" s="95">
        <v>743955.82000000007</v>
      </c>
      <c r="M219" s="20"/>
      <c r="N219" s="96">
        <f t="shared" si="50"/>
        <v>743955.82000000007</v>
      </c>
      <c r="O219" s="95">
        <v>165127.80000000005</v>
      </c>
      <c r="P219" s="20"/>
      <c r="Q219" s="96">
        <f t="shared" si="51"/>
        <v>165127.80000000005</v>
      </c>
      <c r="R219" s="95">
        <v>76214042.361397848</v>
      </c>
      <c r="S219" s="20">
        <v>0</v>
      </c>
      <c r="T219" s="96">
        <f t="shared" si="52"/>
        <v>76214042.361397848</v>
      </c>
      <c r="U219" s="221">
        <f t="shared" si="53"/>
        <v>0</v>
      </c>
      <c r="W219" s="133" t="s">
        <v>45</v>
      </c>
      <c r="X219" s="114">
        <f t="shared" si="54"/>
        <v>0</v>
      </c>
      <c r="Y219" s="115">
        <f t="shared" si="55"/>
        <v>0</v>
      </c>
      <c r="Z219" s="115">
        <f t="shared" si="56"/>
        <v>0</v>
      </c>
      <c r="AA219" s="115">
        <f t="shared" si="57"/>
        <v>0</v>
      </c>
      <c r="AB219" s="115">
        <f t="shared" si="58"/>
        <v>0</v>
      </c>
      <c r="AC219" s="121">
        <f t="shared" si="59"/>
        <v>0</v>
      </c>
    </row>
    <row r="220" spans="1:29" ht="15.75">
      <c r="A220" s="239"/>
      <c r="B220" s="133" t="s">
        <v>46</v>
      </c>
      <c r="C220" s="95">
        <v>135811839.06999829</v>
      </c>
      <c r="D220" s="20">
        <v>135812100</v>
      </c>
      <c r="E220" s="96">
        <f t="shared" si="47"/>
        <v>-260.93000170588493</v>
      </c>
      <c r="F220" s="95">
        <v>1383678.9000000004</v>
      </c>
      <c r="G220" s="20" t="s">
        <v>879</v>
      </c>
      <c r="H220" s="96">
        <f t="shared" si="48"/>
        <v>-1.099999999627471</v>
      </c>
      <c r="I220" s="95">
        <v>93760.639999999999</v>
      </c>
      <c r="J220" s="20" t="s">
        <v>1109</v>
      </c>
      <c r="K220" s="96">
        <f t="shared" si="49"/>
        <v>3.9999999993597157E-2</v>
      </c>
      <c r="L220" s="95">
        <v>53366.630000000005</v>
      </c>
      <c r="M220" s="20" t="s">
        <v>1110</v>
      </c>
      <c r="N220" s="96">
        <f t="shared" si="50"/>
        <v>3.0000000006111804E-2</v>
      </c>
      <c r="O220" s="95">
        <v>1044830.4600000003</v>
      </c>
      <c r="P220" s="20" t="s">
        <v>880</v>
      </c>
      <c r="Q220" s="96">
        <f t="shared" si="51"/>
        <v>0.46000000031199306</v>
      </c>
      <c r="R220" s="95">
        <v>138380330.25999829</v>
      </c>
      <c r="S220" s="20">
        <v>138379900</v>
      </c>
      <c r="T220" s="96">
        <f t="shared" si="52"/>
        <v>430.25999829173088</v>
      </c>
      <c r="U220" s="221">
        <f t="shared" si="53"/>
        <v>1</v>
      </c>
      <c r="W220" s="133" t="s">
        <v>46</v>
      </c>
      <c r="X220" s="114">
        <f t="shared" si="54"/>
        <v>1</v>
      </c>
      <c r="Y220" s="115">
        <f t="shared" si="55"/>
        <v>0</v>
      </c>
      <c r="Z220" s="115">
        <f t="shared" si="56"/>
        <v>0</v>
      </c>
      <c r="AA220" s="115">
        <f t="shared" si="57"/>
        <v>0</v>
      </c>
      <c r="AB220" s="115">
        <f t="shared" si="58"/>
        <v>0</v>
      </c>
      <c r="AC220" s="121">
        <f t="shared" si="59"/>
        <v>1</v>
      </c>
    </row>
    <row r="221" spans="1:29" ht="15.75">
      <c r="A221" s="239"/>
      <c r="B221" s="133" t="s">
        <v>47</v>
      </c>
      <c r="C221" s="95">
        <v>40794751.47000017</v>
      </c>
      <c r="D221" s="20"/>
      <c r="E221" s="96">
        <f t="shared" si="47"/>
        <v>40794751.47000017</v>
      </c>
      <c r="F221" s="95">
        <v>1299617.8899999997</v>
      </c>
      <c r="G221" s="20"/>
      <c r="H221" s="96">
        <f t="shared" si="48"/>
        <v>1299617.8899999997</v>
      </c>
      <c r="I221" s="95">
        <v>70299.03</v>
      </c>
      <c r="J221" s="20"/>
      <c r="K221" s="96">
        <f t="shared" si="49"/>
        <v>70299.03</v>
      </c>
      <c r="L221" s="95">
        <v>6592.9400000000005</v>
      </c>
      <c r="M221" s="20"/>
      <c r="N221" s="96">
        <f t="shared" si="50"/>
        <v>6592.9400000000005</v>
      </c>
      <c r="O221" s="95">
        <v>160879.51</v>
      </c>
      <c r="P221" s="20"/>
      <c r="Q221" s="96">
        <f t="shared" si="51"/>
        <v>160879.51</v>
      </c>
      <c r="R221" s="95">
        <v>39397960.160000175</v>
      </c>
      <c r="S221" s="20"/>
      <c r="T221" s="96">
        <f t="shared" si="52"/>
        <v>39397960.160000175</v>
      </c>
      <c r="U221" s="221">
        <f t="shared" si="53"/>
        <v>0</v>
      </c>
      <c r="W221" s="133" t="s">
        <v>47</v>
      </c>
      <c r="X221" s="114">
        <f t="shared" si="54"/>
        <v>0</v>
      </c>
      <c r="Y221" s="115">
        <f t="shared" si="55"/>
        <v>0</v>
      </c>
      <c r="Z221" s="115">
        <f t="shared" si="56"/>
        <v>0</v>
      </c>
      <c r="AA221" s="115">
        <f t="shared" si="57"/>
        <v>0</v>
      </c>
      <c r="AB221" s="115">
        <f t="shared" si="58"/>
        <v>0</v>
      </c>
      <c r="AC221" s="121">
        <f t="shared" si="59"/>
        <v>0</v>
      </c>
    </row>
    <row r="222" spans="1:29" ht="15.75">
      <c r="A222" s="239"/>
      <c r="B222" s="133" t="s">
        <v>48</v>
      </c>
      <c r="C222" s="95">
        <v>126421888.5499986</v>
      </c>
      <c r="D222" s="20"/>
      <c r="E222" s="96">
        <f t="shared" si="47"/>
        <v>126421888.5499986</v>
      </c>
      <c r="F222" s="95">
        <v>1662912.050000001</v>
      </c>
      <c r="G222" s="20"/>
      <c r="H222" s="96">
        <f t="shared" si="48"/>
        <v>1662912.050000001</v>
      </c>
      <c r="I222" s="95">
        <v>184390.08000000002</v>
      </c>
      <c r="J222" s="20"/>
      <c r="K222" s="96">
        <f t="shared" si="49"/>
        <v>184390.08000000002</v>
      </c>
      <c r="L222" s="95">
        <v>65868.31</v>
      </c>
      <c r="M222" s="20"/>
      <c r="N222" s="96">
        <f t="shared" si="50"/>
        <v>65868.31</v>
      </c>
      <c r="O222" s="95">
        <v>550455.53999999992</v>
      </c>
      <c r="P222" s="20"/>
      <c r="Q222" s="96">
        <f t="shared" si="51"/>
        <v>550455.53999999992</v>
      </c>
      <c r="R222" s="95">
        <v>134004017.3699986</v>
      </c>
      <c r="S222" s="20"/>
      <c r="T222" s="96">
        <f t="shared" si="52"/>
        <v>134004017.3699986</v>
      </c>
      <c r="U222" s="221">
        <f t="shared" si="53"/>
        <v>0</v>
      </c>
      <c r="W222" s="133" t="s">
        <v>48</v>
      </c>
      <c r="X222" s="114">
        <f t="shared" si="54"/>
        <v>0</v>
      </c>
      <c r="Y222" s="115">
        <f t="shared" si="55"/>
        <v>0</v>
      </c>
      <c r="Z222" s="115">
        <f t="shared" si="56"/>
        <v>0</v>
      </c>
      <c r="AA222" s="115">
        <f t="shared" si="57"/>
        <v>0</v>
      </c>
      <c r="AB222" s="115">
        <f t="shared" si="58"/>
        <v>0</v>
      </c>
      <c r="AC222" s="121">
        <f t="shared" si="59"/>
        <v>0</v>
      </c>
    </row>
    <row r="223" spans="1:29" ht="15.75">
      <c r="A223" s="239"/>
      <c r="B223" s="133" t="s">
        <v>49</v>
      </c>
      <c r="C223" s="95">
        <v>115367098.66999941</v>
      </c>
      <c r="D223" s="20"/>
      <c r="E223" s="96">
        <f t="shared" si="47"/>
        <v>115367098.66999941</v>
      </c>
      <c r="F223" s="95">
        <v>741495.67</v>
      </c>
      <c r="G223" s="20"/>
      <c r="H223" s="96">
        <f t="shared" si="48"/>
        <v>741495.67</v>
      </c>
      <c r="I223" s="95">
        <v>128636.37000000001</v>
      </c>
      <c r="J223" s="20"/>
      <c r="K223" s="96">
        <f t="shared" si="49"/>
        <v>128636.37000000001</v>
      </c>
      <c r="L223" s="95">
        <v>70556.38</v>
      </c>
      <c r="M223" s="20"/>
      <c r="N223" s="96">
        <f t="shared" si="50"/>
        <v>70556.38</v>
      </c>
      <c r="O223" s="95">
        <v>0</v>
      </c>
      <c r="P223" s="20"/>
      <c r="Q223" s="96">
        <f t="shared" si="51"/>
        <v>0</v>
      </c>
      <c r="R223" s="95">
        <v>114683682.98999941</v>
      </c>
      <c r="S223" s="20"/>
      <c r="T223" s="96">
        <f t="shared" si="52"/>
        <v>114683682.98999941</v>
      </c>
      <c r="U223" s="221">
        <f t="shared" si="53"/>
        <v>0</v>
      </c>
      <c r="W223" s="133" t="s">
        <v>49</v>
      </c>
      <c r="X223" s="114">
        <f t="shared" si="54"/>
        <v>0</v>
      </c>
      <c r="Y223" s="115">
        <f t="shared" si="55"/>
        <v>0</v>
      </c>
      <c r="Z223" s="115">
        <f t="shared" si="56"/>
        <v>0</v>
      </c>
      <c r="AA223" s="115">
        <f t="shared" si="57"/>
        <v>0</v>
      </c>
      <c r="AB223" s="115">
        <f t="shared" si="58"/>
        <v>0</v>
      </c>
      <c r="AC223" s="121">
        <f t="shared" si="59"/>
        <v>0</v>
      </c>
    </row>
    <row r="224" spans="1:29" ht="15.75">
      <c r="A224" s="240"/>
      <c r="B224" s="134" t="s">
        <v>50</v>
      </c>
      <c r="C224" s="97">
        <v>123823696.18999994</v>
      </c>
      <c r="D224" s="98"/>
      <c r="E224" s="99">
        <f t="shared" si="47"/>
        <v>123823696.18999994</v>
      </c>
      <c r="F224" s="97">
        <v>1258578.4500000011</v>
      </c>
      <c r="G224" s="98"/>
      <c r="H224" s="99">
        <f t="shared" si="48"/>
        <v>1258578.4500000011</v>
      </c>
      <c r="I224" s="97">
        <v>47708.08</v>
      </c>
      <c r="J224" s="98"/>
      <c r="K224" s="99">
        <f t="shared" si="49"/>
        <v>47708.08</v>
      </c>
      <c r="L224" s="97">
        <v>40132.070000000014</v>
      </c>
      <c r="M224" s="98"/>
      <c r="N224" s="99">
        <f t="shared" si="50"/>
        <v>40132.070000000014</v>
      </c>
      <c r="O224" s="97">
        <v>1869079.9100000006</v>
      </c>
      <c r="P224" s="98"/>
      <c r="Q224" s="99">
        <f t="shared" si="51"/>
        <v>1869079.9100000006</v>
      </c>
      <c r="R224" s="97">
        <v>133006810.86999995</v>
      </c>
      <c r="S224" s="98"/>
      <c r="T224" s="99">
        <f t="shared" si="52"/>
        <v>133006810.86999995</v>
      </c>
      <c r="U224" s="222">
        <f t="shared" si="53"/>
        <v>0</v>
      </c>
      <c r="W224" s="134" t="s">
        <v>50</v>
      </c>
      <c r="X224" s="118">
        <f t="shared" si="54"/>
        <v>0</v>
      </c>
      <c r="Y224" s="119">
        <f t="shared" si="55"/>
        <v>0</v>
      </c>
      <c r="Z224" s="119">
        <f t="shared" si="56"/>
        <v>0</v>
      </c>
      <c r="AA224" s="119">
        <f t="shared" si="57"/>
        <v>0</v>
      </c>
      <c r="AB224" s="119">
        <f t="shared" si="58"/>
        <v>0</v>
      </c>
      <c r="AC224" s="124">
        <f t="shared" si="59"/>
        <v>0</v>
      </c>
    </row>
    <row r="225" spans="1:29" ht="15.75">
      <c r="A225" s="238">
        <v>42612</v>
      </c>
      <c r="B225" s="133" t="s">
        <v>42</v>
      </c>
      <c r="C225" s="95">
        <v>60129628.45999936</v>
      </c>
      <c r="D225" s="20"/>
      <c r="E225" s="96">
        <f t="shared" si="47"/>
        <v>60129628.45999936</v>
      </c>
      <c r="F225" s="95">
        <v>672115.45000000007</v>
      </c>
      <c r="G225" s="20"/>
      <c r="H225" s="96">
        <f t="shared" si="48"/>
        <v>672115.45000000007</v>
      </c>
      <c r="I225" s="95">
        <v>178553.78</v>
      </c>
      <c r="J225" s="20"/>
      <c r="K225" s="96">
        <f t="shared" si="49"/>
        <v>178553.78</v>
      </c>
      <c r="L225" s="95">
        <v>356464.87</v>
      </c>
      <c r="M225" s="20"/>
      <c r="N225" s="96">
        <f t="shared" si="50"/>
        <v>356464.87</v>
      </c>
      <c r="O225" s="95">
        <v>0</v>
      </c>
      <c r="P225" s="20"/>
      <c r="Q225" s="96">
        <f t="shared" si="51"/>
        <v>0</v>
      </c>
      <c r="R225" s="95">
        <v>61016937.45999936</v>
      </c>
      <c r="S225" s="20"/>
      <c r="T225" s="96">
        <f t="shared" si="52"/>
        <v>61016937.45999936</v>
      </c>
      <c r="U225" s="221">
        <f t="shared" si="53"/>
        <v>0</v>
      </c>
      <c r="W225" s="132" t="s">
        <v>42</v>
      </c>
      <c r="X225" s="110">
        <f t="shared" si="54"/>
        <v>0</v>
      </c>
      <c r="Y225" s="111">
        <f t="shared" si="55"/>
        <v>0</v>
      </c>
      <c r="Z225" s="111">
        <f t="shared" si="56"/>
        <v>0</v>
      </c>
      <c r="AA225" s="111">
        <f t="shared" si="57"/>
        <v>0</v>
      </c>
      <c r="AB225" s="111">
        <f t="shared" si="58"/>
        <v>0</v>
      </c>
      <c r="AC225" s="123">
        <f t="shared" si="59"/>
        <v>0</v>
      </c>
    </row>
    <row r="226" spans="1:29" ht="15.75">
      <c r="A226" s="239"/>
      <c r="B226" s="133" t="s">
        <v>43</v>
      </c>
      <c r="C226" s="95">
        <v>54214716.980000213</v>
      </c>
      <c r="D226" s="20">
        <v>54579240</v>
      </c>
      <c r="E226" s="96">
        <f t="shared" si="47"/>
        <v>-364523.01999978721</v>
      </c>
      <c r="F226" s="95">
        <v>204579.29</v>
      </c>
      <c r="G226" s="20" t="s">
        <v>881</v>
      </c>
      <c r="H226" s="96">
        <f t="shared" si="48"/>
        <v>0.29000000000814907</v>
      </c>
      <c r="I226" s="95">
        <v>0</v>
      </c>
      <c r="J226" s="20" t="s">
        <v>55</v>
      </c>
      <c r="K226" s="96">
        <f t="shared" si="49"/>
        <v>0</v>
      </c>
      <c r="L226" s="95">
        <v>0</v>
      </c>
      <c r="M226" s="20" t="s">
        <v>55</v>
      </c>
      <c r="N226" s="96">
        <f t="shared" si="50"/>
        <v>0</v>
      </c>
      <c r="O226" s="95">
        <v>0</v>
      </c>
      <c r="P226" s="20" t="s">
        <v>55</v>
      </c>
      <c r="Q226" s="96">
        <f t="shared" si="51"/>
        <v>0</v>
      </c>
      <c r="R226" s="95">
        <v>54010137.690000214</v>
      </c>
      <c r="S226" s="20">
        <v>54010130</v>
      </c>
      <c r="T226" s="96">
        <f t="shared" si="52"/>
        <v>7.6900002136826515</v>
      </c>
      <c r="U226" s="221">
        <f t="shared" si="53"/>
        <v>1</v>
      </c>
      <c r="W226" s="133" t="s">
        <v>43</v>
      </c>
      <c r="X226" s="114">
        <f t="shared" si="54"/>
        <v>1</v>
      </c>
      <c r="Y226" s="115">
        <f t="shared" si="55"/>
        <v>0</v>
      </c>
      <c r="Z226" s="115">
        <f t="shared" si="56"/>
        <v>0</v>
      </c>
      <c r="AA226" s="115">
        <f t="shared" si="57"/>
        <v>0</v>
      </c>
      <c r="AB226" s="115">
        <f t="shared" si="58"/>
        <v>0</v>
      </c>
      <c r="AC226" s="121">
        <f t="shared" si="59"/>
        <v>0</v>
      </c>
    </row>
    <row r="227" spans="1:29" ht="15.75">
      <c r="A227" s="239"/>
      <c r="B227" s="104" t="s">
        <v>44</v>
      </c>
      <c r="C227" s="95">
        <v>128778450.71999422</v>
      </c>
      <c r="D227" s="20">
        <v>128778700</v>
      </c>
      <c r="E227" s="96">
        <f t="shared" si="47"/>
        <v>-249.28000578284264</v>
      </c>
      <c r="F227" s="95">
        <v>3499774.8400000012</v>
      </c>
      <c r="G227" s="20" t="s">
        <v>882</v>
      </c>
      <c r="H227" s="96">
        <f t="shared" si="48"/>
        <v>4.8400000012479722</v>
      </c>
      <c r="I227" s="95">
        <v>220239.39000000013</v>
      </c>
      <c r="J227" s="20" t="s">
        <v>1111</v>
      </c>
      <c r="K227" s="96">
        <f t="shared" si="49"/>
        <v>0.39000000013038516</v>
      </c>
      <c r="L227" s="95">
        <v>94825.23</v>
      </c>
      <c r="M227" s="20" t="s">
        <v>1112</v>
      </c>
      <c r="N227" s="96">
        <f t="shared" si="50"/>
        <v>3000.0299999999988</v>
      </c>
      <c r="O227" s="95">
        <v>629018.16000000027</v>
      </c>
      <c r="P227" s="20" t="s">
        <v>883</v>
      </c>
      <c r="Q227" s="96">
        <f t="shared" si="51"/>
        <v>0.16000000026542693</v>
      </c>
      <c r="R227" s="95">
        <v>132288978.13999422</v>
      </c>
      <c r="S227" s="20">
        <v>132289400</v>
      </c>
      <c r="T227" s="96">
        <f t="shared" si="52"/>
        <v>-421.8600057810545</v>
      </c>
      <c r="U227" s="221">
        <f t="shared" si="53"/>
        <v>1</v>
      </c>
      <c r="W227" s="104" t="s">
        <v>44</v>
      </c>
      <c r="X227" s="114">
        <f t="shared" si="54"/>
        <v>1</v>
      </c>
      <c r="Y227" s="115">
        <f t="shared" si="55"/>
        <v>0</v>
      </c>
      <c r="Z227" s="115">
        <f t="shared" si="56"/>
        <v>0</v>
      </c>
      <c r="AA227" s="115">
        <f t="shared" si="57"/>
        <v>1</v>
      </c>
      <c r="AB227" s="115">
        <f t="shared" si="58"/>
        <v>0</v>
      </c>
      <c r="AC227" s="121">
        <f t="shared" si="59"/>
        <v>1</v>
      </c>
    </row>
    <row r="228" spans="1:29" ht="15.75">
      <c r="A228" s="239"/>
      <c r="B228" s="133" t="s">
        <v>45</v>
      </c>
      <c r="C228" s="95">
        <v>76214042.361397848</v>
      </c>
      <c r="D228" s="20">
        <v>0</v>
      </c>
      <c r="E228" s="96">
        <f t="shared" si="47"/>
        <v>76214042.361397848</v>
      </c>
      <c r="F228" s="95">
        <v>1536975.3500000006</v>
      </c>
      <c r="G228" s="20"/>
      <c r="H228" s="96">
        <f t="shared" si="48"/>
        <v>1536975.3500000006</v>
      </c>
      <c r="I228" s="95">
        <v>55136.590000000004</v>
      </c>
      <c r="J228" s="20"/>
      <c r="K228" s="96">
        <f t="shared" si="49"/>
        <v>55136.590000000004</v>
      </c>
      <c r="L228" s="95">
        <v>13424.28</v>
      </c>
      <c r="M228" s="20"/>
      <c r="N228" s="96">
        <f t="shared" si="50"/>
        <v>13424.28</v>
      </c>
      <c r="O228" s="95">
        <v>0</v>
      </c>
      <c r="P228" s="20"/>
      <c r="Q228" s="96">
        <f t="shared" si="51"/>
        <v>0</v>
      </c>
      <c r="R228" s="95">
        <v>74718779.321397856</v>
      </c>
      <c r="S228" s="20">
        <v>0</v>
      </c>
      <c r="T228" s="96">
        <f t="shared" si="52"/>
        <v>74718779.321397856</v>
      </c>
      <c r="U228" s="221">
        <f t="shared" si="53"/>
        <v>0</v>
      </c>
      <c r="W228" s="133" t="s">
        <v>45</v>
      </c>
      <c r="X228" s="114">
        <f t="shared" si="54"/>
        <v>0</v>
      </c>
      <c r="Y228" s="115">
        <f t="shared" si="55"/>
        <v>0</v>
      </c>
      <c r="Z228" s="115">
        <f t="shared" si="56"/>
        <v>0</v>
      </c>
      <c r="AA228" s="115">
        <f t="shared" si="57"/>
        <v>0</v>
      </c>
      <c r="AB228" s="115">
        <f t="shared" si="58"/>
        <v>0</v>
      </c>
      <c r="AC228" s="121">
        <f t="shared" si="59"/>
        <v>0</v>
      </c>
    </row>
    <row r="229" spans="1:29" ht="15.75">
      <c r="A229" s="239"/>
      <c r="B229" s="133" t="s">
        <v>46</v>
      </c>
      <c r="C229" s="95">
        <v>138380330.25999829</v>
      </c>
      <c r="D229" s="20">
        <v>138379900</v>
      </c>
      <c r="E229" s="96">
        <f t="shared" si="47"/>
        <v>430.25999829173088</v>
      </c>
      <c r="F229" s="95">
        <v>1527862.3800000004</v>
      </c>
      <c r="G229" s="20" t="s">
        <v>884</v>
      </c>
      <c r="H229" s="96">
        <f t="shared" si="48"/>
        <v>2.3800000003539026</v>
      </c>
      <c r="I229" s="95">
        <v>218987.08000000002</v>
      </c>
      <c r="J229" s="20" t="s">
        <v>1113</v>
      </c>
      <c r="K229" s="96">
        <f t="shared" si="49"/>
        <v>24014.080000000016</v>
      </c>
      <c r="L229" s="95">
        <v>131295</v>
      </c>
      <c r="M229" s="20" t="s">
        <v>1114</v>
      </c>
      <c r="N229" s="96">
        <f t="shared" si="50"/>
        <v>0</v>
      </c>
      <c r="O229" s="95">
        <v>0</v>
      </c>
      <c r="P229" s="20" t="s">
        <v>55</v>
      </c>
      <c r="Q229" s="96">
        <f t="shared" si="51"/>
        <v>0</v>
      </c>
      <c r="R229" s="95">
        <v>136940159.95999828</v>
      </c>
      <c r="S229" s="20">
        <v>136940400</v>
      </c>
      <c r="T229" s="96">
        <f t="shared" si="52"/>
        <v>-240.04000172019005</v>
      </c>
      <c r="U229" s="221">
        <f t="shared" ref="U229:U242" si="60">IF(D229=0,0,1)</f>
        <v>1</v>
      </c>
      <c r="W229" s="133" t="s">
        <v>46</v>
      </c>
      <c r="X229" s="114">
        <f t="shared" ref="X229:X242" si="61">+IF(AND(C229&lt;&gt;0,D229&lt;&gt;0,OR(E229&gt;100,E229&lt;-100)),1,0)</f>
        <v>1</v>
      </c>
      <c r="Y229" s="115">
        <f t="shared" ref="Y229:Y242" si="62">+IF(AND(F229&lt;&gt;0,G229&lt;&gt;0,OR(H229&gt;100,H229&lt;-100)),1,0)</f>
        <v>0</v>
      </c>
      <c r="Z229" s="115">
        <f t="shared" ref="Z229:Z242" si="63">+IF(AND(I229&lt;&gt;0,J229&lt;&gt;0,OR(K229&gt;100,K229&lt;-100)),1,0)</f>
        <v>1</v>
      </c>
      <c r="AA229" s="115">
        <f t="shared" ref="AA229:AA242" si="64">+IF(AND(L229&lt;&gt;0,M229&lt;&gt;0,OR(N229&gt;100,N229&lt;-100)),1,0)</f>
        <v>0</v>
      </c>
      <c r="AB229" s="115">
        <f t="shared" ref="AB229:AB242" si="65">+IF(AND(O229&lt;&gt;0,P229&lt;&gt;0,OR(Q229&gt;100,Q229&lt;-100)),1,0)</f>
        <v>0</v>
      </c>
      <c r="AC229" s="121">
        <f t="shared" ref="AC229:AC242" si="66">+IF(AND(R229&lt;&gt;0,S229&lt;&gt;0,OR(T229&gt;100,T229&lt;-100)),1,0)</f>
        <v>1</v>
      </c>
    </row>
    <row r="230" spans="1:29" ht="15.75">
      <c r="A230" s="239"/>
      <c r="B230" s="133" t="s">
        <v>47</v>
      </c>
      <c r="C230" s="95">
        <v>39397960.160000175</v>
      </c>
      <c r="D230" s="20"/>
      <c r="E230" s="96">
        <f t="shared" si="47"/>
        <v>39397960.160000175</v>
      </c>
      <c r="F230" s="95">
        <v>715019.31</v>
      </c>
      <c r="G230" s="20"/>
      <c r="H230" s="96">
        <f t="shared" si="48"/>
        <v>715019.31</v>
      </c>
      <c r="I230" s="95">
        <v>44519.5</v>
      </c>
      <c r="J230" s="20"/>
      <c r="K230" s="96">
        <f t="shared" si="49"/>
        <v>44519.5</v>
      </c>
      <c r="L230" s="95">
        <v>2303.64</v>
      </c>
      <c r="M230" s="20"/>
      <c r="N230" s="96">
        <f t="shared" si="50"/>
        <v>2303.64</v>
      </c>
      <c r="O230" s="95">
        <v>0</v>
      </c>
      <c r="P230" s="20"/>
      <c r="Q230" s="96">
        <f t="shared" si="51"/>
        <v>0</v>
      </c>
      <c r="R230" s="95">
        <v>40181600.760000169</v>
      </c>
      <c r="S230" s="20"/>
      <c r="T230" s="96">
        <f t="shared" si="52"/>
        <v>40181600.760000169</v>
      </c>
      <c r="U230" s="221">
        <f t="shared" si="60"/>
        <v>0</v>
      </c>
      <c r="W230" s="133" t="s">
        <v>47</v>
      </c>
      <c r="X230" s="114">
        <f t="shared" si="61"/>
        <v>0</v>
      </c>
      <c r="Y230" s="115">
        <f t="shared" si="62"/>
        <v>0</v>
      </c>
      <c r="Z230" s="115">
        <f t="shared" si="63"/>
        <v>0</v>
      </c>
      <c r="AA230" s="115">
        <f t="shared" si="64"/>
        <v>0</v>
      </c>
      <c r="AB230" s="115">
        <f t="shared" si="65"/>
        <v>0</v>
      </c>
      <c r="AC230" s="121">
        <f t="shared" si="66"/>
        <v>0</v>
      </c>
    </row>
    <row r="231" spans="1:29" ht="15.75">
      <c r="A231" s="239"/>
      <c r="B231" s="133" t="s">
        <v>48</v>
      </c>
      <c r="C231" s="95">
        <v>134004017.3699986</v>
      </c>
      <c r="D231" s="20"/>
      <c r="E231" s="96">
        <f t="shared" si="47"/>
        <v>134004017.3699986</v>
      </c>
      <c r="F231" s="95">
        <v>1613277.9599999997</v>
      </c>
      <c r="G231" s="20"/>
      <c r="H231" s="96">
        <f t="shared" si="48"/>
        <v>1613277.9599999997</v>
      </c>
      <c r="I231" s="95">
        <v>215088.99</v>
      </c>
      <c r="J231" s="20"/>
      <c r="K231" s="96">
        <f t="shared" si="49"/>
        <v>215088.99</v>
      </c>
      <c r="L231" s="95">
        <v>281765.07</v>
      </c>
      <c r="M231" s="20"/>
      <c r="N231" s="96">
        <f t="shared" si="50"/>
        <v>281765.07</v>
      </c>
      <c r="O231" s="95">
        <v>0</v>
      </c>
      <c r="P231" s="20"/>
      <c r="Q231" s="96">
        <f t="shared" si="51"/>
        <v>0</v>
      </c>
      <c r="R231" s="95">
        <v>138632420.2499986</v>
      </c>
      <c r="S231" s="20"/>
      <c r="T231" s="96">
        <f t="shared" si="52"/>
        <v>138632420.2499986</v>
      </c>
      <c r="U231" s="221">
        <f t="shared" si="60"/>
        <v>0</v>
      </c>
      <c r="W231" s="133" t="s">
        <v>48</v>
      </c>
      <c r="X231" s="114">
        <f t="shared" si="61"/>
        <v>0</v>
      </c>
      <c r="Y231" s="115">
        <f t="shared" si="62"/>
        <v>0</v>
      </c>
      <c r="Z231" s="115">
        <f t="shared" si="63"/>
        <v>0</v>
      </c>
      <c r="AA231" s="115">
        <f t="shared" si="64"/>
        <v>0</v>
      </c>
      <c r="AB231" s="115">
        <f t="shared" si="65"/>
        <v>0</v>
      </c>
      <c r="AC231" s="121">
        <f t="shared" si="66"/>
        <v>0</v>
      </c>
    </row>
    <row r="232" spans="1:29" ht="15.75">
      <c r="A232" s="239"/>
      <c r="B232" s="133" t="s">
        <v>49</v>
      </c>
      <c r="C232" s="95">
        <v>114683682.98999941</v>
      </c>
      <c r="D232" s="20"/>
      <c r="E232" s="96">
        <f t="shared" si="47"/>
        <v>114683682.98999941</v>
      </c>
      <c r="F232" s="95">
        <v>2712515.29</v>
      </c>
      <c r="G232" s="20"/>
      <c r="H232" s="96">
        <f t="shared" si="48"/>
        <v>2712515.29</v>
      </c>
      <c r="I232" s="95">
        <v>244724.04</v>
      </c>
      <c r="J232" s="20"/>
      <c r="K232" s="96">
        <f t="shared" si="49"/>
        <v>244724.04</v>
      </c>
      <c r="L232" s="95">
        <v>316097.73</v>
      </c>
      <c r="M232" s="20"/>
      <c r="N232" s="96">
        <f t="shared" si="50"/>
        <v>316097.73</v>
      </c>
      <c r="O232" s="95">
        <v>391257.41999999993</v>
      </c>
      <c r="P232" s="20"/>
      <c r="Q232" s="96">
        <f t="shared" si="51"/>
        <v>391257.41999999993</v>
      </c>
      <c r="R232" s="95">
        <v>111508536.58999941</v>
      </c>
      <c r="S232" s="20"/>
      <c r="T232" s="96">
        <f t="shared" si="52"/>
        <v>111508536.58999941</v>
      </c>
      <c r="U232" s="221">
        <f t="shared" si="60"/>
        <v>0</v>
      </c>
      <c r="W232" s="133" t="s">
        <v>49</v>
      </c>
      <c r="X232" s="114">
        <f t="shared" si="61"/>
        <v>0</v>
      </c>
      <c r="Y232" s="115">
        <f t="shared" si="62"/>
        <v>0</v>
      </c>
      <c r="Z232" s="115">
        <f t="shared" si="63"/>
        <v>0</v>
      </c>
      <c r="AA232" s="115">
        <f t="shared" si="64"/>
        <v>0</v>
      </c>
      <c r="AB232" s="115">
        <f t="shared" si="65"/>
        <v>0</v>
      </c>
      <c r="AC232" s="121">
        <f t="shared" si="66"/>
        <v>0</v>
      </c>
    </row>
    <row r="233" spans="1:29" ht="15.75">
      <c r="A233" s="240"/>
      <c r="B233" s="133" t="s">
        <v>50</v>
      </c>
      <c r="C233" s="95">
        <v>133006810.86999995</v>
      </c>
      <c r="D233" s="20"/>
      <c r="E233" s="96">
        <f t="shared" si="47"/>
        <v>133006810.86999995</v>
      </c>
      <c r="F233" s="95">
        <v>1466581.4000000006</v>
      </c>
      <c r="G233" s="20"/>
      <c r="H233" s="96">
        <f t="shared" si="48"/>
        <v>1466581.4000000006</v>
      </c>
      <c r="I233" s="95">
        <v>414038.49</v>
      </c>
      <c r="J233" s="20"/>
      <c r="K233" s="96">
        <f t="shared" si="49"/>
        <v>414038.49</v>
      </c>
      <c r="L233" s="95">
        <v>428802.87</v>
      </c>
      <c r="M233" s="20"/>
      <c r="N233" s="96">
        <f t="shared" si="50"/>
        <v>428802.87</v>
      </c>
      <c r="O233" s="95">
        <v>0</v>
      </c>
      <c r="P233" s="20"/>
      <c r="Q233" s="96">
        <f t="shared" si="51"/>
        <v>0</v>
      </c>
      <c r="R233" s="95">
        <v>131525465.08999994</v>
      </c>
      <c r="S233" s="20"/>
      <c r="T233" s="96">
        <f t="shared" si="52"/>
        <v>131525465.08999994</v>
      </c>
      <c r="U233" s="221">
        <f t="shared" si="60"/>
        <v>0</v>
      </c>
      <c r="W233" s="134" t="s">
        <v>50</v>
      </c>
      <c r="X233" s="118">
        <f t="shared" si="61"/>
        <v>0</v>
      </c>
      <c r="Y233" s="119">
        <f t="shared" si="62"/>
        <v>0</v>
      </c>
      <c r="Z233" s="119">
        <f t="shared" si="63"/>
        <v>0</v>
      </c>
      <c r="AA233" s="119">
        <f t="shared" si="64"/>
        <v>0</v>
      </c>
      <c r="AB233" s="119">
        <f t="shared" si="65"/>
        <v>0</v>
      </c>
      <c r="AC233" s="124">
        <f t="shared" si="66"/>
        <v>0</v>
      </c>
    </row>
    <row r="234" spans="1:29" ht="15.75">
      <c r="A234" s="238">
        <v>42613</v>
      </c>
      <c r="B234" s="132" t="s">
        <v>42</v>
      </c>
      <c r="C234" s="92">
        <v>61016937.45999936</v>
      </c>
      <c r="D234" s="93"/>
      <c r="E234" s="94">
        <f t="shared" si="47"/>
        <v>61016937.45999936</v>
      </c>
      <c r="F234" s="92">
        <v>640218.43999999994</v>
      </c>
      <c r="G234" s="93"/>
      <c r="H234" s="94">
        <f t="shared" si="48"/>
        <v>640218.43999999994</v>
      </c>
      <c r="I234" s="92">
        <v>27120.66</v>
      </c>
      <c r="J234" s="93"/>
      <c r="K234" s="94">
        <f t="shared" si="49"/>
        <v>27120.66</v>
      </c>
      <c r="L234" s="92">
        <v>0</v>
      </c>
      <c r="M234" s="93"/>
      <c r="N234" s="94">
        <f t="shared" si="50"/>
        <v>0</v>
      </c>
      <c r="O234" s="92">
        <v>553055.32000000007</v>
      </c>
      <c r="P234" s="93"/>
      <c r="Q234" s="94">
        <f t="shared" si="51"/>
        <v>553055.32000000007</v>
      </c>
      <c r="R234" s="92">
        <v>61998284.439999372</v>
      </c>
      <c r="S234" s="93"/>
      <c r="T234" s="94">
        <f t="shared" si="52"/>
        <v>61998284.439999372</v>
      </c>
      <c r="U234" s="220">
        <f t="shared" si="60"/>
        <v>0</v>
      </c>
      <c r="W234" s="132" t="s">
        <v>42</v>
      </c>
      <c r="X234" s="114">
        <f t="shared" si="61"/>
        <v>0</v>
      </c>
      <c r="Y234" s="115">
        <f t="shared" si="62"/>
        <v>0</v>
      </c>
      <c r="Z234" s="115">
        <f t="shared" si="63"/>
        <v>0</v>
      </c>
      <c r="AA234" s="115">
        <f t="shared" si="64"/>
        <v>0</v>
      </c>
      <c r="AB234" s="115">
        <f t="shared" si="65"/>
        <v>0</v>
      </c>
      <c r="AC234" s="121">
        <f t="shared" si="66"/>
        <v>0</v>
      </c>
    </row>
    <row r="235" spans="1:29" ht="15.75">
      <c r="A235" s="239"/>
      <c r="B235" s="133" t="s">
        <v>43</v>
      </c>
      <c r="C235" s="95">
        <v>54010137.690000214</v>
      </c>
      <c r="D235" s="20">
        <v>54010130</v>
      </c>
      <c r="E235" s="96">
        <f t="shared" si="47"/>
        <v>7.6900002136826515</v>
      </c>
      <c r="F235" s="95">
        <v>204381.14</v>
      </c>
      <c r="G235" s="20" t="s">
        <v>885</v>
      </c>
      <c r="H235" s="96">
        <f t="shared" si="48"/>
        <v>0.14000000001396984</v>
      </c>
      <c r="I235" s="95">
        <v>10362.210000000001</v>
      </c>
      <c r="J235" s="20" t="s">
        <v>1115</v>
      </c>
      <c r="K235" s="96">
        <f t="shared" si="49"/>
        <v>-19.989999999999782</v>
      </c>
      <c r="L235" s="95">
        <v>432.57</v>
      </c>
      <c r="M235" s="20" t="s">
        <v>1116</v>
      </c>
      <c r="N235" s="96">
        <f t="shared" si="50"/>
        <v>0</v>
      </c>
      <c r="O235" s="95">
        <v>222882.32</v>
      </c>
      <c r="P235" s="20" t="s">
        <v>886</v>
      </c>
      <c r="Q235" s="96">
        <f t="shared" si="51"/>
        <v>0.32000000000698492</v>
      </c>
      <c r="R235" s="95">
        <v>65829502.610000208</v>
      </c>
      <c r="S235" s="20">
        <v>65829500</v>
      </c>
      <c r="T235" s="96">
        <f t="shared" si="52"/>
        <v>2.6100002080202103</v>
      </c>
      <c r="U235" s="221">
        <f t="shared" si="60"/>
        <v>1</v>
      </c>
      <c r="W235" s="133" t="s">
        <v>43</v>
      </c>
      <c r="X235" s="114">
        <f t="shared" si="61"/>
        <v>0</v>
      </c>
      <c r="Y235" s="115">
        <f t="shared" si="62"/>
        <v>0</v>
      </c>
      <c r="Z235" s="115">
        <f t="shared" si="63"/>
        <v>0</v>
      </c>
      <c r="AA235" s="115">
        <f t="shared" si="64"/>
        <v>0</v>
      </c>
      <c r="AB235" s="115">
        <f t="shared" si="65"/>
        <v>0</v>
      </c>
      <c r="AC235" s="121">
        <f t="shared" si="66"/>
        <v>0</v>
      </c>
    </row>
    <row r="236" spans="1:29" ht="15.75">
      <c r="A236" s="239"/>
      <c r="B236" s="104" t="s">
        <v>44</v>
      </c>
      <c r="C236" s="95">
        <v>132288978.13999422</v>
      </c>
      <c r="D236" s="20">
        <v>0</v>
      </c>
      <c r="E236" s="96">
        <f t="shared" si="47"/>
        <v>132288978.13999422</v>
      </c>
      <c r="F236" s="95">
        <v>3516224.9300000011</v>
      </c>
      <c r="G236" s="20"/>
      <c r="H236" s="96">
        <f t="shared" si="48"/>
        <v>3516224.9300000011</v>
      </c>
      <c r="I236" s="95">
        <v>300018.83999999997</v>
      </c>
      <c r="J236" s="20"/>
      <c r="K236" s="96">
        <f t="shared" si="49"/>
        <v>300018.83999999997</v>
      </c>
      <c r="L236" s="95">
        <v>126439.86</v>
      </c>
      <c r="M236" s="20"/>
      <c r="N236" s="96">
        <f t="shared" si="50"/>
        <v>126439.86</v>
      </c>
      <c r="O236" s="95">
        <v>798975.22999999952</v>
      </c>
      <c r="P236" s="20"/>
      <c r="Q236" s="96">
        <f t="shared" si="51"/>
        <v>798975.22999999952</v>
      </c>
      <c r="R236" s="95">
        <v>134750132.82999423</v>
      </c>
      <c r="S236" s="20">
        <v>0</v>
      </c>
      <c r="T236" s="96">
        <f t="shared" si="52"/>
        <v>134750132.82999423</v>
      </c>
      <c r="U236" s="221">
        <f t="shared" si="60"/>
        <v>0</v>
      </c>
      <c r="W236" s="104" t="s">
        <v>44</v>
      </c>
      <c r="X236" s="114">
        <f t="shared" si="61"/>
        <v>0</v>
      </c>
      <c r="Y236" s="115">
        <f t="shared" si="62"/>
        <v>0</v>
      </c>
      <c r="Z236" s="115">
        <f t="shared" si="63"/>
        <v>0</v>
      </c>
      <c r="AA236" s="115">
        <f t="shared" si="64"/>
        <v>0</v>
      </c>
      <c r="AB236" s="115">
        <f t="shared" si="65"/>
        <v>0</v>
      </c>
      <c r="AC236" s="121">
        <f t="shared" si="66"/>
        <v>0</v>
      </c>
    </row>
    <row r="237" spans="1:29" ht="15.75">
      <c r="A237" s="239"/>
      <c r="B237" s="133" t="s">
        <v>45</v>
      </c>
      <c r="C237" s="95">
        <v>74718779.321397856</v>
      </c>
      <c r="D237" s="20">
        <v>0</v>
      </c>
      <c r="E237" s="96">
        <f t="shared" si="47"/>
        <v>74718779.321397856</v>
      </c>
      <c r="F237" s="95">
        <v>1974367.0299999998</v>
      </c>
      <c r="G237" s="20"/>
      <c r="H237" s="96">
        <f t="shared" si="48"/>
        <v>1974367.0299999998</v>
      </c>
      <c r="I237" s="95">
        <v>681297.85</v>
      </c>
      <c r="J237" s="20"/>
      <c r="K237" s="96">
        <f t="shared" si="49"/>
        <v>681297.85</v>
      </c>
      <c r="L237" s="95">
        <v>258055.6</v>
      </c>
      <c r="M237" s="20"/>
      <c r="N237" s="96">
        <f t="shared" si="50"/>
        <v>258055.6</v>
      </c>
      <c r="O237" s="95">
        <v>838989.44999999984</v>
      </c>
      <c r="P237" s="20"/>
      <c r="Q237" s="96">
        <f t="shared" si="51"/>
        <v>838989.44999999984</v>
      </c>
      <c r="R237" s="95">
        <v>73575318.891397849</v>
      </c>
      <c r="S237" s="20">
        <v>0</v>
      </c>
      <c r="T237" s="96">
        <f t="shared" si="52"/>
        <v>73575318.891397849</v>
      </c>
      <c r="U237" s="221">
        <f t="shared" si="60"/>
        <v>0</v>
      </c>
      <c r="W237" s="133" t="s">
        <v>45</v>
      </c>
      <c r="X237" s="114">
        <f t="shared" si="61"/>
        <v>0</v>
      </c>
      <c r="Y237" s="115">
        <f t="shared" si="62"/>
        <v>0</v>
      </c>
      <c r="Z237" s="115">
        <f t="shared" si="63"/>
        <v>0</v>
      </c>
      <c r="AA237" s="115">
        <f t="shared" si="64"/>
        <v>0</v>
      </c>
      <c r="AB237" s="115">
        <f t="shared" si="65"/>
        <v>0</v>
      </c>
      <c r="AC237" s="121">
        <f t="shared" si="66"/>
        <v>0</v>
      </c>
    </row>
    <row r="238" spans="1:29" ht="15.75">
      <c r="A238" s="239"/>
      <c r="B238" s="133" t="s">
        <v>46</v>
      </c>
      <c r="C238" s="95">
        <v>136940159.95999828</v>
      </c>
      <c r="D238" s="20">
        <v>25940400</v>
      </c>
      <c r="E238" s="96">
        <f t="shared" si="47"/>
        <v>110999759.95999828</v>
      </c>
      <c r="F238" s="95">
        <v>1854707.3800000001</v>
      </c>
      <c r="G238" s="20" t="s">
        <v>887</v>
      </c>
      <c r="H238" s="96">
        <f t="shared" si="48"/>
        <v>-2.6199999998789281</v>
      </c>
      <c r="I238" s="95">
        <v>197439.93</v>
      </c>
      <c r="J238" s="20" t="s">
        <v>1117</v>
      </c>
      <c r="K238" s="96">
        <f t="shared" si="49"/>
        <v>-7.0000000006984919E-2</v>
      </c>
      <c r="L238" s="95">
        <v>66762.05</v>
      </c>
      <c r="M238" s="20" t="s">
        <v>1118</v>
      </c>
      <c r="N238" s="96">
        <f t="shared" si="50"/>
        <v>5.0000000002910383E-2</v>
      </c>
      <c r="O238" s="95">
        <v>479985.72000000015</v>
      </c>
      <c r="P238" s="20" t="s">
        <v>888</v>
      </c>
      <c r="Q238" s="96">
        <f t="shared" si="51"/>
        <v>-0.27999999985331669</v>
      </c>
      <c r="R238" s="95">
        <v>138714018.38999829</v>
      </c>
      <c r="S238" s="20">
        <v>138713800</v>
      </c>
      <c r="T238" s="96">
        <f t="shared" si="52"/>
        <v>218.38999828696251</v>
      </c>
      <c r="U238" s="221">
        <f t="shared" si="60"/>
        <v>1</v>
      </c>
      <c r="W238" s="133" t="s">
        <v>46</v>
      </c>
      <c r="X238" s="114">
        <f t="shared" si="61"/>
        <v>1</v>
      </c>
      <c r="Y238" s="115">
        <f t="shared" si="62"/>
        <v>0</v>
      </c>
      <c r="Z238" s="115">
        <f t="shared" si="63"/>
        <v>0</v>
      </c>
      <c r="AA238" s="115">
        <f t="shared" si="64"/>
        <v>0</v>
      </c>
      <c r="AB238" s="115">
        <f t="shared" si="65"/>
        <v>0</v>
      </c>
      <c r="AC238" s="121">
        <f t="shared" si="66"/>
        <v>1</v>
      </c>
    </row>
    <row r="239" spans="1:29" ht="15.75">
      <c r="A239" s="239"/>
      <c r="B239" s="133" t="s">
        <v>47</v>
      </c>
      <c r="C239" s="95">
        <v>40181600.760000169</v>
      </c>
      <c r="D239" s="20"/>
      <c r="E239" s="96">
        <f t="shared" si="47"/>
        <v>40181600.760000169</v>
      </c>
      <c r="F239" s="95">
        <v>1131487.4099999997</v>
      </c>
      <c r="G239" s="20"/>
      <c r="H239" s="96">
        <f t="shared" si="48"/>
        <v>1131487.4099999997</v>
      </c>
      <c r="I239" s="95">
        <v>84073.66</v>
      </c>
      <c r="J239" s="20"/>
      <c r="K239" s="96">
        <f t="shared" si="49"/>
        <v>84073.66</v>
      </c>
      <c r="L239" s="95">
        <v>20769.420000000002</v>
      </c>
      <c r="M239" s="20"/>
      <c r="N239" s="96">
        <f t="shared" si="50"/>
        <v>20769.420000000002</v>
      </c>
      <c r="O239" s="95">
        <v>395473.37</v>
      </c>
      <c r="P239" s="20"/>
      <c r="Q239" s="96">
        <f t="shared" si="51"/>
        <v>395473.37</v>
      </c>
      <c r="R239" s="95">
        <v>38717944.220000155</v>
      </c>
      <c r="S239" s="20"/>
      <c r="T239" s="96">
        <f t="shared" si="52"/>
        <v>38717944.220000155</v>
      </c>
      <c r="U239" s="221">
        <f t="shared" si="60"/>
        <v>0</v>
      </c>
      <c r="W239" s="133" t="s">
        <v>47</v>
      </c>
      <c r="X239" s="114">
        <f t="shared" si="61"/>
        <v>0</v>
      </c>
      <c r="Y239" s="115">
        <f t="shared" si="62"/>
        <v>0</v>
      </c>
      <c r="Z239" s="115">
        <f t="shared" si="63"/>
        <v>0</v>
      </c>
      <c r="AA239" s="115">
        <f t="shared" si="64"/>
        <v>0</v>
      </c>
      <c r="AB239" s="115">
        <f t="shared" si="65"/>
        <v>0</v>
      </c>
      <c r="AC239" s="121">
        <f t="shared" si="66"/>
        <v>0</v>
      </c>
    </row>
    <row r="240" spans="1:29" ht="15.75">
      <c r="A240" s="239"/>
      <c r="B240" s="133" t="s">
        <v>48</v>
      </c>
      <c r="C240" s="95">
        <v>138632420.2499986</v>
      </c>
      <c r="D240" s="20"/>
      <c r="E240" s="96">
        <f t="shared" si="47"/>
        <v>138632420.2499986</v>
      </c>
      <c r="F240" s="95">
        <v>952984</v>
      </c>
      <c r="G240" s="20"/>
      <c r="H240" s="96">
        <f t="shared" si="48"/>
        <v>952984</v>
      </c>
      <c r="I240" s="95">
        <v>63194.35</v>
      </c>
      <c r="J240" s="20"/>
      <c r="K240" s="96">
        <f t="shared" si="49"/>
        <v>63194.35</v>
      </c>
      <c r="L240" s="95">
        <v>9728.85</v>
      </c>
      <c r="M240" s="20"/>
      <c r="N240" s="96">
        <f t="shared" si="50"/>
        <v>9728.85</v>
      </c>
      <c r="O240" s="95">
        <v>1231731.8</v>
      </c>
      <c r="P240" s="20"/>
      <c r="Q240" s="96">
        <f t="shared" si="51"/>
        <v>1231731.8</v>
      </c>
      <c r="R240" s="95">
        <v>136501169.94999862</v>
      </c>
      <c r="S240" s="20"/>
      <c r="T240" s="96">
        <f t="shared" si="52"/>
        <v>136501169.94999862</v>
      </c>
      <c r="U240" s="221">
        <f t="shared" si="60"/>
        <v>0</v>
      </c>
      <c r="W240" s="133" t="s">
        <v>48</v>
      </c>
      <c r="X240" s="114">
        <f t="shared" si="61"/>
        <v>0</v>
      </c>
      <c r="Y240" s="115">
        <f t="shared" si="62"/>
        <v>0</v>
      </c>
      <c r="Z240" s="115">
        <f t="shared" si="63"/>
        <v>0</v>
      </c>
      <c r="AA240" s="115">
        <f t="shared" si="64"/>
        <v>0</v>
      </c>
      <c r="AB240" s="115">
        <f t="shared" si="65"/>
        <v>0</v>
      </c>
      <c r="AC240" s="121">
        <f t="shared" si="66"/>
        <v>0</v>
      </c>
    </row>
    <row r="241" spans="1:29" ht="15.75">
      <c r="A241" s="239"/>
      <c r="B241" s="133" t="s">
        <v>49</v>
      </c>
      <c r="C241" s="95">
        <v>111508536.58999941</v>
      </c>
      <c r="D241" s="20"/>
      <c r="E241" s="96">
        <f t="shared" si="47"/>
        <v>111508536.58999941</v>
      </c>
      <c r="F241" s="95">
        <v>2046546.71</v>
      </c>
      <c r="G241" s="20"/>
      <c r="H241" s="96">
        <f t="shared" si="48"/>
        <v>2046546.71</v>
      </c>
      <c r="I241" s="95">
        <v>79184.17</v>
      </c>
      <c r="J241" s="20"/>
      <c r="K241" s="96">
        <f t="shared" si="49"/>
        <v>79184.17</v>
      </c>
      <c r="L241" s="95">
        <v>0</v>
      </c>
      <c r="M241" s="20"/>
      <c r="N241" s="96">
        <f t="shared" si="50"/>
        <v>0</v>
      </c>
      <c r="O241" s="95">
        <v>638160.84</v>
      </c>
      <c r="P241" s="20"/>
      <c r="Q241" s="96">
        <f t="shared" si="51"/>
        <v>638160.84</v>
      </c>
      <c r="R241" s="95">
        <v>108903013.20999941</v>
      </c>
      <c r="S241" s="20"/>
      <c r="T241" s="96">
        <f t="shared" si="52"/>
        <v>108903013.20999941</v>
      </c>
      <c r="U241" s="221">
        <f t="shared" si="60"/>
        <v>0</v>
      </c>
      <c r="W241" s="133" t="s">
        <v>49</v>
      </c>
      <c r="X241" s="114">
        <f t="shared" si="61"/>
        <v>0</v>
      </c>
      <c r="Y241" s="115">
        <f t="shared" si="62"/>
        <v>0</v>
      </c>
      <c r="Z241" s="115">
        <f t="shared" si="63"/>
        <v>0</v>
      </c>
      <c r="AA241" s="115">
        <f t="shared" si="64"/>
        <v>0</v>
      </c>
      <c r="AB241" s="115">
        <f t="shared" si="65"/>
        <v>0</v>
      </c>
      <c r="AC241" s="121">
        <f t="shared" si="66"/>
        <v>0</v>
      </c>
    </row>
    <row r="242" spans="1:29" ht="15.75">
      <c r="A242" s="240"/>
      <c r="B242" s="134" t="s">
        <v>50</v>
      </c>
      <c r="C242" s="97">
        <v>131525465.08999994</v>
      </c>
      <c r="D242" s="98"/>
      <c r="E242" s="99">
        <f t="shared" si="47"/>
        <v>131525465.08999994</v>
      </c>
      <c r="F242" s="97">
        <v>2472629.54</v>
      </c>
      <c r="G242" s="98"/>
      <c r="H242" s="99">
        <f t="shared" si="48"/>
        <v>2472629.54</v>
      </c>
      <c r="I242" s="97">
        <v>201412.01</v>
      </c>
      <c r="J242" s="98"/>
      <c r="K242" s="99">
        <f t="shared" si="49"/>
        <v>201412.01</v>
      </c>
      <c r="L242" s="97">
        <v>263362.16000000003</v>
      </c>
      <c r="M242" s="98"/>
      <c r="N242" s="99">
        <f t="shared" si="50"/>
        <v>263362.16000000003</v>
      </c>
      <c r="O242" s="97">
        <v>795437.92999999982</v>
      </c>
      <c r="P242" s="98"/>
      <c r="Q242" s="99">
        <f t="shared" si="51"/>
        <v>795437.92999999982</v>
      </c>
      <c r="R242" s="97">
        <v>128195447.46999992</v>
      </c>
      <c r="S242" s="98"/>
      <c r="T242" s="99">
        <f t="shared" si="52"/>
        <v>128195447.46999992</v>
      </c>
      <c r="U242" s="222">
        <f t="shared" si="60"/>
        <v>0</v>
      </c>
      <c r="W242" s="134" t="s">
        <v>50</v>
      </c>
      <c r="X242" s="118">
        <f t="shared" si="61"/>
        <v>0</v>
      </c>
      <c r="Y242" s="119">
        <f t="shared" si="62"/>
        <v>0</v>
      </c>
      <c r="Z242" s="119">
        <f t="shared" si="63"/>
        <v>0</v>
      </c>
      <c r="AA242" s="119">
        <f t="shared" si="64"/>
        <v>0</v>
      </c>
      <c r="AB242" s="119">
        <f t="shared" si="65"/>
        <v>0</v>
      </c>
      <c r="AC242" s="124">
        <f t="shared" si="66"/>
        <v>0</v>
      </c>
    </row>
    <row r="243" spans="1:29">
      <c r="G243" s="20"/>
      <c r="P243" s="20"/>
    </row>
    <row r="244" spans="1:29">
      <c r="G244" s="20"/>
      <c r="P244" s="20"/>
      <c r="U244" s="227" t="s">
        <v>368</v>
      </c>
      <c r="X244" s="91" t="s">
        <v>13</v>
      </c>
      <c r="Y244" s="91" t="s">
        <v>14</v>
      </c>
      <c r="Z244" s="109" t="s">
        <v>15</v>
      </c>
      <c r="AA244" s="91" t="s">
        <v>16</v>
      </c>
      <c r="AB244" s="91" t="s">
        <v>17</v>
      </c>
      <c r="AC244" s="91" t="s">
        <v>18</v>
      </c>
    </row>
    <row r="245" spans="1:29">
      <c r="G245" s="20"/>
      <c r="P245" s="20"/>
      <c r="U245" s="228">
        <f>U9+U18+U27+U36+U45+U54+U63+U72+U81+U90+U99+U108+U117+U126+U135+U144+U153+U162+U171+U180+U189+U198+U207+U216+U225+U234</f>
        <v>0</v>
      </c>
      <c r="W245" s="132" t="s">
        <v>42</v>
      </c>
      <c r="X245" s="110">
        <f t="shared" ref="X245:AC245" si="67">X9+X18+X27+X36+X45+X54+X63+X72+X81+X90+X99+X108+X117+X126+X135+X144+X153+X162+X171+X180+X189+X198+X207+X216+X225+X234</f>
        <v>0</v>
      </c>
      <c r="Y245" s="111">
        <f t="shared" si="67"/>
        <v>0</v>
      </c>
      <c r="Z245" s="111">
        <f t="shared" si="67"/>
        <v>0</v>
      </c>
      <c r="AA245" s="111">
        <f t="shared" si="67"/>
        <v>0</v>
      </c>
      <c r="AB245" s="111">
        <f t="shared" si="67"/>
        <v>0</v>
      </c>
      <c r="AC245" s="123">
        <f t="shared" si="67"/>
        <v>0</v>
      </c>
    </row>
    <row r="246" spans="1:29">
      <c r="G246" s="20"/>
      <c r="P246" s="20"/>
      <c r="U246" s="229">
        <f t="shared" ref="U246:U253" si="68">U10+U19+U28+U37+U46+U55+U64+U73+U82+U91+U100+U109+U118+U127+U136+U145+U154+U163+U172+U181+U190+U199+U208+U217+U226+U235</f>
        <v>22</v>
      </c>
      <c r="W246" s="133" t="s">
        <v>43</v>
      </c>
      <c r="X246" s="114">
        <f t="shared" ref="X246:AC246" si="69">X10+X19+X28+X37+X46+X55+X64+X73+X82+X91+X100+X109+X118+X127+X136+X145+X154+X163+X172+X181+X190+X199+X208+X217+X226+X235</f>
        <v>2</v>
      </c>
      <c r="Y246" s="115">
        <f t="shared" si="69"/>
        <v>0</v>
      </c>
      <c r="Z246" s="115">
        <f t="shared" si="69"/>
        <v>0</v>
      </c>
      <c r="AA246" s="115">
        <f t="shared" si="69"/>
        <v>1</v>
      </c>
      <c r="AB246" s="115">
        <f t="shared" si="69"/>
        <v>0</v>
      </c>
      <c r="AC246" s="121">
        <f t="shared" si="69"/>
        <v>5</v>
      </c>
    </row>
    <row r="247" spans="1:29">
      <c r="G247" s="20"/>
      <c r="P247" s="20"/>
      <c r="U247" s="229">
        <f t="shared" si="68"/>
        <v>21</v>
      </c>
      <c r="W247" s="104" t="s">
        <v>44</v>
      </c>
      <c r="X247" s="114">
        <f t="shared" ref="X247:AC247" si="70">X11+X20+X29+X38+X47+X56+X65+X74+X83+X92+X101+X110+X119+X128+X137+X146+X155+X164+X173+X182+X191+X200+X209+X218+X227+X236</f>
        <v>21</v>
      </c>
      <c r="Y247" s="115">
        <f t="shared" si="70"/>
        <v>15</v>
      </c>
      <c r="Z247" s="115">
        <f t="shared" si="70"/>
        <v>15</v>
      </c>
      <c r="AA247" s="115">
        <f t="shared" si="70"/>
        <v>15</v>
      </c>
      <c r="AB247" s="115">
        <f t="shared" si="70"/>
        <v>12</v>
      </c>
      <c r="AC247" s="121">
        <f t="shared" si="70"/>
        <v>20</v>
      </c>
    </row>
    <row r="248" spans="1:29">
      <c r="U248" s="229">
        <f t="shared" si="68"/>
        <v>10</v>
      </c>
      <c r="W248" s="133" t="s">
        <v>45</v>
      </c>
      <c r="X248" s="114">
        <f t="shared" ref="X248:AC248" si="71">X12+X21+X30+X39+X48+X57+X66+X75+X84+X93+X102+X111+X120+X129+X138+X147+X156+X165+X174+X183+X192+X201+X210+X219+X228+X237</f>
        <v>1</v>
      </c>
      <c r="Y248" s="115">
        <f t="shared" si="71"/>
        <v>0</v>
      </c>
      <c r="Z248" s="115">
        <f t="shared" si="71"/>
        <v>1</v>
      </c>
      <c r="AA248" s="115">
        <f t="shared" si="71"/>
        <v>0</v>
      </c>
      <c r="AB248" s="115">
        <f t="shared" si="71"/>
        <v>0</v>
      </c>
      <c r="AC248" s="121">
        <f t="shared" si="71"/>
        <v>2</v>
      </c>
    </row>
    <row r="249" spans="1:29">
      <c r="U249" s="229">
        <f t="shared" si="68"/>
        <v>16</v>
      </c>
      <c r="W249" s="133" t="s">
        <v>46</v>
      </c>
      <c r="X249" s="114">
        <f t="shared" ref="X249:AC249" si="72">X13+X22+X31+X40+X49+X58+X67+X76+X85+X94+X103+X112+X121+X130+X139+X148+X157+X166+X175+X184+X193+X202+X211+X220+X229+X238</f>
        <v>13</v>
      </c>
      <c r="Y249" s="115">
        <f t="shared" si="72"/>
        <v>0</v>
      </c>
      <c r="Z249" s="115">
        <f t="shared" si="72"/>
        <v>2</v>
      </c>
      <c r="AA249" s="115">
        <f t="shared" si="72"/>
        <v>0</v>
      </c>
      <c r="AB249" s="115">
        <f t="shared" si="72"/>
        <v>2</v>
      </c>
      <c r="AC249" s="121">
        <f t="shared" si="72"/>
        <v>12</v>
      </c>
    </row>
    <row r="250" spans="1:29">
      <c r="U250" s="229">
        <f t="shared" si="68"/>
        <v>0</v>
      </c>
      <c r="W250" s="133" t="s">
        <v>47</v>
      </c>
      <c r="X250" s="114">
        <f t="shared" ref="X250:AC250" si="73">X14+X23+X32+X41+X50+X59+X68+X77+X86+X95+X104+X113+X122+X131+X140+X149+X158+X167+X176+X185+X194+X203+X212+X221+X230+X239</f>
        <v>0</v>
      </c>
      <c r="Y250" s="115">
        <f t="shared" si="73"/>
        <v>0</v>
      </c>
      <c r="Z250" s="115">
        <f t="shared" si="73"/>
        <v>0</v>
      </c>
      <c r="AA250" s="115">
        <f t="shared" si="73"/>
        <v>0</v>
      </c>
      <c r="AB250" s="115">
        <f t="shared" si="73"/>
        <v>0</v>
      </c>
      <c r="AC250" s="121">
        <f t="shared" si="73"/>
        <v>0</v>
      </c>
    </row>
    <row r="251" spans="1:29">
      <c r="U251" s="229">
        <f t="shared" si="68"/>
        <v>0</v>
      </c>
      <c r="W251" s="133" t="s">
        <v>48</v>
      </c>
      <c r="X251" s="114">
        <f t="shared" ref="X251:AC251" si="74">X15+X24+X33+X42+X51+X60+X69+X78+X87+X96+X105+X114+X123+X132+X141+X150+X159+X168+X177+X186+X195+X204+X213+X222+X231+X240</f>
        <v>0</v>
      </c>
      <c r="Y251" s="115">
        <f t="shared" si="74"/>
        <v>0</v>
      </c>
      <c r="Z251" s="115">
        <f t="shared" si="74"/>
        <v>0</v>
      </c>
      <c r="AA251" s="115">
        <f t="shared" si="74"/>
        <v>0</v>
      </c>
      <c r="AB251" s="115">
        <f t="shared" si="74"/>
        <v>0</v>
      </c>
      <c r="AC251" s="121">
        <f t="shared" si="74"/>
        <v>0</v>
      </c>
    </row>
    <row r="252" spans="1:29">
      <c r="U252" s="229">
        <f t="shared" si="68"/>
        <v>0</v>
      </c>
      <c r="W252" s="133" t="s">
        <v>49</v>
      </c>
      <c r="X252" s="114">
        <f t="shared" ref="X252:AC252" si="75">X16+X25+X34+X43+X52+X61+X70+X79+X88+X97+X106+X115+X124+X133+X142+X151+X160+X169+X178+X187+X196+X205+X214+X223+X232+X241</f>
        <v>0</v>
      </c>
      <c r="Y252" s="115">
        <f t="shared" si="75"/>
        <v>0</v>
      </c>
      <c r="Z252" s="115">
        <f t="shared" si="75"/>
        <v>0</v>
      </c>
      <c r="AA252" s="115">
        <f t="shared" si="75"/>
        <v>0</v>
      </c>
      <c r="AB252" s="115">
        <f t="shared" si="75"/>
        <v>0</v>
      </c>
      <c r="AC252" s="121">
        <f t="shared" si="75"/>
        <v>0</v>
      </c>
    </row>
    <row r="253" spans="1:29">
      <c r="U253" s="230">
        <f t="shared" si="68"/>
        <v>0</v>
      </c>
      <c r="W253" s="134" t="s">
        <v>50</v>
      </c>
      <c r="X253" s="118">
        <f t="shared" ref="X253:AC253" si="76">X17+X26+X35+X44+X53+X62+X71+X80+X89+X98+X107+X116+X125+X134+X143+X152+X161+X170+X179+X188+X197+X206+X215+X224+X233+X242</f>
        <v>0</v>
      </c>
      <c r="Y253" s="119">
        <f t="shared" si="76"/>
        <v>0</v>
      </c>
      <c r="Z253" s="119">
        <f t="shared" si="76"/>
        <v>0</v>
      </c>
      <c r="AA253" s="119">
        <f t="shared" si="76"/>
        <v>0</v>
      </c>
      <c r="AB253" s="119">
        <f t="shared" si="76"/>
        <v>0</v>
      </c>
      <c r="AC253" s="124">
        <f t="shared" si="76"/>
        <v>0</v>
      </c>
    </row>
  </sheetData>
  <mergeCells count="34">
    <mergeCell ref="A225:A233"/>
    <mergeCell ref="A234:A242"/>
    <mergeCell ref="A207:A215"/>
    <mergeCell ref="A216:A224"/>
    <mergeCell ref="A153:A161"/>
    <mergeCell ref="A162:A170"/>
    <mergeCell ref="A171:A179"/>
    <mergeCell ref="A180:A188"/>
    <mergeCell ref="A189:A197"/>
    <mergeCell ref="A198:A206"/>
    <mergeCell ref="A144:A152"/>
    <mergeCell ref="A45:A53"/>
    <mergeCell ref="A54:A62"/>
    <mergeCell ref="A63:A71"/>
    <mergeCell ref="A72:A80"/>
    <mergeCell ref="A81:A89"/>
    <mergeCell ref="A90:A98"/>
    <mergeCell ref="A99:A107"/>
    <mergeCell ref="A108:A116"/>
    <mergeCell ref="A117:A125"/>
    <mergeCell ref="A126:A134"/>
    <mergeCell ref="A135:A143"/>
    <mergeCell ref="R7:T7"/>
    <mergeCell ref="U7:U8"/>
    <mergeCell ref="A9:A17"/>
    <mergeCell ref="A18:A26"/>
    <mergeCell ref="A27:A35"/>
    <mergeCell ref="L7:N7"/>
    <mergeCell ref="O7:Q7"/>
    <mergeCell ref="A36:A44"/>
    <mergeCell ref="B7:B8"/>
    <mergeCell ref="C7:E7"/>
    <mergeCell ref="F7:H7"/>
    <mergeCell ref="I7:K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5"/>
  <sheetViews>
    <sheetView zoomScale="70" zoomScaleNormal="70" workbookViewId="0">
      <selection sqref="A1:XFD1048576"/>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4.7109375"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42614</v>
      </c>
      <c r="B9" s="132" t="s">
        <v>42</v>
      </c>
      <c r="C9" s="92">
        <v>61998284.439999372</v>
      </c>
      <c r="D9" s="93"/>
      <c r="E9" s="94">
        <f>C9-D9</f>
        <v>61998284.439999372</v>
      </c>
      <c r="F9" s="92">
        <v>504257.35000000003</v>
      </c>
      <c r="G9" s="93"/>
      <c r="H9" s="94">
        <f>F9-G9</f>
        <v>504257.35000000003</v>
      </c>
      <c r="I9" s="92">
        <v>9128.66</v>
      </c>
      <c r="J9" s="93"/>
      <c r="K9" s="94">
        <f>I9-J9</f>
        <v>9128.66</v>
      </c>
      <c r="L9" s="92">
        <v>0</v>
      </c>
      <c r="M9" s="93"/>
      <c r="N9" s="94">
        <f>L9-M9</f>
        <v>0</v>
      </c>
      <c r="O9" s="92">
        <v>0</v>
      </c>
      <c r="P9" s="93"/>
      <c r="Q9" s="94">
        <f>O9-P9</f>
        <v>0</v>
      </c>
      <c r="R9" s="92">
        <v>63899146.749999374</v>
      </c>
      <c r="S9" s="93"/>
      <c r="T9" s="94">
        <f>R9-S9</f>
        <v>63899146.749999374</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c r="D10" s="20"/>
      <c r="E10" s="96">
        <f t="shared" ref="E10:E73" si="0">C10-D10</f>
        <v>0</v>
      </c>
      <c r="F10" s="95"/>
      <c r="G10" s="20"/>
      <c r="H10" s="96">
        <f t="shared" ref="H10:H73" si="1">F10-G10</f>
        <v>0</v>
      </c>
      <c r="I10" s="95"/>
      <c r="J10" s="20"/>
      <c r="K10" s="96">
        <f t="shared" ref="K10:K73" si="2">I10-J10</f>
        <v>0</v>
      </c>
      <c r="L10" s="95"/>
      <c r="M10" s="20"/>
      <c r="N10" s="96">
        <f t="shared" ref="N10:N73" si="3">L10-M10</f>
        <v>0</v>
      </c>
      <c r="O10" s="95"/>
      <c r="P10" s="20"/>
      <c r="Q10" s="96">
        <f t="shared" ref="Q10:Q73" si="4">O10-P10</f>
        <v>0</v>
      </c>
      <c r="R10" s="95"/>
      <c r="S10" s="20"/>
      <c r="T10" s="96">
        <f t="shared" ref="T10:T73" si="5">R10-S10</f>
        <v>0</v>
      </c>
      <c r="U10" s="221">
        <f t="shared" ref="U10:U17" si="6">IF(D10=0,0,1)</f>
        <v>0</v>
      </c>
      <c r="V10" s="88"/>
      <c r="W10" s="133" t="s">
        <v>43</v>
      </c>
      <c r="X10" s="114">
        <f t="shared" ref="X10:X73" si="7">+IF(AND(C10&lt;&gt;0,D10&lt;&gt;0,OR(E10&gt;100,E10&lt;-100)),1,0)</f>
        <v>0</v>
      </c>
      <c r="Y10" s="115">
        <f t="shared" ref="Y10:Y73" si="8">+IF(AND(F10&lt;&gt;0,G10&lt;&gt;0,OR(H10&gt;100,H10&lt;-100)),1,0)</f>
        <v>0</v>
      </c>
      <c r="Z10" s="115">
        <f t="shared" ref="Z10:Z73" si="9">+IF(AND(I10&lt;&gt;0,J10&lt;&gt;0,OR(K10&gt;100,K10&lt;-100)),1,0)</f>
        <v>0</v>
      </c>
      <c r="AA10" s="116">
        <f t="shared" ref="AA10:AA73" si="10">+IF(AND(L10&lt;&gt;0,M10&lt;&gt;0,OR(N10&gt;100,N10&lt;-100)),1,0)</f>
        <v>0</v>
      </c>
      <c r="AB10" s="116">
        <f t="shared" ref="AB10:AB73" si="11">+IF(AND(O10&lt;&gt;0,P10&lt;&gt;0,OR(Q10&gt;100,Q10&lt;-100)),1,0)</f>
        <v>0</v>
      </c>
      <c r="AC10" s="117">
        <f t="shared" ref="AC10:AC73" si="12">+IF(AND(R10&lt;&gt;0,S10&lt;&gt;0,OR(T10&gt;100,T10&lt;-100)),1,0)</f>
        <v>0</v>
      </c>
    </row>
    <row r="11" spans="1:29" s="2" customFormat="1" ht="12.75" customHeight="1">
      <c r="A11" s="255"/>
      <c r="B11" s="104" t="s">
        <v>44</v>
      </c>
      <c r="C11" s="95">
        <v>134750132.82999423</v>
      </c>
      <c r="D11" s="20">
        <v>134750400</v>
      </c>
      <c r="E11" s="96">
        <f t="shared" si="0"/>
        <v>-267.17000576853752</v>
      </c>
      <c r="F11" s="95">
        <v>3266240.0300000003</v>
      </c>
      <c r="G11" s="20" t="s">
        <v>889</v>
      </c>
      <c r="H11" s="96">
        <f t="shared" si="1"/>
        <v>3.0000000260770321E-2</v>
      </c>
      <c r="I11" s="95">
        <v>215899.89</v>
      </c>
      <c r="J11" s="20" t="s">
        <v>1119</v>
      </c>
      <c r="K11" s="96">
        <f t="shared" si="2"/>
        <v>-0.10999999998603016</v>
      </c>
      <c r="L11" s="95">
        <v>16191.220000000001</v>
      </c>
      <c r="M11" s="20" t="s">
        <v>1120</v>
      </c>
      <c r="N11" s="96">
        <f t="shared" si="3"/>
        <v>2.0000000000436557E-2</v>
      </c>
      <c r="O11" s="95">
        <v>0</v>
      </c>
      <c r="P11" s="20" t="s">
        <v>55</v>
      </c>
      <c r="Q11" s="96">
        <f t="shared" si="4"/>
        <v>0</v>
      </c>
      <c r="R11" s="95">
        <v>138898938.09999424</v>
      </c>
      <c r="S11" s="20">
        <v>138899400</v>
      </c>
      <c r="T11" s="96">
        <f t="shared" si="5"/>
        <v>-461.90000575780869</v>
      </c>
      <c r="U11" s="221">
        <f t="shared" si="6"/>
        <v>1</v>
      </c>
      <c r="V11" s="88"/>
      <c r="W11" s="104" t="s">
        <v>44</v>
      </c>
      <c r="X11" s="114">
        <f t="shared" si="7"/>
        <v>1</v>
      </c>
      <c r="Y11" s="115">
        <f t="shared" si="8"/>
        <v>0</v>
      </c>
      <c r="Z11" s="115">
        <f t="shared" si="9"/>
        <v>0</v>
      </c>
      <c r="AA11" s="116">
        <f t="shared" si="10"/>
        <v>0</v>
      </c>
      <c r="AB11" s="116">
        <f t="shared" si="11"/>
        <v>0</v>
      </c>
      <c r="AC11" s="117">
        <f t="shared" si="12"/>
        <v>1</v>
      </c>
    </row>
    <row r="12" spans="1:29" s="2" customFormat="1" ht="12.75" customHeight="1">
      <c r="A12" s="255"/>
      <c r="B12" s="133" t="s">
        <v>45</v>
      </c>
      <c r="C12" s="95">
        <v>73575318.891397849</v>
      </c>
      <c r="D12" s="20">
        <v>0</v>
      </c>
      <c r="E12" s="96">
        <f t="shared" si="0"/>
        <v>73575318.891397849</v>
      </c>
      <c r="F12" s="95">
        <v>1011758.9500000001</v>
      </c>
      <c r="G12" s="20"/>
      <c r="H12" s="96">
        <f t="shared" si="1"/>
        <v>1011758.9500000001</v>
      </c>
      <c r="I12" s="95">
        <v>24763.34</v>
      </c>
      <c r="J12" s="20"/>
      <c r="K12" s="96">
        <f t="shared" si="2"/>
        <v>24763.34</v>
      </c>
      <c r="L12" s="95">
        <v>24032.58</v>
      </c>
      <c r="M12" s="20"/>
      <c r="N12" s="96">
        <f t="shared" si="3"/>
        <v>24032.58</v>
      </c>
      <c r="O12" s="95">
        <v>0</v>
      </c>
      <c r="P12" s="20"/>
      <c r="Q12" s="96">
        <f t="shared" si="4"/>
        <v>0</v>
      </c>
      <c r="R12" s="95">
        <v>72564290.701397866</v>
      </c>
      <c r="S12" s="20">
        <v>0</v>
      </c>
      <c r="T12" s="96">
        <f t="shared" si="5"/>
        <v>72564290.701397866</v>
      </c>
      <c r="U12" s="221">
        <f t="shared" si="6"/>
        <v>0</v>
      </c>
      <c r="V12" s="88"/>
      <c r="W12" s="133" t="s">
        <v>45</v>
      </c>
      <c r="X12" s="114">
        <f t="shared" si="7"/>
        <v>0</v>
      </c>
      <c r="Y12" s="115">
        <f t="shared" si="8"/>
        <v>0</v>
      </c>
      <c r="Z12" s="115">
        <f t="shared" si="9"/>
        <v>0</v>
      </c>
      <c r="AA12" s="116">
        <f t="shared" si="10"/>
        <v>0</v>
      </c>
      <c r="AB12" s="116">
        <f t="shared" si="11"/>
        <v>0</v>
      </c>
      <c r="AC12" s="117">
        <f t="shared" si="12"/>
        <v>0</v>
      </c>
    </row>
    <row r="13" spans="1:29" s="2" customFormat="1" ht="12.75" customHeight="1">
      <c r="A13" s="255"/>
      <c r="B13" s="133" t="s">
        <v>46</v>
      </c>
      <c r="C13" s="95">
        <v>138714018.38999829</v>
      </c>
      <c r="D13" s="20">
        <v>138713800</v>
      </c>
      <c r="E13" s="96">
        <f t="shared" si="0"/>
        <v>218.38999828696251</v>
      </c>
      <c r="F13" s="95">
        <v>1608052.06</v>
      </c>
      <c r="G13" s="20" t="s">
        <v>890</v>
      </c>
      <c r="H13" s="96">
        <f t="shared" si="1"/>
        <v>2.0600000000558794</v>
      </c>
      <c r="I13" s="95">
        <v>284732.87999999995</v>
      </c>
      <c r="J13" s="20" t="s">
        <v>1121</v>
      </c>
      <c r="K13" s="96">
        <f t="shared" si="2"/>
        <v>-0.12000000005355105</v>
      </c>
      <c r="L13" s="95">
        <v>812149.55</v>
      </c>
      <c r="M13" s="20" t="s">
        <v>1122</v>
      </c>
      <c r="N13" s="96">
        <f t="shared" si="3"/>
        <v>-0.44999999995343387</v>
      </c>
      <c r="O13" s="95">
        <v>0</v>
      </c>
      <c r="P13" s="20" t="s">
        <v>55</v>
      </c>
      <c r="Q13" s="96">
        <f t="shared" si="4"/>
        <v>0</v>
      </c>
      <c r="R13" s="95">
        <v>136578549.6599983</v>
      </c>
      <c r="S13" s="20">
        <v>136578300</v>
      </c>
      <c r="T13" s="96">
        <f t="shared" si="5"/>
        <v>249.65999829769135</v>
      </c>
      <c r="U13" s="221">
        <f t="shared" si="6"/>
        <v>1</v>
      </c>
      <c r="V13" s="88"/>
      <c r="W13" s="133" t="s">
        <v>46</v>
      </c>
      <c r="X13" s="114">
        <f t="shared" si="7"/>
        <v>1</v>
      </c>
      <c r="Y13" s="115">
        <f t="shared" si="8"/>
        <v>0</v>
      </c>
      <c r="Z13" s="115">
        <f t="shared" si="9"/>
        <v>0</v>
      </c>
      <c r="AA13" s="116">
        <f t="shared" si="10"/>
        <v>0</v>
      </c>
      <c r="AB13" s="116">
        <f t="shared" si="11"/>
        <v>0</v>
      </c>
      <c r="AC13" s="117">
        <f t="shared" si="12"/>
        <v>1</v>
      </c>
    </row>
    <row r="14" spans="1:29" s="2" customFormat="1" ht="12.75" customHeight="1">
      <c r="A14" s="255"/>
      <c r="B14" s="133" t="s">
        <v>47</v>
      </c>
      <c r="C14" s="95">
        <v>38717944.220000155</v>
      </c>
      <c r="D14" s="20"/>
      <c r="E14" s="96">
        <f t="shared" si="0"/>
        <v>38717944.220000155</v>
      </c>
      <c r="F14" s="95">
        <v>580898.58000000019</v>
      </c>
      <c r="G14" s="20"/>
      <c r="H14" s="96">
        <f t="shared" si="1"/>
        <v>580898.58000000019</v>
      </c>
      <c r="I14" s="95">
        <v>42424.94</v>
      </c>
      <c r="J14" s="20"/>
      <c r="K14" s="96">
        <f t="shared" si="2"/>
        <v>42424.94</v>
      </c>
      <c r="L14" s="95">
        <v>1151787.6299999999</v>
      </c>
      <c r="M14" s="20"/>
      <c r="N14" s="96">
        <f t="shared" si="3"/>
        <v>1151787.6299999999</v>
      </c>
      <c r="O14" s="95">
        <v>0</v>
      </c>
      <c r="P14" s="20"/>
      <c r="Q14" s="96">
        <f t="shared" si="4"/>
        <v>0</v>
      </c>
      <c r="R14" s="95">
        <v>37027682.950000159</v>
      </c>
      <c r="S14" s="20"/>
      <c r="T14" s="96">
        <f t="shared" si="5"/>
        <v>37027682.950000159</v>
      </c>
      <c r="U14" s="221">
        <f t="shared" si="6"/>
        <v>0</v>
      </c>
      <c r="V14" s="88"/>
      <c r="W14" s="133" t="s">
        <v>47</v>
      </c>
      <c r="X14" s="114">
        <f t="shared" si="7"/>
        <v>0</v>
      </c>
      <c r="Y14" s="115">
        <f t="shared" si="8"/>
        <v>0</v>
      </c>
      <c r="Z14" s="115">
        <f t="shared" si="9"/>
        <v>0</v>
      </c>
      <c r="AA14" s="116">
        <f t="shared" si="10"/>
        <v>0</v>
      </c>
      <c r="AB14" s="116">
        <f t="shared" si="11"/>
        <v>0</v>
      </c>
      <c r="AC14" s="117">
        <f t="shared" si="12"/>
        <v>0</v>
      </c>
    </row>
    <row r="15" spans="1:29" s="2" customFormat="1" ht="12.75" customHeight="1">
      <c r="A15" s="255"/>
      <c r="B15" s="133" t="s">
        <v>48</v>
      </c>
      <c r="C15" s="95">
        <v>136501169.94999862</v>
      </c>
      <c r="D15" s="20"/>
      <c r="E15" s="96">
        <f t="shared" si="0"/>
        <v>136501169.94999862</v>
      </c>
      <c r="F15" s="95">
        <v>1220258.75</v>
      </c>
      <c r="G15" s="20"/>
      <c r="H15" s="96">
        <f t="shared" si="1"/>
        <v>1220258.75</v>
      </c>
      <c r="I15" s="95">
        <v>39888.379999999997</v>
      </c>
      <c r="J15" s="20"/>
      <c r="K15" s="96">
        <f t="shared" si="2"/>
        <v>39888.379999999997</v>
      </c>
      <c r="L15" s="95">
        <v>4334.8999999999996</v>
      </c>
      <c r="M15" s="20"/>
      <c r="N15" s="96">
        <f t="shared" si="3"/>
        <v>4334.8999999999996</v>
      </c>
      <c r="O15" s="95">
        <v>0</v>
      </c>
      <c r="P15" s="20"/>
      <c r="Q15" s="96">
        <f t="shared" si="4"/>
        <v>0</v>
      </c>
      <c r="R15" s="95">
        <v>135316464.67999861</v>
      </c>
      <c r="S15" s="20"/>
      <c r="T15" s="96">
        <f t="shared" si="5"/>
        <v>135316464.67999861</v>
      </c>
      <c r="U15" s="221">
        <f t="shared" si="6"/>
        <v>0</v>
      </c>
      <c r="V15" s="88"/>
      <c r="W15" s="133" t="s">
        <v>48</v>
      </c>
      <c r="X15" s="114">
        <f t="shared" si="7"/>
        <v>0</v>
      </c>
      <c r="Y15" s="115">
        <f t="shared" si="8"/>
        <v>0</v>
      </c>
      <c r="Z15" s="115">
        <f t="shared" si="9"/>
        <v>0</v>
      </c>
      <c r="AA15" s="116">
        <f t="shared" si="10"/>
        <v>0</v>
      </c>
      <c r="AB15" s="116">
        <f t="shared" si="11"/>
        <v>0</v>
      </c>
      <c r="AC15" s="117">
        <f t="shared" si="12"/>
        <v>0</v>
      </c>
    </row>
    <row r="16" spans="1:29" s="2" customFormat="1" ht="12.75" customHeight="1">
      <c r="A16" s="255"/>
      <c r="B16" s="133" t="s">
        <v>49</v>
      </c>
      <c r="C16" s="95">
        <v>108903013.20999941</v>
      </c>
      <c r="D16" s="20"/>
      <c r="E16" s="96">
        <f t="shared" si="0"/>
        <v>108903013.20999941</v>
      </c>
      <c r="F16" s="95">
        <v>804264.96999999974</v>
      </c>
      <c r="G16" s="20"/>
      <c r="H16" s="96">
        <f t="shared" si="1"/>
        <v>804264.96999999974</v>
      </c>
      <c r="I16" s="95">
        <v>214991.71</v>
      </c>
      <c r="J16" s="20"/>
      <c r="K16" s="96">
        <f t="shared" si="2"/>
        <v>214991.71</v>
      </c>
      <c r="L16" s="95">
        <v>524954.97</v>
      </c>
      <c r="M16" s="20"/>
      <c r="N16" s="96">
        <f t="shared" si="3"/>
        <v>524954.97</v>
      </c>
      <c r="O16" s="95">
        <v>0</v>
      </c>
      <c r="P16" s="20"/>
      <c r="Q16" s="96">
        <f t="shared" si="4"/>
        <v>0</v>
      </c>
      <c r="R16" s="95">
        <v>107788784.97999941</v>
      </c>
      <c r="S16" s="20"/>
      <c r="T16" s="96">
        <f t="shared" si="5"/>
        <v>107788784.97999941</v>
      </c>
      <c r="U16" s="221">
        <f t="shared" si="6"/>
        <v>0</v>
      </c>
      <c r="V16" s="88"/>
      <c r="W16" s="133" t="s">
        <v>49</v>
      </c>
      <c r="X16" s="114">
        <f t="shared" si="7"/>
        <v>0</v>
      </c>
      <c r="Y16" s="115">
        <f t="shared" si="8"/>
        <v>0</v>
      </c>
      <c r="Z16" s="115">
        <f t="shared" si="9"/>
        <v>0</v>
      </c>
      <c r="AA16" s="116">
        <f t="shared" si="10"/>
        <v>0</v>
      </c>
      <c r="AB16" s="116">
        <f t="shared" si="11"/>
        <v>0</v>
      </c>
      <c r="AC16" s="117">
        <f t="shared" si="12"/>
        <v>0</v>
      </c>
    </row>
    <row r="17" spans="1:29" s="2" customFormat="1" ht="12.75" customHeight="1">
      <c r="A17" s="256"/>
      <c r="B17" s="134" t="s">
        <v>50</v>
      </c>
      <c r="C17" s="97">
        <v>128195447.46999992</v>
      </c>
      <c r="D17" s="98"/>
      <c r="E17" s="99">
        <f t="shared" si="0"/>
        <v>128195447.46999992</v>
      </c>
      <c r="F17" s="97">
        <v>1220688.3400000001</v>
      </c>
      <c r="G17" s="98"/>
      <c r="H17" s="99">
        <f t="shared" si="1"/>
        <v>1220688.3400000001</v>
      </c>
      <c r="I17" s="97">
        <v>84815.86</v>
      </c>
      <c r="J17" s="98"/>
      <c r="K17" s="99">
        <f t="shared" si="2"/>
        <v>84815.86</v>
      </c>
      <c r="L17" s="97">
        <v>38671.54</v>
      </c>
      <c r="M17" s="98"/>
      <c r="N17" s="99">
        <f t="shared" si="3"/>
        <v>38671.54</v>
      </c>
      <c r="O17" s="97">
        <v>0</v>
      </c>
      <c r="P17" s="98"/>
      <c r="Q17" s="99">
        <f t="shared" si="4"/>
        <v>0</v>
      </c>
      <c r="R17" s="97">
        <v>127020903.44999993</v>
      </c>
      <c r="S17" s="98"/>
      <c r="T17" s="99">
        <f t="shared" si="5"/>
        <v>127020903.44999993</v>
      </c>
      <c r="U17" s="222">
        <f t="shared" si="6"/>
        <v>0</v>
      </c>
      <c r="V17" s="88"/>
      <c r="W17" s="134" t="s">
        <v>50</v>
      </c>
      <c r="X17" s="118">
        <f t="shared" si="7"/>
        <v>0</v>
      </c>
      <c r="Y17" s="119">
        <f t="shared" si="8"/>
        <v>0</v>
      </c>
      <c r="Z17" s="119">
        <f t="shared" si="9"/>
        <v>0</v>
      </c>
      <c r="AA17" s="120">
        <f t="shared" si="10"/>
        <v>0</v>
      </c>
      <c r="AB17" s="120">
        <f t="shared" si="11"/>
        <v>0</v>
      </c>
      <c r="AC17" s="223">
        <f t="shared" si="12"/>
        <v>0</v>
      </c>
    </row>
    <row r="18" spans="1:29" ht="15.75" customHeight="1">
      <c r="A18" s="254">
        <v>42616</v>
      </c>
      <c r="B18" s="132" t="s">
        <v>42</v>
      </c>
      <c r="C18" s="92"/>
      <c r="D18" s="93"/>
      <c r="E18" s="94">
        <f t="shared" si="0"/>
        <v>0</v>
      </c>
      <c r="F18" s="92"/>
      <c r="G18" s="93"/>
      <c r="H18" s="94">
        <f t="shared" si="1"/>
        <v>0</v>
      </c>
      <c r="I18" s="92"/>
      <c r="J18" s="93"/>
      <c r="K18" s="94">
        <f t="shared" si="2"/>
        <v>0</v>
      </c>
      <c r="L18" s="92"/>
      <c r="M18" s="93"/>
      <c r="N18" s="94">
        <f t="shared" si="3"/>
        <v>0</v>
      </c>
      <c r="O18" s="92"/>
      <c r="P18" s="93"/>
      <c r="Q18" s="94">
        <f t="shared" si="4"/>
        <v>0</v>
      </c>
      <c r="R18" s="92"/>
      <c r="S18" s="93"/>
      <c r="T18" s="94">
        <f t="shared" si="5"/>
        <v>0</v>
      </c>
      <c r="U18" s="220">
        <f>IF(D18=0,0,1)</f>
        <v>0</v>
      </c>
      <c r="W18" s="132" t="s">
        <v>42</v>
      </c>
      <c r="X18" s="110">
        <f t="shared" si="7"/>
        <v>0</v>
      </c>
      <c r="Y18" s="111">
        <f t="shared" si="8"/>
        <v>0</v>
      </c>
      <c r="Z18" s="111">
        <f t="shared" si="9"/>
        <v>0</v>
      </c>
      <c r="AA18" s="112">
        <f t="shared" si="10"/>
        <v>0</v>
      </c>
      <c r="AB18" s="112">
        <f t="shared" si="11"/>
        <v>0</v>
      </c>
      <c r="AC18" s="113">
        <f t="shared" si="12"/>
        <v>0</v>
      </c>
    </row>
    <row r="19" spans="1:29" ht="15.75">
      <c r="A19" s="255"/>
      <c r="B19" s="133" t="s">
        <v>43</v>
      </c>
      <c r="C19" s="95"/>
      <c r="D19" s="20"/>
      <c r="E19" s="96">
        <f t="shared" si="0"/>
        <v>0</v>
      </c>
      <c r="F19" s="95"/>
      <c r="G19" s="20"/>
      <c r="H19" s="96">
        <f t="shared" si="1"/>
        <v>0</v>
      </c>
      <c r="I19" s="95"/>
      <c r="J19" s="20"/>
      <c r="K19" s="96">
        <f t="shared" si="2"/>
        <v>0</v>
      </c>
      <c r="L19" s="95"/>
      <c r="M19" s="20"/>
      <c r="N19" s="96">
        <f t="shared" si="3"/>
        <v>0</v>
      </c>
      <c r="O19" s="95"/>
      <c r="P19" s="20"/>
      <c r="Q19" s="96">
        <f t="shared" si="4"/>
        <v>0</v>
      </c>
      <c r="R19" s="95"/>
      <c r="S19" s="20"/>
      <c r="T19" s="96">
        <f t="shared" si="5"/>
        <v>0</v>
      </c>
      <c r="U19" s="221">
        <f t="shared" ref="U19:U73" si="13">IF(D19=0,0,1)</f>
        <v>0</v>
      </c>
      <c r="W19" s="133" t="s">
        <v>43</v>
      </c>
      <c r="X19" s="114">
        <f t="shared" si="7"/>
        <v>0</v>
      </c>
      <c r="Y19" s="115">
        <f t="shared" si="8"/>
        <v>0</v>
      </c>
      <c r="Z19" s="115">
        <f t="shared" si="9"/>
        <v>0</v>
      </c>
      <c r="AA19" s="116">
        <f t="shared" si="10"/>
        <v>0</v>
      </c>
      <c r="AB19" s="116">
        <f t="shared" si="11"/>
        <v>0</v>
      </c>
      <c r="AC19" s="117">
        <f t="shared" si="12"/>
        <v>0</v>
      </c>
    </row>
    <row r="20" spans="1:29" ht="15.75">
      <c r="A20" s="255"/>
      <c r="B20" s="104" t="s">
        <v>44</v>
      </c>
      <c r="C20" s="95">
        <v>138898938.09999424</v>
      </c>
      <c r="D20" s="20"/>
      <c r="E20" s="96">
        <f t="shared" si="0"/>
        <v>138898938.09999424</v>
      </c>
      <c r="F20" s="95">
        <v>1418919.06</v>
      </c>
      <c r="G20" s="20"/>
      <c r="H20" s="96">
        <f t="shared" si="1"/>
        <v>1418919.06</v>
      </c>
      <c r="I20" s="95">
        <v>14043.11</v>
      </c>
      <c r="J20" s="20"/>
      <c r="K20" s="96">
        <f t="shared" si="2"/>
        <v>14043.11</v>
      </c>
      <c r="L20" s="95">
        <v>1133.8899999999999</v>
      </c>
      <c r="M20" s="20"/>
      <c r="N20" s="96">
        <f t="shared" si="3"/>
        <v>1133.8899999999999</v>
      </c>
      <c r="O20" s="95">
        <v>0</v>
      </c>
      <c r="P20" s="20"/>
      <c r="Q20" s="96">
        <f t="shared" si="4"/>
        <v>0</v>
      </c>
      <c r="R20" s="95">
        <v>137492928.25999421</v>
      </c>
      <c r="S20" s="20"/>
      <c r="T20" s="96">
        <f t="shared" si="5"/>
        <v>137492928.25999421</v>
      </c>
      <c r="U20" s="221">
        <f t="shared" si="13"/>
        <v>0</v>
      </c>
      <c r="W20" s="104" t="s">
        <v>44</v>
      </c>
      <c r="X20" s="114">
        <f t="shared" si="7"/>
        <v>0</v>
      </c>
      <c r="Y20" s="115">
        <f t="shared" si="8"/>
        <v>0</v>
      </c>
      <c r="Z20" s="115">
        <f t="shared" si="9"/>
        <v>0</v>
      </c>
      <c r="AA20" s="116">
        <f t="shared" si="10"/>
        <v>0</v>
      </c>
      <c r="AB20" s="116">
        <f t="shared" si="11"/>
        <v>0</v>
      </c>
      <c r="AC20" s="117">
        <f t="shared" si="12"/>
        <v>0</v>
      </c>
    </row>
    <row r="21" spans="1:29" ht="15.75">
      <c r="A21" s="255"/>
      <c r="B21" s="133" t="s">
        <v>45</v>
      </c>
      <c r="C21" s="95"/>
      <c r="D21" s="20"/>
      <c r="E21" s="96">
        <f t="shared" si="0"/>
        <v>0</v>
      </c>
      <c r="F21" s="95"/>
      <c r="G21" s="20"/>
      <c r="H21" s="96">
        <f t="shared" si="1"/>
        <v>0</v>
      </c>
      <c r="I21" s="95"/>
      <c r="J21" s="20"/>
      <c r="K21" s="96">
        <f t="shared" si="2"/>
        <v>0</v>
      </c>
      <c r="L21" s="95"/>
      <c r="M21" s="20"/>
      <c r="N21" s="96">
        <f t="shared" si="3"/>
        <v>0</v>
      </c>
      <c r="O21" s="95"/>
      <c r="P21" s="20"/>
      <c r="Q21" s="96">
        <f t="shared" si="4"/>
        <v>0</v>
      </c>
      <c r="R21" s="95"/>
      <c r="S21" s="20"/>
      <c r="T21" s="96">
        <f t="shared" si="5"/>
        <v>0</v>
      </c>
      <c r="U21" s="221">
        <f t="shared" si="13"/>
        <v>0</v>
      </c>
      <c r="W21" s="133" t="s">
        <v>45</v>
      </c>
      <c r="X21" s="114">
        <f t="shared" si="7"/>
        <v>0</v>
      </c>
      <c r="Y21" s="115">
        <f t="shared" si="8"/>
        <v>0</v>
      </c>
      <c r="Z21" s="115">
        <f t="shared" si="9"/>
        <v>0</v>
      </c>
      <c r="AA21" s="116">
        <f t="shared" si="10"/>
        <v>0</v>
      </c>
      <c r="AB21" s="116">
        <f t="shared" si="11"/>
        <v>0</v>
      </c>
      <c r="AC21" s="117">
        <f t="shared" si="12"/>
        <v>0</v>
      </c>
    </row>
    <row r="22" spans="1:29" ht="15.75">
      <c r="A22" s="255"/>
      <c r="B22" s="133" t="s">
        <v>46</v>
      </c>
      <c r="C22" s="95"/>
      <c r="D22" s="20"/>
      <c r="E22" s="96">
        <f t="shared" si="0"/>
        <v>0</v>
      </c>
      <c r="F22" s="95"/>
      <c r="G22" s="20"/>
      <c r="H22" s="96">
        <f t="shared" si="1"/>
        <v>0</v>
      </c>
      <c r="I22" s="95"/>
      <c r="J22" s="20"/>
      <c r="K22" s="96">
        <f t="shared" si="2"/>
        <v>0</v>
      </c>
      <c r="L22" s="95"/>
      <c r="M22" s="20"/>
      <c r="N22" s="96">
        <f t="shared" si="3"/>
        <v>0</v>
      </c>
      <c r="O22" s="95"/>
      <c r="P22" s="20"/>
      <c r="Q22" s="96">
        <f t="shared" si="4"/>
        <v>0</v>
      </c>
      <c r="R22" s="95"/>
      <c r="S22" s="20"/>
      <c r="T22" s="96">
        <f t="shared" si="5"/>
        <v>0</v>
      </c>
      <c r="U22" s="221">
        <f t="shared" si="13"/>
        <v>0</v>
      </c>
      <c r="W22" s="133" t="s">
        <v>46</v>
      </c>
      <c r="X22" s="114">
        <f t="shared" si="7"/>
        <v>0</v>
      </c>
      <c r="Y22" s="115">
        <f t="shared" si="8"/>
        <v>0</v>
      </c>
      <c r="Z22" s="115">
        <f t="shared" si="9"/>
        <v>0</v>
      </c>
      <c r="AA22" s="116">
        <f t="shared" si="10"/>
        <v>0</v>
      </c>
      <c r="AB22" s="116">
        <f t="shared" si="11"/>
        <v>0</v>
      </c>
      <c r="AC22" s="117">
        <f t="shared" si="12"/>
        <v>0</v>
      </c>
    </row>
    <row r="23" spans="1:29" ht="15.75">
      <c r="A23" s="255"/>
      <c r="B23" s="133" t="s">
        <v>47</v>
      </c>
      <c r="C23" s="95"/>
      <c r="D23" s="20"/>
      <c r="E23" s="96">
        <f t="shared" si="0"/>
        <v>0</v>
      </c>
      <c r="F23" s="95"/>
      <c r="G23" s="20"/>
      <c r="H23" s="96">
        <f t="shared" si="1"/>
        <v>0</v>
      </c>
      <c r="I23" s="95"/>
      <c r="J23" s="20"/>
      <c r="K23" s="96">
        <f t="shared" si="2"/>
        <v>0</v>
      </c>
      <c r="L23" s="95"/>
      <c r="M23" s="20"/>
      <c r="N23" s="96">
        <f t="shared" si="3"/>
        <v>0</v>
      </c>
      <c r="O23" s="95"/>
      <c r="P23" s="20"/>
      <c r="Q23" s="96">
        <f t="shared" si="4"/>
        <v>0</v>
      </c>
      <c r="R23" s="95"/>
      <c r="S23" s="20"/>
      <c r="T23" s="96">
        <f t="shared" si="5"/>
        <v>0</v>
      </c>
      <c r="U23" s="221">
        <f t="shared" si="13"/>
        <v>0</v>
      </c>
      <c r="W23" s="133" t="s">
        <v>47</v>
      </c>
      <c r="X23" s="114">
        <f t="shared" si="7"/>
        <v>0</v>
      </c>
      <c r="Y23" s="115">
        <f t="shared" si="8"/>
        <v>0</v>
      </c>
      <c r="Z23" s="115">
        <f t="shared" si="9"/>
        <v>0</v>
      </c>
      <c r="AA23" s="116">
        <f t="shared" si="10"/>
        <v>0</v>
      </c>
      <c r="AB23" s="116">
        <f t="shared" si="11"/>
        <v>0</v>
      </c>
      <c r="AC23" s="117">
        <f t="shared" si="12"/>
        <v>0</v>
      </c>
    </row>
    <row r="24" spans="1:29" ht="15.75">
      <c r="A24" s="255"/>
      <c r="B24" s="133" t="s">
        <v>48</v>
      </c>
      <c r="C24" s="95"/>
      <c r="D24" s="20"/>
      <c r="E24" s="96">
        <f t="shared" si="0"/>
        <v>0</v>
      </c>
      <c r="F24" s="95"/>
      <c r="G24" s="20"/>
      <c r="H24" s="96">
        <f t="shared" si="1"/>
        <v>0</v>
      </c>
      <c r="I24" s="95"/>
      <c r="J24" s="20"/>
      <c r="K24" s="96">
        <f t="shared" si="2"/>
        <v>0</v>
      </c>
      <c r="L24" s="95"/>
      <c r="M24" s="20"/>
      <c r="N24" s="96">
        <f t="shared" si="3"/>
        <v>0</v>
      </c>
      <c r="O24" s="95"/>
      <c r="P24" s="20"/>
      <c r="Q24" s="96">
        <f t="shared" si="4"/>
        <v>0</v>
      </c>
      <c r="R24" s="95"/>
      <c r="S24" s="20"/>
      <c r="T24" s="96">
        <f t="shared" si="5"/>
        <v>0</v>
      </c>
      <c r="U24" s="221">
        <f t="shared" si="13"/>
        <v>0</v>
      </c>
      <c r="W24" s="133" t="s">
        <v>48</v>
      </c>
      <c r="X24" s="114">
        <f t="shared" si="7"/>
        <v>0</v>
      </c>
      <c r="Y24" s="115">
        <f t="shared" si="8"/>
        <v>0</v>
      </c>
      <c r="Z24" s="115">
        <f t="shared" si="9"/>
        <v>0</v>
      </c>
      <c r="AA24" s="116">
        <f t="shared" si="10"/>
        <v>0</v>
      </c>
      <c r="AB24" s="116">
        <f t="shared" si="11"/>
        <v>0</v>
      </c>
      <c r="AC24" s="117">
        <f t="shared" si="12"/>
        <v>0</v>
      </c>
    </row>
    <row r="25" spans="1:29" ht="15.75">
      <c r="A25" s="255"/>
      <c r="B25" s="133" t="s">
        <v>49</v>
      </c>
      <c r="C25" s="95"/>
      <c r="D25" s="20"/>
      <c r="E25" s="96">
        <f t="shared" si="0"/>
        <v>0</v>
      </c>
      <c r="F25" s="95"/>
      <c r="G25" s="20"/>
      <c r="H25" s="96">
        <f t="shared" si="1"/>
        <v>0</v>
      </c>
      <c r="I25" s="95"/>
      <c r="J25" s="20"/>
      <c r="K25" s="96">
        <f t="shared" si="2"/>
        <v>0</v>
      </c>
      <c r="L25" s="95"/>
      <c r="M25" s="20"/>
      <c r="N25" s="96">
        <f t="shared" si="3"/>
        <v>0</v>
      </c>
      <c r="O25" s="95"/>
      <c r="P25" s="20"/>
      <c r="Q25" s="96">
        <f t="shared" si="4"/>
        <v>0</v>
      </c>
      <c r="R25" s="95"/>
      <c r="S25" s="20"/>
      <c r="T25" s="96">
        <f t="shared" si="5"/>
        <v>0</v>
      </c>
      <c r="U25" s="221">
        <f t="shared" si="13"/>
        <v>0</v>
      </c>
      <c r="W25" s="133" t="s">
        <v>49</v>
      </c>
      <c r="X25" s="114">
        <f t="shared" si="7"/>
        <v>0</v>
      </c>
      <c r="Y25" s="115">
        <f t="shared" si="8"/>
        <v>0</v>
      </c>
      <c r="Z25" s="115">
        <f t="shared" si="9"/>
        <v>0</v>
      </c>
      <c r="AA25" s="116">
        <f t="shared" si="10"/>
        <v>0</v>
      </c>
      <c r="AB25" s="116">
        <f t="shared" si="11"/>
        <v>0</v>
      </c>
      <c r="AC25" s="117">
        <f t="shared" si="12"/>
        <v>0</v>
      </c>
    </row>
    <row r="26" spans="1:29" ht="15.75">
      <c r="A26" s="256"/>
      <c r="B26" s="134" t="s">
        <v>50</v>
      </c>
      <c r="C26" s="97"/>
      <c r="D26" s="98"/>
      <c r="E26" s="99">
        <f t="shared" si="0"/>
        <v>0</v>
      </c>
      <c r="F26" s="97"/>
      <c r="G26" s="98"/>
      <c r="H26" s="99">
        <f t="shared" si="1"/>
        <v>0</v>
      </c>
      <c r="I26" s="97"/>
      <c r="J26" s="98"/>
      <c r="K26" s="99">
        <f t="shared" si="2"/>
        <v>0</v>
      </c>
      <c r="L26" s="97"/>
      <c r="M26" s="98"/>
      <c r="N26" s="99">
        <f t="shared" si="3"/>
        <v>0</v>
      </c>
      <c r="O26" s="97"/>
      <c r="P26" s="98"/>
      <c r="Q26" s="99">
        <f t="shared" si="4"/>
        <v>0</v>
      </c>
      <c r="R26" s="97"/>
      <c r="S26" s="98"/>
      <c r="T26" s="99">
        <f t="shared" si="5"/>
        <v>0</v>
      </c>
      <c r="U26" s="222">
        <f t="shared" si="13"/>
        <v>0</v>
      </c>
      <c r="W26" s="134" t="s">
        <v>50</v>
      </c>
      <c r="X26" s="118">
        <f t="shared" si="7"/>
        <v>0</v>
      </c>
      <c r="Y26" s="119">
        <f t="shared" si="8"/>
        <v>0</v>
      </c>
      <c r="Z26" s="119">
        <f t="shared" si="9"/>
        <v>0</v>
      </c>
      <c r="AA26" s="120">
        <f t="shared" si="10"/>
        <v>0</v>
      </c>
      <c r="AB26" s="120">
        <f t="shared" si="11"/>
        <v>0</v>
      </c>
      <c r="AC26" s="223">
        <f t="shared" si="12"/>
        <v>0</v>
      </c>
    </row>
    <row r="27" spans="1:29" ht="15.75" customHeight="1">
      <c r="A27" s="254">
        <v>42617</v>
      </c>
      <c r="B27" s="133" t="s">
        <v>42</v>
      </c>
      <c r="C27" s="95">
        <v>63899146.749999374</v>
      </c>
      <c r="D27" s="20"/>
      <c r="E27" s="96">
        <f t="shared" si="0"/>
        <v>63899146.749999374</v>
      </c>
      <c r="F27" s="95">
        <v>1358350.4300000006</v>
      </c>
      <c r="G27" s="20"/>
      <c r="H27" s="96">
        <f t="shared" si="1"/>
        <v>1358350.4300000006</v>
      </c>
      <c r="I27" s="95">
        <v>114469.93000000001</v>
      </c>
      <c r="J27" s="20"/>
      <c r="K27" s="96">
        <f t="shared" si="2"/>
        <v>114469.93000000001</v>
      </c>
      <c r="L27" s="95">
        <v>152591.30000000002</v>
      </c>
      <c r="M27" s="20"/>
      <c r="N27" s="96">
        <f t="shared" si="3"/>
        <v>152591.30000000002</v>
      </c>
      <c r="O27" s="95">
        <v>287985.93</v>
      </c>
      <c r="P27" s="20"/>
      <c r="Q27" s="96">
        <f t="shared" si="4"/>
        <v>287985.93</v>
      </c>
      <c r="R27" s="95">
        <v>62214689.019999363</v>
      </c>
      <c r="S27" s="20"/>
      <c r="T27" s="96">
        <f t="shared" si="5"/>
        <v>62214689.019999363</v>
      </c>
      <c r="U27" s="221">
        <f t="shared" si="13"/>
        <v>0</v>
      </c>
      <c r="W27" s="132" t="s">
        <v>42</v>
      </c>
      <c r="X27" s="114">
        <f t="shared" si="7"/>
        <v>0</v>
      </c>
      <c r="Y27" s="115">
        <f t="shared" si="8"/>
        <v>0</v>
      </c>
      <c r="Z27" s="115">
        <f t="shared" si="9"/>
        <v>0</v>
      </c>
      <c r="AA27" s="115">
        <f t="shared" si="10"/>
        <v>0</v>
      </c>
      <c r="AB27" s="116">
        <f t="shared" si="11"/>
        <v>0</v>
      </c>
      <c r="AC27" s="121">
        <f t="shared" si="12"/>
        <v>0</v>
      </c>
    </row>
    <row r="28" spans="1:29" ht="15.75">
      <c r="A28" s="255"/>
      <c r="B28" s="133" t="s">
        <v>43</v>
      </c>
      <c r="C28" s="95"/>
      <c r="D28" s="20"/>
      <c r="E28" s="96">
        <f t="shared" si="0"/>
        <v>0</v>
      </c>
      <c r="F28" s="95"/>
      <c r="G28" s="20"/>
      <c r="H28" s="96">
        <f t="shared" si="1"/>
        <v>0</v>
      </c>
      <c r="I28" s="95"/>
      <c r="J28" s="20"/>
      <c r="K28" s="96">
        <f t="shared" si="2"/>
        <v>0</v>
      </c>
      <c r="L28" s="95"/>
      <c r="M28" s="20"/>
      <c r="N28" s="96">
        <f t="shared" si="3"/>
        <v>0</v>
      </c>
      <c r="O28" s="95"/>
      <c r="P28" s="20"/>
      <c r="Q28" s="96">
        <f t="shared" si="4"/>
        <v>0</v>
      </c>
      <c r="R28" s="95"/>
      <c r="S28" s="20"/>
      <c r="T28" s="96">
        <f t="shared" si="5"/>
        <v>0</v>
      </c>
      <c r="U28" s="221">
        <f t="shared" si="13"/>
        <v>0</v>
      </c>
      <c r="W28" s="133" t="s">
        <v>43</v>
      </c>
      <c r="X28" s="114">
        <f t="shared" si="7"/>
        <v>0</v>
      </c>
      <c r="Y28" s="115">
        <f t="shared" si="8"/>
        <v>0</v>
      </c>
      <c r="Z28" s="115">
        <f t="shared" si="9"/>
        <v>0</v>
      </c>
      <c r="AA28" s="115">
        <f t="shared" si="10"/>
        <v>0</v>
      </c>
      <c r="AB28" s="116">
        <f t="shared" si="11"/>
        <v>0</v>
      </c>
      <c r="AC28" s="121">
        <f t="shared" si="12"/>
        <v>0</v>
      </c>
    </row>
    <row r="29" spans="1:29" ht="15.75">
      <c r="A29" s="255"/>
      <c r="B29" s="104" t="s">
        <v>44</v>
      </c>
      <c r="C29" s="95">
        <v>137492928.25999421</v>
      </c>
      <c r="D29" s="20">
        <v>137493200</v>
      </c>
      <c r="E29" s="96">
        <f t="shared" si="0"/>
        <v>-271.74000579118729</v>
      </c>
      <c r="F29" s="95">
        <v>3519344.7900000014</v>
      </c>
      <c r="G29" s="20" t="s">
        <v>891</v>
      </c>
      <c r="H29" s="96">
        <f t="shared" si="1"/>
        <v>-102155.20999999857</v>
      </c>
      <c r="I29" s="95">
        <v>141276.11999999985</v>
      </c>
      <c r="J29" s="20" t="s">
        <v>1123</v>
      </c>
      <c r="K29" s="96">
        <f t="shared" si="2"/>
        <v>0.11999999984982423</v>
      </c>
      <c r="L29" s="95">
        <v>29897.54</v>
      </c>
      <c r="M29" s="20" t="s">
        <v>1124</v>
      </c>
      <c r="N29" s="96">
        <f t="shared" si="3"/>
        <v>4.0000000000873115E-2</v>
      </c>
      <c r="O29" s="95">
        <v>218870.10000000009</v>
      </c>
      <c r="P29" s="20" t="s">
        <v>892</v>
      </c>
      <c r="Q29" s="96">
        <f t="shared" si="4"/>
        <v>0.10000000009313226</v>
      </c>
      <c r="R29" s="95">
        <v>133866091.94999421</v>
      </c>
      <c r="S29" s="20">
        <v>133763800</v>
      </c>
      <c r="T29" s="96">
        <f t="shared" si="5"/>
        <v>102291.94999420643</v>
      </c>
      <c r="U29" s="221">
        <f t="shared" si="13"/>
        <v>1</v>
      </c>
      <c r="W29" s="104" t="s">
        <v>44</v>
      </c>
      <c r="X29" s="114">
        <f t="shared" si="7"/>
        <v>1</v>
      </c>
      <c r="Y29" s="115">
        <f t="shared" si="8"/>
        <v>1</v>
      </c>
      <c r="Z29" s="115">
        <f t="shared" si="9"/>
        <v>0</v>
      </c>
      <c r="AA29" s="115">
        <f t="shared" si="10"/>
        <v>0</v>
      </c>
      <c r="AB29" s="116">
        <f t="shared" si="11"/>
        <v>0</v>
      </c>
      <c r="AC29" s="121">
        <f t="shared" si="12"/>
        <v>1</v>
      </c>
    </row>
    <row r="30" spans="1:29" ht="15.75">
      <c r="A30" s="255"/>
      <c r="B30" s="133" t="s">
        <v>45</v>
      </c>
      <c r="C30" s="95">
        <v>72564290.701397866</v>
      </c>
      <c r="D30" s="20">
        <v>0</v>
      </c>
      <c r="E30" s="96">
        <f t="shared" si="0"/>
        <v>72564290.701397866</v>
      </c>
      <c r="F30" s="95">
        <v>2723510.5700000017</v>
      </c>
      <c r="G30" s="20"/>
      <c r="H30" s="96">
        <f t="shared" si="1"/>
        <v>2723510.5700000017</v>
      </c>
      <c r="I30" s="95">
        <v>137550.45000000001</v>
      </c>
      <c r="J30" s="20"/>
      <c r="K30" s="96">
        <f t="shared" si="2"/>
        <v>137550.45000000001</v>
      </c>
      <c r="L30" s="95">
        <v>40319.950000000004</v>
      </c>
      <c r="M30" s="20"/>
      <c r="N30" s="96">
        <f t="shared" si="3"/>
        <v>40319.950000000004</v>
      </c>
      <c r="O30" s="95">
        <v>389836</v>
      </c>
      <c r="P30" s="20"/>
      <c r="Q30" s="96">
        <f t="shared" si="4"/>
        <v>389836</v>
      </c>
      <c r="R30" s="95">
        <v>72263954.891397864</v>
      </c>
      <c r="S30" s="20">
        <v>0</v>
      </c>
      <c r="T30" s="96">
        <f t="shared" si="5"/>
        <v>72263954.891397864</v>
      </c>
      <c r="U30" s="221">
        <f t="shared" si="13"/>
        <v>0</v>
      </c>
      <c r="W30" s="133" t="s">
        <v>45</v>
      </c>
      <c r="X30" s="114">
        <f t="shared" si="7"/>
        <v>0</v>
      </c>
      <c r="Y30" s="4">
        <f t="shared" si="8"/>
        <v>0</v>
      </c>
      <c r="Z30" s="122">
        <f t="shared" si="9"/>
        <v>0</v>
      </c>
      <c r="AA30" s="4">
        <f t="shared" si="10"/>
        <v>0</v>
      </c>
      <c r="AB30" s="116">
        <f t="shared" si="11"/>
        <v>0</v>
      </c>
      <c r="AC30" s="121">
        <f t="shared" si="12"/>
        <v>0</v>
      </c>
    </row>
    <row r="31" spans="1:29" ht="15.75">
      <c r="A31" s="255"/>
      <c r="B31" s="133" t="s">
        <v>46</v>
      </c>
      <c r="C31" s="95">
        <v>136578549.6599983</v>
      </c>
      <c r="D31" s="20">
        <v>136578300</v>
      </c>
      <c r="E31" s="96">
        <f t="shared" si="0"/>
        <v>249.65999829769135</v>
      </c>
      <c r="F31" s="95">
        <v>3133972.42</v>
      </c>
      <c r="G31" s="20" t="s">
        <v>893</v>
      </c>
      <c r="H31" s="96">
        <f t="shared" si="1"/>
        <v>2.4199999999254942</v>
      </c>
      <c r="I31" s="95">
        <v>539998.79</v>
      </c>
      <c r="J31" s="20" t="s">
        <v>1125</v>
      </c>
      <c r="K31" s="96">
        <f t="shared" si="2"/>
        <v>-0.2099999999627471</v>
      </c>
      <c r="L31" s="95">
        <v>402902.47000000003</v>
      </c>
      <c r="M31" s="20" t="s">
        <v>1126</v>
      </c>
      <c r="N31" s="96">
        <f t="shared" si="3"/>
        <v>0.47000000003026798</v>
      </c>
      <c r="O31" s="95">
        <v>258127.69000000009</v>
      </c>
      <c r="P31" s="20" t="s">
        <v>894</v>
      </c>
      <c r="Q31" s="96">
        <f t="shared" si="4"/>
        <v>220817.99000000011</v>
      </c>
      <c r="R31" s="95">
        <v>137879342.07999828</v>
      </c>
      <c r="S31" s="20">
        <v>137879300</v>
      </c>
      <c r="T31" s="96">
        <f t="shared" si="5"/>
        <v>42.079998284578323</v>
      </c>
      <c r="U31" s="221">
        <f t="shared" si="13"/>
        <v>1</v>
      </c>
      <c r="W31" s="133" t="s">
        <v>46</v>
      </c>
      <c r="X31" s="114">
        <f t="shared" si="7"/>
        <v>1</v>
      </c>
      <c r="Y31" s="4">
        <f t="shared" si="8"/>
        <v>0</v>
      </c>
      <c r="Z31" s="122">
        <f t="shared" si="9"/>
        <v>0</v>
      </c>
      <c r="AA31" s="4">
        <f t="shared" si="10"/>
        <v>0</v>
      </c>
      <c r="AB31" s="4">
        <f t="shared" si="11"/>
        <v>1</v>
      </c>
      <c r="AC31" s="121">
        <f t="shared" si="12"/>
        <v>0</v>
      </c>
    </row>
    <row r="32" spans="1:29" ht="15.75">
      <c r="A32" s="255"/>
      <c r="B32" s="133" t="s">
        <v>47</v>
      </c>
      <c r="C32" s="95">
        <v>37027682.950000159</v>
      </c>
      <c r="D32" s="20"/>
      <c r="E32" s="96">
        <f t="shared" si="0"/>
        <v>37027682.950000159</v>
      </c>
      <c r="F32" s="95">
        <v>1542705.68</v>
      </c>
      <c r="G32" s="20"/>
      <c r="H32" s="96">
        <f t="shared" si="1"/>
        <v>1542705.68</v>
      </c>
      <c r="I32" s="95">
        <v>67339.59</v>
      </c>
      <c r="J32" s="20"/>
      <c r="K32" s="96">
        <f t="shared" si="2"/>
        <v>67339.59</v>
      </c>
      <c r="L32" s="95">
        <v>9174.630000000001</v>
      </c>
      <c r="M32" s="20"/>
      <c r="N32" s="96">
        <f t="shared" si="3"/>
        <v>9174.630000000001</v>
      </c>
      <c r="O32" s="95">
        <v>162195.87</v>
      </c>
      <c r="P32" s="20"/>
      <c r="Q32" s="96">
        <f t="shared" si="4"/>
        <v>162195.87</v>
      </c>
      <c r="R32" s="95">
        <v>37709850.920000158</v>
      </c>
      <c r="S32" s="20"/>
      <c r="T32" s="96">
        <f t="shared" si="5"/>
        <v>37709850.920000158</v>
      </c>
      <c r="U32" s="221">
        <f t="shared" si="13"/>
        <v>0</v>
      </c>
      <c r="W32" s="133" t="s">
        <v>47</v>
      </c>
      <c r="X32" s="114">
        <f t="shared" si="7"/>
        <v>0</v>
      </c>
      <c r="Y32" s="4">
        <f t="shared" si="8"/>
        <v>0</v>
      </c>
      <c r="Z32" s="122">
        <f t="shared" si="9"/>
        <v>0</v>
      </c>
      <c r="AA32" s="4">
        <f t="shared" si="10"/>
        <v>0</v>
      </c>
      <c r="AB32" s="4">
        <f t="shared" si="11"/>
        <v>0</v>
      </c>
      <c r="AC32" s="121">
        <f t="shared" si="12"/>
        <v>0</v>
      </c>
    </row>
    <row r="33" spans="1:29" ht="15.75">
      <c r="A33" s="255"/>
      <c r="B33" s="133" t="s">
        <v>48</v>
      </c>
      <c r="C33" s="95">
        <v>135316464.67999861</v>
      </c>
      <c r="D33" s="20"/>
      <c r="E33" s="96">
        <f t="shared" si="0"/>
        <v>135316464.67999861</v>
      </c>
      <c r="F33" s="95">
        <v>2791205.94</v>
      </c>
      <c r="G33" s="20"/>
      <c r="H33" s="96">
        <f t="shared" si="1"/>
        <v>2791205.94</v>
      </c>
      <c r="I33" s="95">
        <v>317300.10000000003</v>
      </c>
      <c r="J33" s="20"/>
      <c r="K33" s="96">
        <f t="shared" si="2"/>
        <v>317300.10000000003</v>
      </c>
      <c r="L33" s="95">
        <v>180238.9</v>
      </c>
      <c r="M33" s="20"/>
      <c r="N33" s="96">
        <f t="shared" si="3"/>
        <v>180238.9</v>
      </c>
      <c r="O33" s="95">
        <v>662683.29000000027</v>
      </c>
      <c r="P33" s="20"/>
      <c r="Q33" s="96">
        <f t="shared" si="4"/>
        <v>662683.29000000027</v>
      </c>
      <c r="R33" s="95">
        <v>131999636.64999861</v>
      </c>
      <c r="S33" s="20"/>
      <c r="T33" s="96">
        <f t="shared" si="5"/>
        <v>131999636.64999861</v>
      </c>
      <c r="U33" s="221">
        <f t="shared" si="13"/>
        <v>0</v>
      </c>
      <c r="W33" s="133" t="s">
        <v>48</v>
      </c>
      <c r="X33" s="114">
        <f t="shared" si="7"/>
        <v>0</v>
      </c>
      <c r="Y33" s="4">
        <f t="shared" si="8"/>
        <v>0</v>
      </c>
      <c r="Z33" s="122">
        <f t="shared" si="9"/>
        <v>0</v>
      </c>
      <c r="AA33" s="4">
        <f t="shared" si="10"/>
        <v>0</v>
      </c>
      <c r="AB33" s="4">
        <f t="shared" si="11"/>
        <v>0</v>
      </c>
      <c r="AC33" s="121">
        <f t="shared" si="12"/>
        <v>0</v>
      </c>
    </row>
    <row r="34" spans="1:29" ht="15.75">
      <c r="A34" s="255"/>
      <c r="B34" s="133" t="s">
        <v>49</v>
      </c>
      <c r="C34" s="95">
        <v>107788784.97999941</v>
      </c>
      <c r="D34" s="20"/>
      <c r="E34" s="96">
        <f t="shared" si="0"/>
        <v>107788784.97999941</v>
      </c>
      <c r="F34" s="95">
        <v>3385178.9400000013</v>
      </c>
      <c r="G34" s="20"/>
      <c r="H34" s="96">
        <f t="shared" si="1"/>
        <v>3385178.9400000013</v>
      </c>
      <c r="I34" s="95">
        <v>506170.11</v>
      </c>
      <c r="J34" s="20"/>
      <c r="K34" s="96">
        <f t="shared" si="2"/>
        <v>506170.11</v>
      </c>
      <c r="L34" s="95">
        <v>345096.14</v>
      </c>
      <c r="M34" s="20"/>
      <c r="N34" s="96">
        <f t="shared" si="3"/>
        <v>345096.14</v>
      </c>
      <c r="O34" s="95">
        <v>397546.02</v>
      </c>
      <c r="P34" s="20"/>
      <c r="Q34" s="96">
        <f t="shared" si="4"/>
        <v>397546.02</v>
      </c>
      <c r="R34" s="95">
        <v>104167133.9899994</v>
      </c>
      <c r="S34" s="20"/>
      <c r="T34" s="96">
        <f t="shared" si="5"/>
        <v>104167133.9899994</v>
      </c>
      <c r="U34" s="221">
        <f t="shared" si="13"/>
        <v>0</v>
      </c>
      <c r="W34" s="133" t="s">
        <v>49</v>
      </c>
      <c r="X34" s="114">
        <f t="shared" si="7"/>
        <v>0</v>
      </c>
      <c r="Y34" s="4">
        <f t="shared" si="8"/>
        <v>0</v>
      </c>
      <c r="Z34" s="122">
        <f t="shared" si="9"/>
        <v>0</v>
      </c>
      <c r="AA34" s="4">
        <f t="shared" si="10"/>
        <v>0</v>
      </c>
      <c r="AB34" s="4">
        <f t="shared" si="11"/>
        <v>0</v>
      </c>
      <c r="AC34" s="121">
        <f t="shared" si="12"/>
        <v>0</v>
      </c>
    </row>
    <row r="35" spans="1:29" ht="15.75">
      <c r="A35" s="256"/>
      <c r="B35" s="133" t="s">
        <v>50</v>
      </c>
      <c r="C35" s="95">
        <v>127020903.44999993</v>
      </c>
      <c r="D35" s="20"/>
      <c r="E35" s="96">
        <f t="shared" si="0"/>
        <v>127020903.44999993</v>
      </c>
      <c r="F35" s="95">
        <v>2388538.0400000014</v>
      </c>
      <c r="G35" s="20"/>
      <c r="H35" s="96">
        <f t="shared" si="1"/>
        <v>2388538.0400000014</v>
      </c>
      <c r="I35" s="95">
        <v>525400.94000000006</v>
      </c>
      <c r="J35" s="20"/>
      <c r="K35" s="96">
        <f t="shared" si="2"/>
        <v>525400.94000000006</v>
      </c>
      <c r="L35" s="95">
        <v>1409297.82</v>
      </c>
      <c r="M35" s="20"/>
      <c r="N35" s="96">
        <f t="shared" si="3"/>
        <v>1409297.82</v>
      </c>
      <c r="O35" s="95">
        <v>359179.16000000003</v>
      </c>
      <c r="P35" s="20"/>
      <c r="Q35" s="96">
        <f t="shared" si="4"/>
        <v>359179.16000000003</v>
      </c>
      <c r="R35" s="95">
        <v>132601952.30999993</v>
      </c>
      <c r="S35" s="20"/>
      <c r="T35" s="96">
        <f t="shared" si="5"/>
        <v>132601952.30999993</v>
      </c>
      <c r="U35" s="221">
        <f t="shared" si="13"/>
        <v>0</v>
      </c>
      <c r="W35" s="134" t="s">
        <v>50</v>
      </c>
      <c r="X35" s="114">
        <f t="shared" si="7"/>
        <v>0</v>
      </c>
      <c r="Y35" s="4">
        <f t="shared" si="8"/>
        <v>0</v>
      </c>
      <c r="Z35" s="122">
        <f t="shared" si="9"/>
        <v>0</v>
      </c>
      <c r="AA35" s="4">
        <f t="shared" si="10"/>
        <v>0</v>
      </c>
      <c r="AB35" s="4">
        <f t="shared" si="11"/>
        <v>0</v>
      </c>
      <c r="AC35" s="121">
        <f t="shared" si="12"/>
        <v>0</v>
      </c>
    </row>
    <row r="36" spans="1:29" ht="15.75" customHeight="1">
      <c r="A36" s="254">
        <v>42618</v>
      </c>
      <c r="B36" s="132" t="s">
        <v>42</v>
      </c>
      <c r="C36" s="92">
        <v>62214689.019999363</v>
      </c>
      <c r="D36" s="93"/>
      <c r="E36" s="94">
        <f t="shared" si="0"/>
        <v>62214689.019999363</v>
      </c>
      <c r="F36" s="92">
        <v>1113397.7199999997</v>
      </c>
      <c r="G36" s="93"/>
      <c r="H36" s="94">
        <f t="shared" si="1"/>
        <v>1113397.7199999997</v>
      </c>
      <c r="I36" s="92">
        <v>44049.340000000004</v>
      </c>
      <c r="J36" s="93"/>
      <c r="K36" s="94">
        <f t="shared" si="2"/>
        <v>44049.340000000004</v>
      </c>
      <c r="L36" s="92">
        <v>0</v>
      </c>
      <c r="M36" s="93"/>
      <c r="N36" s="94">
        <f t="shared" si="3"/>
        <v>0</v>
      </c>
      <c r="O36" s="92">
        <v>0</v>
      </c>
      <c r="P36" s="93"/>
      <c r="Q36" s="94">
        <f t="shared" si="4"/>
        <v>0</v>
      </c>
      <c r="R36" s="92">
        <v>61145340.639999352</v>
      </c>
      <c r="S36" s="93"/>
      <c r="T36" s="94">
        <f t="shared" si="5"/>
        <v>61145340.639999352</v>
      </c>
      <c r="U36" s="220">
        <f t="shared" si="13"/>
        <v>0</v>
      </c>
      <c r="W36" s="132" t="s">
        <v>42</v>
      </c>
      <c r="X36" s="110">
        <f t="shared" si="7"/>
        <v>0</v>
      </c>
      <c r="Y36" s="111">
        <f t="shared" si="8"/>
        <v>0</v>
      </c>
      <c r="Z36" s="111">
        <f t="shared" si="9"/>
        <v>0</v>
      </c>
      <c r="AA36" s="111">
        <f t="shared" si="10"/>
        <v>0</v>
      </c>
      <c r="AB36" s="111">
        <f t="shared" si="11"/>
        <v>0</v>
      </c>
      <c r="AC36" s="123">
        <f t="shared" si="12"/>
        <v>0</v>
      </c>
    </row>
    <row r="37" spans="1:29" ht="15.75">
      <c r="A37" s="255"/>
      <c r="B37" s="133" t="s">
        <v>43</v>
      </c>
      <c r="C37" s="95">
        <v>65829502.610000208</v>
      </c>
      <c r="D37" s="20"/>
      <c r="E37" s="96">
        <f t="shared" si="0"/>
        <v>65829502.610000208</v>
      </c>
      <c r="F37" s="95">
        <v>959768.03000000026</v>
      </c>
      <c r="G37" s="20"/>
      <c r="H37" s="96">
        <f t="shared" si="1"/>
        <v>959768.03000000026</v>
      </c>
      <c r="I37" s="95">
        <v>11767.27</v>
      </c>
      <c r="J37" s="20"/>
      <c r="K37" s="96">
        <f t="shared" si="2"/>
        <v>11767.27</v>
      </c>
      <c r="L37" s="95">
        <v>2608.79</v>
      </c>
      <c r="M37" s="20"/>
      <c r="N37" s="96">
        <f t="shared" si="3"/>
        <v>2608.79</v>
      </c>
      <c r="O37" s="95">
        <v>435628.95000000007</v>
      </c>
      <c r="P37" s="20"/>
      <c r="Q37" s="96">
        <f t="shared" si="4"/>
        <v>435628.95000000007</v>
      </c>
      <c r="R37" s="95">
        <v>64443264.110000208</v>
      </c>
      <c r="S37" s="20"/>
      <c r="T37" s="96">
        <f t="shared" si="5"/>
        <v>64443264.110000208</v>
      </c>
      <c r="U37" s="221">
        <f t="shared" si="13"/>
        <v>0</v>
      </c>
      <c r="W37" s="133" t="s">
        <v>43</v>
      </c>
      <c r="X37" s="114">
        <f t="shared" si="7"/>
        <v>0</v>
      </c>
      <c r="Y37" s="115">
        <f t="shared" si="8"/>
        <v>0</v>
      </c>
      <c r="Z37" s="115">
        <f t="shared" si="9"/>
        <v>0</v>
      </c>
      <c r="AA37" s="115">
        <f t="shared" si="10"/>
        <v>0</v>
      </c>
      <c r="AB37" s="115">
        <f t="shared" si="11"/>
        <v>0</v>
      </c>
      <c r="AC37" s="121">
        <f t="shared" si="12"/>
        <v>0</v>
      </c>
    </row>
    <row r="38" spans="1:29" ht="15.75">
      <c r="A38" s="255"/>
      <c r="B38" s="104" t="s">
        <v>44</v>
      </c>
      <c r="C38" s="95">
        <v>133866091.94999421</v>
      </c>
      <c r="D38" s="20">
        <v>133763800</v>
      </c>
      <c r="E38" s="96">
        <f t="shared" si="0"/>
        <v>102291.94999420643</v>
      </c>
      <c r="F38" s="95">
        <v>3045817.7699999991</v>
      </c>
      <c r="G38" s="20" t="s">
        <v>895</v>
      </c>
      <c r="H38" s="96">
        <f t="shared" si="1"/>
        <v>-2.2300000009126961</v>
      </c>
      <c r="I38" s="95">
        <v>111921.60999999986</v>
      </c>
      <c r="J38" s="20" t="s">
        <v>1127</v>
      </c>
      <c r="K38" s="96">
        <f t="shared" si="2"/>
        <v>-0.39000000014493708</v>
      </c>
      <c r="L38" s="95">
        <v>5436.84</v>
      </c>
      <c r="M38" s="20" t="s">
        <v>1128</v>
      </c>
      <c r="N38" s="96">
        <f t="shared" si="3"/>
        <v>0</v>
      </c>
      <c r="O38" s="95">
        <v>826368.13</v>
      </c>
      <c r="P38" s="20" t="s">
        <v>896</v>
      </c>
      <c r="Q38" s="96">
        <f t="shared" si="4"/>
        <v>0.13000000000465661</v>
      </c>
      <c r="R38" s="95">
        <v>130137795.9899942</v>
      </c>
      <c r="S38" s="20">
        <v>130137900</v>
      </c>
      <c r="T38" s="96">
        <f t="shared" si="5"/>
        <v>-104.01000580191612</v>
      </c>
      <c r="U38" s="221">
        <f t="shared" si="13"/>
        <v>1</v>
      </c>
      <c r="W38" s="104" t="s">
        <v>44</v>
      </c>
      <c r="X38" s="114">
        <f t="shared" si="7"/>
        <v>1</v>
      </c>
      <c r="Y38" s="115">
        <f t="shared" si="8"/>
        <v>0</v>
      </c>
      <c r="Z38" s="115">
        <f t="shared" si="9"/>
        <v>0</v>
      </c>
      <c r="AA38" s="115">
        <f t="shared" si="10"/>
        <v>0</v>
      </c>
      <c r="AB38" s="115">
        <f t="shared" si="11"/>
        <v>0</v>
      </c>
      <c r="AC38" s="121">
        <f t="shared" si="12"/>
        <v>1</v>
      </c>
    </row>
    <row r="39" spans="1:29" ht="15.75">
      <c r="A39" s="255"/>
      <c r="B39" s="133" t="s">
        <v>45</v>
      </c>
      <c r="C39" s="95">
        <v>72263954.891397864</v>
      </c>
      <c r="D39" s="20">
        <v>0</v>
      </c>
      <c r="E39" s="96">
        <f t="shared" si="0"/>
        <v>72263954.891397864</v>
      </c>
      <c r="F39" s="95">
        <v>1586834.7800000007</v>
      </c>
      <c r="G39" s="20"/>
      <c r="H39" s="96">
        <f t="shared" si="1"/>
        <v>1586834.7800000007</v>
      </c>
      <c r="I39" s="95">
        <v>158876.32999999999</v>
      </c>
      <c r="J39" s="20"/>
      <c r="K39" s="96">
        <f t="shared" si="2"/>
        <v>158876.32999999999</v>
      </c>
      <c r="L39" s="95">
        <v>393030.09</v>
      </c>
      <c r="M39" s="20"/>
      <c r="N39" s="96">
        <f t="shared" si="3"/>
        <v>393030.09</v>
      </c>
      <c r="O39" s="95">
        <v>970899.39000000048</v>
      </c>
      <c r="P39" s="20"/>
      <c r="Q39" s="96">
        <f t="shared" si="4"/>
        <v>970899.39000000048</v>
      </c>
      <c r="R39" s="95">
        <v>75471799.611397848</v>
      </c>
      <c r="S39" s="20">
        <v>0</v>
      </c>
      <c r="T39" s="96">
        <f t="shared" si="5"/>
        <v>75471799.611397848</v>
      </c>
      <c r="U39" s="221">
        <f t="shared" si="13"/>
        <v>0</v>
      </c>
      <c r="W39" s="133" t="s">
        <v>45</v>
      </c>
      <c r="X39" s="114">
        <f t="shared" si="7"/>
        <v>0</v>
      </c>
      <c r="Y39" s="115">
        <f t="shared" si="8"/>
        <v>0</v>
      </c>
      <c r="Z39" s="115">
        <f t="shared" si="9"/>
        <v>0</v>
      </c>
      <c r="AA39" s="115">
        <f t="shared" si="10"/>
        <v>0</v>
      </c>
      <c r="AB39" s="115">
        <f t="shared" si="11"/>
        <v>0</v>
      </c>
      <c r="AC39" s="121">
        <f t="shared" si="12"/>
        <v>0</v>
      </c>
    </row>
    <row r="40" spans="1:29" ht="15.75">
      <c r="A40" s="255"/>
      <c r="B40" s="133" t="s">
        <v>46</v>
      </c>
      <c r="C40" s="95">
        <v>137879342.07999828</v>
      </c>
      <c r="D40" s="20">
        <v>137879300</v>
      </c>
      <c r="E40" s="96">
        <f t="shared" si="0"/>
        <v>42.079998284578323</v>
      </c>
      <c r="F40" s="95">
        <v>2156495.89</v>
      </c>
      <c r="G40" s="20" t="s">
        <v>897</v>
      </c>
      <c r="H40" s="96">
        <f t="shared" si="1"/>
        <v>-4.1099999998696148</v>
      </c>
      <c r="I40" s="95">
        <v>463611.69</v>
      </c>
      <c r="J40" s="20" t="s">
        <v>1129</v>
      </c>
      <c r="K40" s="96">
        <f t="shared" si="2"/>
        <v>-0.30999999999767169</v>
      </c>
      <c r="L40" s="95">
        <v>959884.07000000007</v>
      </c>
      <c r="M40" s="20" t="s">
        <v>1130</v>
      </c>
      <c r="N40" s="96">
        <f t="shared" si="3"/>
        <v>7.000000006519258E-2</v>
      </c>
      <c r="O40" s="95">
        <v>1033321.8699999998</v>
      </c>
      <c r="P40" s="20" t="s">
        <v>898</v>
      </c>
      <c r="Q40" s="96">
        <f t="shared" si="4"/>
        <v>894734.86999999976</v>
      </c>
      <c r="R40" s="95">
        <v>134210242.42999829</v>
      </c>
      <c r="S40" s="20">
        <v>134210600</v>
      </c>
      <c r="T40" s="96">
        <f t="shared" si="5"/>
        <v>-357.57000170648098</v>
      </c>
      <c r="U40" s="221">
        <f t="shared" si="13"/>
        <v>1</v>
      </c>
      <c r="W40" s="133" t="s">
        <v>46</v>
      </c>
      <c r="X40" s="114">
        <f t="shared" si="7"/>
        <v>0</v>
      </c>
      <c r="Y40" s="115">
        <f t="shared" si="8"/>
        <v>0</v>
      </c>
      <c r="Z40" s="115">
        <f t="shared" si="9"/>
        <v>0</v>
      </c>
      <c r="AA40" s="115">
        <f t="shared" si="10"/>
        <v>0</v>
      </c>
      <c r="AB40" s="115">
        <f t="shared" si="11"/>
        <v>1</v>
      </c>
      <c r="AC40" s="121">
        <f t="shared" si="12"/>
        <v>1</v>
      </c>
    </row>
    <row r="41" spans="1:29" ht="15.75">
      <c r="A41" s="255"/>
      <c r="B41" s="133" t="s">
        <v>47</v>
      </c>
      <c r="C41" s="95">
        <v>37709850.920000158</v>
      </c>
      <c r="D41" s="20"/>
      <c r="E41" s="96">
        <f t="shared" si="0"/>
        <v>37709850.920000158</v>
      </c>
      <c r="F41" s="95">
        <v>568272.4</v>
      </c>
      <c r="G41" s="20"/>
      <c r="H41" s="96">
        <f t="shared" si="1"/>
        <v>568272.4</v>
      </c>
      <c r="I41" s="95">
        <v>144287.59</v>
      </c>
      <c r="J41" s="20"/>
      <c r="K41" s="96">
        <f t="shared" si="2"/>
        <v>144287.59</v>
      </c>
      <c r="L41" s="95">
        <v>23163.54</v>
      </c>
      <c r="M41" s="20"/>
      <c r="N41" s="96">
        <f t="shared" si="3"/>
        <v>23163.54</v>
      </c>
      <c r="O41" s="95">
        <v>497582.35000000003</v>
      </c>
      <c r="P41" s="20"/>
      <c r="Q41" s="96">
        <f t="shared" si="4"/>
        <v>497582.35000000003</v>
      </c>
      <c r="R41" s="95">
        <v>36765120.220000155</v>
      </c>
      <c r="S41" s="20"/>
      <c r="T41" s="96">
        <f t="shared" si="5"/>
        <v>36765120.220000155</v>
      </c>
      <c r="U41" s="221">
        <f t="shared" si="13"/>
        <v>0</v>
      </c>
      <c r="W41" s="133" t="s">
        <v>47</v>
      </c>
      <c r="X41" s="114">
        <f t="shared" si="7"/>
        <v>0</v>
      </c>
      <c r="Y41" s="115">
        <f t="shared" si="8"/>
        <v>0</v>
      </c>
      <c r="Z41" s="115">
        <f t="shared" si="9"/>
        <v>0</v>
      </c>
      <c r="AA41" s="115">
        <f t="shared" si="10"/>
        <v>0</v>
      </c>
      <c r="AB41" s="115">
        <f t="shared" si="11"/>
        <v>0</v>
      </c>
      <c r="AC41" s="121">
        <f t="shared" si="12"/>
        <v>0</v>
      </c>
    </row>
    <row r="42" spans="1:29" ht="15.75">
      <c r="A42" s="255"/>
      <c r="B42" s="133" t="s">
        <v>48</v>
      </c>
      <c r="C42" s="95">
        <v>131999636.64999861</v>
      </c>
      <c r="D42" s="20"/>
      <c r="E42" s="96">
        <f t="shared" si="0"/>
        <v>131999636.64999861</v>
      </c>
      <c r="F42" s="95">
        <v>2489777.2700000014</v>
      </c>
      <c r="G42" s="20"/>
      <c r="H42" s="96">
        <f t="shared" si="1"/>
        <v>2489777.2700000014</v>
      </c>
      <c r="I42" s="95">
        <v>288645.08</v>
      </c>
      <c r="J42" s="20"/>
      <c r="K42" s="96">
        <f t="shared" si="2"/>
        <v>288645.08</v>
      </c>
      <c r="L42" s="95">
        <v>287258.53000000003</v>
      </c>
      <c r="M42" s="20"/>
      <c r="N42" s="96">
        <f t="shared" si="3"/>
        <v>287258.53000000003</v>
      </c>
      <c r="O42" s="95">
        <v>1574850.5400000003</v>
      </c>
      <c r="P42" s="20"/>
      <c r="Q42" s="96">
        <f t="shared" si="4"/>
        <v>1574850.5400000003</v>
      </c>
      <c r="R42" s="95">
        <v>135700901.20999861</v>
      </c>
      <c r="S42" s="20"/>
      <c r="T42" s="96">
        <f t="shared" si="5"/>
        <v>135700901.20999861</v>
      </c>
      <c r="U42" s="221">
        <f t="shared" si="13"/>
        <v>0</v>
      </c>
      <c r="W42" s="133" t="s">
        <v>48</v>
      </c>
      <c r="X42" s="114">
        <f t="shared" si="7"/>
        <v>0</v>
      </c>
      <c r="Y42" s="115">
        <f t="shared" si="8"/>
        <v>0</v>
      </c>
      <c r="Z42" s="115">
        <f t="shared" si="9"/>
        <v>0</v>
      </c>
      <c r="AA42" s="115">
        <f t="shared" si="10"/>
        <v>0</v>
      </c>
      <c r="AB42" s="115">
        <f t="shared" si="11"/>
        <v>0</v>
      </c>
      <c r="AC42" s="121">
        <f t="shared" si="12"/>
        <v>0</v>
      </c>
    </row>
    <row r="43" spans="1:29" ht="15.75">
      <c r="A43" s="255"/>
      <c r="B43" s="133" t="s">
        <v>49</v>
      </c>
      <c r="C43" s="95">
        <v>104167133.9899994</v>
      </c>
      <c r="D43" s="20"/>
      <c r="E43" s="96">
        <f t="shared" si="0"/>
        <v>104167133.9899994</v>
      </c>
      <c r="F43" s="95">
        <v>2466513.9899999988</v>
      </c>
      <c r="G43" s="20"/>
      <c r="H43" s="96">
        <f t="shared" si="1"/>
        <v>2466513.9899999988</v>
      </c>
      <c r="I43" s="95">
        <v>166855.53000000006</v>
      </c>
      <c r="J43" s="20"/>
      <c r="K43" s="96">
        <f t="shared" si="2"/>
        <v>166855.53000000006</v>
      </c>
      <c r="L43" s="95">
        <v>154950.76</v>
      </c>
      <c r="M43" s="20"/>
      <c r="N43" s="96">
        <f t="shared" si="3"/>
        <v>154950.76</v>
      </c>
      <c r="O43" s="95">
        <v>784057.48000000033</v>
      </c>
      <c r="P43" s="20"/>
      <c r="Q43" s="96">
        <f t="shared" si="4"/>
        <v>784057.48000000033</v>
      </c>
      <c r="R43" s="95">
        <v>129338369.2099994</v>
      </c>
      <c r="S43" s="20"/>
      <c r="T43" s="96">
        <f t="shared" si="5"/>
        <v>129338369.2099994</v>
      </c>
      <c r="U43" s="221">
        <f t="shared" si="13"/>
        <v>0</v>
      </c>
      <c r="W43" s="133" t="s">
        <v>49</v>
      </c>
      <c r="X43" s="114">
        <f t="shared" si="7"/>
        <v>0</v>
      </c>
      <c r="Y43" s="115">
        <f t="shared" si="8"/>
        <v>0</v>
      </c>
      <c r="Z43" s="115">
        <f t="shared" si="9"/>
        <v>0</v>
      </c>
      <c r="AA43" s="115">
        <f t="shared" si="10"/>
        <v>0</v>
      </c>
      <c r="AB43" s="115">
        <f t="shared" si="11"/>
        <v>0</v>
      </c>
      <c r="AC43" s="121">
        <f t="shared" si="12"/>
        <v>0</v>
      </c>
    </row>
    <row r="44" spans="1:29" ht="15.75">
      <c r="A44" s="256"/>
      <c r="B44" s="134" t="s">
        <v>50</v>
      </c>
      <c r="C44" s="97">
        <v>132601952.30999993</v>
      </c>
      <c r="D44" s="98"/>
      <c r="E44" s="99">
        <f t="shared" si="0"/>
        <v>132601952.30999993</v>
      </c>
      <c r="F44" s="97">
        <v>2236959.9900000007</v>
      </c>
      <c r="G44" s="98"/>
      <c r="H44" s="99">
        <f t="shared" si="1"/>
        <v>2236959.9900000007</v>
      </c>
      <c r="I44" s="97">
        <v>112145.84</v>
      </c>
      <c r="J44" s="98"/>
      <c r="K44" s="99">
        <f t="shared" si="2"/>
        <v>112145.84</v>
      </c>
      <c r="L44" s="97">
        <v>68525.77</v>
      </c>
      <c r="M44" s="98"/>
      <c r="N44" s="99">
        <f t="shared" si="3"/>
        <v>68525.77</v>
      </c>
      <c r="O44" s="97">
        <v>1022158.0599999996</v>
      </c>
      <c r="P44" s="98"/>
      <c r="Q44" s="99">
        <f t="shared" si="4"/>
        <v>1022158.0599999996</v>
      </c>
      <c r="R44" s="97">
        <v>129386454.32999992</v>
      </c>
      <c r="S44" s="98"/>
      <c r="T44" s="99">
        <f t="shared" si="5"/>
        <v>129386454.32999992</v>
      </c>
      <c r="U44" s="222">
        <f t="shared" si="13"/>
        <v>0</v>
      </c>
      <c r="W44" s="134" t="s">
        <v>50</v>
      </c>
      <c r="X44" s="118">
        <f t="shared" si="7"/>
        <v>0</v>
      </c>
      <c r="Y44" s="119">
        <f t="shared" si="8"/>
        <v>0</v>
      </c>
      <c r="Z44" s="119">
        <f t="shared" si="9"/>
        <v>0</v>
      </c>
      <c r="AA44" s="119">
        <f t="shared" si="10"/>
        <v>0</v>
      </c>
      <c r="AB44" s="119">
        <f t="shared" si="11"/>
        <v>0</v>
      </c>
      <c r="AC44" s="124">
        <f t="shared" si="12"/>
        <v>0</v>
      </c>
    </row>
    <row r="45" spans="1:29" ht="15.75" customHeight="1">
      <c r="A45" s="254">
        <v>42619</v>
      </c>
      <c r="B45" s="133" t="s">
        <v>42</v>
      </c>
      <c r="C45" s="95"/>
      <c r="D45" s="20"/>
      <c r="E45" s="96">
        <f t="shared" si="0"/>
        <v>0</v>
      </c>
      <c r="F45" s="95"/>
      <c r="G45" s="20"/>
      <c r="H45" s="96">
        <f t="shared" si="1"/>
        <v>0</v>
      </c>
      <c r="I45" s="95"/>
      <c r="J45" s="20"/>
      <c r="K45" s="96">
        <f t="shared" si="2"/>
        <v>0</v>
      </c>
      <c r="L45" s="95"/>
      <c r="M45" s="20"/>
      <c r="N45" s="96">
        <f t="shared" si="3"/>
        <v>0</v>
      </c>
      <c r="O45" s="95"/>
      <c r="P45" s="20"/>
      <c r="Q45" s="96">
        <f t="shared" si="4"/>
        <v>0</v>
      </c>
      <c r="R45" s="95"/>
      <c r="S45" s="20"/>
      <c r="T45" s="96">
        <f t="shared" si="5"/>
        <v>0</v>
      </c>
      <c r="U45" s="221">
        <f t="shared" si="13"/>
        <v>0</v>
      </c>
      <c r="W45" s="132" t="s">
        <v>42</v>
      </c>
      <c r="X45" s="110">
        <f t="shared" si="7"/>
        <v>0</v>
      </c>
      <c r="Y45" s="111">
        <f t="shared" si="8"/>
        <v>0</v>
      </c>
      <c r="Z45" s="111">
        <f t="shared" si="9"/>
        <v>0</v>
      </c>
      <c r="AA45" s="111">
        <f t="shared" si="10"/>
        <v>0</v>
      </c>
      <c r="AB45" s="111">
        <f t="shared" si="11"/>
        <v>0</v>
      </c>
      <c r="AC45" s="123">
        <f t="shared" si="12"/>
        <v>0</v>
      </c>
    </row>
    <row r="46" spans="1:29" ht="15.75">
      <c r="A46" s="255"/>
      <c r="B46" s="133" t="s">
        <v>43</v>
      </c>
      <c r="C46" s="95">
        <v>64443264.110000208</v>
      </c>
      <c r="D46" s="90"/>
      <c r="E46" s="96">
        <f t="shared" si="0"/>
        <v>64443264.110000208</v>
      </c>
      <c r="F46" s="95">
        <v>680907.82000000007</v>
      </c>
      <c r="G46" s="6"/>
      <c r="H46" s="96">
        <f t="shared" si="1"/>
        <v>680907.82000000007</v>
      </c>
      <c r="I46" s="95">
        <v>0</v>
      </c>
      <c r="J46" s="20"/>
      <c r="K46" s="96">
        <f t="shared" si="2"/>
        <v>0</v>
      </c>
      <c r="L46" s="95">
        <v>0</v>
      </c>
      <c r="M46" s="20"/>
      <c r="N46" s="96">
        <f t="shared" si="3"/>
        <v>0</v>
      </c>
      <c r="O46" s="95">
        <v>0</v>
      </c>
      <c r="P46" s="6"/>
      <c r="Q46" s="96">
        <f t="shared" si="4"/>
        <v>0</v>
      </c>
      <c r="R46" s="95">
        <v>63762356.290000208</v>
      </c>
      <c r="S46" s="6"/>
      <c r="T46" s="96">
        <f t="shared" si="5"/>
        <v>63762356.290000208</v>
      </c>
      <c r="U46" s="221">
        <f t="shared" si="13"/>
        <v>0</v>
      </c>
      <c r="W46" s="133" t="s">
        <v>43</v>
      </c>
      <c r="X46" s="114">
        <f t="shared" si="7"/>
        <v>0</v>
      </c>
      <c r="Y46" s="115">
        <f t="shared" si="8"/>
        <v>0</v>
      </c>
      <c r="Z46" s="115">
        <f t="shared" si="9"/>
        <v>0</v>
      </c>
      <c r="AA46" s="115">
        <f t="shared" si="10"/>
        <v>0</v>
      </c>
      <c r="AB46" s="115">
        <f t="shared" si="11"/>
        <v>0</v>
      </c>
      <c r="AC46" s="121">
        <f t="shared" si="12"/>
        <v>0</v>
      </c>
    </row>
    <row r="47" spans="1:29" ht="15.75">
      <c r="A47" s="255"/>
      <c r="B47" s="104" t="s">
        <v>44</v>
      </c>
      <c r="C47" s="95">
        <v>130137795.9899942</v>
      </c>
      <c r="D47" s="6">
        <v>48</v>
      </c>
      <c r="E47" s="96">
        <f t="shared" si="0"/>
        <v>130137747.9899942</v>
      </c>
      <c r="F47" s="95">
        <v>3591849.75</v>
      </c>
      <c r="G47" s="6" t="s">
        <v>899</v>
      </c>
      <c r="H47" s="96">
        <f t="shared" si="1"/>
        <v>-0.25</v>
      </c>
      <c r="I47" s="95">
        <v>655136.11</v>
      </c>
      <c r="J47" s="20" t="s">
        <v>1131</v>
      </c>
      <c r="K47" s="96">
        <f t="shared" si="2"/>
        <v>116762.10999999999</v>
      </c>
      <c r="L47" s="95">
        <v>552610.07000000007</v>
      </c>
      <c r="M47" s="20" t="s">
        <v>1132</v>
      </c>
      <c r="N47" s="96">
        <f t="shared" si="3"/>
        <v>7.000000006519258E-2</v>
      </c>
      <c r="O47" s="95">
        <v>0</v>
      </c>
      <c r="P47" s="6" t="s">
        <v>55</v>
      </c>
      <c r="Q47" s="96">
        <f t="shared" si="4"/>
        <v>0</v>
      </c>
      <c r="R47" s="95">
        <v>135494493.72999421</v>
      </c>
      <c r="S47" s="6">
        <v>135377700</v>
      </c>
      <c r="T47" s="96">
        <f t="shared" si="5"/>
        <v>116793.72999420762</v>
      </c>
      <c r="U47" s="221">
        <f t="shared" si="13"/>
        <v>1</v>
      </c>
      <c r="W47" s="104" t="s">
        <v>44</v>
      </c>
      <c r="X47" s="114">
        <f t="shared" si="7"/>
        <v>1</v>
      </c>
      <c r="Y47" s="115">
        <f t="shared" si="8"/>
        <v>0</v>
      </c>
      <c r="Z47" s="115">
        <f t="shared" si="9"/>
        <v>1</v>
      </c>
      <c r="AA47" s="115">
        <f t="shared" si="10"/>
        <v>0</v>
      </c>
      <c r="AB47" s="115">
        <f t="shared" si="11"/>
        <v>0</v>
      </c>
      <c r="AC47" s="121">
        <f t="shared" si="12"/>
        <v>1</v>
      </c>
    </row>
    <row r="48" spans="1:29" ht="15.75">
      <c r="A48" s="255"/>
      <c r="B48" s="133" t="s">
        <v>45</v>
      </c>
      <c r="C48" s="95">
        <v>75471799.611397848</v>
      </c>
      <c r="D48" s="6">
        <v>75471800</v>
      </c>
      <c r="E48" s="96">
        <f t="shared" si="0"/>
        <v>-0.38860215246677399</v>
      </c>
      <c r="F48" s="95">
        <v>1191049.3800000001</v>
      </c>
      <c r="G48" s="6" t="s">
        <v>900</v>
      </c>
      <c r="H48" s="96">
        <f t="shared" si="1"/>
        <v>-0.61999999987892807</v>
      </c>
      <c r="I48" s="95">
        <v>61272.6</v>
      </c>
      <c r="J48" s="20" t="s">
        <v>1133</v>
      </c>
      <c r="K48" s="96">
        <f t="shared" si="2"/>
        <v>0</v>
      </c>
      <c r="L48" s="95">
        <v>19417.34</v>
      </c>
      <c r="M48" s="20" t="s">
        <v>1134</v>
      </c>
      <c r="N48" s="96">
        <f t="shared" si="3"/>
        <v>4.0000000000873115E-2</v>
      </c>
      <c r="O48" s="95">
        <v>0</v>
      </c>
      <c r="P48" s="6" t="s">
        <v>55</v>
      </c>
      <c r="Q48" s="96">
        <f t="shared" si="4"/>
        <v>0</v>
      </c>
      <c r="R48" s="95">
        <v>74322605.491397843</v>
      </c>
      <c r="S48" s="6">
        <v>74322600</v>
      </c>
      <c r="T48" s="96">
        <f t="shared" si="5"/>
        <v>5.4913978427648544</v>
      </c>
      <c r="U48" s="221">
        <f t="shared" si="13"/>
        <v>1</v>
      </c>
      <c r="W48" s="133" t="s">
        <v>45</v>
      </c>
      <c r="X48" s="114">
        <f t="shared" si="7"/>
        <v>0</v>
      </c>
      <c r="Y48" s="115">
        <f t="shared" si="8"/>
        <v>0</v>
      </c>
      <c r="Z48" s="115">
        <f t="shared" si="9"/>
        <v>0</v>
      </c>
      <c r="AA48" s="115">
        <f t="shared" si="10"/>
        <v>0</v>
      </c>
      <c r="AB48" s="115">
        <f t="shared" si="11"/>
        <v>0</v>
      </c>
      <c r="AC48" s="121">
        <f t="shared" si="12"/>
        <v>0</v>
      </c>
    </row>
    <row r="49" spans="1:29" ht="15.75">
      <c r="A49" s="255"/>
      <c r="B49" s="133" t="s">
        <v>46</v>
      </c>
      <c r="C49" s="95">
        <v>134210242.42999829</v>
      </c>
      <c r="D49" s="6">
        <v>1432159968</v>
      </c>
      <c r="E49" s="96">
        <f t="shared" si="0"/>
        <v>-1297949725.5700016</v>
      </c>
      <c r="F49" s="95">
        <v>1985431.42</v>
      </c>
      <c r="G49" s="6" t="s">
        <v>901</v>
      </c>
      <c r="H49" s="96">
        <f t="shared" si="1"/>
        <v>1.4199999999254942</v>
      </c>
      <c r="I49" s="95">
        <v>133800.63999999998</v>
      </c>
      <c r="J49" s="20" t="s">
        <v>1135</v>
      </c>
      <c r="K49" s="96">
        <f t="shared" si="2"/>
        <v>-0.36000000001513399</v>
      </c>
      <c r="L49" s="95">
        <v>2387.87</v>
      </c>
      <c r="M49" s="20" t="s">
        <v>1136</v>
      </c>
      <c r="N49" s="96">
        <f t="shared" si="3"/>
        <v>0</v>
      </c>
      <c r="O49" s="95">
        <v>0</v>
      </c>
      <c r="P49" s="6" t="s">
        <v>902</v>
      </c>
      <c r="Q49" s="96">
        <f t="shared" si="4"/>
        <v>-325.66000000000003</v>
      </c>
      <c r="R49" s="95">
        <v>132356223.77999829</v>
      </c>
      <c r="S49" s="6">
        <v>132356300</v>
      </c>
      <c r="T49" s="96">
        <f t="shared" si="5"/>
        <v>-76.220001712441444</v>
      </c>
      <c r="U49" s="221">
        <f t="shared" si="13"/>
        <v>1</v>
      </c>
      <c r="W49" s="133" t="s">
        <v>46</v>
      </c>
      <c r="X49" s="114">
        <f t="shared" si="7"/>
        <v>1</v>
      </c>
      <c r="Y49" s="115">
        <f t="shared" si="8"/>
        <v>0</v>
      </c>
      <c r="Z49" s="115">
        <f t="shared" si="9"/>
        <v>0</v>
      </c>
      <c r="AA49" s="115">
        <f t="shared" si="10"/>
        <v>0</v>
      </c>
      <c r="AB49" s="115">
        <f t="shared" si="11"/>
        <v>0</v>
      </c>
      <c r="AC49" s="121">
        <f t="shared" si="12"/>
        <v>0</v>
      </c>
    </row>
    <row r="50" spans="1:29" ht="15.75">
      <c r="A50" s="255"/>
      <c r="B50" s="133" t="s">
        <v>47</v>
      </c>
      <c r="C50" s="95">
        <v>36765120.220000155</v>
      </c>
      <c r="D50" s="6"/>
      <c r="E50" s="96">
        <f t="shared" si="0"/>
        <v>36765120.220000155</v>
      </c>
      <c r="F50" s="95">
        <v>871699.93</v>
      </c>
      <c r="G50" s="6"/>
      <c r="H50" s="96">
        <f t="shared" si="1"/>
        <v>871699.93</v>
      </c>
      <c r="I50" s="95">
        <v>62251.270000000004</v>
      </c>
      <c r="J50" s="20"/>
      <c r="K50" s="96">
        <f t="shared" si="2"/>
        <v>62251.270000000004</v>
      </c>
      <c r="L50" s="95">
        <v>2847.88</v>
      </c>
      <c r="M50" s="20"/>
      <c r="N50" s="96">
        <f t="shared" si="3"/>
        <v>2847.88</v>
      </c>
      <c r="O50" s="95">
        <v>0</v>
      </c>
      <c r="P50" s="6"/>
      <c r="Q50" s="96">
        <f t="shared" si="4"/>
        <v>0</v>
      </c>
      <c r="R50" s="95">
        <v>37129793.77000016</v>
      </c>
      <c r="S50" s="6"/>
      <c r="T50" s="96">
        <f t="shared" si="5"/>
        <v>37129793.77000016</v>
      </c>
      <c r="U50" s="221">
        <f t="shared" si="13"/>
        <v>0</v>
      </c>
      <c r="W50" s="133" t="s">
        <v>47</v>
      </c>
      <c r="X50" s="114">
        <f t="shared" si="7"/>
        <v>0</v>
      </c>
      <c r="Y50" s="115">
        <f t="shared" si="8"/>
        <v>0</v>
      </c>
      <c r="Z50" s="115">
        <f t="shared" si="9"/>
        <v>0</v>
      </c>
      <c r="AA50" s="115">
        <f t="shared" si="10"/>
        <v>0</v>
      </c>
      <c r="AB50" s="115">
        <f t="shared" si="11"/>
        <v>0</v>
      </c>
      <c r="AC50" s="121">
        <f t="shared" si="12"/>
        <v>0</v>
      </c>
    </row>
    <row r="51" spans="1:29" ht="15.75">
      <c r="A51" s="255"/>
      <c r="B51" s="133" t="s">
        <v>48</v>
      </c>
      <c r="C51" s="95">
        <v>135700901.20999861</v>
      </c>
      <c r="D51" s="6"/>
      <c r="E51" s="96">
        <f t="shared" si="0"/>
        <v>135700901.20999861</v>
      </c>
      <c r="F51" s="95">
        <v>1522325.91</v>
      </c>
      <c r="G51" s="6"/>
      <c r="H51" s="96">
        <f t="shared" si="1"/>
        <v>1522325.91</v>
      </c>
      <c r="I51" s="95">
        <v>42162.789999999994</v>
      </c>
      <c r="J51" s="20"/>
      <c r="K51" s="96">
        <f t="shared" si="2"/>
        <v>42162.789999999994</v>
      </c>
      <c r="L51" s="95">
        <v>7867.74</v>
      </c>
      <c r="M51" s="20"/>
      <c r="N51" s="96">
        <f t="shared" si="3"/>
        <v>7867.74</v>
      </c>
      <c r="O51" s="95">
        <v>0</v>
      </c>
      <c r="P51" s="6"/>
      <c r="Q51" s="96">
        <f t="shared" si="4"/>
        <v>0</v>
      </c>
      <c r="R51" s="95">
        <v>144140543.34999862</v>
      </c>
      <c r="S51" s="6"/>
      <c r="T51" s="96">
        <f t="shared" si="5"/>
        <v>144140543.34999862</v>
      </c>
      <c r="U51" s="221">
        <f t="shared" si="13"/>
        <v>0</v>
      </c>
      <c r="W51" s="133" t="s">
        <v>48</v>
      </c>
      <c r="X51" s="114">
        <f t="shared" si="7"/>
        <v>0</v>
      </c>
      <c r="Y51" s="115">
        <f t="shared" si="8"/>
        <v>0</v>
      </c>
      <c r="Z51" s="115">
        <f t="shared" si="9"/>
        <v>0</v>
      </c>
      <c r="AA51" s="115">
        <f t="shared" si="10"/>
        <v>0</v>
      </c>
      <c r="AB51" s="115">
        <f t="shared" si="11"/>
        <v>0</v>
      </c>
      <c r="AC51" s="121">
        <f t="shared" si="12"/>
        <v>0</v>
      </c>
    </row>
    <row r="52" spans="1:29" ht="15.75">
      <c r="A52" s="255"/>
      <c r="B52" s="133" t="s">
        <v>49</v>
      </c>
      <c r="C52" s="95">
        <v>129338369.2099994</v>
      </c>
      <c r="D52" s="6"/>
      <c r="E52" s="96">
        <f t="shared" si="0"/>
        <v>129338369.2099994</v>
      </c>
      <c r="F52" s="95">
        <v>2049645.93</v>
      </c>
      <c r="G52" s="6"/>
      <c r="H52" s="96">
        <f t="shared" si="1"/>
        <v>2049645.93</v>
      </c>
      <c r="I52" s="95">
        <v>151229.71</v>
      </c>
      <c r="J52" s="20"/>
      <c r="K52" s="96">
        <f t="shared" si="2"/>
        <v>151229.71</v>
      </c>
      <c r="L52" s="95">
        <v>65575.08</v>
      </c>
      <c r="M52" s="20"/>
      <c r="N52" s="96">
        <f t="shared" si="3"/>
        <v>65575.08</v>
      </c>
      <c r="O52" s="95">
        <v>0</v>
      </c>
      <c r="P52" s="6"/>
      <c r="Q52" s="96">
        <f t="shared" si="4"/>
        <v>0</v>
      </c>
      <c r="R52" s="95">
        <v>127374377.90999939</v>
      </c>
      <c r="S52" s="6"/>
      <c r="T52" s="96">
        <f t="shared" si="5"/>
        <v>127374377.90999939</v>
      </c>
      <c r="U52" s="221">
        <f t="shared" si="13"/>
        <v>0</v>
      </c>
      <c r="W52" s="133" t="s">
        <v>49</v>
      </c>
      <c r="X52" s="114">
        <f t="shared" si="7"/>
        <v>0</v>
      </c>
      <c r="Y52" s="115">
        <f t="shared" si="8"/>
        <v>0</v>
      </c>
      <c r="Z52" s="115">
        <f t="shared" si="9"/>
        <v>0</v>
      </c>
      <c r="AA52" s="115">
        <f t="shared" si="10"/>
        <v>0</v>
      </c>
      <c r="AB52" s="115">
        <f t="shared" si="11"/>
        <v>0</v>
      </c>
      <c r="AC52" s="121">
        <f t="shared" si="12"/>
        <v>0</v>
      </c>
    </row>
    <row r="53" spans="1:29" ht="15.75">
      <c r="A53" s="256"/>
      <c r="B53" s="133" t="s">
        <v>50</v>
      </c>
      <c r="C53" s="95">
        <v>129386454.32999992</v>
      </c>
      <c r="D53" s="6"/>
      <c r="E53" s="96">
        <f t="shared" si="0"/>
        <v>129386454.32999992</v>
      </c>
      <c r="F53" s="95">
        <v>2227096.39</v>
      </c>
      <c r="G53" s="6"/>
      <c r="H53" s="96">
        <f t="shared" si="1"/>
        <v>2227096.39</v>
      </c>
      <c r="I53" s="95">
        <v>452080.48000000021</v>
      </c>
      <c r="J53" s="20"/>
      <c r="K53" s="96">
        <f t="shared" si="2"/>
        <v>452080.48000000021</v>
      </c>
      <c r="L53" s="95">
        <v>325366.03000000003</v>
      </c>
      <c r="M53" s="20"/>
      <c r="N53" s="96">
        <f t="shared" si="3"/>
        <v>325366.03000000003</v>
      </c>
      <c r="O53" s="95">
        <v>0</v>
      </c>
      <c r="P53" s="6"/>
      <c r="Q53" s="96">
        <f t="shared" si="4"/>
        <v>0</v>
      </c>
      <c r="R53" s="95">
        <v>127286072.38999993</v>
      </c>
      <c r="S53" s="6"/>
      <c r="T53" s="96">
        <f t="shared" si="5"/>
        <v>127286072.38999993</v>
      </c>
      <c r="U53" s="221">
        <f t="shared" si="13"/>
        <v>0</v>
      </c>
      <c r="W53" s="134" t="s">
        <v>50</v>
      </c>
      <c r="X53" s="118">
        <f t="shared" si="7"/>
        <v>0</v>
      </c>
      <c r="Y53" s="119">
        <f t="shared" si="8"/>
        <v>0</v>
      </c>
      <c r="Z53" s="119">
        <f t="shared" si="9"/>
        <v>0</v>
      </c>
      <c r="AA53" s="119">
        <f t="shared" si="10"/>
        <v>0</v>
      </c>
      <c r="AB53" s="119">
        <f t="shared" si="11"/>
        <v>0</v>
      </c>
      <c r="AC53" s="124">
        <f t="shared" si="12"/>
        <v>0</v>
      </c>
    </row>
    <row r="54" spans="1:29" ht="15.75" customHeight="1">
      <c r="A54" s="254">
        <v>42620</v>
      </c>
      <c r="B54" s="132" t="s">
        <v>42</v>
      </c>
      <c r="C54" s="92">
        <v>61145340.639999352</v>
      </c>
      <c r="D54" s="93"/>
      <c r="E54" s="94">
        <f t="shared" si="0"/>
        <v>61145340.639999352</v>
      </c>
      <c r="F54" s="92">
        <v>2055850.7100000004</v>
      </c>
      <c r="G54" s="93"/>
      <c r="H54" s="94">
        <f t="shared" si="1"/>
        <v>2055850.7100000004</v>
      </c>
      <c r="I54" s="92">
        <v>267564.14</v>
      </c>
      <c r="J54" s="93"/>
      <c r="K54" s="94">
        <f t="shared" si="2"/>
        <v>267564.14</v>
      </c>
      <c r="L54" s="92">
        <v>153026.35</v>
      </c>
      <c r="M54" s="93"/>
      <c r="N54" s="94">
        <f t="shared" si="3"/>
        <v>153026.35</v>
      </c>
      <c r="O54" s="92">
        <v>672749.98</v>
      </c>
      <c r="P54" s="93"/>
      <c r="Q54" s="94">
        <f t="shared" si="4"/>
        <v>672749.98</v>
      </c>
      <c r="R54" s="92">
        <v>60317593.189999364</v>
      </c>
      <c r="S54" s="93"/>
      <c r="T54" s="94">
        <f t="shared" si="5"/>
        <v>60317593.189999364</v>
      </c>
      <c r="U54" s="220">
        <f t="shared" si="13"/>
        <v>0</v>
      </c>
      <c r="W54" s="132" t="s">
        <v>42</v>
      </c>
      <c r="X54" s="114">
        <f t="shared" si="7"/>
        <v>0</v>
      </c>
      <c r="Y54" s="115">
        <f t="shared" si="8"/>
        <v>0</v>
      </c>
      <c r="Z54" s="115">
        <f t="shared" si="9"/>
        <v>0</v>
      </c>
      <c r="AA54" s="115">
        <f t="shared" si="10"/>
        <v>0</v>
      </c>
      <c r="AB54" s="115">
        <f t="shared" si="11"/>
        <v>0</v>
      </c>
      <c r="AC54" s="121">
        <f t="shared" si="12"/>
        <v>0</v>
      </c>
    </row>
    <row r="55" spans="1:29" ht="15.75">
      <c r="A55" s="255"/>
      <c r="B55" s="133" t="s">
        <v>43</v>
      </c>
      <c r="C55" s="95">
        <v>63762356.290000208</v>
      </c>
      <c r="D55" s="20">
        <v>63762400</v>
      </c>
      <c r="E55" s="96">
        <f t="shared" si="0"/>
        <v>-43.709999792277813</v>
      </c>
      <c r="F55" s="95">
        <v>592899.43999999971</v>
      </c>
      <c r="G55" s="20" t="s">
        <v>903</v>
      </c>
      <c r="H55" s="96">
        <f t="shared" si="1"/>
        <v>0.43999999971129</v>
      </c>
      <c r="I55" s="95">
        <v>74873.259999999995</v>
      </c>
      <c r="J55" s="20" t="s">
        <v>1137</v>
      </c>
      <c r="K55" s="96">
        <f t="shared" si="2"/>
        <v>-4.0000000008149073E-2</v>
      </c>
      <c r="L55" s="95">
        <v>41671.730000000003</v>
      </c>
      <c r="M55" s="20" t="s">
        <v>1138</v>
      </c>
      <c r="N55" s="96">
        <f t="shared" si="3"/>
        <v>3.0000000006111804E-2</v>
      </c>
      <c r="O55" s="95">
        <v>0</v>
      </c>
      <c r="P55" s="20" t="s">
        <v>55</v>
      </c>
      <c r="Q55" s="96">
        <f t="shared" si="4"/>
        <v>0</v>
      </c>
      <c r="R55" s="95">
        <v>63202658.380000211</v>
      </c>
      <c r="S55" s="20">
        <v>63202700</v>
      </c>
      <c r="T55" s="96">
        <f t="shared" si="5"/>
        <v>-41.619999788701534</v>
      </c>
      <c r="U55" s="221">
        <f t="shared" si="13"/>
        <v>1</v>
      </c>
      <c r="W55" s="133" t="s">
        <v>43</v>
      </c>
      <c r="X55" s="114">
        <f t="shared" si="7"/>
        <v>0</v>
      </c>
      <c r="Y55" s="115">
        <f t="shared" si="8"/>
        <v>0</v>
      </c>
      <c r="Z55" s="115">
        <f t="shared" si="9"/>
        <v>0</v>
      </c>
      <c r="AA55" s="115">
        <f t="shared" si="10"/>
        <v>0</v>
      </c>
      <c r="AB55" s="115">
        <f t="shared" si="11"/>
        <v>0</v>
      </c>
      <c r="AC55" s="121">
        <f t="shared" si="12"/>
        <v>0</v>
      </c>
    </row>
    <row r="56" spans="1:29" ht="15.75">
      <c r="A56" s="255"/>
      <c r="B56" s="104" t="s">
        <v>44</v>
      </c>
      <c r="C56" s="95">
        <v>135494493.72999421</v>
      </c>
      <c r="D56" s="20">
        <v>135377700</v>
      </c>
      <c r="E56" s="96">
        <f t="shared" si="0"/>
        <v>116793.72999420762</v>
      </c>
      <c r="F56" s="95">
        <v>5456908.5999999978</v>
      </c>
      <c r="G56" s="20" t="s">
        <v>904</v>
      </c>
      <c r="H56" s="96">
        <f t="shared" si="1"/>
        <v>-136131.40000000224</v>
      </c>
      <c r="I56" s="95">
        <v>414083.69</v>
      </c>
      <c r="J56" s="20" t="s">
        <v>55</v>
      </c>
      <c r="K56" s="96">
        <f t="shared" si="2"/>
        <v>414083.69</v>
      </c>
      <c r="L56" s="95">
        <v>249851.09</v>
      </c>
      <c r="M56" s="20" t="s">
        <v>55</v>
      </c>
      <c r="N56" s="96">
        <f t="shared" si="3"/>
        <v>249851.09</v>
      </c>
      <c r="O56" s="95">
        <v>843.44</v>
      </c>
      <c r="P56" s="20" t="s">
        <v>905</v>
      </c>
      <c r="Q56" s="96">
        <f t="shared" si="4"/>
        <v>0</v>
      </c>
      <c r="R56" s="95">
        <v>134027543.26999418</v>
      </c>
      <c r="S56" s="20">
        <v>0</v>
      </c>
      <c r="T56" s="96">
        <f t="shared" si="5"/>
        <v>134027543.26999418</v>
      </c>
      <c r="U56" s="221">
        <f t="shared" si="13"/>
        <v>1</v>
      </c>
      <c r="W56" s="104" t="s">
        <v>44</v>
      </c>
      <c r="X56" s="114">
        <f t="shared" si="7"/>
        <v>1</v>
      </c>
      <c r="Y56" s="115">
        <f t="shared" si="8"/>
        <v>1</v>
      </c>
      <c r="Z56" s="115">
        <f t="shared" si="9"/>
        <v>1</v>
      </c>
      <c r="AA56" s="115">
        <f t="shared" si="10"/>
        <v>1</v>
      </c>
      <c r="AB56" s="115">
        <f t="shared" si="11"/>
        <v>0</v>
      </c>
      <c r="AC56" s="121">
        <f t="shared" si="12"/>
        <v>0</v>
      </c>
    </row>
    <row r="57" spans="1:29" ht="15.75">
      <c r="A57" s="255"/>
      <c r="B57" s="133" t="s">
        <v>45</v>
      </c>
      <c r="C57" s="95">
        <v>74322605.491397843</v>
      </c>
      <c r="D57" s="20">
        <v>0</v>
      </c>
      <c r="E57" s="96">
        <f t="shared" si="0"/>
        <v>74322605.491397843</v>
      </c>
      <c r="F57" s="95">
        <v>1162541.2300000004</v>
      </c>
      <c r="G57" s="20"/>
      <c r="H57" s="96">
        <f t="shared" si="1"/>
        <v>1162541.2300000004</v>
      </c>
      <c r="I57" s="95">
        <v>729312.64</v>
      </c>
      <c r="J57" s="20"/>
      <c r="K57" s="96">
        <f t="shared" si="2"/>
        <v>729312.64</v>
      </c>
      <c r="L57" s="95">
        <v>283663.07</v>
      </c>
      <c r="M57" s="20"/>
      <c r="N57" s="96">
        <f t="shared" si="3"/>
        <v>283663.07</v>
      </c>
      <c r="O57" s="95">
        <v>0</v>
      </c>
      <c r="P57" s="20"/>
      <c r="Q57" s="96">
        <f t="shared" si="4"/>
        <v>0</v>
      </c>
      <c r="R57" s="95">
        <v>73605713.831397846</v>
      </c>
      <c r="S57" s="20">
        <v>0</v>
      </c>
      <c r="T57" s="96">
        <f t="shared" si="5"/>
        <v>73605713.831397846</v>
      </c>
      <c r="U57" s="221">
        <f t="shared" si="13"/>
        <v>0</v>
      </c>
      <c r="W57" s="133" t="s">
        <v>45</v>
      </c>
      <c r="X57" s="114">
        <f t="shared" si="7"/>
        <v>0</v>
      </c>
      <c r="Y57" s="115">
        <f t="shared" si="8"/>
        <v>0</v>
      </c>
      <c r="Z57" s="115">
        <f t="shared" si="9"/>
        <v>0</v>
      </c>
      <c r="AA57" s="115">
        <f t="shared" si="10"/>
        <v>0</v>
      </c>
      <c r="AB57" s="115">
        <f t="shared" si="11"/>
        <v>0</v>
      </c>
      <c r="AC57" s="121">
        <f t="shared" si="12"/>
        <v>0</v>
      </c>
    </row>
    <row r="58" spans="1:29" ht="15.75">
      <c r="A58" s="255"/>
      <c r="B58" s="133" t="s">
        <v>46</v>
      </c>
      <c r="C58" s="95">
        <v>132356223.77999829</v>
      </c>
      <c r="D58" s="20">
        <v>132356300</v>
      </c>
      <c r="E58" s="96">
        <f t="shared" si="0"/>
        <v>-76.220001712441444</v>
      </c>
      <c r="F58" s="95">
        <v>1785661.8400000005</v>
      </c>
      <c r="G58" s="20" t="s">
        <v>906</v>
      </c>
      <c r="H58" s="96">
        <f t="shared" si="1"/>
        <v>1.8400000005494803</v>
      </c>
      <c r="I58" s="95">
        <v>208973.64</v>
      </c>
      <c r="J58" s="20" t="s">
        <v>1139</v>
      </c>
      <c r="K58" s="96">
        <f t="shared" si="2"/>
        <v>-0.35999999998603016</v>
      </c>
      <c r="L58" s="95">
        <v>110668.38</v>
      </c>
      <c r="M58" s="20" t="s">
        <v>1140</v>
      </c>
      <c r="N58" s="96">
        <f t="shared" si="3"/>
        <v>0.38000000000465661</v>
      </c>
      <c r="O58" s="95">
        <v>0</v>
      </c>
      <c r="P58" s="20" t="s">
        <v>907</v>
      </c>
      <c r="Q58" s="96">
        <f t="shared" si="4"/>
        <v>-18969.3</v>
      </c>
      <c r="R58" s="95">
        <v>135024096.64999828</v>
      </c>
      <c r="S58" s="20">
        <v>135023700</v>
      </c>
      <c r="T58" s="96">
        <f t="shared" si="5"/>
        <v>396.64999827742577</v>
      </c>
      <c r="U58" s="221">
        <f t="shared" si="13"/>
        <v>1</v>
      </c>
      <c r="W58" s="133" t="s">
        <v>46</v>
      </c>
      <c r="X58" s="114">
        <f t="shared" si="7"/>
        <v>0</v>
      </c>
      <c r="Y58" s="115">
        <f t="shared" si="8"/>
        <v>0</v>
      </c>
      <c r="Z58" s="115">
        <f t="shared" si="9"/>
        <v>0</v>
      </c>
      <c r="AA58" s="115">
        <f t="shared" si="10"/>
        <v>0</v>
      </c>
      <c r="AB58" s="115">
        <f t="shared" si="11"/>
        <v>0</v>
      </c>
      <c r="AC58" s="121">
        <f t="shared" si="12"/>
        <v>1</v>
      </c>
    </row>
    <row r="59" spans="1:29" ht="15.75">
      <c r="A59" s="255"/>
      <c r="B59" s="133" t="s">
        <v>47</v>
      </c>
      <c r="C59" s="95">
        <v>37129793.77000016</v>
      </c>
      <c r="D59" s="20"/>
      <c r="E59" s="96">
        <f t="shared" si="0"/>
        <v>37129793.77000016</v>
      </c>
      <c r="F59" s="95">
        <v>920553.88000000012</v>
      </c>
      <c r="G59" s="20"/>
      <c r="H59" s="96">
        <f t="shared" si="1"/>
        <v>920553.88000000012</v>
      </c>
      <c r="I59" s="95">
        <v>77179.73</v>
      </c>
      <c r="J59" s="20"/>
      <c r="K59" s="96">
        <f t="shared" si="2"/>
        <v>77179.73</v>
      </c>
      <c r="L59" s="95">
        <v>114613.13</v>
      </c>
      <c r="M59" s="20"/>
      <c r="N59" s="96">
        <f t="shared" si="3"/>
        <v>114613.13</v>
      </c>
      <c r="O59" s="95">
        <v>0</v>
      </c>
      <c r="P59" s="20"/>
      <c r="Q59" s="96">
        <f t="shared" si="4"/>
        <v>0</v>
      </c>
      <c r="R59" s="95">
        <v>36172104.09000016</v>
      </c>
      <c r="S59" s="20"/>
      <c r="T59" s="96">
        <f t="shared" si="5"/>
        <v>36172104.09000016</v>
      </c>
      <c r="U59" s="221">
        <f t="shared" si="13"/>
        <v>0</v>
      </c>
      <c r="W59" s="133" t="s">
        <v>47</v>
      </c>
      <c r="X59" s="114">
        <f t="shared" si="7"/>
        <v>0</v>
      </c>
      <c r="Y59" s="115">
        <f t="shared" si="8"/>
        <v>0</v>
      </c>
      <c r="Z59" s="115">
        <f t="shared" si="9"/>
        <v>0</v>
      </c>
      <c r="AA59" s="115">
        <f t="shared" si="10"/>
        <v>0</v>
      </c>
      <c r="AB59" s="115">
        <f t="shared" si="11"/>
        <v>0</v>
      </c>
      <c r="AC59" s="121">
        <f t="shared" si="12"/>
        <v>0</v>
      </c>
    </row>
    <row r="60" spans="1:29" ht="16.5" customHeight="1">
      <c r="A60" s="255"/>
      <c r="B60" s="133" t="s">
        <v>48</v>
      </c>
      <c r="C60" s="95">
        <v>144140543.34999862</v>
      </c>
      <c r="D60" s="20"/>
      <c r="E60" s="96">
        <f t="shared" si="0"/>
        <v>144140543.34999862</v>
      </c>
      <c r="F60" s="95">
        <v>2196543.6000000006</v>
      </c>
      <c r="G60" s="20"/>
      <c r="H60" s="96">
        <f t="shared" si="1"/>
        <v>2196543.6000000006</v>
      </c>
      <c r="I60" s="95">
        <v>130157.2</v>
      </c>
      <c r="J60" s="20"/>
      <c r="K60" s="96">
        <f t="shared" si="2"/>
        <v>130157.2</v>
      </c>
      <c r="L60" s="95">
        <v>161458.49</v>
      </c>
      <c r="M60" s="20"/>
      <c r="N60" s="96">
        <f t="shared" si="3"/>
        <v>161458.49</v>
      </c>
      <c r="O60" s="95">
        <v>430.55</v>
      </c>
      <c r="P60" s="20"/>
      <c r="Q60" s="96">
        <f t="shared" si="4"/>
        <v>430.55</v>
      </c>
      <c r="R60" s="95">
        <v>143743287.14999864</v>
      </c>
      <c r="S60" s="20"/>
      <c r="T60" s="96">
        <f t="shared" si="5"/>
        <v>143743287.14999864</v>
      </c>
      <c r="U60" s="221">
        <f t="shared" si="13"/>
        <v>0</v>
      </c>
      <c r="W60" s="133" t="s">
        <v>48</v>
      </c>
      <c r="X60" s="114">
        <f t="shared" si="7"/>
        <v>0</v>
      </c>
      <c r="Y60" s="115">
        <f t="shared" si="8"/>
        <v>0</v>
      </c>
      <c r="Z60" s="115">
        <f t="shared" si="9"/>
        <v>0</v>
      </c>
      <c r="AA60" s="115">
        <f t="shared" si="10"/>
        <v>0</v>
      </c>
      <c r="AB60" s="115">
        <f t="shared" si="11"/>
        <v>0</v>
      </c>
      <c r="AC60" s="121">
        <f t="shared" si="12"/>
        <v>0</v>
      </c>
    </row>
    <row r="61" spans="1:29" ht="15.75">
      <c r="A61" s="255"/>
      <c r="B61" s="133" t="s">
        <v>49</v>
      </c>
      <c r="C61" s="95"/>
      <c r="D61" s="20"/>
      <c r="E61" s="96">
        <f t="shared" si="0"/>
        <v>0</v>
      </c>
      <c r="F61" s="95"/>
      <c r="G61" s="20"/>
      <c r="H61" s="96">
        <f t="shared" si="1"/>
        <v>0</v>
      </c>
      <c r="I61" s="95"/>
      <c r="J61" s="20"/>
      <c r="K61" s="96">
        <f t="shared" si="2"/>
        <v>0</v>
      </c>
      <c r="L61" s="95"/>
      <c r="M61" s="20"/>
      <c r="N61" s="96">
        <f t="shared" si="3"/>
        <v>0</v>
      </c>
      <c r="O61" s="95"/>
      <c r="P61" s="20"/>
      <c r="Q61" s="96">
        <f t="shared" si="4"/>
        <v>0</v>
      </c>
      <c r="R61" s="95"/>
      <c r="S61" s="20"/>
      <c r="T61" s="96">
        <f t="shared" si="5"/>
        <v>0</v>
      </c>
      <c r="U61" s="221">
        <f t="shared" si="13"/>
        <v>0</v>
      </c>
      <c r="W61" s="133" t="s">
        <v>49</v>
      </c>
      <c r="X61" s="114">
        <f t="shared" si="7"/>
        <v>0</v>
      </c>
      <c r="Y61" s="115">
        <f t="shared" si="8"/>
        <v>0</v>
      </c>
      <c r="Z61" s="115">
        <f t="shared" si="9"/>
        <v>0</v>
      </c>
      <c r="AA61" s="115">
        <f t="shared" si="10"/>
        <v>0</v>
      </c>
      <c r="AB61" s="115">
        <f t="shared" si="11"/>
        <v>0</v>
      </c>
      <c r="AC61" s="121">
        <f t="shared" si="12"/>
        <v>0</v>
      </c>
    </row>
    <row r="62" spans="1:29" ht="15.75">
      <c r="A62" s="256"/>
      <c r="B62" s="134" t="s">
        <v>50</v>
      </c>
      <c r="C62" s="97">
        <v>127286072.38999993</v>
      </c>
      <c r="D62" s="98"/>
      <c r="E62" s="99">
        <f t="shared" si="0"/>
        <v>127286072.38999993</v>
      </c>
      <c r="F62" s="97">
        <v>1456926.6300000006</v>
      </c>
      <c r="G62" s="98"/>
      <c r="H62" s="99">
        <f t="shared" si="1"/>
        <v>1456926.6300000006</v>
      </c>
      <c r="I62" s="97">
        <v>161272.35</v>
      </c>
      <c r="J62" s="98"/>
      <c r="K62" s="99">
        <f t="shared" si="2"/>
        <v>161272.35</v>
      </c>
      <c r="L62" s="97">
        <v>7693.95</v>
      </c>
      <c r="M62" s="98"/>
      <c r="N62" s="99">
        <f t="shared" si="3"/>
        <v>7693.95</v>
      </c>
      <c r="O62" s="97">
        <v>0</v>
      </c>
      <c r="P62" s="98"/>
      <c r="Q62" s="99">
        <f t="shared" si="4"/>
        <v>0</v>
      </c>
      <c r="R62" s="97">
        <v>125982724.15999992</v>
      </c>
      <c r="S62" s="98"/>
      <c r="T62" s="99">
        <f t="shared" si="5"/>
        <v>125982724.15999992</v>
      </c>
      <c r="U62" s="222">
        <f t="shared" si="13"/>
        <v>0</v>
      </c>
      <c r="W62" s="134" t="s">
        <v>50</v>
      </c>
      <c r="X62" s="114">
        <f t="shared" si="7"/>
        <v>0</v>
      </c>
      <c r="Y62" s="115">
        <f t="shared" si="8"/>
        <v>0</v>
      </c>
      <c r="Z62" s="115">
        <f t="shared" si="9"/>
        <v>0</v>
      </c>
      <c r="AA62" s="115">
        <f t="shared" si="10"/>
        <v>0</v>
      </c>
      <c r="AB62" s="115">
        <f t="shared" si="11"/>
        <v>0</v>
      </c>
      <c r="AC62" s="121">
        <f t="shared" si="12"/>
        <v>0</v>
      </c>
    </row>
    <row r="63" spans="1:29" ht="15.75" customHeight="1">
      <c r="A63" s="254">
        <v>42621</v>
      </c>
      <c r="B63" s="133" t="s">
        <v>42</v>
      </c>
      <c r="C63" s="95">
        <v>60317593.189999364</v>
      </c>
      <c r="D63" s="20"/>
      <c r="E63" s="96">
        <f t="shared" si="0"/>
        <v>60317593.189999364</v>
      </c>
      <c r="F63" s="95">
        <v>687381.21000000043</v>
      </c>
      <c r="G63" s="20"/>
      <c r="H63" s="96">
        <f t="shared" si="1"/>
        <v>687381.21000000043</v>
      </c>
      <c r="I63" s="95">
        <v>9002.7000000000044</v>
      </c>
      <c r="J63" s="20"/>
      <c r="K63" s="96">
        <f t="shared" si="2"/>
        <v>9002.7000000000044</v>
      </c>
      <c r="L63" s="95">
        <v>0</v>
      </c>
      <c r="M63" s="20"/>
      <c r="N63" s="96">
        <f t="shared" si="3"/>
        <v>0</v>
      </c>
      <c r="O63" s="95">
        <v>0</v>
      </c>
      <c r="P63" s="20"/>
      <c r="Q63" s="96">
        <f t="shared" si="4"/>
        <v>0</v>
      </c>
      <c r="R63" s="95">
        <v>59639214.679999374</v>
      </c>
      <c r="S63" s="20"/>
      <c r="T63" s="96">
        <f t="shared" si="5"/>
        <v>59639214.679999374</v>
      </c>
      <c r="U63" s="221">
        <f t="shared" si="13"/>
        <v>0</v>
      </c>
      <c r="W63" s="132" t="s">
        <v>42</v>
      </c>
      <c r="X63" s="110">
        <f t="shared" si="7"/>
        <v>0</v>
      </c>
      <c r="Y63" s="111">
        <f t="shared" si="8"/>
        <v>0</v>
      </c>
      <c r="Z63" s="111">
        <f t="shared" si="9"/>
        <v>0</v>
      </c>
      <c r="AA63" s="111">
        <f t="shared" si="10"/>
        <v>0</v>
      </c>
      <c r="AB63" s="111">
        <f t="shared" si="11"/>
        <v>0</v>
      </c>
      <c r="AC63" s="123">
        <f t="shared" si="12"/>
        <v>0</v>
      </c>
    </row>
    <row r="64" spans="1:29" ht="15.75">
      <c r="A64" s="255"/>
      <c r="B64" s="133" t="s">
        <v>43</v>
      </c>
      <c r="C64" s="95"/>
      <c r="D64" s="20"/>
      <c r="E64" s="96">
        <f t="shared" si="0"/>
        <v>0</v>
      </c>
      <c r="F64" s="95"/>
      <c r="G64" s="20"/>
      <c r="H64" s="96">
        <f t="shared" si="1"/>
        <v>0</v>
      </c>
      <c r="I64" s="95"/>
      <c r="J64" s="20"/>
      <c r="K64" s="96">
        <f t="shared" si="2"/>
        <v>0</v>
      </c>
      <c r="L64" s="95"/>
      <c r="M64" s="20"/>
      <c r="N64" s="96">
        <f t="shared" si="3"/>
        <v>0</v>
      </c>
      <c r="O64" s="95"/>
      <c r="P64" s="20"/>
      <c r="Q64" s="96">
        <f t="shared" si="4"/>
        <v>0</v>
      </c>
      <c r="R64" s="95"/>
      <c r="S64" s="20"/>
      <c r="T64" s="96">
        <f t="shared" si="5"/>
        <v>0</v>
      </c>
      <c r="U64" s="221">
        <f t="shared" si="13"/>
        <v>0</v>
      </c>
      <c r="W64" s="133" t="s">
        <v>43</v>
      </c>
      <c r="X64" s="114">
        <f t="shared" si="7"/>
        <v>0</v>
      </c>
      <c r="Y64" s="115">
        <f t="shared" si="8"/>
        <v>0</v>
      </c>
      <c r="Z64" s="115">
        <f t="shared" si="9"/>
        <v>0</v>
      </c>
      <c r="AA64" s="115">
        <f t="shared" si="10"/>
        <v>0</v>
      </c>
      <c r="AB64" s="115">
        <f t="shared" si="11"/>
        <v>0</v>
      </c>
      <c r="AC64" s="121">
        <f t="shared" si="12"/>
        <v>0</v>
      </c>
    </row>
    <row r="65" spans="1:29" ht="15.75">
      <c r="A65" s="255"/>
      <c r="B65" s="104" t="s">
        <v>44</v>
      </c>
      <c r="C65" s="95">
        <v>134027543.26999418</v>
      </c>
      <c r="D65" s="20">
        <v>134027200</v>
      </c>
      <c r="E65" s="96">
        <f t="shared" si="0"/>
        <v>343.26999418437481</v>
      </c>
      <c r="F65" s="95">
        <v>2732387.4899999988</v>
      </c>
      <c r="G65" s="20" t="s">
        <v>908</v>
      </c>
      <c r="H65" s="96">
        <f t="shared" si="1"/>
        <v>-2.5100000011734664</v>
      </c>
      <c r="I65" s="95">
        <v>69979.580000000031</v>
      </c>
      <c r="J65" s="20" t="s">
        <v>1141</v>
      </c>
      <c r="K65" s="96">
        <f t="shared" si="2"/>
        <v>-1.9999999974970706E-2</v>
      </c>
      <c r="L65" s="95">
        <v>7409.7300000000005</v>
      </c>
      <c r="M65" s="20" t="s">
        <v>1142</v>
      </c>
      <c r="N65" s="96">
        <f t="shared" si="3"/>
        <v>0</v>
      </c>
      <c r="O65" s="95">
        <v>769152.93999999971</v>
      </c>
      <c r="P65" s="20" t="s">
        <v>909</v>
      </c>
      <c r="Q65" s="96">
        <f t="shared" si="4"/>
        <v>-6.0000000288709998E-2</v>
      </c>
      <c r="R65" s="95">
        <v>130588572.68999419</v>
      </c>
      <c r="S65" s="20">
        <v>130588300</v>
      </c>
      <c r="T65" s="96">
        <f t="shared" si="5"/>
        <v>272.68999418616295</v>
      </c>
      <c r="U65" s="221">
        <f t="shared" si="13"/>
        <v>1</v>
      </c>
      <c r="W65" s="104" t="s">
        <v>44</v>
      </c>
      <c r="X65" s="114">
        <f t="shared" si="7"/>
        <v>1</v>
      </c>
      <c r="Y65" s="115">
        <f t="shared" si="8"/>
        <v>0</v>
      </c>
      <c r="Z65" s="115">
        <f t="shared" si="9"/>
        <v>0</v>
      </c>
      <c r="AA65" s="115">
        <f t="shared" si="10"/>
        <v>0</v>
      </c>
      <c r="AB65" s="115">
        <f t="shared" si="11"/>
        <v>0</v>
      </c>
      <c r="AC65" s="121">
        <f t="shared" si="12"/>
        <v>1</v>
      </c>
    </row>
    <row r="66" spans="1:29" ht="15.75">
      <c r="A66" s="255"/>
      <c r="B66" s="133" t="s">
        <v>45</v>
      </c>
      <c r="C66" s="95">
        <v>73605713.831397846</v>
      </c>
      <c r="D66" s="20">
        <v>73605700</v>
      </c>
      <c r="E66" s="96">
        <f t="shared" si="0"/>
        <v>13.831397846341133</v>
      </c>
      <c r="F66" s="95">
        <v>1202156.05</v>
      </c>
      <c r="G66" s="20" t="s">
        <v>910</v>
      </c>
      <c r="H66" s="96">
        <f t="shared" si="1"/>
        <v>-3.9499999999534339</v>
      </c>
      <c r="I66" s="95">
        <v>117301.39</v>
      </c>
      <c r="J66" s="20" t="s">
        <v>1143</v>
      </c>
      <c r="K66" s="96">
        <f t="shared" si="2"/>
        <v>0.38999999999941792</v>
      </c>
      <c r="L66" s="95">
        <v>27499.369999999992</v>
      </c>
      <c r="M66" s="20" t="s">
        <v>1144</v>
      </c>
      <c r="N66" s="96">
        <f t="shared" si="3"/>
        <v>-3.0000000009749783E-2</v>
      </c>
      <c r="O66" s="95">
        <v>1090587.5400000005</v>
      </c>
      <c r="P66" s="20" t="s">
        <v>911</v>
      </c>
      <c r="Q66" s="96">
        <f t="shared" si="4"/>
        <v>-2.4599999994970858</v>
      </c>
      <c r="R66" s="95">
        <v>77747429.291397855</v>
      </c>
      <c r="S66" s="20">
        <v>235517792</v>
      </c>
      <c r="T66" s="96">
        <f t="shared" si="5"/>
        <v>-157770362.70860213</v>
      </c>
      <c r="U66" s="221">
        <f t="shared" si="13"/>
        <v>1</v>
      </c>
      <c r="W66" s="133" t="s">
        <v>45</v>
      </c>
      <c r="X66" s="114">
        <f t="shared" si="7"/>
        <v>0</v>
      </c>
      <c r="Y66" s="115">
        <f t="shared" si="8"/>
        <v>0</v>
      </c>
      <c r="Z66" s="115">
        <f t="shared" si="9"/>
        <v>0</v>
      </c>
      <c r="AA66" s="115">
        <f t="shared" si="10"/>
        <v>0</v>
      </c>
      <c r="AB66" s="115">
        <f t="shared" si="11"/>
        <v>0</v>
      </c>
      <c r="AC66" s="121">
        <f t="shared" si="12"/>
        <v>1</v>
      </c>
    </row>
    <row r="67" spans="1:29" ht="15.75">
      <c r="A67" s="255"/>
      <c r="B67" s="133" t="s">
        <v>46</v>
      </c>
      <c r="C67" s="95">
        <v>135024096.64999828</v>
      </c>
      <c r="D67" s="20">
        <v>135023700</v>
      </c>
      <c r="E67" s="96">
        <f t="shared" si="0"/>
        <v>396.64999827742577</v>
      </c>
      <c r="F67" s="95">
        <v>1839876.9799999997</v>
      </c>
      <c r="G67" s="20" t="s">
        <v>912</v>
      </c>
      <c r="H67" s="96">
        <f t="shared" si="1"/>
        <v>-3.0200000002514571</v>
      </c>
      <c r="I67" s="95">
        <v>262076.18999999997</v>
      </c>
      <c r="J67" s="20" t="s">
        <v>1145</v>
      </c>
      <c r="K67" s="96">
        <f t="shared" si="2"/>
        <v>0.18999999997322448</v>
      </c>
      <c r="L67" s="95">
        <v>15880.23</v>
      </c>
      <c r="M67" s="20" t="s">
        <v>1146</v>
      </c>
      <c r="N67" s="96">
        <f t="shared" si="3"/>
        <v>-999.97000000000116</v>
      </c>
      <c r="O67" s="95">
        <v>1067533.48</v>
      </c>
      <c r="P67" s="20" t="s">
        <v>913</v>
      </c>
      <c r="Q67" s="96">
        <f t="shared" si="4"/>
        <v>1049084.48</v>
      </c>
      <c r="R67" s="95">
        <v>132369440.42999829</v>
      </c>
      <c r="S67" s="20">
        <v>132369800</v>
      </c>
      <c r="T67" s="96">
        <f t="shared" si="5"/>
        <v>-359.57000170648098</v>
      </c>
      <c r="U67" s="221">
        <f t="shared" si="13"/>
        <v>1</v>
      </c>
      <c r="W67" s="133" t="s">
        <v>46</v>
      </c>
      <c r="X67" s="114">
        <f t="shared" si="7"/>
        <v>1</v>
      </c>
      <c r="Y67" s="115">
        <f t="shared" si="8"/>
        <v>0</v>
      </c>
      <c r="Z67" s="115">
        <f t="shared" si="9"/>
        <v>0</v>
      </c>
      <c r="AA67" s="115">
        <f t="shared" si="10"/>
        <v>1</v>
      </c>
      <c r="AB67" s="115">
        <f t="shared" si="11"/>
        <v>1</v>
      </c>
      <c r="AC67" s="121">
        <f t="shared" si="12"/>
        <v>1</v>
      </c>
    </row>
    <row r="68" spans="1:29" ht="15.75">
      <c r="A68" s="255"/>
      <c r="B68" s="133" t="s">
        <v>47</v>
      </c>
      <c r="C68" s="95">
        <v>36172104.09000016</v>
      </c>
      <c r="D68" s="20"/>
      <c r="E68" s="96">
        <f t="shared" si="0"/>
        <v>36172104.09000016</v>
      </c>
      <c r="F68" s="95">
        <v>633971.9</v>
      </c>
      <c r="G68" s="20"/>
      <c r="H68" s="96">
        <f t="shared" si="1"/>
        <v>633971.9</v>
      </c>
      <c r="I68" s="95">
        <v>33108.009999999995</v>
      </c>
      <c r="J68" s="20"/>
      <c r="K68" s="96">
        <f t="shared" si="2"/>
        <v>33108.009999999995</v>
      </c>
      <c r="L68" s="95">
        <v>3878.4399999999996</v>
      </c>
      <c r="M68" s="20"/>
      <c r="N68" s="96">
        <f t="shared" si="3"/>
        <v>3878.4399999999996</v>
      </c>
      <c r="O68" s="95">
        <v>433334.84000000026</v>
      </c>
      <c r="P68" s="20"/>
      <c r="Q68" s="96">
        <f t="shared" si="4"/>
        <v>433334.84000000026</v>
      </c>
      <c r="R68" s="95">
        <v>36999946.240000159</v>
      </c>
      <c r="S68" s="20"/>
      <c r="T68" s="96">
        <f t="shared" si="5"/>
        <v>36999946.240000159</v>
      </c>
      <c r="U68" s="221">
        <f t="shared" si="13"/>
        <v>0</v>
      </c>
      <c r="W68" s="133" t="s">
        <v>47</v>
      </c>
      <c r="X68" s="114">
        <f t="shared" si="7"/>
        <v>0</v>
      </c>
      <c r="Y68" s="115">
        <f t="shared" si="8"/>
        <v>0</v>
      </c>
      <c r="Z68" s="115">
        <f t="shared" si="9"/>
        <v>0</v>
      </c>
      <c r="AA68" s="115">
        <f t="shared" si="10"/>
        <v>0</v>
      </c>
      <c r="AB68" s="115">
        <f t="shared" si="11"/>
        <v>0</v>
      </c>
      <c r="AC68" s="121">
        <f t="shared" si="12"/>
        <v>0</v>
      </c>
    </row>
    <row r="69" spans="1:29" ht="15.75">
      <c r="A69" s="255"/>
      <c r="B69" s="133" t="s">
        <v>48</v>
      </c>
      <c r="C69" s="95">
        <v>143743287.14999864</v>
      </c>
      <c r="D69" s="20"/>
      <c r="E69" s="96">
        <f t="shared" si="0"/>
        <v>143743287.14999864</v>
      </c>
      <c r="F69" s="95">
        <v>1820453.76</v>
      </c>
      <c r="G69" s="20"/>
      <c r="H69" s="96">
        <f t="shared" si="1"/>
        <v>1820453.76</v>
      </c>
      <c r="I69" s="95">
        <v>103061.93999999999</v>
      </c>
      <c r="J69" s="20"/>
      <c r="K69" s="96">
        <f t="shared" si="2"/>
        <v>103061.93999999999</v>
      </c>
      <c r="L69" s="95">
        <v>284671.77</v>
      </c>
      <c r="M69" s="20"/>
      <c r="N69" s="96">
        <f t="shared" si="3"/>
        <v>284671.77</v>
      </c>
      <c r="O69" s="95">
        <v>1199576.6799999992</v>
      </c>
      <c r="P69" s="20"/>
      <c r="Q69" s="96">
        <f t="shared" si="4"/>
        <v>1199576.6799999992</v>
      </c>
      <c r="R69" s="95">
        <v>147162799.07999861</v>
      </c>
      <c r="S69" s="20"/>
      <c r="T69" s="96">
        <f t="shared" si="5"/>
        <v>147162799.07999861</v>
      </c>
      <c r="U69" s="221">
        <f t="shared" si="13"/>
        <v>0</v>
      </c>
      <c r="W69" s="133" t="s">
        <v>48</v>
      </c>
      <c r="X69" s="114">
        <f t="shared" si="7"/>
        <v>0</v>
      </c>
      <c r="Y69" s="115">
        <f t="shared" si="8"/>
        <v>0</v>
      </c>
      <c r="Z69" s="115">
        <f t="shared" si="9"/>
        <v>0</v>
      </c>
      <c r="AA69" s="115">
        <f t="shared" si="10"/>
        <v>0</v>
      </c>
      <c r="AB69" s="115">
        <f t="shared" si="11"/>
        <v>0</v>
      </c>
      <c r="AC69" s="121">
        <f t="shared" si="12"/>
        <v>0</v>
      </c>
    </row>
    <row r="70" spans="1:29" ht="15.75">
      <c r="A70" s="255"/>
      <c r="B70" s="133" t="s">
        <v>49</v>
      </c>
      <c r="C70" s="95">
        <v>127374377.90999939</v>
      </c>
      <c r="D70" s="20"/>
      <c r="E70" s="96">
        <f t="shared" si="0"/>
        <v>127374377.90999939</v>
      </c>
      <c r="F70" s="95">
        <v>4672865.29</v>
      </c>
      <c r="G70" s="20"/>
      <c r="H70" s="96">
        <f t="shared" si="1"/>
        <v>4672865.29</v>
      </c>
      <c r="I70" s="95">
        <v>420810.41000000003</v>
      </c>
      <c r="J70" s="20"/>
      <c r="K70" s="96">
        <f t="shared" si="2"/>
        <v>420810.41000000003</v>
      </c>
      <c r="L70" s="95">
        <v>796881.1399999999</v>
      </c>
      <c r="M70" s="20"/>
      <c r="N70" s="96">
        <f t="shared" si="3"/>
        <v>796881.1399999999</v>
      </c>
      <c r="O70" s="95">
        <v>1095191.0600000005</v>
      </c>
      <c r="P70" s="20"/>
      <c r="Q70" s="96">
        <f t="shared" si="4"/>
        <v>1095191.0600000005</v>
      </c>
      <c r="R70" s="95">
        <v>150077127.76999944</v>
      </c>
      <c r="S70" s="20"/>
      <c r="T70" s="96">
        <f t="shared" si="5"/>
        <v>150077127.76999944</v>
      </c>
      <c r="U70" s="221">
        <f t="shared" si="13"/>
        <v>0</v>
      </c>
      <c r="W70" s="133" t="s">
        <v>49</v>
      </c>
      <c r="X70" s="114">
        <f t="shared" si="7"/>
        <v>0</v>
      </c>
      <c r="Y70" s="115">
        <f t="shared" si="8"/>
        <v>0</v>
      </c>
      <c r="Z70" s="115">
        <f t="shared" si="9"/>
        <v>0</v>
      </c>
      <c r="AA70" s="115">
        <f t="shared" si="10"/>
        <v>0</v>
      </c>
      <c r="AB70" s="115">
        <f t="shared" si="11"/>
        <v>0</v>
      </c>
      <c r="AC70" s="121">
        <f t="shared" si="12"/>
        <v>0</v>
      </c>
    </row>
    <row r="71" spans="1:29" ht="15.75">
      <c r="A71" s="255"/>
      <c r="B71" s="133" t="s">
        <v>50</v>
      </c>
      <c r="C71" s="95">
        <v>125982724.15999992</v>
      </c>
      <c r="D71" s="20"/>
      <c r="E71" s="96">
        <f t="shared" si="0"/>
        <v>125982724.15999992</v>
      </c>
      <c r="F71" s="95">
        <v>1265059.46</v>
      </c>
      <c r="G71" s="20"/>
      <c r="H71" s="96">
        <f t="shared" si="1"/>
        <v>1265059.46</v>
      </c>
      <c r="I71" s="95">
        <v>330521.87</v>
      </c>
      <c r="J71" s="20"/>
      <c r="K71" s="96">
        <f t="shared" si="2"/>
        <v>330521.87</v>
      </c>
      <c r="L71" s="95">
        <v>277093.27</v>
      </c>
      <c r="M71" s="20"/>
      <c r="N71" s="96">
        <f t="shared" si="3"/>
        <v>277093.27</v>
      </c>
      <c r="O71" s="95">
        <v>1135580.0800000005</v>
      </c>
      <c r="P71" s="20"/>
      <c r="Q71" s="96">
        <f t="shared" si="4"/>
        <v>1135580.0800000005</v>
      </c>
      <c r="R71" s="95">
        <v>123635513.21999992</v>
      </c>
      <c r="S71" s="20"/>
      <c r="T71" s="96">
        <f t="shared" si="5"/>
        <v>123635513.21999992</v>
      </c>
      <c r="U71" s="221">
        <f t="shared" si="13"/>
        <v>0</v>
      </c>
      <c r="W71" s="134" t="s">
        <v>50</v>
      </c>
      <c r="X71" s="118">
        <f t="shared" si="7"/>
        <v>0</v>
      </c>
      <c r="Y71" s="119">
        <f t="shared" si="8"/>
        <v>0</v>
      </c>
      <c r="Z71" s="119">
        <f t="shared" si="9"/>
        <v>0</v>
      </c>
      <c r="AA71" s="119">
        <f t="shared" si="10"/>
        <v>0</v>
      </c>
      <c r="AB71" s="119">
        <f t="shared" si="11"/>
        <v>0</v>
      </c>
      <c r="AC71" s="124">
        <f t="shared" si="12"/>
        <v>0</v>
      </c>
    </row>
    <row r="72" spans="1:29" ht="15.75" customHeight="1">
      <c r="A72" s="254">
        <v>42623</v>
      </c>
      <c r="B72" s="132" t="s">
        <v>42</v>
      </c>
      <c r="C72" s="92"/>
      <c r="D72" s="93"/>
      <c r="E72" s="94">
        <f t="shared" si="0"/>
        <v>0</v>
      </c>
      <c r="F72" s="92"/>
      <c r="G72" s="93"/>
      <c r="H72" s="94">
        <f t="shared" si="1"/>
        <v>0</v>
      </c>
      <c r="I72" s="92"/>
      <c r="J72" s="93"/>
      <c r="K72" s="94">
        <f t="shared" si="2"/>
        <v>0</v>
      </c>
      <c r="L72" s="92"/>
      <c r="M72" s="93"/>
      <c r="N72" s="94">
        <f t="shared" si="3"/>
        <v>0</v>
      </c>
      <c r="O72" s="92"/>
      <c r="P72" s="93"/>
      <c r="Q72" s="94">
        <f t="shared" si="4"/>
        <v>0</v>
      </c>
      <c r="R72" s="92"/>
      <c r="S72" s="93"/>
      <c r="T72" s="94">
        <f t="shared" si="5"/>
        <v>0</v>
      </c>
      <c r="U72" s="220">
        <f t="shared" si="13"/>
        <v>0</v>
      </c>
      <c r="W72" s="132" t="s">
        <v>42</v>
      </c>
      <c r="X72" s="110">
        <f t="shared" si="7"/>
        <v>0</v>
      </c>
      <c r="Y72" s="111">
        <f t="shared" si="8"/>
        <v>0</v>
      </c>
      <c r="Z72" s="111">
        <f t="shared" si="9"/>
        <v>0</v>
      </c>
      <c r="AA72" s="111">
        <f t="shared" si="10"/>
        <v>0</v>
      </c>
      <c r="AB72" s="111">
        <f t="shared" si="11"/>
        <v>0</v>
      </c>
      <c r="AC72" s="123">
        <f t="shared" si="12"/>
        <v>0</v>
      </c>
    </row>
    <row r="73" spans="1:29" ht="15.75">
      <c r="A73" s="255"/>
      <c r="B73" s="133" t="s">
        <v>43</v>
      </c>
      <c r="C73" s="95"/>
      <c r="D73" s="20"/>
      <c r="E73" s="96">
        <f t="shared" si="0"/>
        <v>0</v>
      </c>
      <c r="F73" s="95"/>
      <c r="G73" s="20"/>
      <c r="H73" s="96">
        <f t="shared" si="1"/>
        <v>0</v>
      </c>
      <c r="I73" s="95"/>
      <c r="J73" s="20"/>
      <c r="K73" s="96">
        <f t="shared" si="2"/>
        <v>0</v>
      </c>
      <c r="L73" s="95"/>
      <c r="M73" s="20"/>
      <c r="N73" s="96">
        <f t="shared" si="3"/>
        <v>0</v>
      </c>
      <c r="O73" s="95"/>
      <c r="P73" s="20"/>
      <c r="Q73" s="96">
        <f t="shared" si="4"/>
        <v>0</v>
      </c>
      <c r="R73" s="95"/>
      <c r="S73" s="20"/>
      <c r="T73" s="96">
        <f t="shared" si="5"/>
        <v>0</v>
      </c>
      <c r="U73" s="221">
        <f t="shared" si="13"/>
        <v>0</v>
      </c>
      <c r="W73" s="133" t="s">
        <v>43</v>
      </c>
      <c r="X73" s="114">
        <f t="shared" si="7"/>
        <v>0</v>
      </c>
      <c r="Y73" s="115">
        <f t="shared" si="8"/>
        <v>0</v>
      </c>
      <c r="Z73" s="115">
        <f t="shared" si="9"/>
        <v>0</v>
      </c>
      <c r="AA73" s="115">
        <f t="shared" si="10"/>
        <v>0</v>
      </c>
      <c r="AB73" s="115">
        <f t="shared" si="11"/>
        <v>0</v>
      </c>
      <c r="AC73" s="121">
        <f t="shared" si="12"/>
        <v>0</v>
      </c>
    </row>
    <row r="74" spans="1:29" ht="15.75">
      <c r="A74" s="255"/>
      <c r="B74" s="104" t="s">
        <v>44</v>
      </c>
      <c r="C74" s="95">
        <v>130588572.68999419</v>
      </c>
      <c r="D74" s="20"/>
      <c r="E74" s="96">
        <f t="shared" ref="E74:E137" si="14">C74-D74</f>
        <v>130588572.68999419</v>
      </c>
      <c r="F74" s="95">
        <v>1106857.47</v>
      </c>
      <c r="G74" s="20"/>
      <c r="H74" s="96">
        <f t="shared" ref="H74:H137" si="15">F74-G74</f>
        <v>1106857.47</v>
      </c>
      <c r="I74" s="95">
        <v>13540.89</v>
      </c>
      <c r="J74" s="20"/>
      <c r="K74" s="96">
        <f t="shared" ref="K74:K137" si="16">I74-J74</f>
        <v>13540.89</v>
      </c>
      <c r="L74" s="95">
        <v>753.32</v>
      </c>
      <c r="M74" s="20"/>
      <c r="N74" s="96">
        <f t="shared" ref="N74:N137" si="17">L74-M74</f>
        <v>753.32</v>
      </c>
      <c r="O74" s="95">
        <v>0</v>
      </c>
      <c r="P74" s="20"/>
      <c r="Q74" s="96">
        <f t="shared" ref="Q74:Q137" si="18">O74-P74</f>
        <v>0</v>
      </c>
      <c r="R74" s="95">
        <v>129494502.78999418</v>
      </c>
      <c r="S74" s="20"/>
      <c r="T74" s="96">
        <f t="shared" ref="T74:T137" si="19">R74-S74</f>
        <v>129494502.78999418</v>
      </c>
      <c r="U74" s="221">
        <f t="shared" ref="U74:U119" si="20">IF(D74=0,0,1)</f>
        <v>0</v>
      </c>
      <c r="W74" s="104" t="s">
        <v>44</v>
      </c>
      <c r="X74" s="114">
        <f t="shared" ref="X74:X137" si="21">+IF(AND(C74&lt;&gt;0,D74&lt;&gt;0,OR(E74&gt;100,E74&lt;-100)),1,0)</f>
        <v>0</v>
      </c>
      <c r="Y74" s="115">
        <f t="shared" ref="Y74:Y137" si="22">+IF(AND(F74&lt;&gt;0,G74&lt;&gt;0,OR(H74&gt;100,H74&lt;-100)),1,0)</f>
        <v>0</v>
      </c>
      <c r="Z74" s="115">
        <f t="shared" ref="Z74:Z137" si="23">+IF(AND(I74&lt;&gt;0,J74&lt;&gt;0,OR(K74&gt;100,K74&lt;-100)),1,0)</f>
        <v>0</v>
      </c>
      <c r="AA74" s="115">
        <f t="shared" ref="AA74:AA137" si="24">+IF(AND(L74&lt;&gt;0,M74&lt;&gt;0,OR(N74&gt;100,N74&lt;-100)),1,0)</f>
        <v>0</v>
      </c>
      <c r="AB74" s="115">
        <f t="shared" ref="AB74:AB137" si="25">+IF(AND(O74&lt;&gt;0,P74&lt;&gt;0,OR(Q74&gt;100,Q74&lt;-100)),1,0)</f>
        <v>0</v>
      </c>
      <c r="AC74" s="121">
        <f t="shared" ref="AC74:AC137" si="26">+IF(AND(R74&lt;&gt;0,S74&lt;&gt;0,OR(T74&gt;100,T74&lt;-100)),1,0)</f>
        <v>0</v>
      </c>
    </row>
    <row r="75" spans="1:29" ht="15.75">
      <c r="A75" s="255"/>
      <c r="B75" s="133" t="s">
        <v>45</v>
      </c>
      <c r="C75" s="95">
        <v>77747429.291397855</v>
      </c>
      <c r="D75" s="20"/>
      <c r="E75" s="96">
        <f t="shared" si="14"/>
        <v>77747429.291397855</v>
      </c>
      <c r="F75" s="95">
        <v>491376.68000000023</v>
      </c>
      <c r="G75" s="20"/>
      <c r="H75" s="96">
        <f t="shared" si="15"/>
        <v>491376.68000000023</v>
      </c>
      <c r="I75" s="95">
        <v>30795.87</v>
      </c>
      <c r="J75" s="20"/>
      <c r="K75" s="96">
        <f t="shared" si="16"/>
        <v>30795.87</v>
      </c>
      <c r="L75" s="95">
        <v>1787.52</v>
      </c>
      <c r="M75" s="20"/>
      <c r="N75" s="96">
        <f t="shared" si="17"/>
        <v>1787.52</v>
      </c>
      <c r="O75" s="95">
        <v>0</v>
      </c>
      <c r="P75" s="20"/>
      <c r="Q75" s="96">
        <f t="shared" si="18"/>
        <v>0</v>
      </c>
      <c r="R75" s="95">
        <v>77285060.961397856</v>
      </c>
      <c r="S75" s="20"/>
      <c r="T75" s="96">
        <f t="shared" si="19"/>
        <v>77285060.961397856</v>
      </c>
      <c r="U75" s="221">
        <f t="shared" si="20"/>
        <v>0</v>
      </c>
      <c r="W75" s="133" t="s">
        <v>45</v>
      </c>
      <c r="X75" s="114">
        <f t="shared" si="21"/>
        <v>0</v>
      </c>
      <c r="Y75" s="115">
        <f t="shared" si="22"/>
        <v>0</v>
      </c>
      <c r="Z75" s="115">
        <f t="shared" si="23"/>
        <v>0</v>
      </c>
      <c r="AA75" s="115">
        <f t="shared" si="24"/>
        <v>0</v>
      </c>
      <c r="AB75" s="115">
        <f t="shared" si="25"/>
        <v>0</v>
      </c>
      <c r="AC75" s="121">
        <f t="shared" si="26"/>
        <v>0</v>
      </c>
    </row>
    <row r="76" spans="1:29" ht="15.75">
      <c r="A76" s="255"/>
      <c r="B76" s="133" t="s">
        <v>46</v>
      </c>
      <c r="C76" s="95"/>
      <c r="D76" s="20"/>
      <c r="E76" s="96">
        <f t="shared" si="14"/>
        <v>0</v>
      </c>
      <c r="F76" s="95"/>
      <c r="G76" s="20"/>
      <c r="H76" s="96">
        <f t="shared" si="15"/>
        <v>0</v>
      </c>
      <c r="I76" s="95"/>
      <c r="J76" s="20"/>
      <c r="K76" s="96">
        <f t="shared" si="16"/>
        <v>0</v>
      </c>
      <c r="L76" s="95"/>
      <c r="M76" s="20"/>
      <c r="N76" s="96">
        <f t="shared" si="17"/>
        <v>0</v>
      </c>
      <c r="O76" s="95"/>
      <c r="P76" s="20"/>
      <c r="Q76" s="96">
        <f t="shared" si="18"/>
        <v>0</v>
      </c>
      <c r="R76" s="95"/>
      <c r="S76" s="20"/>
      <c r="T76" s="96">
        <f t="shared" si="19"/>
        <v>0</v>
      </c>
      <c r="U76" s="221">
        <f t="shared" si="20"/>
        <v>0</v>
      </c>
      <c r="W76" s="133" t="s">
        <v>46</v>
      </c>
      <c r="X76" s="114">
        <f t="shared" si="21"/>
        <v>0</v>
      </c>
      <c r="Y76" s="115">
        <f t="shared" si="22"/>
        <v>0</v>
      </c>
      <c r="Z76" s="115">
        <f t="shared" si="23"/>
        <v>0</v>
      </c>
      <c r="AA76" s="115">
        <f t="shared" si="24"/>
        <v>0</v>
      </c>
      <c r="AB76" s="115">
        <f t="shared" si="25"/>
        <v>0</v>
      </c>
      <c r="AC76" s="121">
        <f t="shared" si="26"/>
        <v>0</v>
      </c>
    </row>
    <row r="77" spans="1:29" ht="15.75">
      <c r="A77" s="255"/>
      <c r="B77" s="133" t="s">
        <v>47</v>
      </c>
      <c r="C77" s="95"/>
      <c r="D77" s="20"/>
      <c r="E77" s="96">
        <f t="shared" si="14"/>
        <v>0</v>
      </c>
      <c r="F77" s="95"/>
      <c r="G77" s="20"/>
      <c r="H77" s="96">
        <f t="shared" si="15"/>
        <v>0</v>
      </c>
      <c r="I77" s="95"/>
      <c r="J77" s="20"/>
      <c r="K77" s="96">
        <f t="shared" si="16"/>
        <v>0</v>
      </c>
      <c r="L77" s="95"/>
      <c r="M77" s="20"/>
      <c r="N77" s="96">
        <f t="shared" si="17"/>
        <v>0</v>
      </c>
      <c r="O77" s="95"/>
      <c r="P77" s="20"/>
      <c r="Q77" s="96">
        <f t="shared" si="18"/>
        <v>0</v>
      </c>
      <c r="R77" s="95"/>
      <c r="S77" s="20"/>
      <c r="T77" s="96">
        <f t="shared" si="19"/>
        <v>0</v>
      </c>
      <c r="U77" s="221">
        <f t="shared" si="20"/>
        <v>0</v>
      </c>
      <c r="W77" s="133" t="s">
        <v>47</v>
      </c>
      <c r="X77" s="114">
        <f t="shared" si="21"/>
        <v>0</v>
      </c>
      <c r="Y77" s="115">
        <f t="shared" si="22"/>
        <v>0</v>
      </c>
      <c r="Z77" s="115">
        <f t="shared" si="23"/>
        <v>0</v>
      </c>
      <c r="AA77" s="115">
        <f t="shared" si="24"/>
        <v>0</v>
      </c>
      <c r="AB77" s="115">
        <f t="shared" si="25"/>
        <v>0</v>
      </c>
      <c r="AC77" s="121">
        <f t="shared" si="26"/>
        <v>0</v>
      </c>
    </row>
    <row r="78" spans="1:29" ht="15.75">
      <c r="A78" s="255"/>
      <c r="B78" s="133" t="s">
        <v>48</v>
      </c>
      <c r="C78" s="95"/>
      <c r="D78" s="20"/>
      <c r="E78" s="96">
        <f t="shared" si="14"/>
        <v>0</v>
      </c>
      <c r="F78" s="95"/>
      <c r="G78" s="20"/>
      <c r="H78" s="96">
        <f t="shared" si="15"/>
        <v>0</v>
      </c>
      <c r="I78" s="95"/>
      <c r="J78" s="20"/>
      <c r="K78" s="96">
        <f t="shared" si="16"/>
        <v>0</v>
      </c>
      <c r="L78" s="95"/>
      <c r="M78" s="20"/>
      <c r="N78" s="96">
        <f t="shared" si="17"/>
        <v>0</v>
      </c>
      <c r="O78" s="95"/>
      <c r="P78" s="20"/>
      <c r="Q78" s="96">
        <f t="shared" si="18"/>
        <v>0</v>
      </c>
      <c r="R78" s="95"/>
      <c r="S78" s="20"/>
      <c r="T78" s="96">
        <f t="shared" si="19"/>
        <v>0</v>
      </c>
      <c r="U78" s="221">
        <f t="shared" si="20"/>
        <v>0</v>
      </c>
      <c r="W78" s="133" t="s">
        <v>48</v>
      </c>
      <c r="X78" s="114">
        <f t="shared" si="21"/>
        <v>0</v>
      </c>
      <c r="Y78" s="115">
        <f t="shared" si="22"/>
        <v>0</v>
      </c>
      <c r="Z78" s="115">
        <f t="shared" si="23"/>
        <v>0</v>
      </c>
      <c r="AA78" s="115">
        <f t="shared" si="24"/>
        <v>0</v>
      </c>
      <c r="AB78" s="115">
        <f t="shared" si="25"/>
        <v>0</v>
      </c>
      <c r="AC78" s="121">
        <f t="shared" si="26"/>
        <v>0</v>
      </c>
    </row>
    <row r="79" spans="1:29" ht="15.75">
      <c r="A79" s="255"/>
      <c r="B79" s="133" t="s">
        <v>49</v>
      </c>
      <c r="C79" s="95"/>
      <c r="D79" s="20"/>
      <c r="E79" s="96">
        <f t="shared" si="14"/>
        <v>0</v>
      </c>
      <c r="F79" s="95"/>
      <c r="G79" s="20"/>
      <c r="H79" s="96">
        <f t="shared" si="15"/>
        <v>0</v>
      </c>
      <c r="I79" s="95"/>
      <c r="J79" s="20"/>
      <c r="K79" s="96">
        <f t="shared" si="16"/>
        <v>0</v>
      </c>
      <c r="L79" s="95"/>
      <c r="M79" s="20"/>
      <c r="N79" s="96">
        <f t="shared" si="17"/>
        <v>0</v>
      </c>
      <c r="O79" s="95"/>
      <c r="P79" s="20"/>
      <c r="Q79" s="96">
        <f t="shared" si="18"/>
        <v>0</v>
      </c>
      <c r="R79" s="95"/>
      <c r="S79" s="20"/>
      <c r="T79" s="96">
        <f t="shared" si="19"/>
        <v>0</v>
      </c>
      <c r="U79" s="221">
        <f t="shared" si="20"/>
        <v>0</v>
      </c>
      <c r="W79" s="133" t="s">
        <v>49</v>
      </c>
      <c r="X79" s="114">
        <f t="shared" si="21"/>
        <v>0</v>
      </c>
      <c r="Y79" s="115">
        <f t="shared" si="22"/>
        <v>0</v>
      </c>
      <c r="Z79" s="115">
        <f t="shared" si="23"/>
        <v>0</v>
      </c>
      <c r="AA79" s="115">
        <f t="shared" si="24"/>
        <v>0</v>
      </c>
      <c r="AB79" s="115">
        <f t="shared" si="25"/>
        <v>0</v>
      </c>
      <c r="AC79" s="121">
        <f t="shared" si="26"/>
        <v>0</v>
      </c>
    </row>
    <row r="80" spans="1:29" ht="15.75">
      <c r="A80" s="256"/>
      <c r="B80" s="134" t="s">
        <v>50</v>
      </c>
      <c r="C80" s="97"/>
      <c r="D80" s="98"/>
      <c r="E80" s="99">
        <f t="shared" si="14"/>
        <v>0</v>
      </c>
      <c r="F80" s="97"/>
      <c r="G80" s="98"/>
      <c r="H80" s="99">
        <f t="shared" si="15"/>
        <v>0</v>
      </c>
      <c r="I80" s="97"/>
      <c r="J80" s="98"/>
      <c r="K80" s="99">
        <f t="shared" si="16"/>
        <v>0</v>
      </c>
      <c r="L80" s="97"/>
      <c r="M80" s="98"/>
      <c r="N80" s="99">
        <f t="shared" si="17"/>
        <v>0</v>
      </c>
      <c r="O80" s="97"/>
      <c r="P80" s="98"/>
      <c r="Q80" s="99">
        <f t="shared" si="18"/>
        <v>0</v>
      </c>
      <c r="R80" s="97"/>
      <c r="S80" s="98"/>
      <c r="T80" s="99">
        <f t="shared" si="19"/>
        <v>0</v>
      </c>
      <c r="U80" s="222">
        <f t="shared" si="20"/>
        <v>0</v>
      </c>
      <c r="W80" s="134" t="s">
        <v>50</v>
      </c>
      <c r="X80" s="118">
        <f t="shared" si="21"/>
        <v>0</v>
      </c>
      <c r="Y80" s="119">
        <f t="shared" si="22"/>
        <v>0</v>
      </c>
      <c r="Z80" s="119">
        <f t="shared" si="23"/>
        <v>0</v>
      </c>
      <c r="AA80" s="119">
        <f t="shared" si="24"/>
        <v>0</v>
      </c>
      <c r="AB80" s="119">
        <f t="shared" si="25"/>
        <v>0</v>
      </c>
      <c r="AC80" s="124">
        <f t="shared" si="26"/>
        <v>0</v>
      </c>
    </row>
    <row r="81" spans="1:29" ht="15.75" customHeight="1">
      <c r="A81" s="254">
        <v>42624</v>
      </c>
      <c r="B81" s="132" t="s">
        <v>42</v>
      </c>
      <c r="C81" s="92">
        <v>59639214.679999374</v>
      </c>
      <c r="D81" s="224"/>
      <c r="E81" s="94">
        <f t="shared" si="14"/>
        <v>59639214.679999374</v>
      </c>
      <c r="F81" s="92">
        <v>866410.68000000017</v>
      </c>
      <c r="G81" s="93"/>
      <c r="H81" s="94">
        <f t="shared" si="15"/>
        <v>866410.68000000017</v>
      </c>
      <c r="I81" s="92">
        <v>120869.96999999986</v>
      </c>
      <c r="J81" s="93"/>
      <c r="K81" s="94">
        <f t="shared" si="16"/>
        <v>120869.96999999986</v>
      </c>
      <c r="L81" s="92">
        <v>58542.03</v>
      </c>
      <c r="M81" s="93"/>
      <c r="N81" s="94">
        <f t="shared" si="17"/>
        <v>58542.03</v>
      </c>
      <c r="O81" s="92">
        <v>646151.03</v>
      </c>
      <c r="P81" s="101"/>
      <c r="Q81" s="94">
        <f t="shared" si="18"/>
        <v>646151.03</v>
      </c>
      <c r="R81" s="92">
        <v>63106920.829999372</v>
      </c>
      <c r="S81" s="93"/>
      <c r="T81" s="94">
        <f t="shared" si="19"/>
        <v>63106920.829999372</v>
      </c>
      <c r="U81" s="220">
        <f t="shared" si="20"/>
        <v>0</v>
      </c>
      <c r="W81" s="132" t="s">
        <v>42</v>
      </c>
      <c r="X81" s="110">
        <f t="shared" si="21"/>
        <v>0</v>
      </c>
      <c r="Y81" s="111">
        <f t="shared" si="22"/>
        <v>0</v>
      </c>
      <c r="Z81" s="111">
        <f t="shared" si="23"/>
        <v>0</v>
      </c>
      <c r="AA81" s="111">
        <f t="shared" si="24"/>
        <v>0</v>
      </c>
      <c r="AB81" s="111">
        <f t="shared" si="25"/>
        <v>0</v>
      </c>
      <c r="AC81" s="123">
        <f t="shared" si="26"/>
        <v>0</v>
      </c>
    </row>
    <row r="82" spans="1:29" ht="15.75">
      <c r="A82" s="255"/>
      <c r="B82" s="133" t="s">
        <v>43</v>
      </c>
      <c r="C82" s="95">
        <v>63202658.380000211</v>
      </c>
      <c r="D82" s="225">
        <v>170154200</v>
      </c>
      <c r="E82" s="96">
        <f t="shared" si="14"/>
        <v>-106951541.6199998</v>
      </c>
      <c r="F82" s="95">
        <v>1378524.3799999994</v>
      </c>
      <c r="G82" s="20" t="s">
        <v>914</v>
      </c>
      <c r="H82" s="96">
        <f t="shared" si="15"/>
        <v>4.37999999942258</v>
      </c>
      <c r="I82" s="95">
        <v>0</v>
      </c>
      <c r="J82" s="20" t="s">
        <v>55</v>
      </c>
      <c r="K82" s="96">
        <f t="shared" si="16"/>
        <v>0</v>
      </c>
      <c r="L82" s="95">
        <v>0</v>
      </c>
      <c r="M82" s="20" t="s">
        <v>55</v>
      </c>
      <c r="N82" s="96">
        <f t="shared" si="17"/>
        <v>0</v>
      </c>
      <c r="O82" s="95">
        <v>732338.92</v>
      </c>
      <c r="P82" s="6" t="s">
        <v>915</v>
      </c>
      <c r="Q82" s="96">
        <f t="shared" si="18"/>
        <v>-7.9999999958090484E-2</v>
      </c>
      <c r="R82" s="95">
        <v>61091795.080000214</v>
      </c>
      <c r="S82" s="20">
        <v>61091830</v>
      </c>
      <c r="T82" s="96">
        <f t="shared" si="19"/>
        <v>-34.919999785721302</v>
      </c>
      <c r="U82" s="221">
        <f t="shared" si="20"/>
        <v>1</v>
      </c>
      <c r="W82" s="133" t="s">
        <v>43</v>
      </c>
      <c r="X82" s="114">
        <f t="shared" si="21"/>
        <v>1</v>
      </c>
      <c r="Y82" s="115">
        <f t="shared" si="22"/>
        <v>0</v>
      </c>
      <c r="Z82" s="115">
        <f t="shared" si="23"/>
        <v>0</v>
      </c>
      <c r="AA82" s="115">
        <f t="shared" si="24"/>
        <v>0</v>
      </c>
      <c r="AB82" s="115">
        <f t="shared" si="25"/>
        <v>0</v>
      </c>
      <c r="AC82" s="121">
        <f t="shared" si="26"/>
        <v>0</v>
      </c>
    </row>
    <row r="83" spans="1:29" ht="15.75">
      <c r="A83" s="255"/>
      <c r="B83" s="104" t="s">
        <v>44</v>
      </c>
      <c r="C83" s="95">
        <v>129494502.78999418</v>
      </c>
      <c r="D83" s="225">
        <v>129494300</v>
      </c>
      <c r="E83" s="96">
        <f t="shared" si="14"/>
        <v>202.78999418020248</v>
      </c>
      <c r="F83" s="95">
        <v>1812729.4200000006</v>
      </c>
      <c r="G83" s="20" t="s">
        <v>916</v>
      </c>
      <c r="H83" s="96">
        <f t="shared" si="15"/>
        <v>-0.57999999937601388</v>
      </c>
      <c r="I83" s="95">
        <v>106720.65999999999</v>
      </c>
      <c r="J83" s="20" t="s">
        <v>1147</v>
      </c>
      <c r="K83" s="96">
        <f t="shared" si="16"/>
        <v>-0.34000000001105946</v>
      </c>
      <c r="L83" s="95">
        <v>73899.41</v>
      </c>
      <c r="M83" s="20" t="s">
        <v>1148</v>
      </c>
      <c r="N83" s="96">
        <f t="shared" si="17"/>
        <v>1.0000000009313226E-2</v>
      </c>
      <c r="O83" s="95">
        <v>0</v>
      </c>
      <c r="P83" s="6" t="s">
        <v>55</v>
      </c>
      <c r="Q83" s="96">
        <f t="shared" si="18"/>
        <v>0</v>
      </c>
      <c r="R83" s="95">
        <v>127714594.61999418</v>
      </c>
      <c r="S83" s="20">
        <v>127714700</v>
      </c>
      <c r="T83" s="96">
        <f t="shared" si="19"/>
        <v>-105.38000582158566</v>
      </c>
      <c r="U83" s="221">
        <f t="shared" si="20"/>
        <v>1</v>
      </c>
      <c r="W83" s="104" t="s">
        <v>44</v>
      </c>
      <c r="X83" s="114">
        <f t="shared" si="21"/>
        <v>1</v>
      </c>
      <c r="Y83" s="115">
        <f t="shared" si="22"/>
        <v>0</v>
      </c>
      <c r="Z83" s="115">
        <f t="shared" si="23"/>
        <v>0</v>
      </c>
      <c r="AA83" s="115">
        <f t="shared" si="24"/>
        <v>0</v>
      </c>
      <c r="AB83" s="115">
        <f t="shared" si="25"/>
        <v>0</v>
      </c>
      <c r="AC83" s="121">
        <f t="shared" si="26"/>
        <v>1</v>
      </c>
    </row>
    <row r="84" spans="1:29" ht="15.75">
      <c r="A84" s="255"/>
      <c r="B84" s="133" t="s">
        <v>45</v>
      </c>
      <c r="C84" s="95">
        <v>77285060.961397856</v>
      </c>
      <c r="D84" s="225">
        <v>77285100</v>
      </c>
      <c r="E84" s="96">
        <f t="shared" si="14"/>
        <v>-39.038602143526077</v>
      </c>
      <c r="F84" s="95">
        <v>872317.0199999999</v>
      </c>
      <c r="G84" s="20" t="s">
        <v>917</v>
      </c>
      <c r="H84" s="96">
        <f t="shared" si="15"/>
        <v>1.999999990221113E-2</v>
      </c>
      <c r="I84" s="95">
        <v>86045.87</v>
      </c>
      <c r="J84" s="20" t="s">
        <v>1149</v>
      </c>
      <c r="K84" s="96">
        <f t="shared" si="16"/>
        <v>-2.9999999998835847E-2</v>
      </c>
      <c r="L84" s="95">
        <v>3668.38</v>
      </c>
      <c r="M84" s="20" t="s">
        <v>1150</v>
      </c>
      <c r="N84" s="96">
        <f t="shared" si="17"/>
        <v>0.38000000000010914</v>
      </c>
      <c r="O84" s="95">
        <v>1339.82</v>
      </c>
      <c r="P84" s="6" t="s">
        <v>918</v>
      </c>
      <c r="Q84" s="96">
        <f t="shared" si="18"/>
        <v>0</v>
      </c>
      <c r="R84" s="95">
        <v>80512258.021397859</v>
      </c>
      <c r="S84" s="20">
        <v>80512300</v>
      </c>
      <c r="T84" s="96">
        <f t="shared" si="19"/>
        <v>-41.978602141141891</v>
      </c>
      <c r="U84" s="221">
        <f t="shared" si="20"/>
        <v>1</v>
      </c>
      <c r="W84" s="133" t="s">
        <v>45</v>
      </c>
      <c r="X84" s="114">
        <f t="shared" si="21"/>
        <v>0</v>
      </c>
      <c r="Y84" s="115">
        <f t="shared" si="22"/>
        <v>0</v>
      </c>
      <c r="Z84" s="115">
        <f t="shared" si="23"/>
        <v>0</v>
      </c>
      <c r="AA84" s="115">
        <f t="shared" si="24"/>
        <v>0</v>
      </c>
      <c r="AB84" s="115">
        <f t="shared" si="25"/>
        <v>0</v>
      </c>
      <c r="AC84" s="121">
        <f t="shared" si="26"/>
        <v>0</v>
      </c>
    </row>
    <row r="85" spans="1:29" ht="15.75">
      <c r="A85" s="255"/>
      <c r="B85" s="133" t="s">
        <v>46</v>
      </c>
      <c r="C85" s="95">
        <v>132369440.42999829</v>
      </c>
      <c r="D85" s="225"/>
      <c r="E85" s="96">
        <f t="shared" si="14"/>
        <v>132369440.42999829</v>
      </c>
      <c r="F85" s="95">
        <v>2425955.9400000013</v>
      </c>
      <c r="G85" s="20"/>
      <c r="H85" s="96">
        <f t="shared" si="15"/>
        <v>2425955.9400000013</v>
      </c>
      <c r="I85" s="95">
        <v>162676.94</v>
      </c>
      <c r="J85" s="20"/>
      <c r="K85" s="96">
        <f t="shared" si="16"/>
        <v>162676.94</v>
      </c>
      <c r="L85" s="95">
        <v>28478.799999999999</v>
      </c>
      <c r="M85" s="20"/>
      <c r="N85" s="96">
        <f t="shared" si="17"/>
        <v>28478.799999999999</v>
      </c>
      <c r="O85" s="95">
        <v>0</v>
      </c>
      <c r="P85" s="6"/>
      <c r="Q85" s="96">
        <f t="shared" si="18"/>
        <v>0</v>
      </c>
      <c r="R85" s="95">
        <v>135174270.8799983</v>
      </c>
      <c r="S85" s="20"/>
      <c r="T85" s="96">
        <f t="shared" si="19"/>
        <v>135174270.8799983</v>
      </c>
      <c r="U85" s="221">
        <f t="shared" si="20"/>
        <v>0</v>
      </c>
      <c r="W85" s="133" t="s">
        <v>46</v>
      </c>
      <c r="X85" s="114">
        <f t="shared" si="21"/>
        <v>0</v>
      </c>
      <c r="Y85" s="115">
        <f t="shared" si="22"/>
        <v>0</v>
      </c>
      <c r="Z85" s="115">
        <f t="shared" si="23"/>
        <v>0</v>
      </c>
      <c r="AA85" s="115">
        <f t="shared" si="24"/>
        <v>0</v>
      </c>
      <c r="AB85" s="115">
        <f t="shared" si="25"/>
        <v>0</v>
      </c>
      <c r="AC85" s="121">
        <f t="shared" si="26"/>
        <v>0</v>
      </c>
    </row>
    <row r="86" spans="1:29" ht="15.75">
      <c r="A86" s="255"/>
      <c r="B86" s="133" t="s">
        <v>47</v>
      </c>
      <c r="C86" s="95">
        <v>36999946.240000159</v>
      </c>
      <c r="D86" s="225"/>
      <c r="E86" s="96">
        <f t="shared" si="14"/>
        <v>36999946.240000159</v>
      </c>
      <c r="F86" s="95">
        <v>361702.69000000006</v>
      </c>
      <c r="G86" s="20"/>
      <c r="H86" s="96">
        <f t="shared" si="15"/>
        <v>361702.69000000006</v>
      </c>
      <c r="I86" s="95">
        <v>49706.53</v>
      </c>
      <c r="J86" s="20"/>
      <c r="K86" s="96">
        <f t="shared" si="16"/>
        <v>49706.53</v>
      </c>
      <c r="L86" s="95">
        <v>5187.5</v>
      </c>
      <c r="M86" s="20"/>
      <c r="N86" s="96">
        <f t="shared" si="17"/>
        <v>5187.5</v>
      </c>
      <c r="O86" s="95">
        <v>0</v>
      </c>
      <c r="P86" s="6"/>
      <c r="Q86" s="96">
        <f t="shared" si="18"/>
        <v>0</v>
      </c>
      <c r="R86" s="95">
        <v>38045163.630000152</v>
      </c>
      <c r="S86" s="20"/>
      <c r="T86" s="96">
        <f t="shared" si="19"/>
        <v>38045163.630000152</v>
      </c>
      <c r="U86" s="221">
        <f t="shared" si="20"/>
        <v>0</v>
      </c>
      <c r="W86" s="133" t="s">
        <v>47</v>
      </c>
      <c r="X86" s="114">
        <f t="shared" si="21"/>
        <v>0</v>
      </c>
      <c r="Y86" s="115">
        <f t="shared" si="22"/>
        <v>0</v>
      </c>
      <c r="Z86" s="115">
        <f t="shared" si="23"/>
        <v>0</v>
      </c>
      <c r="AA86" s="115">
        <f t="shared" si="24"/>
        <v>0</v>
      </c>
      <c r="AB86" s="115">
        <f t="shared" si="25"/>
        <v>0</v>
      </c>
      <c r="AC86" s="121">
        <f t="shared" si="26"/>
        <v>0</v>
      </c>
    </row>
    <row r="87" spans="1:29" ht="15.75">
      <c r="A87" s="255"/>
      <c r="B87" s="133" t="s">
        <v>48</v>
      </c>
      <c r="C87" s="95">
        <v>147162799.07999861</v>
      </c>
      <c r="D87" s="225"/>
      <c r="E87" s="96">
        <f t="shared" si="14"/>
        <v>147162799.07999861</v>
      </c>
      <c r="F87" s="95">
        <v>2325902.3599999994</v>
      </c>
      <c r="G87" s="20"/>
      <c r="H87" s="96">
        <f t="shared" si="15"/>
        <v>2325902.3599999994</v>
      </c>
      <c r="I87" s="95">
        <v>188859.28</v>
      </c>
      <c r="J87" s="20"/>
      <c r="K87" s="96">
        <f t="shared" si="16"/>
        <v>188859.28</v>
      </c>
      <c r="L87" s="95">
        <v>171858.04</v>
      </c>
      <c r="M87" s="20"/>
      <c r="N87" s="96">
        <f t="shared" si="17"/>
        <v>171858.04</v>
      </c>
      <c r="O87" s="95">
        <v>0</v>
      </c>
      <c r="P87" s="6"/>
      <c r="Q87" s="96">
        <f t="shared" si="18"/>
        <v>0</v>
      </c>
      <c r="R87" s="95">
        <v>144853897.95999861</v>
      </c>
      <c r="S87" s="20"/>
      <c r="T87" s="96">
        <f t="shared" si="19"/>
        <v>144853897.95999861</v>
      </c>
      <c r="U87" s="221">
        <f t="shared" si="20"/>
        <v>0</v>
      </c>
      <c r="W87" s="133" t="s">
        <v>48</v>
      </c>
      <c r="X87" s="114">
        <f t="shared" si="21"/>
        <v>0</v>
      </c>
      <c r="Y87" s="115">
        <f t="shared" si="22"/>
        <v>0</v>
      </c>
      <c r="Z87" s="115">
        <f t="shared" si="23"/>
        <v>0</v>
      </c>
      <c r="AA87" s="115">
        <f t="shared" si="24"/>
        <v>0</v>
      </c>
      <c r="AB87" s="115">
        <f t="shared" si="25"/>
        <v>0</v>
      </c>
      <c r="AC87" s="121">
        <f t="shared" si="26"/>
        <v>0</v>
      </c>
    </row>
    <row r="88" spans="1:29" ht="15.75">
      <c r="A88" s="255"/>
      <c r="B88" s="133" t="s">
        <v>49</v>
      </c>
      <c r="C88" s="95"/>
      <c r="D88" s="225"/>
      <c r="E88" s="96">
        <f t="shared" si="14"/>
        <v>0</v>
      </c>
      <c r="F88" s="95"/>
      <c r="G88" s="20"/>
      <c r="H88" s="96">
        <f t="shared" si="15"/>
        <v>0</v>
      </c>
      <c r="I88" s="95"/>
      <c r="J88" s="20"/>
      <c r="K88" s="96">
        <f t="shared" si="16"/>
        <v>0</v>
      </c>
      <c r="L88" s="95"/>
      <c r="M88" s="20"/>
      <c r="N88" s="96">
        <f t="shared" si="17"/>
        <v>0</v>
      </c>
      <c r="O88" s="95"/>
      <c r="P88" s="6"/>
      <c r="Q88" s="96">
        <f t="shared" si="18"/>
        <v>0</v>
      </c>
      <c r="R88" s="95"/>
      <c r="S88" s="20"/>
      <c r="T88" s="96">
        <f t="shared" si="19"/>
        <v>0</v>
      </c>
      <c r="U88" s="221">
        <f t="shared" si="20"/>
        <v>0</v>
      </c>
      <c r="W88" s="133" t="s">
        <v>49</v>
      </c>
      <c r="X88" s="114">
        <f t="shared" si="21"/>
        <v>0</v>
      </c>
      <c r="Y88" s="115">
        <f t="shared" si="22"/>
        <v>0</v>
      </c>
      <c r="Z88" s="115">
        <f t="shared" si="23"/>
        <v>0</v>
      </c>
      <c r="AA88" s="115">
        <f t="shared" si="24"/>
        <v>0</v>
      </c>
      <c r="AB88" s="115">
        <f t="shared" si="25"/>
        <v>0</v>
      </c>
      <c r="AC88" s="121">
        <f t="shared" si="26"/>
        <v>0</v>
      </c>
    </row>
    <row r="89" spans="1:29" ht="15.75">
      <c r="A89" s="256"/>
      <c r="B89" s="134" t="s">
        <v>50</v>
      </c>
      <c r="C89" s="97">
        <v>123635513.21999992</v>
      </c>
      <c r="D89" s="226"/>
      <c r="E89" s="99">
        <f t="shared" si="14"/>
        <v>123635513.21999992</v>
      </c>
      <c r="F89" s="97">
        <v>1853387.1400000001</v>
      </c>
      <c r="G89" s="98"/>
      <c r="H89" s="99">
        <f t="shared" si="15"/>
        <v>1853387.1400000001</v>
      </c>
      <c r="I89" s="97">
        <v>254293.61999999997</v>
      </c>
      <c r="J89" s="98"/>
      <c r="K89" s="99">
        <f t="shared" si="16"/>
        <v>254293.61999999997</v>
      </c>
      <c r="L89" s="97">
        <v>140199.67999999999</v>
      </c>
      <c r="M89" s="98"/>
      <c r="N89" s="99">
        <f t="shared" si="17"/>
        <v>140199.67999999999</v>
      </c>
      <c r="O89" s="97">
        <v>0</v>
      </c>
      <c r="P89" s="103"/>
      <c r="Q89" s="99">
        <f t="shared" si="18"/>
        <v>0</v>
      </c>
      <c r="R89" s="97">
        <v>121896220.01999992</v>
      </c>
      <c r="S89" s="98"/>
      <c r="T89" s="99">
        <f t="shared" si="19"/>
        <v>121896220.01999992</v>
      </c>
      <c r="U89" s="222">
        <f t="shared" si="20"/>
        <v>0</v>
      </c>
      <c r="W89" s="134" t="s">
        <v>50</v>
      </c>
      <c r="X89" s="118">
        <f t="shared" si="21"/>
        <v>0</v>
      </c>
      <c r="Y89" s="119">
        <f t="shared" si="22"/>
        <v>0</v>
      </c>
      <c r="Z89" s="119">
        <f t="shared" si="23"/>
        <v>0</v>
      </c>
      <c r="AA89" s="119">
        <f t="shared" si="24"/>
        <v>0</v>
      </c>
      <c r="AB89" s="119">
        <f t="shared" si="25"/>
        <v>0</v>
      </c>
      <c r="AC89" s="124">
        <f t="shared" si="26"/>
        <v>0</v>
      </c>
    </row>
    <row r="90" spans="1:29" ht="15.75" customHeight="1">
      <c r="A90" s="254">
        <v>42627</v>
      </c>
      <c r="B90" s="133" t="s">
        <v>42</v>
      </c>
      <c r="C90" s="135">
        <v>63106920.829999372</v>
      </c>
      <c r="D90" s="20"/>
      <c r="E90" s="96">
        <f t="shared" si="14"/>
        <v>63106920.829999372</v>
      </c>
      <c r="F90" s="135">
        <v>1102200.6000000001</v>
      </c>
      <c r="G90" s="20"/>
      <c r="H90" s="96">
        <f t="shared" si="15"/>
        <v>1102200.6000000001</v>
      </c>
      <c r="I90" s="135">
        <v>304118.44000000012</v>
      </c>
      <c r="J90" s="131"/>
      <c r="K90" s="96">
        <f t="shared" si="16"/>
        <v>304118.44000000012</v>
      </c>
      <c r="L90" s="135">
        <v>0</v>
      </c>
      <c r="M90" s="131"/>
      <c r="N90" s="96">
        <f t="shared" si="17"/>
        <v>0</v>
      </c>
      <c r="O90" s="135">
        <v>304778.51999999996</v>
      </c>
      <c r="P90" s="20"/>
      <c r="Q90" s="96">
        <f t="shared" si="18"/>
        <v>304778.51999999996</v>
      </c>
      <c r="R90" s="135">
        <v>65812499.469999366</v>
      </c>
      <c r="S90" s="20"/>
      <c r="T90" s="96">
        <f t="shared" si="19"/>
        <v>65812499.469999366</v>
      </c>
      <c r="U90" s="221">
        <f t="shared" si="20"/>
        <v>0</v>
      </c>
      <c r="W90" s="132" t="s">
        <v>42</v>
      </c>
      <c r="X90" s="110">
        <f t="shared" si="21"/>
        <v>0</v>
      </c>
      <c r="Y90" s="111">
        <f t="shared" si="22"/>
        <v>0</v>
      </c>
      <c r="Z90" s="111">
        <f t="shared" si="23"/>
        <v>0</v>
      </c>
      <c r="AA90" s="111">
        <f t="shared" si="24"/>
        <v>0</v>
      </c>
      <c r="AB90" s="111">
        <f t="shared" si="25"/>
        <v>0</v>
      </c>
      <c r="AC90" s="123">
        <f t="shared" si="26"/>
        <v>0</v>
      </c>
    </row>
    <row r="91" spans="1:29" ht="15.75">
      <c r="A91" s="255"/>
      <c r="B91" s="133" t="s">
        <v>43</v>
      </c>
      <c r="C91" s="95">
        <v>61091795.080000214</v>
      </c>
      <c r="D91" s="20"/>
      <c r="E91" s="96">
        <f t="shared" si="14"/>
        <v>61091795.080000214</v>
      </c>
      <c r="F91" s="95">
        <v>265977.99</v>
      </c>
      <c r="G91" s="20"/>
      <c r="H91" s="96">
        <f t="shared" si="15"/>
        <v>265977.99</v>
      </c>
      <c r="I91" s="95">
        <v>98137.64</v>
      </c>
      <c r="J91" s="20"/>
      <c r="K91" s="96">
        <f t="shared" si="16"/>
        <v>98137.64</v>
      </c>
      <c r="L91" s="95">
        <v>15843.23</v>
      </c>
      <c r="M91" s="20"/>
      <c r="N91" s="96">
        <f t="shared" si="17"/>
        <v>15843.23</v>
      </c>
      <c r="O91" s="95">
        <v>0</v>
      </c>
      <c r="P91" s="20"/>
      <c r="Q91" s="96">
        <f t="shared" si="18"/>
        <v>0</v>
      </c>
      <c r="R91" s="95">
        <v>60908111.500000209</v>
      </c>
      <c r="S91" s="20"/>
      <c r="T91" s="96">
        <f t="shared" si="19"/>
        <v>60908111.500000209</v>
      </c>
      <c r="U91" s="221">
        <f t="shared" si="20"/>
        <v>0</v>
      </c>
      <c r="W91" s="133" t="s">
        <v>43</v>
      </c>
      <c r="X91" s="114">
        <f t="shared" si="21"/>
        <v>0</v>
      </c>
      <c r="Y91" s="115">
        <f t="shared" si="22"/>
        <v>0</v>
      </c>
      <c r="Z91" s="115">
        <f t="shared" si="23"/>
        <v>0</v>
      </c>
      <c r="AA91" s="115">
        <f t="shared" si="24"/>
        <v>0</v>
      </c>
      <c r="AB91" s="115">
        <f t="shared" si="25"/>
        <v>0</v>
      </c>
      <c r="AC91" s="121">
        <f t="shared" si="26"/>
        <v>0</v>
      </c>
    </row>
    <row r="92" spans="1:29" ht="15.75">
      <c r="A92" s="255"/>
      <c r="B92" s="104" t="s">
        <v>44</v>
      </c>
      <c r="C92" s="95">
        <v>127714594.61999418</v>
      </c>
      <c r="D92" s="20">
        <v>127714700</v>
      </c>
      <c r="E92" s="96">
        <f t="shared" si="14"/>
        <v>-105.38000582158566</v>
      </c>
      <c r="F92" s="95">
        <v>1865832.6300000013</v>
      </c>
      <c r="G92" s="20" t="s">
        <v>919</v>
      </c>
      <c r="H92" s="96">
        <f t="shared" si="15"/>
        <v>-85107.369999998715</v>
      </c>
      <c r="I92" s="95">
        <v>30936.510000000002</v>
      </c>
      <c r="J92" s="20" t="s">
        <v>1151</v>
      </c>
      <c r="K92" s="96">
        <f t="shared" si="16"/>
        <v>1.0000000002037268E-2</v>
      </c>
      <c r="L92" s="95">
        <v>11439.52</v>
      </c>
      <c r="M92" s="20" t="s">
        <v>1152</v>
      </c>
      <c r="N92" s="96">
        <f t="shared" si="17"/>
        <v>2.0000000000436557E-2</v>
      </c>
      <c r="O92" s="95">
        <v>208604.58999999997</v>
      </c>
      <c r="P92" s="20" t="s">
        <v>920</v>
      </c>
      <c r="Q92" s="96">
        <f t="shared" si="18"/>
        <v>-0.41000000003259629</v>
      </c>
      <c r="R92" s="95">
        <v>125659654.3899942</v>
      </c>
      <c r="S92" s="20">
        <v>21926600</v>
      </c>
      <c r="T92" s="96">
        <f t="shared" si="19"/>
        <v>103733054.3899942</v>
      </c>
      <c r="U92" s="221">
        <f t="shared" si="20"/>
        <v>1</v>
      </c>
      <c r="W92" s="104" t="s">
        <v>44</v>
      </c>
      <c r="X92" s="114">
        <f t="shared" si="21"/>
        <v>1</v>
      </c>
      <c r="Y92" s="115">
        <f t="shared" si="22"/>
        <v>1</v>
      </c>
      <c r="Z92" s="115">
        <f t="shared" si="23"/>
        <v>0</v>
      </c>
      <c r="AA92" s="115">
        <f t="shared" si="24"/>
        <v>0</v>
      </c>
      <c r="AB92" s="115">
        <f t="shared" si="25"/>
        <v>0</v>
      </c>
      <c r="AC92" s="121">
        <f t="shared" si="26"/>
        <v>1</v>
      </c>
    </row>
    <row r="93" spans="1:29" ht="15.75">
      <c r="A93" s="255"/>
      <c r="B93" s="133" t="s">
        <v>45</v>
      </c>
      <c r="C93" s="95">
        <v>80512258.021397859</v>
      </c>
      <c r="D93" s="20"/>
      <c r="E93" s="96">
        <f t="shared" si="14"/>
        <v>80512258.021397859</v>
      </c>
      <c r="F93" s="95">
        <v>966056.58999999973</v>
      </c>
      <c r="G93" s="20"/>
      <c r="H93" s="96">
        <f t="shared" si="15"/>
        <v>966056.58999999973</v>
      </c>
      <c r="I93" s="95">
        <v>225435.00999999998</v>
      </c>
      <c r="J93" s="20"/>
      <c r="K93" s="96">
        <f t="shared" si="16"/>
        <v>225435.00999999998</v>
      </c>
      <c r="L93" s="95">
        <v>12799.28</v>
      </c>
      <c r="M93" s="20"/>
      <c r="N93" s="96">
        <f t="shared" si="17"/>
        <v>12799.28</v>
      </c>
      <c r="O93" s="95">
        <v>548258.41</v>
      </c>
      <c r="P93" s="20"/>
      <c r="Q93" s="96">
        <f t="shared" si="18"/>
        <v>548258.41</v>
      </c>
      <c r="R93" s="95">
        <v>85297074.441397876</v>
      </c>
      <c r="S93" s="20"/>
      <c r="T93" s="96">
        <f t="shared" si="19"/>
        <v>85297074.441397876</v>
      </c>
      <c r="U93" s="221">
        <f t="shared" si="20"/>
        <v>0</v>
      </c>
      <c r="W93" s="133" t="s">
        <v>45</v>
      </c>
      <c r="X93" s="114">
        <f t="shared" si="21"/>
        <v>0</v>
      </c>
      <c r="Y93" s="115">
        <f t="shared" si="22"/>
        <v>0</v>
      </c>
      <c r="Z93" s="115">
        <f t="shared" si="23"/>
        <v>0</v>
      </c>
      <c r="AA93" s="115">
        <f t="shared" si="24"/>
        <v>0</v>
      </c>
      <c r="AB93" s="115">
        <f t="shared" si="25"/>
        <v>0</v>
      </c>
      <c r="AC93" s="121">
        <f t="shared" si="26"/>
        <v>0</v>
      </c>
    </row>
    <row r="94" spans="1:29" ht="15.75">
      <c r="A94" s="255"/>
      <c r="B94" s="133" t="s">
        <v>46</v>
      </c>
      <c r="C94" s="95">
        <v>135174270.8799983</v>
      </c>
      <c r="D94" s="20">
        <v>135174500</v>
      </c>
      <c r="E94" s="96">
        <f t="shared" si="14"/>
        <v>-229.12000170350075</v>
      </c>
      <c r="F94" s="95">
        <v>1395734.3700000006</v>
      </c>
      <c r="G94" s="20" t="s">
        <v>921</v>
      </c>
      <c r="H94" s="96">
        <f t="shared" si="15"/>
        <v>4.37000000057742</v>
      </c>
      <c r="I94" s="95">
        <v>6679.829999999999</v>
      </c>
      <c r="J94" s="20" t="s">
        <v>1153</v>
      </c>
      <c r="K94" s="96">
        <f t="shared" si="16"/>
        <v>0</v>
      </c>
      <c r="L94" s="95">
        <v>325.66000000000003</v>
      </c>
      <c r="M94" s="20" t="s">
        <v>902</v>
      </c>
      <c r="N94" s="96">
        <f t="shared" si="17"/>
        <v>0</v>
      </c>
      <c r="O94" s="95">
        <v>561121.57000000018</v>
      </c>
      <c r="P94" s="20" t="s">
        <v>922</v>
      </c>
      <c r="Q94" s="96">
        <f t="shared" si="18"/>
        <v>430105.57000000018</v>
      </c>
      <c r="R94" s="95">
        <v>140704608.92999828</v>
      </c>
      <c r="S94" s="20">
        <v>140704200</v>
      </c>
      <c r="T94" s="96">
        <f t="shared" si="19"/>
        <v>408.92999827861786</v>
      </c>
      <c r="U94" s="221">
        <f t="shared" si="20"/>
        <v>1</v>
      </c>
      <c r="W94" s="133" t="s">
        <v>46</v>
      </c>
      <c r="X94" s="114">
        <f t="shared" si="21"/>
        <v>1</v>
      </c>
      <c r="Y94" s="115">
        <f t="shared" si="22"/>
        <v>0</v>
      </c>
      <c r="Z94" s="115">
        <f t="shared" si="23"/>
        <v>0</v>
      </c>
      <c r="AA94" s="115">
        <f t="shared" si="24"/>
        <v>0</v>
      </c>
      <c r="AB94" s="115">
        <f t="shared" si="25"/>
        <v>1</v>
      </c>
      <c r="AC94" s="121">
        <f t="shared" si="26"/>
        <v>1</v>
      </c>
    </row>
    <row r="95" spans="1:29" ht="15.75">
      <c r="A95" s="255"/>
      <c r="B95" s="133" t="s">
        <v>47</v>
      </c>
      <c r="C95" s="95"/>
      <c r="D95" s="20"/>
      <c r="E95" s="96">
        <f t="shared" si="14"/>
        <v>0</v>
      </c>
      <c r="F95" s="95"/>
      <c r="G95" s="20"/>
      <c r="H95" s="96">
        <f t="shared" si="15"/>
        <v>0</v>
      </c>
      <c r="I95" s="95"/>
      <c r="J95" s="20"/>
      <c r="K95" s="96">
        <f t="shared" si="16"/>
        <v>0</v>
      </c>
      <c r="L95" s="95"/>
      <c r="M95" s="20"/>
      <c r="N95" s="96">
        <f t="shared" si="17"/>
        <v>0</v>
      </c>
      <c r="O95" s="95"/>
      <c r="P95" s="20"/>
      <c r="Q95" s="96">
        <f t="shared" si="18"/>
        <v>0</v>
      </c>
      <c r="R95" s="95"/>
      <c r="S95" s="20"/>
      <c r="T95" s="96">
        <f t="shared" si="19"/>
        <v>0</v>
      </c>
      <c r="U95" s="221">
        <f t="shared" si="20"/>
        <v>0</v>
      </c>
      <c r="W95" s="133" t="s">
        <v>47</v>
      </c>
      <c r="X95" s="114">
        <f t="shared" si="21"/>
        <v>0</v>
      </c>
      <c r="Y95" s="115">
        <f t="shared" si="22"/>
        <v>0</v>
      </c>
      <c r="Z95" s="115">
        <f t="shared" si="23"/>
        <v>0</v>
      </c>
      <c r="AA95" s="115">
        <f t="shared" si="24"/>
        <v>0</v>
      </c>
      <c r="AB95" s="115">
        <f t="shared" si="25"/>
        <v>0</v>
      </c>
      <c r="AC95" s="121">
        <f t="shared" si="26"/>
        <v>0</v>
      </c>
    </row>
    <row r="96" spans="1:29" ht="15.75">
      <c r="A96" s="255"/>
      <c r="B96" s="133" t="s">
        <v>48</v>
      </c>
      <c r="C96" s="95">
        <v>144853897.95999861</v>
      </c>
      <c r="D96" s="20"/>
      <c r="E96" s="96">
        <f t="shared" si="14"/>
        <v>144853897.95999861</v>
      </c>
      <c r="F96" s="95">
        <v>1892555.4600000007</v>
      </c>
      <c r="G96" s="20"/>
      <c r="H96" s="96">
        <f t="shared" si="15"/>
        <v>1892555.4600000007</v>
      </c>
      <c r="I96" s="95">
        <v>283929.44</v>
      </c>
      <c r="J96" s="20"/>
      <c r="K96" s="96">
        <f t="shared" si="16"/>
        <v>283929.44</v>
      </c>
      <c r="L96" s="95">
        <v>113437.29000000001</v>
      </c>
      <c r="M96" s="20"/>
      <c r="N96" s="96">
        <f t="shared" si="17"/>
        <v>113437.29000000001</v>
      </c>
      <c r="O96" s="95">
        <v>667025.51</v>
      </c>
      <c r="P96" s="20"/>
      <c r="Q96" s="96">
        <f t="shared" si="18"/>
        <v>667025.51</v>
      </c>
      <c r="R96" s="95">
        <v>142464809.13999861</v>
      </c>
      <c r="S96" s="20"/>
      <c r="T96" s="96">
        <f t="shared" si="19"/>
        <v>142464809.13999861</v>
      </c>
      <c r="U96" s="221">
        <f t="shared" si="20"/>
        <v>0</v>
      </c>
      <c r="W96" s="133" t="s">
        <v>48</v>
      </c>
      <c r="X96" s="114">
        <f t="shared" si="21"/>
        <v>0</v>
      </c>
      <c r="Y96" s="115">
        <f t="shared" si="22"/>
        <v>0</v>
      </c>
      <c r="Z96" s="115">
        <f t="shared" si="23"/>
        <v>0</v>
      </c>
      <c r="AA96" s="115">
        <f t="shared" si="24"/>
        <v>0</v>
      </c>
      <c r="AB96" s="115">
        <f t="shared" si="25"/>
        <v>0</v>
      </c>
      <c r="AC96" s="121">
        <f t="shared" si="26"/>
        <v>0</v>
      </c>
    </row>
    <row r="97" spans="1:29" ht="15.75">
      <c r="A97" s="255"/>
      <c r="B97" s="133" t="s">
        <v>49</v>
      </c>
      <c r="C97" s="95"/>
      <c r="D97" s="20"/>
      <c r="E97" s="96">
        <f t="shared" si="14"/>
        <v>0</v>
      </c>
      <c r="F97" s="95"/>
      <c r="G97" s="20"/>
      <c r="H97" s="96">
        <f t="shared" si="15"/>
        <v>0</v>
      </c>
      <c r="I97" s="95"/>
      <c r="J97" s="20"/>
      <c r="K97" s="96">
        <f t="shared" si="16"/>
        <v>0</v>
      </c>
      <c r="L97" s="95"/>
      <c r="M97" s="20"/>
      <c r="N97" s="96">
        <f t="shared" si="17"/>
        <v>0</v>
      </c>
      <c r="O97" s="95"/>
      <c r="P97" s="20"/>
      <c r="Q97" s="96">
        <f t="shared" si="18"/>
        <v>0</v>
      </c>
      <c r="R97" s="95"/>
      <c r="S97" s="20"/>
      <c r="T97" s="96">
        <f t="shared" si="19"/>
        <v>0</v>
      </c>
      <c r="U97" s="221">
        <f t="shared" si="20"/>
        <v>0</v>
      </c>
      <c r="W97" s="133" t="s">
        <v>49</v>
      </c>
      <c r="X97" s="114">
        <f t="shared" si="21"/>
        <v>0</v>
      </c>
      <c r="Y97" s="115">
        <f t="shared" si="22"/>
        <v>0</v>
      </c>
      <c r="Z97" s="115">
        <f t="shared" si="23"/>
        <v>0</v>
      </c>
      <c r="AA97" s="115">
        <f t="shared" si="24"/>
        <v>0</v>
      </c>
      <c r="AB97" s="115">
        <f t="shared" si="25"/>
        <v>0</v>
      </c>
      <c r="AC97" s="121">
        <f t="shared" si="26"/>
        <v>0</v>
      </c>
    </row>
    <row r="98" spans="1:29" ht="15.75">
      <c r="A98" s="256"/>
      <c r="B98" s="133" t="s">
        <v>50</v>
      </c>
      <c r="C98" s="95">
        <v>121896220.01999992</v>
      </c>
      <c r="D98" s="20"/>
      <c r="E98" s="96">
        <f t="shared" si="14"/>
        <v>121896220.01999992</v>
      </c>
      <c r="F98" s="95">
        <v>1641336.5699999998</v>
      </c>
      <c r="G98" s="20"/>
      <c r="H98" s="96">
        <f t="shared" si="15"/>
        <v>1641336.5699999998</v>
      </c>
      <c r="I98" s="95">
        <v>93348.11</v>
      </c>
      <c r="J98" s="20"/>
      <c r="K98" s="96">
        <f t="shared" si="16"/>
        <v>93348.11</v>
      </c>
      <c r="L98" s="95">
        <v>248681.33000000002</v>
      </c>
      <c r="M98" s="20"/>
      <c r="N98" s="96">
        <f t="shared" si="17"/>
        <v>248681.33000000002</v>
      </c>
      <c r="O98" s="95">
        <v>554767.39</v>
      </c>
      <c r="P98" s="20"/>
      <c r="Q98" s="96">
        <f t="shared" si="18"/>
        <v>554767.39</v>
      </c>
      <c r="R98" s="95">
        <v>125988081.79999992</v>
      </c>
      <c r="S98" s="20"/>
      <c r="T98" s="96">
        <f t="shared" si="19"/>
        <v>125988081.79999992</v>
      </c>
      <c r="U98" s="221">
        <f t="shared" si="20"/>
        <v>0</v>
      </c>
      <c r="W98" s="134" t="s">
        <v>50</v>
      </c>
      <c r="X98" s="118">
        <f t="shared" si="21"/>
        <v>0</v>
      </c>
      <c r="Y98" s="119">
        <f t="shared" si="22"/>
        <v>0</v>
      </c>
      <c r="Z98" s="119">
        <f t="shared" si="23"/>
        <v>0</v>
      </c>
      <c r="AA98" s="119">
        <f t="shared" si="24"/>
        <v>0</v>
      </c>
      <c r="AB98" s="119">
        <f t="shared" si="25"/>
        <v>0</v>
      </c>
      <c r="AC98" s="124">
        <f t="shared" si="26"/>
        <v>0</v>
      </c>
    </row>
    <row r="99" spans="1:29" ht="15.75" customHeight="1">
      <c r="A99" s="254">
        <v>42628</v>
      </c>
      <c r="B99" s="132" t="s">
        <v>42</v>
      </c>
      <c r="C99" s="92">
        <v>65812499.469999366</v>
      </c>
      <c r="D99" s="148"/>
      <c r="E99" s="94">
        <f t="shared" si="14"/>
        <v>65812499.469999366</v>
      </c>
      <c r="F99" s="92">
        <v>1714848.3700000024</v>
      </c>
      <c r="G99" s="93"/>
      <c r="H99" s="94">
        <f t="shared" si="15"/>
        <v>1714848.3700000024</v>
      </c>
      <c r="I99" s="92">
        <v>890895.19000000006</v>
      </c>
      <c r="J99" s="93"/>
      <c r="K99" s="94">
        <f t="shared" si="16"/>
        <v>890895.19000000006</v>
      </c>
      <c r="L99" s="92">
        <v>0</v>
      </c>
      <c r="M99" s="93"/>
      <c r="N99" s="94">
        <f t="shared" si="17"/>
        <v>0</v>
      </c>
      <c r="O99" s="92">
        <v>0</v>
      </c>
      <c r="P99" s="148"/>
      <c r="Q99" s="94">
        <f t="shared" si="18"/>
        <v>0</v>
      </c>
      <c r="R99" s="92">
        <v>64988546.289999366</v>
      </c>
      <c r="S99" s="93"/>
      <c r="T99" s="94">
        <f t="shared" si="19"/>
        <v>64988546.289999366</v>
      </c>
      <c r="U99" s="220">
        <f t="shared" si="20"/>
        <v>0</v>
      </c>
      <c r="W99" s="132" t="s">
        <v>42</v>
      </c>
      <c r="X99" s="110">
        <f t="shared" si="21"/>
        <v>0</v>
      </c>
      <c r="Y99" s="111">
        <f t="shared" si="22"/>
        <v>0</v>
      </c>
      <c r="Z99" s="111">
        <f t="shared" si="23"/>
        <v>0</v>
      </c>
      <c r="AA99" s="111">
        <f t="shared" si="24"/>
        <v>0</v>
      </c>
      <c r="AB99" s="111">
        <f t="shared" si="25"/>
        <v>0</v>
      </c>
      <c r="AC99" s="123">
        <f t="shared" si="26"/>
        <v>0</v>
      </c>
    </row>
    <row r="100" spans="1:29" ht="15.75">
      <c r="A100" s="255"/>
      <c r="B100" s="133" t="s">
        <v>43</v>
      </c>
      <c r="C100" s="95">
        <v>60908111.500000209</v>
      </c>
      <c r="D100" s="131"/>
      <c r="E100" s="96">
        <f t="shared" si="14"/>
        <v>60908111.500000209</v>
      </c>
      <c r="F100" s="95">
        <v>549707.98</v>
      </c>
      <c r="G100" s="20"/>
      <c r="H100" s="96">
        <f t="shared" si="15"/>
        <v>549707.98</v>
      </c>
      <c r="I100" s="95">
        <v>0</v>
      </c>
      <c r="J100" s="20"/>
      <c r="K100" s="96">
        <f t="shared" si="16"/>
        <v>0</v>
      </c>
      <c r="L100" s="95">
        <v>0</v>
      </c>
      <c r="M100" s="20"/>
      <c r="N100" s="96">
        <f t="shared" si="17"/>
        <v>0</v>
      </c>
      <c r="O100" s="95">
        <v>318484.83</v>
      </c>
      <c r="P100" s="131"/>
      <c r="Q100" s="96">
        <f t="shared" si="18"/>
        <v>318484.83</v>
      </c>
      <c r="R100" s="95">
        <v>61144882.1500002</v>
      </c>
      <c r="S100" s="20"/>
      <c r="T100" s="96">
        <f t="shared" si="19"/>
        <v>61144882.1500002</v>
      </c>
      <c r="U100" s="221">
        <f t="shared" si="20"/>
        <v>0</v>
      </c>
      <c r="W100" s="133" t="s">
        <v>43</v>
      </c>
      <c r="X100" s="114">
        <f t="shared" si="21"/>
        <v>0</v>
      </c>
      <c r="Y100" s="115">
        <f t="shared" si="22"/>
        <v>0</v>
      </c>
      <c r="Z100" s="115">
        <f t="shared" si="23"/>
        <v>0</v>
      </c>
      <c r="AA100" s="115">
        <f t="shared" si="24"/>
        <v>0</v>
      </c>
      <c r="AB100" s="115">
        <f t="shared" si="25"/>
        <v>0</v>
      </c>
      <c r="AC100" s="121">
        <f t="shared" si="26"/>
        <v>0</v>
      </c>
    </row>
    <row r="101" spans="1:29" ht="15.75">
      <c r="A101" s="255"/>
      <c r="B101" s="104" t="s">
        <v>44</v>
      </c>
      <c r="C101" s="95">
        <v>125659654.3899942</v>
      </c>
      <c r="D101" s="20">
        <v>125659200</v>
      </c>
      <c r="E101" s="96">
        <f t="shared" si="14"/>
        <v>454.38999420404434</v>
      </c>
      <c r="F101" s="95">
        <v>2375607.7600000016</v>
      </c>
      <c r="G101" s="20" t="s">
        <v>923</v>
      </c>
      <c r="H101" s="96">
        <f t="shared" si="15"/>
        <v>-80302.239999998361</v>
      </c>
      <c r="I101" s="95">
        <v>100454.41</v>
      </c>
      <c r="J101" s="20" t="s">
        <v>1154</v>
      </c>
      <c r="K101" s="96">
        <f t="shared" si="16"/>
        <v>3.4100000000034925</v>
      </c>
      <c r="L101" s="95">
        <v>15393.17</v>
      </c>
      <c r="M101" s="20" t="s">
        <v>1155</v>
      </c>
      <c r="N101" s="96">
        <f t="shared" si="17"/>
        <v>-3.0000000000654836E-2</v>
      </c>
      <c r="O101" s="95">
        <v>20363.259999999998</v>
      </c>
      <c r="P101" s="20" t="s">
        <v>924</v>
      </c>
      <c r="Q101" s="96">
        <f t="shared" si="18"/>
        <v>-4.0000000000873115E-2</v>
      </c>
      <c r="R101" s="95">
        <v>136523242.11999419</v>
      </c>
      <c r="S101" s="20">
        <v>136431500</v>
      </c>
      <c r="T101" s="96">
        <f t="shared" si="19"/>
        <v>91742.119994193316</v>
      </c>
      <c r="U101" s="221">
        <f t="shared" si="20"/>
        <v>1</v>
      </c>
      <c r="W101" s="104" t="s">
        <v>44</v>
      </c>
      <c r="X101" s="114">
        <f t="shared" si="21"/>
        <v>1</v>
      </c>
      <c r="Y101" s="115">
        <f t="shared" si="22"/>
        <v>1</v>
      </c>
      <c r="Z101" s="115">
        <f t="shared" si="23"/>
        <v>0</v>
      </c>
      <c r="AA101" s="115">
        <f t="shared" si="24"/>
        <v>0</v>
      </c>
      <c r="AB101" s="115">
        <f t="shared" si="25"/>
        <v>0</v>
      </c>
      <c r="AC101" s="121">
        <f t="shared" si="26"/>
        <v>1</v>
      </c>
    </row>
    <row r="102" spans="1:29" ht="15.75">
      <c r="A102" s="255"/>
      <c r="B102" s="133" t="s">
        <v>45</v>
      </c>
      <c r="C102" s="95">
        <v>85297074.441397876</v>
      </c>
      <c r="D102" s="20">
        <v>0</v>
      </c>
      <c r="E102" s="96">
        <f t="shared" si="14"/>
        <v>85297074.441397876</v>
      </c>
      <c r="F102" s="95">
        <v>1166565.07</v>
      </c>
      <c r="G102" s="20"/>
      <c r="H102" s="96">
        <f t="shared" si="15"/>
        <v>1166565.07</v>
      </c>
      <c r="I102" s="95">
        <v>64499.23</v>
      </c>
      <c r="J102" s="20"/>
      <c r="K102" s="96">
        <f t="shared" si="16"/>
        <v>64499.23</v>
      </c>
      <c r="L102" s="95">
        <v>3739.81</v>
      </c>
      <c r="M102" s="20"/>
      <c r="N102" s="96">
        <f t="shared" si="17"/>
        <v>3739.81</v>
      </c>
      <c r="O102" s="95">
        <v>325.66000000000003</v>
      </c>
      <c r="P102" s="20"/>
      <c r="Q102" s="96">
        <f t="shared" si="18"/>
        <v>325.66000000000003</v>
      </c>
      <c r="R102" s="95">
        <v>84190943.131397873</v>
      </c>
      <c r="S102" s="20">
        <v>0</v>
      </c>
      <c r="T102" s="96">
        <f t="shared" si="19"/>
        <v>84190943.131397873</v>
      </c>
      <c r="U102" s="221">
        <f t="shared" si="20"/>
        <v>0</v>
      </c>
      <c r="W102" s="133" t="s">
        <v>45</v>
      </c>
      <c r="X102" s="114">
        <f t="shared" si="21"/>
        <v>0</v>
      </c>
      <c r="Y102" s="115">
        <f t="shared" si="22"/>
        <v>0</v>
      </c>
      <c r="Z102" s="115">
        <f t="shared" si="23"/>
        <v>0</v>
      </c>
      <c r="AA102" s="115">
        <f t="shared" si="24"/>
        <v>0</v>
      </c>
      <c r="AB102" s="115">
        <f t="shared" si="25"/>
        <v>0</v>
      </c>
      <c r="AC102" s="121">
        <f t="shared" si="26"/>
        <v>0</v>
      </c>
    </row>
    <row r="103" spans="1:29" ht="15.75">
      <c r="A103" s="255"/>
      <c r="B103" s="133" t="s">
        <v>46</v>
      </c>
      <c r="C103" s="95">
        <v>140704608.92999828</v>
      </c>
      <c r="D103" s="20">
        <v>140704200</v>
      </c>
      <c r="E103" s="96">
        <f t="shared" si="14"/>
        <v>408.92999827861786</v>
      </c>
      <c r="F103" s="95">
        <v>1954432.2300000007</v>
      </c>
      <c r="G103" s="20" t="s">
        <v>925</v>
      </c>
      <c r="H103" s="96">
        <f t="shared" si="15"/>
        <v>2.2300000006798655</v>
      </c>
      <c r="I103" s="95">
        <v>235485.84</v>
      </c>
      <c r="J103" s="20" t="s">
        <v>1156</v>
      </c>
      <c r="K103" s="96">
        <f t="shared" si="16"/>
        <v>-0.16000000000349246</v>
      </c>
      <c r="L103" s="95">
        <v>142352.95000000001</v>
      </c>
      <c r="M103" s="20" t="s">
        <v>1157</v>
      </c>
      <c r="N103" s="96">
        <f t="shared" si="17"/>
        <v>-4.9999999988358468E-2</v>
      </c>
      <c r="O103" s="95">
        <v>0</v>
      </c>
      <c r="P103" s="20" t="s">
        <v>926</v>
      </c>
      <c r="Q103" s="96">
        <f t="shared" si="18"/>
        <v>-5424.92</v>
      </c>
      <c r="R103" s="95">
        <v>138843309.58999828</v>
      </c>
      <c r="S103" s="20">
        <v>138843100</v>
      </c>
      <c r="T103" s="96">
        <f t="shared" si="19"/>
        <v>209.58999827504158</v>
      </c>
      <c r="U103" s="221">
        <f t="shared" si="20"/>
        <v>1</v>
      </c>
      <c r="W103" s="133" t="s">
        <v>46</v>
      </c>
      <c r="X103" s="114">
        <f t="shared" si="21"/>
        <v>1</v>
      </c>
      <c r="Y103" s="115">
        <f t="shared" si="22"/>
        <v>0</v>
      </c>
      <c r="Z103" s="115">
        <f t="shared" si="23"/>
        <v>0</v>
      </c>
      <c r="AA103" s="115">
        <f t="shared" si="24"/>
        <v>0</v>
      </c>
      <c r="AB103" s="115">
        <f t="shared" si="25"/>
        <v>0</v>
      </c>
      <c r="AC103" s="121">
        <f t="shared" si="26"/>
        <v>1</v>
      </c>
    </row>
    <row r="104" spans="1:29" ht="15.75">
      <c r="A104" s="255"/>
      <c r="B104" s="133" t="s">
        <v>47</v>
      </c>
      <c r="C104" s="95">
        <v>38045163.630000152</v>
      </c>
      <c r="D104" s="20"/>
      <c r="E104" s="96">
        <f t="shared" si="14"/>
        <v>38045163.630000152</v>
      </c>
      <c r="F104" s="95">
        <v>770095.97</v>
      </c>
      <c r="G104" s="20"/>
      <c r="H104" s="96">
        <f t="shared" si="15"/>
        <v>770095.97</v>
      </c>
      <c r="I104" s="95">
        <v>29031.87</v>
      </c>
      <c r="J104" s="20"/>
      <c r="K104" s="96">
        <f t="shared" si="16"/>
        <v>29031.87</v>
      </c>
      <c r="L104" s="95">
        <v>638596.41</v>
      </c>
      <c r="M104" s="20"/>
      <c r="N104" s="96">
        <f t="shared" si="17"/>
        <v>638596.41</v>
      </c>
      <c r="O104" s="95">
        <v>210336.86999999994</v>
      </c>
      <c r="P104" s="20"/>
      <c r="Q104" s="96">
        <f t="shared" si="18"/>
        <v>210336.86999999994</v>
      </c>
      <c r="R104" s="95">
        <v>37727824.450000152</v>
      </c>
      <c r="S104" s="20"/>
      <c r="T104" s="96">
        <f t="shared" si="19"/>
        <v>37727824.450000152</v>
      </c>
      <c r="U104" s="221">
        <f t="shared" si="20"/>
        <v>0</v>
      </c>
      <c r="W104" s="133" t="s">
        <v>47</v>
      </c>
      <c r="X104" s="114">
        <f t="shared" si="21"/>
        <v>0</v>
      </c>
      <c r="Y104" s="115">
        <f t="shared" si="22"/>
        <v>0</v>
      </c>
      <c r="Z104" s="115">
        <f t="shared" si="23"/>
        <v>0</v>
      </c>
      <c r="AA104" s="115">
        <f t="shared" si="24"/>
        <v>0</v>
      </c>
      <c r="AB104" s="115">
        <f t="shared" si="25"/>
        <v>0</v>
      </c>
      <c r="AC104" s="121">
        <f t="shared" si="26"/>
        <v>0</v>
      </c>
    </row>
    <row r="105" spans="1:29" ht="15.75">
      <c r="A105" s="255"/>
      <c r="B105" s="133" t="s">
        <v>48</v>
      </c>
      <c r="C105" s="95">
        <v>142464809.13999861</v>
      </c>
      <c r="D105" s="20"/>
      <c r="E105" s="96">
        <f t="shared" si="14"/>
        <v>142464809.13999861</v>
      </c>
      <c r="F105" s="95">
        <v>1962667.7600000007</v>
      </c>
      <c r="G105" s="20"/>
      <c r="H105" s="96">
        <f t="shared" si="15"/>
        <v>1962667.7600000007</v>
      </c>
      <c r="I105" s="95">
        <v>119033.35</v>
      </c>
      <c r="J105" s="20"/>
      <c r="K105" s="96">
        <f t="shared" si="16"/>
        <v>119033.35</v>
      </c>
      <c r="L105" s="95">
        <v>11868.14</v>
      </c>
      <c r="M105" s="20"/>
      <c r="N105" s="96">
        <f t="shared" si="17"/>
        <v>11868.14</v>
      </c>
      <c r="O105" s="95">
        <v>0</v>
      </c>
      <c r="P105" s="20"/>
      <c r="Q105" s="96">
        <f t="shared" si="18"/>
        <v>0</v>
      </c>
      <c r="R105" s="95">
        <v>152408991.7799986</v>
      </c>
      <c r="S105" s="20"/>
      <c r="T105" s="96">
        <f t="shared" si="19"/>
        <v>152408991.7799986</v>
      </c>
      <c r="U105" s="221">
        <f t="shared" si="20"/>
        <v>0</v>
      </c>
      <c r="W105" s="133" t="s">
        <v>48</v>
      </c>
      <c r="X105" s="114">
        <f t="shared" si="21"/>
        <v>0</v>
      </c>
      <c r="Y105" s="115">
        <f t="shared" si="22"/>
        <v>0</v>
      </c>
      <c r="Z105" s="115">
        <f t="shared" si="23"/>
        <v>0</v>
      </c>
      <c r="AA105" s="115">
        <f t="shared" si="24"/>
        <v>0</v>
      </c>
      <c r="AB105" s="115">
        <f t="shared" si="25"/>
        <v>0</v>
      </c>
      <c r="AC105" s="121">
        <f t="shared" si="26"/>
        <v>0</v>
      </c>
    </row>
    <row r="106" spans="1:29" ht="15.75">
      <c r="A106" s="255"/>
      <c r="B106" s="133" t="s">
        <v>49</v>
      </c>
      <c r="C106" s="95"/>
      <c r="D106" s="20"/>
      <c r="E106" s="96">
        <f t="shared" si="14"/>
        <v>0</v>
      </c>
      <c r="F106" s="95"/>
      <c r="G106" s="20"/>
      <c r="H106" s="96">
        <f t="shared" si="15"/>
        <v>0</v>
      </c>
      <c r="I106" s="95"/>
      <c r="J106" s="20"/>
      <c r="K106" s="96">
        <f t="shared" si="16"/>
        <v>0</v>
      </c>
      <c r="L106" s="95"/>
      <c r="M106" s="20"/>
      <c r="N106" s="96">
        <f t="shared" si="17"/>
        <v>0</v>
      </c>
      <c r="O106" s="95"/>
      <c r="P106" s="20"/>
      <c r="Q106" s="96">
        <f t="shared" si="18"/>
        <v>0</v>
      </c>
      <c r="R106" s="95"/>
      <c r="S106" s="20"/>
      <c r="T106" s="96">
        <f t="shared" si="19"/>
        <v>0</v>
      </c>
      <c r="U106" s="221">
        <f t="shared" si="20"/>
        <v>0</v>
      </c>
      <c r="W106" s="133" t="s">
        <v>49</v>
      </c>
      <c r="X106" s="114">
        <f t="shared" si="21"/>
        <v>0</v>
      </c>
      <c r="Y106" s="115">
        <f t="shared" si="22"/>
        <v>0</v>
      </c>
      <c r="Z106" s="115">
        <f t="shared" si="23"/>
        <v>0</v>
      </c>
      <c r="AA106" s="115">
        <f t="shared" si="24"/>
        <v>0</v>
      </c>
      <c r="AB106" s="115">
        <f t="shared" si="25"/>
        <v>0</v>
      </c>
      <c r="AC106" s="121">
        <f t="shared" si="26"/>
        <v>0</v>
      </c>
    </row>
    <row r="107" spans="1:29" ht="15.75">
      <c r="A107" s="256"/>
      <c r="B107" s="134" t="s">
        <v>50</v>
      </c>
      <c r="C107" s="97">
        <v>125988081.79999992</v>
      </c>
      <c r="D107" s="98"/>
      <c r="E107" s="99">
        <f t="shared" si="14"/>
        <v>125988081.79999992</v>
      </c>
      <c r="F107" s="97">
        <v>1427742.7200000011</v>
      </c>
      <c r="G107" s="98"/>
      <c r="H107" s="99">
        <f t="shared" si="15"/>
        <v>1427742.7200000011</v>
      </c>
      <c r="I107" s="97">
        <v>529165.23</v>
      </c>
      <c r="J107" s="98"/>
      <c r="K107" s="99">
        <f t="shared" si="16"/>
        <v>529165.23</v>
      </c>
      <c r="L107" s="97">
        <v>100302.8</v>
      </c>
      <c r="M107" s="98"/>
      <c r="N107" s="99">
        <f t="shared" si="17"/>
        <v>100302.8</v>
      </c>
      <c r="O107" s="97">
        <v>351510.98999999993</v>
      </c>
      <c r="P107" s="98"/>
      <c r="Q107" s="99">
        <f t="shared" si="18"/>
        <v>351510.98999999993</v>
      </c>
      <c r="R107" s="97">
        <v>132320966.72999993</v>
      </c>
      <c r="S107" s="98"/>
      <c r="T107" s="99">
        <f t="shared" si="19"/>
        <v>132320966.72999993</v>
      </c>
      <c r="U107" s="222">
        <f t="shared" si="20"/>
        <v>0</v>
      </c>
      <c r="W107" s="134" t="s">
        <v>50</v>
      </c>
      <c r="X107" s="118">
        <f t="shared" si="21"/>
        <v>0</v>
      </c>
      <c r="Y107" s="119">
        <f t="shared" si="22"/>
        <v>0</v>
      </c>
      <c r="Z107" s="119">
        <f t="shared" si="23"/>
        <v>0</v>
      </c>
      <c r="AA107" s="119">
        <f t="shared" si="24"/>
        <v>0</v>
      </c>
      <c r="AB107" s="119">
        <f t="shared" si="25"/>
        <v>0</v>
      </c>
      <c r="AC107" s="124">
        <f t="shared" si="26"/>
        <v>0</v>
      </c>
    </row>
    <row r="108" spans="1:29" ht="15.75" customHeight="1">
      <c r="A108" s="254">
        <v>42630</v>
      </c>
      <c r="B108" s="133" t="s">
        <v>42</v>
      </c>
      <c r="C108" s="95"/>
      <c r="D108" s="20"/>
      <c r="E108" s="96">
        <f t="shared" si="14"/>
        <v>0</v>
      </c>
      <c r="F108" s="95"/>
      <c r="G108" s="20"/>
      <c r="H108" s="96">
        <f t="shared" si="15"/>
        <v>0</v>
      </c>
      <c r="I108" s="95"/>
      <c r="J108" s="20"/>
      <c r="K108" s="96">
        <f t="shared" si="16"/>
        <v>0</v>
      </c>
      <c r="L108" s="95"/>
      <c r="M108" s="20"/>
      <c r="N108" s="96">
        <f t="shared" si="17"/>
        <v>0</v>
      </c>
      <c r="O108" s="95"/>
      <c r="P108" s="20"/>
      <c r="Q108" s="96">
        <f t="shared" si="18"/>
        <v>0</v>
      </c>
      <c r="R108" s="95"/>
      <c r="S108" s="131"/>
      <c r="T108" s="96">
        <f t="shared" si="19"/>
        <v>0</v>
      </c>
      <c r="U108" s="221">
        <f t="shared" si="20"/>
        <v>0</v>
      </c>
      <c r="W108" s="132" t="s">
        <v>42</v>
      </c>
      <c r="X108" s="110">
        <f t="shared" si="21"/>
        <v>0</v>
      </c>
      <c r="Y108" s="111">
        <f t="shared" si="22"/>
        <v>0</v>
      </c>
      <c r="Z108" s="111">
        <f t="shared" si="23"/>
        <v>0</v>
      </c>
      <c r="AA108" s="111">
        <f t="shared" si="24"/>
        <v>0</v>
      </c>
      <c r="AB108" s="111">
        <f t="shared" si="25"/>
        <v>0</v>
      </c>
      <c r="AC108" s="123">
        <f t="shared" si="26"/>
        <v>0</v>
      </c>
    </row>
    <row r="109" spans="1:29" ht="15.75">
      <c r="A109" s="255"/>
      <c r="B109" s="133" t="s">
        <v>43</v>
      </c>
      <c r="C109" s="95"/>
      <c r="D109" s="20"/>
      <c r="E109" s="96">
        <f t="shared" si="14"/>
        <v>0</v>
      </c>
      <c r="F109" s="95"/>
      <c r="G109" s="20"/>
      <c r="H109" s="96">
        <f t="shared" si="15"/>
        <v>0</v>
      </c>
      <c r="I109" s="95"/>
      <c r="J109" s="20"/>
      <c r="K109" s="96">
        <f t="shared" si="16"/>
        <v>0</v>
      </c>
      <c r="L109" s="95"/>
      <c r="M109" s="20"/>
      <c r="N109" s="96">
        <f t="shared" si="17"/>
        <v>0</v>
      </c>
      <c r="O109" s="95"/>
      <c r="P109" s="20"/>
      <c r="Q109" s="96">
        <f t="shared" si="18"/>
        <v>0</v>
      </c>
      <c r="R109" s="95"/>
      <c r="S109" s="20"/>
      <c r="T109" s="96">
        <f t="shared" si="19"/>
        <v>0</v>
      </c>
      <c r="U109" s="221">
        <f t="shared" si="20"/>
        <v>0</v>
      </c>
      <c r="W109" s="133" t="s">
        <v>43</v>
      </c>
      <c r="X109" s="114">
        <f t="shared" si="21"/>
        <v>0</v>
      </c>
      <c r="Y109" s="115">
        <f t="shared" si="22"/>
        <v>0</v>
      </c>
      <c r="Z109" s="115">
        <f t="shared" si="23"/>
        <v>0</v>
      </c>
      <c r="AA109" s="115">
        <f t="shared" si="24"/>
        <v>0</v>
      </c>
      <c r="AB109" s="115">
        <f t="shared" si="25"/>
        <v>0</v>
      </c>
      <c r="AC109" s="121">
        <f t="shared" si="26"/>
        <v>0</v>
      </c>
    </row>
    <row r="110" spans="1:29" ht="15.75">
      <c r="A110" s="255"/>
      <c r="B110" s="104" t="s">
        <v>44</v>
      </c>
      <c r="C110" s="95"/>
      <c r="D110" s="20"/>
      <c r="E110" s="96">
        <f t="shared" si="14"/>
        <v>0</v>
      </c>
      <c r="F110" s="95"/>
      <c r="G110" s="20"/>
      <c r="H110" s="96">
        <f t="shared" si="15"/>
        <v>0</v>
      </c>
      <c r="I110" s="95"/>
      <c r="J110" s="20"/>
      <c r="K110" s="96">
        <f t="shared" si="16"/>
        <v>0</v>
      </c>
      <c r="L110" s="95"/>
      <c r="M110" s="20"/>
      <c r="N110" s="96">
        <f t="shared" si="17"/>
        <v>0</v>
      </c>
      <c r="O110" s="95"/>
      <c r="P110" s="20"/>
      <c r="Q110" s="96">
        <f t="shared" si="18"/>
        <v>0</v>
      </c>
      <c r="R110" s="95"/>
      <c r="S110" s="20"/>
      <c r="T110" s="96">
        <f t="shared" si="19"/>
        <v>0</v>
      </c>
      <c r="U110" s="221">
        <f t="shared" si="20"/>
        <v>0</v>
      </c>
      <c r="W110" s="104" t="s">
        <v>44</v>
      </c>
      <c r="X110" s="114">
        <f t="shared" si="21"/>
        <v>0</v>
      </c>
      <c r="Y110" s="115">
        <f t="shared" si="22"/>
        <v>0</v>
      </c>
      <c r="Z110" s="115">
        <f t="shared" si="23"/>
        <v>0</v>
      </c>
      <c r="AA110" s="115">
        <f t="shared" si="24"/>
        <v>0</v>
      </c>
      <c r="AB110" s="115">
        <f t="shared" si="25"/>
        <v>0</v>
      </c>
      <c r="AC110" s="121">
        <f t="shared" si="26"/>
        <v>0</v>
      </c>
    </row>
    <row r="111" spans="1:29" ht="15.75">
      <c r="A111" s="255"/>
      <c r="B111" s="133" t="s">
        <v>45</v>
      </c>
      <c r="C111" s="95">
        <v>84190943.131397873</v>
      </c>
      <c r="D111" s="20"/>
      <c r="E111" s="96">
        <f t="shared" si="14"/>
        <v>84190943.131397873</v>
      </c>
      <c r="F111" s="95">
        <v>787736.90999999968</v>
      </c>
      <c r="G111" s="20"/>
      <c r="H111" s="96">
        <f t="shared" si="15"/>
        <v>787736.90999999968</v>
      </c>
      <c r="I111" s="95">
        <v>84289.62</v>
      </c>
      <c r="J111" s="20"/>
      <c r="K111" s="96">
        <f t="shared" si="16"/>
        <v>84289.62</v>
      </c>
      <c r="L111" s="95">
        <v>12163.42</v>
      </c>
      <c r="M111" s="20"/>
      <c r="N111" s="96">
        <f t="shared" si="17"/>
        <v>12163.42</v>
      </c>
      <c r="O111" s="95">
        <v>0</v>
      </c>
      <c r="P111" s="20"/>
      <c r="Q111" s="96">
        <f t="shared" si="18"/>
        <v>0</v>
      </c>
      <c r="R111" s="95">
        <v>83475332.42139788</v>
      </c>
      <c r="S111" s="20"/>
      <c r="T111" s="96">
        <f t="shared" si="19"/>
        <v>83475332.42139788</v>
      </c>
      <c r="U111" s="221">
        <f t="shared" si="20"/>
        <v>0</v>
      </c>
      <c r="W111" s="133" t="s">
        <v>45</v>
      </c>
      <c r="X111" s="114">
        <f t="shared" si="21"/>
        <v>0</v>
      </c>
      <c r="Y111" s="115">
        <f t="shared" si="22"/>
        <v>0</v>
      </c>
      <c r="Z111" s="115">
        <f t="shared" si="23"/>
        <v>0</v>
      </c>
      <c r="AA111" s="115">
        <f t="shared" si="24"/>
        <v>0</v>
      </c>
      <c r="AB111" s="115">
        <f t="shared" si="25"/>
        <v>0</v>
      </c>
      <c r="AC111" s="121">
        <f t="shared" si="26"/>
        <v>0</v>
      </c>
    </row>
    <row r="112" spans="1:29" ht="15.75">
      <c r="A112" s="255"/>
      <c r="B112" s="133" t="s">
        <v>46</v>
      </c>
      <c r="C112" s="95"/>
      <c r="D112" s="20"/>
      <c r="E112" s="96">
        <f t="shared" si="14"/>
        <v>0</v>
      </c>
      <c r="F112" s="95"/>
      <c r="G112" s="20"/>
      <c r="H112" s="96">
        <f t="shared" si="15"/>
        <v>0</v>
      </c>
      <c r="I112" s="95"/>
      <c r="J112" s="20"/>
      <c r="K112" s="96">
        <f t="shared" si="16"/>
        <v>0</v>
      </c>
      <c r="L112" s="95"/>
      <c r="M112" s="20"/>
      <c r="N112" s="96">
        <f t="shared" si="17"/>
        <v>0</v>
      </c>
      <c r="O112" s="95"/>
      <c r="P112" s="20"/>
      <c r="Q112" s="96">
        <f t="shared" si="18"/>
        <v>0</v>
      </c>
      <c r="R112" s="95"/>
      <c r="S112" s="20"/>
      <c r="T112" s="96">
        <f t="shared" si="19"/>
        <v>0</v>
      </c>
      <c r="U112" s="221">
        <f t="shared" si="20"/>
        <v>0</v>
      </c>
      <c r="W112" s="133" t="s">
        <v>46</v>
      </c>
      <c r="X112" s="114">
        <f t="shared" si="21"/>
        <v>0</v>
      </c>
      <c r="Y112" s="115">
        <f t="shared" si="22"/>
        <v>0</v>
      </c>
      <c r="Z112" s="115">
        <f t="shared" si="23"/>
        <v>0</v>
      </c>
      <c r="AA112" s="115">
        <f t="shared" si="24"/>
        <v>0</v>
      </c>
      <c r="AB112" s="115">
        <f t="shared" si="25"/>
        <v>0</v>
      </c>
      <c r="AC112" s="121">
        <f t="shared" si="26"/>
        <v>0</v>
      </c>
    </row>
    <row r="113" spans="1:29" ht="15.75">
      <c r="A113" s="255"/>
      <c r="B113" s="133" t="s">
        <v>47</v>
      </c>
      <c r="C113" s="95"/>
      <c r="D113" s="20"/>
      <c r="E113" s="96">
        <f t="shared" si="14"/>
        <v>0</v>
      </c>
      <c r="F113" s="95"/>
      <c r="G113" s="20"/>
      <c r="H113" s="96">
        <f t="shared" si="15"/>
        <v>0</v>
      </c>
      <c r="I113" s="95"/>
      <c r="J113" s="20"/>
      <c r="K113" s="96">
        <f t="shared" si="16"/>
        <v>0</v>
      </c>
      <c r="L113" s="95"/>
      <c r="M113" s="20"/>
      <c r="N113" s="96">
        <f t="shared" si="17"/>
        <v>0</v>
      </c>
      <c r="O113" s="95"/>
      <c r="P113" s="20"/>
      <c r="Q113" s="96">
        <f t="shared" si="18"/>
        <v>0</v>
      </c>
      <c r="R113" s="95"/>
      <c r="S113" s="20"/>
      <c r="T113" s="96">
        <f t="shared" si="19"/>
        <v>0</v>
      </c>
      <c r="U113" s="221">
        <f t="shared" si="20"/>
        <v>0</v>
      </c>
      <c r="W113" s="133" t="s">
        <v>47</v>
      </c>
      <c r="X113" s="114">
        <f t="shared" si="21"/>
        <v>0</v>
      </c>
      <c r="Y113" s="115">
        <f t="shared" si="22"/>
        <v>0</v>
      </c>
      <c r="Z113" s="115">
        <f t="shared" si="23"/>
        <v>0</v>
      </c>
      <c r="AA113" s="115">
        <f t="shared" si="24"/>
        <v>0</v>
      </c>
      <c r="AB113" s="115">
        <f t="shared" si="25"/>
        <v>0</v>
      </c>
      <c r="AC113" s="121">
        <f t="shared" si="26"/>
        <v>0</v>
      </c>
    </row>
    <row r="114" spans="1:29" ht="15.75">
      <c r="A114" s="255"/>
      <c r="B114" s="133" t="s">
        <v>48</v>
      </c>
      <c r="C114" s="95"/>
      <c r="D114" s="20"/>
      <c r="E114" s="96">
        <f t="shared" si="14"/>
        <v>0</v>
      </c>
      <c r="F114" s="95"/>
      <c r="G114" s="20"/>
      <c r="H114" s="96">
        <f t="shared" si="15"/>
        <v>0</v>
      </c>
      <c r="I114" s="95"/>
      <c r="J114" s="20"/>
      <c r="K114" s="96">
        <f t="shared" si="16"/>
        <v>0</v>
      </c>
      <c r="L114" s="95"/>
      <c r="M114" s="20"/>
      <c r="N114" s="96">
        <f t="shared" si="17"/>
        <v>0</v>
      </c>
      <c r="O114" s="95"/>
      <c r="P114" s="20"/>
      <c r="Q114" s="96">
        <f t="shared" si="18"/>
        <v>0</v>
      </c>
      <c r="R114" s="95"/>
      <c r="S114" s="20"/>
      <c r="T114" s="96">
        <f t="shared" si="19"/>
        <v>0</v>
      </c>
      <c r="U114" s="221">
        <f t="shared" si="20"/>
        <v>0</v>
      </c>
      <c r="W114" s="133" t="s">
        <v>48</v>
      </c>
      <c r="X114" s="114">
        <f t="shared" si="21"/>
        <v>0</v>
      </c>
      <c r="Y114" s="115">
        <f t="shared" si="22"/>
        <v>0</v>
      </c>
      <c r="Z114" s="115">
        <f t="shared" si="23"/>
        <v>0</v>
      </c>
      <c r="AA114" s="115">
        <f t="shared" si="24"/>
        <v>0</v>
      </c>
      <c r="AB114" s="115">
        <f t="shared" si="25"/>
        <v>0</v>
      </c>
      <c r="AC114" s="121">
        <f t="shared" si="26"/>
        <v>0</v>
      </c>
    </row>
    <row r="115" spans="1:29" ht="15.75">
      <c r="A115" s="255"/>
      <c r="B115" s="133" t="s">
        <v>49</v>
      </c>
      <c r="C115" s="95"/>
      <c r="D115" s="20"/>
      <c r="E115" s="96">
        <f t="shared" si="14"/>
        <v>0</v>
      </c>
      <c r="F115" s="95"/>
      <c r="G115" s="20"/>
      <c r="H115" s="96">
        <f t="shared" si="15"/>
        <v>0</v>
      </c>
      <c r="I115" s="95"/>
      <c r="J115" s="20"/>
      <c r="K115" s="96">
        <f t="shared" si="16"/>
        <v>0</v>
      </c>
      <c r="L115" s="95"/>
      <c r="M115" s="20"/>
      <c r="N115" s="96">
        <f t="shared" si="17"/>
        <v>0</v>
      </c>
      <c r="O115" s="95"/>
      <c r="P115" s="20"/>
      <c r="Q115" s="96">
        <f t="shared" si="18"/>
        <v>0</v>
      </c>
      <c r="R115" s="95"/>
      <c r="S115" s="20"/>
      <c r="T115" s="96">
        <f t="shared" si="19"/>
        <v>0</v>
      </c>
      <c r="U115" s="221">
        <f t="shared" si="20"/>
        <v>0</v>
      </c>
      <c r="W115" s="133" t="s">
        <v>49</v>
      </c>
      <c r="X115" s="114">
        <f t="shared" si="21"/>
        <v>0</v>
      </c>
      <c r="Y115" s="115">
        <f t="shared" si="22"/>
        <v>0</v>
      </c>
      <c r="Z115" s="115">
        <f t="shared" si="23"/>
        <v>0</v>
      </c>
      <c r="AA115" s="115">
        <f t="shared" si="24"/>
        <v>0</v>
      </c>
      <c r="AB115" s="115">
        <f t="shared" si="25"/>
        <v>0</v>
      </c>
      <c r="AC115" s="121">
        <f t="shared" si="26"/>
        <v>0</v>
      </c>
    </row>
    <row r="116" spans="1:29" ht="15.75">
      <c r="A116" s="256"/>
      <c r="B116" s="133" t="s">
        <v>50</v>
      </c>
      <c r="C116" s="95"/>
      <c r="D116" s="20"/>
      <c r="E116" s="96">
        <f t="shared" si="14"/>
        <v>0</v>
      </c>
      <c r="F116" s="95"/>
      <c r="G116" s="20"/>
      <c r="H116" s="96">
        <f t="shared" si="15"/>
        <v>0</v>
      </c>
      <c r="I116" s="95"/>
      <c r="J116" s="20"/>
      <c r="K116" s="96">
        <f t="shared" si="16"/>
        <v>0</v>
      </c>
      <c r="L116" s="95"/>
      <c r="M116" s="20"/>
      <c r="N116" s="96">
        <f t="shared" si="17"/>
        <v>0</v>
      </c>
      <c r="O116" s="95"/>
      <c r="P116" s="20"/>
      <c r="Q116" s="96">
        <f t="shared" si="18"/>
        <v>0</v>
      </c>
      <c r="R116" s="95"/>
      <c r="S116" s="20"/>
      <c r="T116" s="96">
        <f t="shared" si="19"/>
        <v>0</v>
      </c>
      <c r="U116" s="221">
        <f t="shared" si="20"/>
        <v>0</v>
      </c>
      <c r="W116" s="134" t="s">
        <v>50</v>
      </c>
      <c r="X116" s="118">
        <f t="shared" si="21"/>
        <v>0</v>
      </c>
      <c r="Y116" s="119">
        <f t="shared" si="22"/>
        <v>0</v>
      </c>
      <c r="Z116" s="119">
        <f t="shared" si="23"/>
        <v>0</v>
      </c>
      <c r="AA116" s="119">
        <f t="shared" si="24"/>
        <v>0</v>
      </c>
      <c r="AB116" s="119">
        <f t="shared" si="25"/>
        <v>0</v>
      </c>
      <c r="AC116" s="124">
        <f t="shared" si="26"/>
        <v>0</v>
      </c>
    </row>
    <row r="117" spans="1:29" ht="15.75" customHeight="1">
      <c r="A117" s="254">
        <v>42631</v>
      </c>
      <c r="B117" s="132" t="s">
        <v>42</v>
      </c>
      <c r="C117" s="92">
        <v>64988546.289999366</v>
      </c>
      <c r="D117" s="93"/>
      <c r="E117" s="94">
        <f t="shared" si="14"/>
        <v>64988546.289999366</v>
      </c>
      <c r="F117" s="92">
        <v>3424562.5500000012</v>
      </c>
      <c r="G117" s="93"/>
      <c r="H117" s="94">
        <f t="shared" si="15"/>
        <v>3424562.5500000012</v>
      </c>
      <c r="I117" s="92">
        <v>733335.02</v>
      </c>
      <c r="J117" s="93"/>
      <c r="K117" s="94">
        <f t="shared" si="16"/>
        <v>733335.02</v>
      </c>
      <c r="L117" s="92">
        <v>24733.05</v>
      </c>
      <c r="M117" s="93"/>
      <c r="N117" s="94">
        <f t="shared" si="17"/>
        <v>24733.05</v>
      </c>
      <c r="O117" s="92">
        <v>0</v>
      </c>
      <c r="P117" s="93"/>
      <c r="Q117" s="94">
        <f t="shared" si="18"/>
        <v>0</v>
      </c>
      <c r="R117" s="92">
        <v>66047291.979999363</v>
      </c>
      <c r="S117" s="93"/>
      <c r="T117" s="94">
        <f t="shared" si="19"/>
        <v>66047291.979999363</v>
      </c>
      <c r="U117" s="220">
        <f t="shared" si="20"/>
        <v>0</v>
      </c>
      <c r="W117" s="132" t="s">
        <v>42</v>
      </c>
      <c r="X117" s="110">
        <f t="shared" si="21"/>
        <v>0</v>
      </c>
      <c r="Y117" s="111">
        <f t="shared" si="22"/>
        <v>0</v>
      </c>
      <c r="Z117" s="111">
        <f t="shared" si="23"/>
        <v>0</v>
      </c>
      <c r="AA117" s="111">
        <f t="shared" si="24"/>
        <v>0</v>
      </c>
      <c r="AB117" s="111">
        <f t="shared" si="25"/>
        <v>0</v>
      </c>
      <c r="AC117" s="123">
        <f t="shared" si="26"/>
        <v>0</v>
      </c>
    </row>
    <row r="118" spans="1:29" ht="15.75">
      <c r="A118" s="255"/>
      <c r="B118" s="133" t="s">
        <v>43</v>
      </c>
      <c r="C118" s="95"/>
      <c r="D118" s="20"/>
      <c r="E118" s="96">
        <f t="shared" si="14"/>
        <v>0</v>
      </c>
      <c r="F118" s="95"/>
      <c r="G118" s="20"/>
      <c r="H118" s="96">
        <f t="shared" si="15"/>
        <v>0</v>
      </c>
      <c r="I118" s="95"/>
      <c r="J118" s="20"/>
      <c r="K118" s="96">
        <f t="shared" si="16"/>
        <v>0</v>
      </c>
      <c r="L118" s="95"/>
      <c r="M118" s="20"/>
      <c r="N118" s="96">
        <f t="shared" si="17"/>
        <v>0</v>
      </c>
      <c r="O118" s="95"/>
      <c r="P118" s="20"/>
      <c r="Q118" s="96">
        <f t="shared" si="18"/>
        <v>0</v>
      </c>
      <c r="R118" s="95"/>
      <c r="S118" s="20"/>
      <c r="T118" s="96">
        <f t="shared" si="19"/>
        <v>0</v>
      </c>
      <c r="U118" s="221">
        <f t="shared" si="20"/>
        <v>0</v>
      </c>
      <c r="W118" s="133" t="s">
        <v>43</v>
      </c>
      <c r="X118" s="114">
        <f t="shared" si="21"/>
        <v>0</v>
      </c>
      <c r="Y118" s="115">
        <f t="shared" si="22"/>
        <v>0</v>
      </c>
      <c r="Z118" s="115">
        <f t="shared" si="23"/>
        <v>0</v>
      </c>
      <c r="AA118" s="115">
        <f t="shared" si="24"/>
        <v>0</v>
      </c>
      <c r="AB118" s="115">
        <f t="shared" si="25"/>
        <v>0</v>
      </c>
      <c r="AC118" s="121">
        <f t="shared" si="26"/>
        <v>0</v>
      </c>
    </row>
    <row r="119" spans="1:29" ht="15.75">
      <c r="A119" s="255"/>
      <c r="B119" s="104" t="s">
        <v>44</v>
      </c>
      <c r="C119" s="95">
        <v>136523242.11999419</v>
      </c>
      <c r="D119" s="20">
        <v>136523000</v>
      </c>
      <c r="E119" s="96">
        <f t="shared" si="14"/>
        <v>242.11999419331551</v>
      </c>
      <c r="F119" s="95">
        <v>5431769.5399999982</v>
      </c>
      <c r="G119" s="20" t="s">
        <v>927</v>
      </c>
      <c r="H119" s="96">
        <f t="shared" si="15"/>
        <v>-108920.46000000183</v>
      </c>
      <c r="I119" s="95">
        <v>168310.31</v>
      </c>
      <c r="J119" s="20" t="s">
        <v>1158</v>
      </c>
      <c r="K119" s="96">
        <f t="shared" si="16"/>
        <v>0.30999999999767169</v>
      </c>
      <c r="L119" s="95">
        <v>142260.24</v>
      </c>
      <c r="M119" s="20" t="s">
        <v>1159</v>
      </c>
      <c r="N119" s="96">
        <f t="shared" si="17"/>
        <v>0.23999999999068677</v>
      </c>
      <c r="O119" s="95">
        <v>842318.95000000007</v>
      </c>
      <c r="P119" s="20" t="s">
        <v>928</v>
      </c>
      <c r="Q119" s="96">
        <f t="shared" si="18"/>
        <v>1.9500000000698492</v>
      </c>
      <c r="R119" s="95">
        <v>130556868.05999421</v>
      </c>
      <c r="S119" s="20">
        <v>130447670</v>
      </c>
      <c r="T119" s="96">
        <f t="shared" si="19"/>
        <v>109198.05999420583</v>
      </c>
      <c r="U119" s="221">
        <f t="shared" si="20"/>
        <v>1</v>
      </c>
      <c r="W119" s="104" t="s">
        <v>44</v>
      </c>
      <c r="X119" s="114">
        <f t="shared" si="21"/>
        <v>1</v>
      </c>
      <c r="Y119" s="115">
        <f t="shared" si="22"/>
        <v>1</v>
      </c>
      <c r="Z119" s="115">
        <f t="shared" si="23"/>
        <v>0</v>
      </c>
      <c r="AA119" s="115">
        <f t="shared" si="24"/>
        <v>0</v>
      </c>
      <c r="AB119" s="115">
        <f t="shared" si="25"/>
        <v>0</v>
      </c>
      <c r="AC119" s="121">
        <f t="shared" si="26"/>
        <v>1</v>
      </c>
    </row>
    <row r="120" spans="1:29" ht="15.75">
      <c r="A120" s="255"/>
      <c r="B120" s="133" t="s">
        <v>45</v>
      </c>
      <c r="C120" s="95">
        <v>83475332.42139788</v>
      </c>
      <c r="D120" s="20">
        <v>0</v>
      </c>
      <c r="E120" s="96">
        <f t="shared" si="14"/>
        <v>83475332.42139788</v>
      </c>
      <c r="F120" s="95">
        <v>1307510.19</v>
      </c>
      <c r="G120" s="20"/>
      <c r="H120" s="96">
        <f t="shared" si="15"/>
        <v>1307510.19</v>
      </c>
      <c r="I120" s="95">
        <v>99513.5</v>
      </c>
      <c r="J120" s="20"/>
      <c r="K120" s="96">
        <f t="shared" si="16"/>
        <v>99513.5</v>
      </c>
      <c r="L120" s="95">
        <v>74795.69</v>
      </c>
      <c r="M120" s="20"/>
      <c r="N120" s="96">
        <f t="shared" si="17"/>
        <v>74795.69</v>
      </c>
      <c r="O120" s="95">
        <v>1031028.6299999994</v>
      </c>
      <c r="P120" s="20"/>
      <c r="Q120" s="96">
        <f t="shared" si="18"/>
        <v>1031028.6299999994</v>
      </c>
      <c r="R120" s="95">
        <v>81161511.411397889</v>
      </c>
      <c r="S120" s="20">
        <v>0</v>
      </c>
      <c r="T120" s="96">
        <f t="shared" si="19"/>
        <v>81161511.411397889</v>
      </c>
      <c r="U120" s="221">
        <f t="shared" ref="U120:U183" si="27">IF(D120=0,0,1)</f>
        <v>0</v>
      </c>
      <c r="W120" s="133" t="s">
        <v>45</v>
      </c>
      <c r="X120" s="114">
        <f t="shared" si="21"/>
        <v>0</v>
      </c>
      <c r="Y120" s="115">
        <f t="shared" si="22"/>
        <v>0</v>
      </c>
      <c r="Z120" s="115">
        <f t="shared" si="23"/>
        <v>0</v>
      </c>
      <c r="AA120" s="115">
        <f t="shared" si="24"/>
        <v>0</v>
      </c>
      <c r="AB120" s="115">
        <f t="shared" si="25"/>
        <v>0</v>
      </c>
      <c r="AC120" s="121">
        <f t="shared" si="26"/>
        <v>0</v>
      </c>
    </row>
    <row r="121" spans="1:29" ht="15.75">
      <c r="A121" s="255"/>
      <c r="B121" s="133" t="s">
        <v>46</v>
      </c>
      <c r="C121" s="95">
        <v>138843309.58999828</v>
      </c>
      <c r="D121" s="20">
        <v>138843100</v>
      </c>
      <c r="E121" s="96">
        <f t="shared" si="14"/>
        <v>209.58999827504158</v>
      </c>
      <c r="F121" s="95">
        <v>3548542.42</v>
      </c>
      <c r="G121" s="20" t="s">
        <v>929</v>
      </c>
      <c r="H121" s="96">
        <f t="shared" si="15"/>
        <v>2.4199999999254942</v>
      </c>
      <c r="I121" s="95">
        <v>309175.58999999997</v>
      </c>
      <c r="J121" s="20" t="s">
        <v>1160</v>
      </c>
      <c r="K121" s="96">
        <f t="shared" si="16"/>
        <v>-0.41000000003259629</v>
      </c>
      <c r="L121" s="95">
        <v>95107.92</v>
      </c>
      <c r="M121" s="20" t="s">
        <v>1161</v>
      </c>
      <c r="N121" s="96">
        <f t="shared" si="17"/>
        <v>2.0000000004074536E-2</v>
      </c>
      <c r="O121" s="95">
        <v>292014.09999999998</v>
      </c>
      <c r="P121" s="20" t="s">
        <v>930</v>
      </c>
      <c r="Q121" s="96">
        <f t="shared" si="18"/>
        <v>86401.099999999977</v>
      </c>
      <c r="R121" s="95">
        <v>135216820.73999828</v>
      </c>
      <c r="S121" s="20">
        <v>135217240</v>
      </c>
      <c r="T121" s="96">
        <f t="shared" si="19"/>
        <v>-419.26000171899796</v>
      </c>
      <c r="U121" s="221">
        <f t="shared" si="27"/>
        <v>1</v>
      </c>
      <c r="W121" s="133" t="s">
        <v>46</v>
      </c>
      <c r="X121" s="114">
        <f t="shared" si="21"/>
        <v>1</v>
      </c>
      <c r="Y121" s="115">
        <f t="shared" si="22"/>
        <v>0</v>
      </c>
      <c r="Z121" s="115">
        <f t="shared" si="23"/>
        <v>0</v>
      </c>
      <c r="AA121" s="115">
        <f t="shared" si="24"/>
        <v>0</v>
      </c>
      <c r="AB121" s="115">
        <f t="shared" si="25"/>
        <v>1</v>
      </c>
      <c r="AC121" s="121">
        <f t="shared" si="26"/>
        <v>1</v>
      </c>
    </row>
    <row r="122" spans="1:29" ht="15.75">
      <c r="A122" s="255"/>
      <c r="B122" s="133" t="s">
        <v>47</v>
      </c>
      <c r="C122" s="95">
        <v>37727824.450000152</v>
      </c>
      <c r="D122" s="20"/>
      <c r="E122" s="96">
        <f t="shared" si="14"/>
        <v>37727824.450000152</v>
      </c>
      <c r="F122" s="95">
        <v>1494151.04</v>
      </c>
      <c r="G122" s="20"/>
      <c r="H122" s="96">
        <f t="shared" si="15"/>
        <v>1494151.04</v>
      </c>
      <c r="I122" s="95">
        <v>39866.06</v>
      </c>
      <c r="J122" s="20"/>
      <c r="K122" s="96">
        <f t="shared" si="16"/>
        <v>39866.06</v>
      </c>
      <c r="L122" s="95">
        <v>6201.32</v>
      </c>
      <c r="M122" s="20"/>
      <c r="N122" s="96">
        <f t="shared" si="17"/>
        <v>6201.32</v>
      </c>
      <c r="O122" s="95">
        <v>577771.09999999963</v>
      </c>
      <c r="P122" s="20"/>
      <c r="Q122" s="96">
        <f t="shared" si="18"/>
        <v>577771.09999999963</v>
      </c>
      <c r="R122" s="95">
        <v>35689567.050000161</v>
      </c>
      <c r="S122" s="20"/>
      <c r="T122" s="96">
        <f t="shared" si="19"/>
        <v>35689567.050000161</v>
      </c>
      <c r="U122" s="221">
        <f t="shared" si="27"/>
        <v>0</v>
      </c>
      <c r="W122" s="133" t="s">
        <v>47</v>
      </c>
      <c r="X122" s="114">
        <f t="shared" si="21"/>
        <v>0</v>
      </c>
      <c r="Y122" s="115">
        <f t="shared" si="22"/>
        <v>0</v>
      </c>
      <c r="Z122" s="115">
        <f t="shared" si="23"/>
        <v>0</v>
      </c>
      <c r="AA122" s="115">
        <f t="shared" si="24"/>
        <v>0</v>
      </c>
      <c r="AB122" s="115">
        <f t="shared" si="25"/>
        <v>0</v>
      </c>
      <c r="AC122" s="121">
        <f t="shared" si="26"/>
        <v>0</v>
      </c>
    </row>
    <row r="123" spans="1:29" ht="15.75">
      <c r="A123" s="255"/>
      <c r="B123" s="133" t="s">
        <v>48</v>
      </c>
      <c r="C123" s="95">
        <v>152408991.7799986</v>
      </c>
      <c r="D123" s="20"/>
      <c r="E123" s="96">
        <f t="shared" si="14"/>
        <v>152408991.7799986</v>
      </c>
      <c r="F123" s="95">
        <v>3327043.9100000011</v>
      </c>
      <c r="G123" s="20"/>
      <c r="H123" s="96">
        <f t="shared" si="15"/>
        <v>3327043.9100000011</v>
      </c>
      <c r="I123" s="95">
        <v>103587.75999999998</v>
      </c>
      <c r="J123" s="20"/>
      <c r="K123" s="96">
        <f t="shared" si="16"/>
        <v>103587.75999999998</v>
      </c>
      <c r="L123" s="95">
        <v>56116.78</v>
      </c>
      <c r="M123" s="20"/>
      <c r="N123" s="96">
        <f t="shared" si="17"/>
        <v>56116.78</v>
      </c>
      <c r="O123" s="95">
        <v>1447896.6299999994</v>
      </c>
      <c r="P123" s="20"/>
      <c r="Q123" s="96">
        <f t="shared" si="18"/>
        <v>1447896.6299999994</v>
      </c>
      <c r="R123" s="95">
        <v>147681522.2199986</v>
      </c>
      <c r="S123" s="20"/>
      <c r="T123" s="96">
        <f t="shared" si="19"/>
        <v>147681522.2199986</v>
      </c>
      <c r="U123" s="221">
        <f t="shared" si="27"/>
        <v>0</v>
      </c>
      <c r="W123" s="133" t="s">
        <v>48</v>
      </c>
      <c r="X123" s="114">
        <f t="shared" si="21"/>
        <v>0</v>
      </c>
      <c r="Y123" s="115">
        <f t="shared" si="22"/>
        <v>0</v>
      </c>
      <c r="Z123" s="115">
        <f t="shared" si="23"/>
        <v>0</v>
      </c>
      <c r="AA123" s="115">
        <f t="shared" si="24"/>
        <v>0</v>
      </c>
      <c r="AB123" s="115">
        <f t="shared" si="25"/>
        <v>0</v>
      </c>
      <c r="AC123" s="121">
        <f t="shared" si="26"/>
        <v>0</v>
      </c>
    </row>
    <row r="124" spans="1:29" ht="15.75">
      <c r="A124" s="255"/>
      <c r="B124" s="133" t="s">
        <v>49</v>
      </c>
      <c r="C124" s="95"/>
      <c r="D124" s="20"/>
      <c r="E124" s="96">
        <f t="shared" si="14"/>
        <v>0</v>
      </c>
      <c r="F124" s="95"/>
      <c r="G124" s="20"/>
      <c r="H124" s="96">
        <f t="shared" si="15"/>
        <v>0</v>
      </c>
      <c r="I124" s="95"/>
      <c r="J124" s="20"/>
      <c r="K124" s="96">
        <f t="shared" si="16"/>
        <v>0</v>
      </c>
      <c r="L124" s="95"/>
      <c r="M124" s="20"/>
      <c r="N124" s="96">
        <f t="shared" si="17"/>
        <v>0</v>
      </c>
      <c r="O124" s="95"/>
      <c r="P124" s="20"/>
      <c r="Q124" s="96">
        <f t="shared" si="18"/>
        <v>0</v>
      </c>
      <c r="R124" s="95"/>
      <c r="S124" s="20"/>
      <c r="T124" s="96">
        <f t="shared" si="19"/>
        <v>0</v>
      </c>
      <c r="U124" s="221">
        <f t="shared" si="27"/>
        <v>0</v>
      </c>
      <c r="W124" s="133" t="s">
        <v>49</v>
      </c>
      <c r="X124" s="114">
        <f t="shared" si="21"/>
        <v>0</v>
      </c>
      <c r="Y124" s="115">
        <f t="shared" si="22"/>
        <v>0</v>
      </c>
      <c r="Z124" s="115">
        <f t="shared" si="23"/>
        <v>0</v>
      </c>
      <c r="AA124" s="115">
        <f t="shared" si="24"/>
        <v>0</v>
      </c>
      <c r="AB124" s="115">
        <f t="shared" si="25"/>
        <v>0</v>
      </c>
      <c r="AC124" s="121">
        <f t="shared" si="26"/>
        <v>0</v>
      </c>
    </row>
    <row r="125" spans="1:29" ht="15.75">
      <c r="A125" s="256"/>
      <c r="B125" s="134" t="s">
        <v>50</v>
      </c>
      <c r="C125" s="97">
        <v>132320966.72999993</v>
      </c>
      <c r="D125" s="98"/>
      <c r="E125" s="99">
        <f t="shared" si="14"/>
        <v>132320966.72999993</v>
      </c>
      <c r="F125" s="97">
        <v>3724886.75</v>
      </c>
      <c r="G125" s="98"/>
      <c r="H125" s="99">
        <f t="shared" si="15"/>
        <v>3724886.75</v>
      </c>
      <c r="I125" s="97">
        <v>264567.56000000011</v>
      </c>
      <c r="J125" s="98"/>
      <c r="K125" s="99">
        <f t="shared" si="16"/>
        <v>264567.56000000011</v>
      </c>
      <c r="L125" s="97">
        <v>79068.19</v>
      </c>
      <c r="M125" s="98"/>
      <c r="N125" s="99">
        <f t="shared" si="17"/>
        <v>79068.19</v>
      </c>
      <c r="O125" s="97">
        <v>872732.02</v>
      </c>
      <c r="P125" s="98"/>
      <c r="Q125" s="99">
        <f t="shared" si="18"/>
        <v>872732.02</v>
      </c>
      <c r="R125" s="97">
        <v>127928241.64999993</v>
      </c>
      <c r="S125" s="98"/>
      <c r="T125" s="99">
        <f t="shared" si="19"/>
        <v>127928241.64999993</v>
      </c>
      <c r="U125" s="222">
        <f t="shared" si="27"/>
        <v>0</v>
      </c>
      <c r="W125" s="134" t="s">
        <v>50</v>
      </c>
      <c r="X125" s="118">
        <f t="shared" si="21"/>
        <v>0</v>
      </c>
      <c r="Y125" s="119">
        <f t="shared" si="22"/>
        <v>0</v>
      </c>
      <c r="Z125" s="119">
        <f t="shared" si="23"/>
        <v>0</v>
      </c>
      <c r="AA125" s="119">
        <f t="shared" si="24"/>
        <v>0</v>
      </c>
      <c r="AB125" s="119">
        <f t="shared" si="25"/>
        <v>0</v>
      </c>
      <c r="AC125" s="124">
        <f t="shared" si="26"/>
        <v>0</v>
      </c>
    </row>
    <row r="126" spans="1:29" ht="15.75" customHeight="1">
      <c r="A126" s="254">
        <v>42632</v>
      </c>
      <c r="B126" s="133" t="s">
        <v>42</v>
      </c>
      <c r="C126" s="95">
        <v>66047291.979999363</v>
      </c>
      <c r="D126" s="20"/>
      <c r="E126" s="96">
        <f t="shared" si="14"/>
        <v>66047291.979999363</v>
      </c>
      <c r="F126" s="95">
        <v>1166175.5</v>
      </c>
      <c r="G126" s="20"/>
      <c r="H126" s="96">
        <f t="shared" si="15"/>
        <v>1166175.5</v>
      </c>
      <c r="I126" s="95">
        <v>303643.8</v>
      </c>
      <c r="J126" s="20"/>
      <c r="K126" s="96">
        <f t="shared" si="16"/>
        <v>303643.8</v>
      </c>
      <c r="L126" s="95">
        <v>302388.59000000003</v>
      </c>
      <c r="M126" s="20"/>
      <c r="N126" s="96">
        <f t="shared" si="17"/>
        <v>302388.59000000003</v>
      </c>
      <c r="O126" s="95">
        <v>941387.40999999992</v>
      </c>
      <c r="P126" s="20"/>
      <c r="Q126" s="96">
        <f t="shared" si="18"/>
        <v>941387.40999999992</v>
      </c>
      <c r="R126" s="95">
        <v>63940984.27999936</v>
      </c>
      <c r="S126" s="20"/>
      <c r="T126" s="96">
        <f t="shared" si="19"/>
        <v>63940984.27999936</v>
      </c>
      <c r="U126" s="221">
        <f t="shared" si="27"/>
        <v>0</v>
      </c>
      <c r="W126" s="132" t="s">
        <v>42</v>
      </c>
      <c r="X126" s="110">
        <f t="shared" si="21"/>
        <v>0</v>
      </c>
      <c r="Y126" s="111">
        <f t="shared" si="22"/>
        <v>0</v>
      </c>
      <c r="Z126" s="111">
        <f t="shared" si="23"/>
        <v>0</v>
      </c>
      <c r="AA126" s="111">
        <f t="shared" si="24"/>
        <v>0</v>
      </c>
      <c r="AB126" s="111">
        <f t="shared" si="25"/>
        <v>0</v>
      </c>
      <c r="AC126" s="123">
        <f t="shared" si="26"/>
        <v>0</v>
      </c>
    </row>
    <row r="127" spans="1:29" ht="15.75">
      <c r="A127" s="255"/>
      <c r="B127" s="133" t="s">
        <v>43</v>
      </c>
      <c r="C127" s="95">
        <v>61144882.1500002</v>
      </c>
      <c r="D127" s="20"/>
      <c r="E127" s="96">
        <f t="shared" si="14"/>
        <v>61144882.1500002</v>
      </c>
      <c r="F127" s="95">
        <v>1809948.540000001</v>
      </c>
      <c r="G127" s="20"/>
      <c r="H127" s="96">
        <f t="shared" si="15"/>
        <v>1809948.540000001</v>
      </c>
      <c r="I127" s="95">
        <v>195906.00999999998</v>
      </c>
      <c r="J127" s="20"/>
      <c r="K127" s="96">
        <f t="shared" si="16"/>
        <v>195906.00999999998</v>
      </c>
      <c r="L127" s="95">
        <v>16808.55</v>
      </c>
      <c r="M127" s="20"/>
      <c r="N127" s="96">
        <f t="shared" si="17"/>
        <v>16808.55</v>
      </c>
      <c r="O127" s="95">
        <v>1308298.040000001</v>
      </c>
      <c r="P127" s="20"/>
      <c r="Q127" s="96">
        <f t="shared" si="18"/>
        <v>1308298.040000001</v>
      </c>
      <c r="R127" s="95">
        <v>64496816.640000202</v>
      </c>
      <c r="S127" s="20"/>
      <c r="T127" s="96">
        <f t="shared" si="19"/>
        <v>64496816.640000202</v>
      </c>
      <c r="U127" s="221">
        <f t="shared" si="27"/>
        <v>0</v>
      </c>
      <c r="W127" s="133" t="s">
        <v>43</v>
      </c>
      <c r="X127" s="114">
        <f t="shared" si="21"/>
        <v>0</v>
      </c>
      <c r="Y127" s="115">
        <f t="shared" si="22"/>
        <v>0</v>
      </c>
      <c r="Z127" s="115">
        <f t="shared" si="23"/>
        <v>0</v>
      </c>
      <c r="AA127" s="115">
        <f t="shared" si="24"/>
        <v>0</v>
      </c>
      <c r="AB127" s="115">
        <f t="shared" si="25"/>
        <v>0</v>
      </c>
      <c r="AC127" s="121">
        <f t="shared" si="26"/>
        <v>0</v>
      </c>
    </row>
    <row r="128" spans="1:29" ht="15.75">
      <c r="A128" s="255"/>
      <c r="B128" s="104" t="s">
        <v>44</v>
      </c>
      <c r="C128" s="95">
        <v>130556868.05999421</v>
      </c>
      <c r="D128" s="20">
        <v>130447670</v>
      </c>
      <c r="E128" s="96">
        <f t="shared" si="14"/>
        <v>109198.05999420583</v>
      </c>
      <c r="F128" s="95">
        <v>3304757.0800000024</v>
      </c>
      <c r="G128" s="20" t="s">
        <v>931</v>
      </c>
      <c r="H128" s="96">
        <f t="shared" si="15"/>
        <v>-100792.9199999976</v>
      </c>
      <c r="I128" s="95">
        <v>208178.41000000012</v>
      </c>
      <c r="J128" s="20" t="s">
        <v>1162</v>
      </c>
      <c r="K128" s="96">
        <f t="shared" si="16"/>
        <v>0.41000000011990778</v>
      </c>
      <c r="L128" s="95">
        <v>485482.08</v>
      </c>
      <c r="M128" s="20" t="s">
        <v>1163</v>
      </c>
      <c r="N128" s="96">
        <f t="shared" si="17"/>
        <v>8.0000000016298145E-2</v>
      </c>
      <c r="O128" s="95">
        <v>516436.60000000003</v>
      </c>
      <c r="P128" s="20" t="s">
        <v>932</v>
      </c>
      <c r="Q128" s="96">
        <f t="shared" si="18"/>
        <v>13302.600000000035</v>
      </c>
      <c r="R128" s="95">
        <v>135504245.29999417</v>
      </c>
      <c r="S128" s="20">
        <v>135417100</v>
      </c>
      <c r="T128" s="96">
        <f t="shared" si="19"/>
        <v>87145.299994170666</v>
      </c>
      <c r="U128" s="221">
        <f t="shared" si="27"/>
        <v>1</v>
      </c>
      <c r="W128" s="104" t="s">
        <v>44</v>
      </c>
      <c r="X128" s="114">
        <f t="shared" si="21"/>
        <v>1</v>
      </c>
      <c r="Y128" s="115">
        <f t="shared" si="22"/>
        <v>1</v>
      </c>
      <c r="Z128" s="115">
        <f t="shared" si="23"/>
        <v>0</v>
      </c>
      <c r="AA128" s="115">
        <f t="shared" si="24"/>
        <v>0</v>
      </c>
      <c r="AB128" s="115">
        <f t="shared" si="25"/>
        <v>1</v>
      </c>
      <c r="AC128" s="121">
        <f t="shared" si="26"/>
        <v>1</v>
      </c>
    </row>
    <row r="129" spans="1:29" ht="15.75">
      <c r="A129" s="255"/>
      <c r="B129" s="133" t="s">
        <v>45</v>
      </c>
      <c r="C129" s="95">
        <v>81161511.411397889</v>
      </c>
      <c r="D129" s="20"/>
      <c r="E129" s="96">
        <f t="shared" si="14"/>
        <v>81161511.411397889</v>
      </c>
      <c r="F129" s="95">
        <v>2288424.6500000008</v>
      </c>
      <c r="G129" s="20"/>
      <c r="H129" s="96">
        <f t="shared" si="15"/>
        <v>2288424.6500000008</v>
      </c>
      <c r="I129" s="95">
        <v>25417.31</v>
      </c>
      <c r="J129" s="20"/>
      <c r="K129" s="96">
        <f t="shared" si="16"/>
        <v>25417.31</v>
      </c>
      <c r="L129" s="95">
        <v>2138.5700000000002</v>
      </c>
      <c r="M129" s="20"/>
      <c r="N129" s="96">
        <f t="shared" si="17"/>
        <v>2138.5700000000002</v>
      </c>
      <c r="O129" s="95">
        <v>2756021.6399999997</v>
      </c>
      <c r="P129" s="20"/>
      <c r="Q129" s="96">
        <f t="shared" si="18"/>
        <v>2756021.6399999997</v>
      </c>
      <c r="R129" s="95">
        <v>76140343.861397892</v>
      </c>
      <c r="S129" s="20"/>
      <c r="T129" s="96">
        <f t="shared" si="19"/>
        <v>76140343.861397892</v>
      </c>
      <c r="U129" s="221">
        <f t="shared" si="27"/>
        <v>0</v>
      </c>
      <c r="W129" s="133" t="s">
        <v>45</v>
      </c>
      <c r="X129" s="114">
        <f t="shared" si="21"/>
        <v>0</v>
      </c>
      <c r="Y129" s="115">
        <f t="shared" si="22"/>
        <v>0</v>
      </c>
      <c r="Z129" s="115">
        <f t="shared" si="23"/>
        <v>0</v>
      </c>
      <c r="AA129" s="115">
        <f t="shared" si="24"/>
        <v>0</v>
      </c>
      <c r="AB129" s="115">
        <f t="shared" si="25"/>
        <v>0</v>
      </c>
      <c r="AC129" s="121">
        <f t="shared" si="26"/>
        <v>0</v>
      </c>
    </row>
    <row r="130" spans="1:29" ht="15.75">
      <c r="A130" s="255"/>
      <c r="B130" s="133" t="s">
        <v>46</v>
      </c>
      <c r="C130" s="95">
        <v>135216820.73999828</v>
      </c>
      <c r="D130" s="20"/>
      <c r="E130" s="96">
        <f t="shared" si="14"/>
        <v>135216820.73999828</v>
      </c>
      <c r="F130" s="95">
        <v>2645809.140000002</v>
      </c>
      <c r="G130" s="20"/>
      <c r="H130" s="96">
        <f t="shared" si="15"/>
        <v>2645809.140000002</v>
      </c>
      <c r="I130" s="95">
        <v>101011.51000000001</v>
      </c>
      <c r="J130" s="20"/>
      <c r="K130" s="96">
        <f t="shared" si="16"/>
        <v>101011.51000000001</v>
      </c>
      <c r="L130" s="95">
        <v>531.77</v>
      </c>
      <c r="M130" s="20"/>
      <c r="N130" s="96">
        <f t="shared" si="17"/>
        <v>531.77</v>
      </c>
      <c r="O130" s="95">
        <v>633764.19000000006</v>
      </c>
      <c r="P130" s="20"/>
      <c r="Q130" s="96">
        <f t="shared" si="18"/>
        <v>633764.19000000006</v>
      </c>
      <c r="R130" s="95">
        <v>139293500.49999827</v>
      </c>
      <c r="S130" s="20"/>
      <c r="T130" s="96">
        <f t="shared" si="19"/>
        <v>139293500.49999827</v>
      </c>
      <c r="U130" s="221">
        <f t="shared" si="27"/>
        <v>0</v>
      </c>
      <c r="W130" s="133" t="s">
        <v>46</v>
      </c>
      <c r="X130" s="114">
        <f t="shared" si="21"/>
        <v>0</v>
      </c>
      <c r="Y130" s="115">
        <f t="shared" si="22"/>
        <v>0</v>
      </c>
      <c r="Z130" s="115">
        <f t="shared" si="23"/>
        <v>0</v>
      </c>
      <c r="AA130" s="115">
        <f t="shared" si="24"/>
        <v>0</v>
      </c>
      <c r="AB130" s="115">
        <f t="shared" si="25"/>
        <v>0</v>
      </c>
      <c r="AC130" s="121">
        <f t="shared" si="26"/>
        <v>0</v>
      </c>
    </row>
    <row r="131" spans="1:29" ht="15.75">
      <c r="A131" s="255"/>
      <c r="B131" s="133" t="s">
        <v>47</v>
      </c>
      <c r="C131" s="95">
        <v>35689567.050000161</v>
      </c>
      <c r="D131" s="20"/>
      <c r="E131" s="96">
        <f t="shared" si="14"/>
        <v>35689567.050000161</v>
      </c>
      <c r="F131" s="95">
        <v>880587.95000000007</v>
      </c>
      <c r="G131" s="20"/>
      <c r="H131" s="96">
        <f t="shared" si="15"/>
        <v>880587.95000000007</v>
      </c>
      <c r="I131" s="95">
        <v>90492.279999999984</v>
      </c>
      <c r="J131" s="20"/>
      <c r="K131" s="96">
        <f t="shared" si="16"/>
        <v>90492.279999999984</v>
      </c>
      <c r="L131" s="95">
        <v>14705.16</v>
      </c>
      <c r="M131" s="20"/>
      <c r="N131" s="96">
        <f t="shared" si="17"/>
        <v>14705.16</v>
      </c>
      <c r="O131" s="95">
        <v>275516.60000000009</v>
      </c>
      <c r="P131" s="20"/>
      <c r="Q131" s="96">
        <f t="shared" si="18"/>
        <v>275516.60000000009</v>
      </c>
      <c r="R131" s="95">
        <v>34609249.620000161</v>
      </c>
      <c r="S131" s="20"/>
      <c r="T131" s="96">
        <f t="shared" si="19"/>
        <v>34609249.620000161</v>
      </c>
      <c r="U131" s="221">
        <f t="shared" si="27"/>
        <v>0</v>
      </c>
      <c r="W131" s="133" t="s">
        <v>47</v>
      </c>
      <c r="X131" s="114">
        <f t="shared" si="21"/>
        <v>0</v>
      </c>
      <c r="Y131" s="115">
        <f t="shared" si="22"/>
        <v>0</v>
      </c>
      <c r="Z131" s="115">
        <f t="shared" si="23"/>
        <v>0</v>
      </c>
      <c r="AA131" s="115">
        <f t="shared" si="24"/>
        <v>0</v>
      </c>
      <c r="AB131" s="115">
        <f t="shared" si="25"/>
        <v>0</v>
      </c>
      <c r="AC131" s="121">
        <f t="shared" si="26"/>
        <v>0</v>
      </c>
    </row>
    <row r="132" spans="1:29" ht="15.75">
      <c r="A132" s="255"/>
      <c r="B132" s="133" t="s">
        <v>48</v>
      </c>
      <c r="C132" s="95">
        <v>147681522.2199986</v>
      </c>
      <c r="D132" s="20"/>
      <c r="E132" s="96">
        <f t="shared" si="14"/>
        <v>147681522.2199986</v>
      </c>
      <c r="F132" s="95">
        <v>3495973.67</v>
      </c>
      <c r="G132" s="20"/>
      <c r="H132" s="96">
        <f t="shared" si="15"/>
        <v>3495973.67</v>
      </c>
      <c r="I132" s="95">
        <v>237638.27000000002</v>
      </c>
      <c r="J132" s="20"/>
      <c r="K132" s="96">
        <f t="shared" si="16"/>
        <v>237638.27000000002</v>
      </c>
      <c r="L132" s="95">
        <v>68789.38</v>
      </c>
      <c r="M132" s="20"/>
      <c r="N132" s="96">
        <f t="shared" si="17"/>
        <v>68789.38</v>
      </c>
      <c r="O132" s="95">
        <v>593081.85</v>
      </c>
      <c r="P132" s="20"/>
      <c r="Q132" s="96">
        <f t="shared" si="18"/>
        <v>593081.85</v>
      </c>
      <c r="R132" s="95">
        <v>143761315.5899986</v>
      </c>
      <c r="S132" s="20"/>
      <c r="T132" s="96">
        <f t="shared" si="19"/>
        <v>143761315.5899986</v>
      </c>
      <c r="U132" s="221">
        <f t="shared" si="27"/>
        <v>0</v>
      </c>
      <c r="W132" s="133" t="s">
        <v>48</v>
      </c>
      <c r="X132" s="114">
        <f t="shared" si="21"/>
        <v>0</v>
      </c>
      <c r="Y132" s="115">
        <f t="shared" si="22"/>
        <v>0</v>
      </c>
      <c r="Z132" s="115">
        <f t="shared" si="23"/>
        <v>0</v>
      </c>
      <c r="AA132" s="115">
        <f t="shared" si="24"/>
        <v>0</v>
      </c>
      <c r="AB132" s="115">
        <f t="shared" si="25"/>
        <v>0</v>
      </c>
      <c r="AC132" s="121">
        <f t="shared" si="26"/>
        <v>0</v>
      </c>
    </row>
    <row r="133" spans="1:29" ht="15.75">
      <c r="A133" s="255"/>
      <c r="B133" s="133" t="s">
        <v>49</v>
      </c>
      <c r="C133" s="95"/>
      <c r="D133" s="20"/>
      <c r="E133" s="96">
        <f t="shared" si="14"/>
        <v>0</v>
      </c>
      <c r="F133" s="95"/>
      <c r="G133" s="20"/>
      <c r="H133" s="96">
        <f t="shared" si="15"/>
        <v>0</v>
      </c>
      <c r="I133" s="95"/>
      <c r="J133" s="20"/>
      <c r="K133" s="96">
        <f t="shared" si="16"/>
        <v>0</v>
      </c>
      <c r="L133" s="95"/>
      <c r="M133" s="20"/>
      <c r="N133" s="96">
        <f t="shared" si="17"/>
        <v>0</v>
      </c>
      <c r="O133" s="95"/>
      <c r="P133" s="20"/>
      <c r="Q133" s="96">
        <f t="shared" si="18"/>
        <v>0</v>
      </c>
      <c r="R133" s="95"/>
      <c r="S133" s="20"/>
      <c r="T133" s="96">
        <f t="shared" si="19"/>
        <v>0</v>
      </c>
      <c r="U133" s="221">
        <f t="shared" si="27"/>
        <v>0</v>
      </c>
      <c r="W133" s="133" t="s">
        <v>49</v>
      </c>
      <c r="X133" s="114">
        <f t="shared" si="21"/>
        <v>0</v>
      </c>
      <c r="Y133" s="115">
        <f t="shared" si="22"/>
        <v>0</v>
      </c>
      <c r="Z133" s="115">
        <f t="shared" si="23"/>
        <v>0</v>
      </c>
      <c r="AA133" s="115">
        <f t="shared" si="24"/>
        <v>0</v>
      </c>
      <c r="AB133" s="115">
        <f t="shared" si="25"/>
        <v>0</v>
      </c>
      <c r="AC133" s="121">
        <f t="shared" si="26"/>
        <v>0</v>
      </c>
    </row>
    <row r="134" spans="1:29" ht="15.75">
      <c r="A134" s="256"/>
      <c r="B134" s="133" t="s">
        <v>50</v>
      </c>
      <c r="C134" s="95">
        <v>127928241.64999993</v>
      </c>
      <c r="D134" s="20"/>
      <c r="E134" s="96">
        <f t="shared" si="14"/>
        <v>127928241.64999993</v>
      </c>
      <c r="F134" s="95">
        <v>2470932.9700000002</v>
      </c>
      <c r="G134" s="20"/>
      <c r="H134" s="96">
        <f t="shared" si="15"/>
        <v>2470932.9700000002</v>
      </c>
      <c r="I134" s="95">
        <v>465787.25</v>
      </c>
      <c r="J134" s="20"/>
      <c r="K134" s="96">
        <f t="shared" si="16"/>
        <v>465787.25</v>
      </c>
      <c r="L134" s="95">
        <v>682660.71</v>
      </c>
      <c r="M134" s="20"/>
      <c r="N134" s="96">
        <f t="shared" si="17"/>
        <v>682660.71</v>
      </c>
      <c r="O134" s="95">
        <v>373023.91000000003</v>
      </c>
      <c r="P134" s="20"/>
      <c r="Q134" s="96">
        <f t="shared" si="18"/>
        <v>373023.91000000003</v>
      </c>
      <c r="R134" s="95">
        <v>124867411.30999996</v>
      </c>
      <c r="S134" s="20"/>
      <c r="T134" s="96">
        <f t="shared" si="19"/>
        <v>124867411.30999996</v>
      </c>
      <c r="U134" s="221">
        <f t="shared" si="27"/>
        <v>0</v>
      </c>
      <c r="W134" s="134" t="s">
        <v>50</v>
      </c>
      <c r="X134" s="118">
        <f t="shared" si="21"/>
        <v>0</v>
      </c>
      <c r="Y134" s="119">
        <f t="shared" si="22"/>
        <v>0</v>
      </c>
      <c r="Z134" s="119">
        <f t="shared" si="23"/>
        <v>0</v>
      </c>
      <c r="AA134" s="119">
        <f t="shared" si="24"/>
        <v>0</v>
      </c>
      <c r="AB134" s="119">
        <f t="shared" si="25"/>
        <v>0</v>
      </c>
      <c r="AC134" s="124">
        <f t="shared" si="26"/>
        <v>0</v>
      </c>
    </row>
    <row r="135" spans="1:29" ht="15.75" customHeight="1">
      <c r="A135" s="254">
        <v>42633</v>
      </c>
      <c r="B135" s="132" t="s">
        <v>42</v>
      </c>
      <c r="C135" s="92"/>
      <c r="D135" s="93"/>
      <c r="E135" s="94">
        <f t="shared" si="14"/>
        <v>0</v>
      </c>
      <c r="F135" s="92"/>
      <c r="G135" s="101"/>
      <c r="H135" s="94">
        <f t="shared" si="15"/>
        <v>0</v>
      </c>
      <c r="I135" s="92"/>
      <c r="J135" s="93"/>
      <c r="K135" s="94">
        <f t="shared" si="16"/>
        <v>0</v>
      </c>
      <c r="L135" s="92"/>
      <c r="M135" s="93"/>
      <c r="N135" s="94">
        <f t="shared" si="17"/>
        <v>0</v>
      </c>
      <c r="O135" s="92"/>
      <c r="P135" s="93"/>
      <c r="Q135" s="94">
        <f t="shared" si="18"/>
        <v>0</v>
      </c>
      <c r="R135" s="92"/>
      <c r="S135" s="93"/>
      <c r="T135" s="94">
        <f t="shared" si="19"/>
        <v>0</v>
      </c>
      <c r="U135" s="220">
        <f t="shared" si="27"/>
        <v>0</v>
      </c>
      <c r="W135" s="132" t="s">
        <v>42</v>
      </c>
      <c r="X135" s="114">
        <f t="shared" si="21"/>
        <v>0</v>
      </c>
      <c r="Y135" s="115">
        <f t="shared" si="22"/>
        <v>0</v>
      </c>
      <c r="Z135" s="115">
        <f t="shared" si="23"/>
        <v>0</v>
      </c>
      <c r="AA135" s="115">
        <f t="shared" si="24"/>
        <v>0</v>
      </c>
      <c r="AB135" s="115">
        <f t="shared" si="25"/>
        <v>0</v>
      </c>
      <c r="AC135" s="121">
        <f t="shared" si="26"/>
        <v>0</v>
      </c>
    </row>
    <row r="136" spans="1:29" ht="15.75">
      <c r="A136" s="255"/>
      <c r="B136" s="133" t="s">
        <v>43</v>
      </c>
      <c r="C136" s="95">
        <v>64496816.640000202</v>
      </c>
      <c r="D136" s="20"/>
      <c r="E136" s="96">
        <f t="shared" si="14"/>
        <v>64496816.640000202</v>
      </c>
      <c r="F136" s="95">
        <v>537998.58999999973</v>
      </c>
      <c r="G136" s="6"/>
      <c r="H136" s="96">
        <f t="shared" si="15"/>
        <v>537998.58999999973</v>
      </c>
      <c r="I136" s="95">
        <v>0</v>
      </c>
      <c r="J136" s="20"/>
      <c r="K136" s="96">
        <f t="shared" si="16"/>
        <v>0</v>
      </c>
      <c r="L136" s="95">
        <v>0</v>
      </c>
      <c r="M136" s="20"/>
      <c r="N136" s="96">
        <f t="shared" si="17"/>
        <v>0</v>
      </c>
      <c r="O136" s="95">
        <v>227862.78</v>
      </c>
      <c r="P136" s="20"/>
      <c r="Q136" s="96">
        <f t="shared" si="18"/>
        <v>227862.78</v>
      </c>
      <c r="R136" s="95">
        <v>63730955.270000204</v>
      </c>
      <c r="S136" s="20"/>
      <c r="T136" s="96">
        <f t="shared" si="19"/>
        <v>63730955.270000204</v>
      </c>
      <c r="U136" s="221">
        <f t="shared" si="27"/>
        <v>0</v>
      </c>
      <c r="W136" s="133" t="s">
        <v>43</v>
      </c>
      <c r="X136" s="114">
        <f t="shared" si="21"/>
        <v>0</v>
      </c>
      <c r="Y136" s="115">
        <f t="shared" si="22"/>
        <v>0</v>
      </c>
      <c r="Z136" s="115">
        <f t="shared" si="23"/>
        <v>0</v>
      </c>
      <c r="AA136" s="115">
        <f t="shared" si="24"/>
        <v>0</v>
      </c>
      <c r="AB136" s="115">
        <f t="shared" si="25"/>
        <v>0</v>
      </c>
      <c r="AC136" s="121">
        <f t="shared" si="26"/>
        <v>0</v>
      </c>
    </row>
    <row r="137" spans="1:29" ht="15.75">
      <c r="A137" s="255"/>
      <c r="B137" s="104" t="s">
        <v>44</v>
      </c>
      <c r="C137" s="95">
        <v>135504245.29999417</v>
      </c>
      <c r="D137" s="20">
        <v>135417100</v>
      </c>
      <c r="E137" s="96">
        <f t="shared" si="14"/>
        <v>87145.299994170666</v>
      </c>
      <c r="F137" s="95">
        <v>3909620.8700000006</v>
      </c>
      <c r="G137" s="6" t="s">
        <v>933</v>
      </c>
      <c r="H137" s="96">
        <f t="shared" si="15"/>
        <v>65960.870000000577</v>
      </c>
      <c r="I137" s="95">
        <v>477422.49</v>
      </c>
      <c r="J137" s="20" t="s">
        <v>1164</v>
      </c>
      <c r="K137" s="96">
        <f t="shared" si="16"/>
        <v>45746.489999999991</v>
      </c>
      <c r="L137" s="95">
        <v>172050.62</v>
      </c>
      <c r="M137" s="20" t="s">
        <v>1165</v>
      </c>
      <c r="N137" s="96">
        <f t="shared" si="17"/>
        <v>-0.38000000000465661</v>
      </c>
      <c r="O137" s="95">
        <v>456446.16000000003</v>
      </c>
      <c r="P137" s="20" t="s">
        <v>934</v>
      </c>
      <c r="Q137" s="96">
        <f t="shared" si="18"/>
        <v>0.16000000003259629</v>
      </c>
      <c r="R137" s="95">
        <v>131443550.13999419</v>
      </c>
      <c r="S137" s="20">
        <v>131509300</v>
      </c>
      <c r="T137" s="96">
        <f t="shared" si="19"/>
        <v>-65749.860005810857</v>
      </c>
      <c r="U137" s="221">
        <f t="shared" si="27"/>
        <v>1</v>
      </c>
      <c r="W137" s="104" t="s">
        <v>44</v>
      </c>
      <c r="X137" s="114">
        <f t="shared" si="21"/>
        <v>1</v>
      </c>
      <c r="Y137" s="115">
        <f t="shared" si="22"/>
        <v>1</v>
      </c>
      <c r="Z137" s="115">
        <f t="shared" si="23"/>
        <v>1</v>
      </c>
      <c r="AA137" s="115">
        <f t="shared" si="24"/>
        <v>0</v>
      </c>
      <c r="AB137" s="115">
        <f t="shared" si="25"/>
        <v>0</v>
      </c>
      <c r="AC137" s="121">
        <f t="shared" si="26"/>
        <v>1</v>
      </c>
    </row>
    <row r="138" spans="1:29" ht="15.75">
      <c r="A138" s="255"/>
      <c r="B138" s="133" t="s">
        <v>45</v>
      </c>
      <c r="C138" s="95">
        <v>76140343.861397892</v>
      </c>
      <c r="D138" s="20">
        <v>0</v>
      </c>
      <c r="E138" s="96">
        <f t="shared" ref="E138:E201" si="28">C138-D138</f>
        <v>76140343.861397892</v>
      </c>
      <c r="F138" s="95">
        <v>1671118.7900000012</v>
      </c>
      <c r="G138" s="6"/>
      <c r="H138" s="96">
        <f t="shared" ref="H138:H201" si="29">F138-G138</f>
        <v>1671118.7900000012</v>
      </c>
      <c r="I138" s="95">
        <v>313232.89</v>
      </c>
      <c r="J138" s="20"/>
      <c r="K138" s="96">
        <f t="shared" ref="K138:K201" si="30">I138-J138</f>
        <v>313232.89</v>
      </c>
      <c r="L138" s="95">
        <v>228707.93</v>
      </c>
      <c r="M138" s="20"/>
      <c r="N138" s="96">
        <f t="shared" ref="N138:N201" si="31">L138-M138</f>
        <v>228707.93</v>
      </c>
      <c r="O138" s="95">
        <v>622407.56000000006</v>
      </c>
      <c r="P138" s="20"/>
      <c r="Q138" s="96">
        <f t="shared" ref="Q138:Q201" si="32">O138-P138</f>
        <v>622407.56000000006</v>
      </c>
      <c r="R138" s="95">
        <v>73935977.081397891</v>
      </c>
      <c r="S138" s="20">
        <v>0</v>
      </c>
      <c r="T138" s="96">
        <f t="shared" ref="T138:T201" si="33">R138-S138</f>
        <v>73935977.081397891</v>
      </c>
      <c r="U138" s="221">
        <f t="shared" si="27"/>
        <v>0</v>
      </c>
      <c r="W138" s="133" t="s">
        <v>45</v>
      </c>
      <c r="X138" s="114">
        <f t="shared" ref="X138:X201" si="34">+IF(AND(C138&lt;&gt;0,D138&lt;&gt;0,OR(E138&gt;100,E138&lt;-100)),1,0)</f>
        <v>0</v>
      </c>
      <c r="Y138" s="115">
        <f t="shared" ref="Y138:Y201" si="35">+IF(AND(F138&lt;&gt;0,G138&lt;&gt;0,OR(H138&gt;100,H138&lt;-100)),1,0)</f>
        <v>0</v>
      </c>
      <c r="Z138" s="115">
        <f t="shared" ref="Z138:Z201" si="36">+IF(AND(I138&lt;&gt;0,J138&lt;&gt;0,OR(K138&gt;100,K138&lt;-100)),1,0)</f>
        <v>0</v>
      </c>
      <c r="AA138" s="115">
        <f t="shared" ref="AA138:AA201" si="37">+IF(AND(L138&lt;&gt;0,M138&lt;&gt;0,OR(N138&gt;100,N138&lt;-100)),1,0)</f>
        <v>0</v>
      </c>
      <c r="AB138" s="115">
        <f t="shared" ref="AB138:AB201" si="38">+IF(AND(O138&lt;&gt;0,P138&lt;&gt;0,OR(Q138&gt;100,Q138&lt;-100)),1,0)</f>
        <v>0</v>
      </c>
      <c r="AC138" s="121">
        <f t="shared" ref="AC138:AC201" si="39">+IF(AND(R138&lt;&gt;0,S138&lt;&gt;0,OR(T138&gt;100,T138&lt;-100)),1,0)</f>
        <v>0</v>
      </c>
    </row>
    <row r="139" spans="1:29" ht="15.75">
      <c r="A139" s="255"/>
      <c r="B139" s="133" t="s">
        <v>46</v>
      </c>
      <c r="C139" s="95">
        <v>139293500.49999827</v>
      </c>
      <c r="D139" s="20">
        <v>139293900</v>
      </c>
      <c r="E139" s="96">
        <f t="shared" si="28"/>
        <v>-399.5000017285347</v>
      </c>
      <c r="F139" s="95">
        <v>2216711.2800000007</v>
      </c>
      <c r="G139" s="6" t="s">
        <v>935</v>
      </c>
      <c r="H139" s="96">
        <f t="shared" si="29"/>
        <v>1.2800000007264316</v>
      </c>
      <c r="I139" s="95">
        <v>153144.72</v>
      </c>
      <c r="J139" s="20" t="s">
        <v>1166</v>
      </c>
      <c r="K139" s="96">
        <f t="shared" si="30"/>
        <v>-0.27999999999883585</v>
      </c>
      <c r="L139" s="95">
        <v>90831.790000000008</v>
      </c>
      <c r="M139" s="20" t="s">
        <v>1167</v>
      </c>
      <c r="N139" s="96">
        <f t="shared" si="31"/>
        <v>-9.9999999947613105E-3</v>
      </c>
      <c r="O139" s="95">
        <v>697316.52</v>
      </c>
      <c r="P139" s="20" t="s">
        <v>936</v>
      </c>
      <c r="Q139" s="96">
        <f t="shared" si="32"/>
        <v>638316.12</v>
      </c>
      <c r="R139" s="95">
        <v>136441785.6299983</v>
      </c>
      <c r="S139" s="20">
        <v>136442110</v>
      </c>
      <c r="T139" s="96">
        <f t="shared" si="33"/>
        <v>-324.37000170350075</v>
      </c>
      <c r="U139" s="221">
        <f t="shared" si="27"/>
        <v>1</v>
      </c>
      <c r="W139" s="133" t="s">
        <v>46</v>
      </c>
      <c r="X139" s="114">
        <f t="shared" si="34"/>
        <v>1</v>
      </c>
      <c r="Y139" s="115">
        <f t="shared" si="35"/>
        <v>0</v>
      </c>
      <c r="Z139" s="115">
        <f t="shared" si="36"/>
        <v>0</v>
      </c>
      <c r="AA139" s="115">
        <f t="shared" si="37"/>
        <v>0</v>
      </c>
      <c r="AB139" s="115">
        <f t="shared" si="38"/>
        <v>1</v>
      </c>
      <c r="AC139" s="121">
        <f t="shared" si="39"/>
        <v>1</v>
      </c>
    </row>
    <row r="140" spans="1:29" ht="15.75">
      <c r="A140" s="255"/>
      <c r="B140" s="133" t="s">
        <v>47</v>
      </c>
      <c r="C140" s="95">
        <v>34609249.620000161</v>
      </c>
      <c r="D140" s="20"/>
      <c r="E140" s="96">
        <f t="shared" si="28"/>
        <v>34609249.620000161</v>
      </c>
      <c r="F140" s="95">
        <v>888284.87000000034</v>
      </c>
      <c r="G140" s="6"/>
      <c r="H140" s="96">
        <f t="shared" si="29"/>
        <v>888284.87000000034</v>
      </c>
      <c r="I140" s="95">
        <v>336488.97000000015</v>
      </c>
      <c r="J140" s="20"/>
      <c r="K140" s="96">
        <f t="shared" si="30"/>
        <v>336488.97000000015</v>
      </c>
      <c r="L140" s="95">
        <v>4934.2</v>
      </c>
      <c r="M140" s="20"/>
      <c r="N140" s="96">
        <f t="shared" si="31"/>
        <v>4934.2</v>
      </c>
      <c r="O140" s="95">
        <v>0</v>
      </c>
      <c r="P140" s="20"/>
      <c r="Q140" s="96">
        <f t="shared" si="32"/>
        <v>0</v>
      </c>
      <c r="R140" s="95">
        <v>36834797.550000161</v>
      </c>
      <c r="S140" s="20"/>
      <c r="T140" s="96">
        <f t="shared" si="33"/>
        <v>36834797.550000161</v>
      </c>
      <c r="U140" s="221">
        <f t="shared" si="27"/>
        <v>0</v>
      </c>
      <c r="W140" s="133" t="s">
        <v>47</v>
      </c>
      <c r="X140" s="114">
        <f t="shared" si="34"/>
        <v>0</v>
      </c>
      <c r="Y140" s="115">
        <f t="shared" si="35"/>
        <v>0</v>
      </c>
      <c r="Z140" s="115">
        <f t="shared" si="36"/>
        <v>0</v>
      </c>
      <c r="AA140" s="115">
        <f t="shared" si="37"/>
        <v>0</v>
      </c>
      <c r="AB140" s="115">
        <f t="shared" si="38"/>
        <v>0</v>
      </c>
      <c r="AC140" s="121">
        <f t="shared" si="39"/>
        <v>0</v>
      </c>
    </row>
    <row r="141" spans="1:29" ht="15.75">
      <c r="A141" s="255"/>
      <c r="B141" s="133" t="s">
        <v>48</v>
      </c>
      <c r="C141" s="95">
        <v>143761315.5899986</v>
      </c>
      <c r="D141" s="20"/>
      <c r="E141" s="96">
        <f t="shared" si="28"/>
        <v>143761315.5899986</v>
      </c>
      <c r="F141" s="95">
        <v>3055660.43</v>
      </c>
      <c r="G141" s="6"/>
      <c r="H141" s="96">
        <f t="shared" si="29"/>
        <v>3055660.43</v>
      </c>
      <c r="I141" s="95">
        <v>138585.34</v>
      </c>
      <c r="J141" s="20"/>
      <c r="K141" s="96">
        <f t="shared" si="30"/>
        <v>138585.34</v>
      </c>
      <c r="L141" s="95">
        <v>566098.95000000007</v>
      </c>
      <c r="M141" s="20"/>
      <c r="N141" s="96">
        <f t="shared" si="31"/>
        <v>566098.95000000007</v>
      </c>
      <c r="O141" s="95">
        <v>620937.29</v>
      </c>
      <c r="P141" s="20"/>
      <c r="Q141" s="96">
        <f t="shared" si="32"/>
        <v>620937.29</v>
      </c>
      <c r="R141" s="95">
        <v>139657204.25999859</v>
      </c>
      <c r="S141" s="20"/>
      <c r="T141" s="96">
        <f t="shared" si="33"/>
        <v>139657204.25999859</v>
      </c>
      <c r="U141" s="221">
        <f t="shared" si="27"/>
        <v>0</v>
      </c>
      <c r="W141" s="133" t="s">
        <v>48</v>
      </c>
      <c r="X141" s="114">
        <f t="shared" si="34"/>
        <v>0</v>
      </c>
      <c r="Y141" s="115">
        <f t="shared" si="35"/>
        <v>0</v>
      </c>
      <c r="Z141" s="115">
        <f t="shared" si="36"/>
        <v>0</v>
      </c>
      <c r="AA141" s="115">
        <f t="shared" si="37"/>
        <v>0</v>
      </c>
      <c r="AB141" s="115">
        <f t="shared" si="38"/>
        <v>0</v>
      </c>
      <c r="AC141" s="121">
        <f t="shared" si="39"/>
        <v>0</v>
      </c>
    </row>
    <row r="142" spans="1:29" ht="15.75">
      <c r="A142" s="255"/>
      <c r="B142" s="133" t="s">
        <v>49</v>
      </c>
      <c r="C142" s="95"/>
      <c r="D142" s="20"/>
      <c r="E142" s="96">
        <f t="shared" si="28"/>
        <v>0</v>
      </c>
      <c r="F142" s="95"/>
      <c r="G142" s="6"/>
      <c r="H142" s="96">
        <f t="shared" si="29"/>
        <v>0</v>
      </c>
      <c r="I142" s="95"/>
      <c r="J142" s="20"/>
      <c r="K142" s="96">
        <f t="shared" si="30"/>
        <v>0</v>
      </c>
      <c r="L142" s="95"/>
      <c r="M142" s="20"/>
      <c r="N142" s="96">
        <f t="shared" si="31"/>
        <v>0</v>
      </c>
      <c r="O142" s="95"/>
      <c r="P142" s="20"/>
      <c r="Q142" s="96">
        <f t="shared" si="32"/>
        <v>0</v>
      </c>
      <c r="R142" s="95"/>
      <c r="S142" s="20"/>
      <c r="T142" s="96">
        <f t="shared" si="33"/>
        <v>0</v>
      </c>
      <c r="U142" s="221">
        <f t="shared" si="27"/>
        <v>0</v>
      </c>
      <c r="W142" s="133" t="s">
        <v>49</v>
      </c>
      <c r="X142" s="114">
        <f t="shared" si="34"/>
        <v>0</v>
      </c>
      <c r="Y142" s="115">
        <f t="shared" si="35"/>
        <v>0</v>
      </c>
      <c r="Z142" s="115">
        <f t="shared" si="36"/>
        <v>0</v>
      </c>
      <c r="AA142" s="115">
        <f t="shared" si="37"/>
        <v>0</v>
      </c>
      <c r="AB142" s="115">
        <f t="shared" si="38"/>
        <v>0</v>
      </c>
      <c r="AC142" s="121">
        <f t="shared" si="39"/>
        <v>0</v>
      </c>
    </row>
    <row r="143" spans="1:29" ht="15.75">
      <c r="A143" s="256"/>
      <c r="B143" s="134" t="s">
        <v>50</v>
      </c>
      <c r="C143" s="97">
        <v>124867411.30999996</v>
      </c>
      <c r="D143" s="98"/>
      <c r="E143" s="99">
        <f t="shared" si="28"/>
        <v>124867411.30999996</v>
      </c>
      <c r="F143" s="97">
        <v>2675189.4200000013</v>
      </c>
      <c r="G143" s="103"/>
      <c r="H143" s="99">
        <f t="shared" si="29"/>
        <v>2675189.4200000013</v>
      </c>
      <c r="I143" s="97">
        <v>643575.54999999993</v>
      </c>
      <c r="J143" s="98"/>
      <c r="K143" s="99">
        <f t="shared" si="30"/>
        <v>643575.54999999993</v>
      </c>
      <c r="L143" s="97">
        <v>501651.69999999972</v>
      </c>
      <c r="M143" s="98"/>
      <c r="N143" s="99">
        <f t="shared" si="31"/>
        <v>501651.69999999972</v>
      </c>
      <c r="O143" s="97">
        <v>427187.93000000017</v>
      </c>
      <c r="P143" s="98"/>
      <c r="Q143" s="99">
        <f t="shared" si="32"/>
        <v>427187.93000000017</v>
      </c>
      <c r="R143" s="97">
        <v>129237294.06999993</v>
      </c>
      <c r="S143" s="98"/>
      <c r="T143" s="99">
        <f t="shared" si="33"/>
        <v>129237294.06999993</v>
      </c>
      <c r="U143" s="222">
        <f t="shared" si="27"/>
        <v>0</v>
      </c>
      <c r="W143" s="134" t="s">
        <v>50</v>
      </c>
      <c r="X143" s="118">
        <f t="shared" si="34"/>
        <v>0</v>
      </c>
      <c r="Y143" s="119">
        <f t="shared" si="35"/>
        <v>0</v>
      </c>
      <c r="Z143" s="119">
        <f t="shared" si="36"/>
        <v>0</v>
      </c>
      <c r="AA143" s="119">
        <f t="shared" si="37"/>
        <v>0</v>
      </c>
      <c r="AB143" s="119">
        <f t="shared" si="38"/>
        <v>0</v>
      </c>
      <c r="AC143" s="124">
        <f t="shared" si="39"/>
        <v>0</v>
      </c>
    </row>
    <row r="144" spans="1:29" ht="15.75" customHeight="1">
      <c r="A144" s="254">
        <v>42634</v>
      </c>
      <c r="B144" s="133" t="s">
        <v>42</v>
      </c>
      <c r="C144" s="95">
        <v>63940984.27999936</v>
      </c>
      <c r="D144" s="20"/>
      <c r="E144" s="96">
        <f t="shared" si="28"/>
        <v>63940984.27999936</v>
      </c>
      <c r="F144" s="95">
        <v>2721110.5700000026</v>
      </c>
      <c r="G144" s="20"/>
      <c r="H144" s="96">
        <f t="shared" si="29"/>
        <v>2721110.5700000026</v>
      </c>
      <c r="I144" s="95">
        <v>401048.65</v>
      </c>
      <c r="J144" s="20"/>
      <c r="K144" s="96">
        <f t="shared" si="30"/>
        <v>401048.65</v>
      </c>
      <c r="L144" s="95">
        <v>160668.03</v>
      </c>
      <c r="M144" s="20"/>
      <c r="N144" s="96">
        <f t="shared" si="31"/>
        <v>160668.03</v>
      </c>
      <c r="O144" s="95">
        <v>92789.650000000009</v>
      </c>
      <c r="P144" s="20"/>
      <c r="Q144" s="96">
        <f t="shared" si="32"/>
        <v>92789.650000000009</v>
      </c>
      <c r="R144" s="95">
        <v>61367464.679999359</v>
      </c>
      <c r="S144" s="20"/>
      <c r="T144" s="96">
        <f t="shared" si="33"/>
        <v>61367464.679999359</v>
      </c>
      <c r="U144" s="221">
        <f t="shared" si="27"/>
        <v>0</v>
      </c>
      <c r="W144" s="132" t="s">
        <v>42</v>
      </c>
      <c r="X144" s="110">
        <f t="shared" si="34"/>
        <v>0</v>
      </c>
      <c r="Y144" s="111">
        <f t="shared" si="35"/>
        <v>0</v>
      </c>
      <c r="Z144" s="111">
        <f t="shared" si="36"/>
        <v>0</v>
      </c>
      <c r="AA144" s="111">
        <f t="shared" si="37"/>
        <v>0</v>
      </c>
      <c r="AB144" s="111">
        <f t="shared" si="38"/>
        <v>0</v>
      </c>
      <c r="AC144" s="123">
        <f t="shared" si="39"/>
        <v>0</v>
      </c>
    </row>
    <row r="145" spans="1:29" ht="15.75">
      <c r="A145" s="255"/>
      <c r="B145" s="133" t="s">
        <v>43</v>
      </c>
      <c r="C145" s="95">
        <v>63730955.270000204</v>
      </c>
      <c r="D145" s="20"/>
      <c r="E145" s="96">
        <f t="shared" si="28"/>
        <v>63730955.270000204</v>
      </c>
      <c r="F145" s="95">
        <v>1123323.72</v>
      </c>
      <c r="G145" s="20"/>
      <c r="H145" s="96">
        <f t="shared" si="29"/>
        <v>1123323.72</v>
      </c>
      <c r="I145" s="95">
        <v>554.29999999999995</v>
      </c>
      <c r="J145" s="20"/>
      <c r="K145" s="96">
        <f t="shared" si="30"/>
        <v>554.29999999999995</v>
      </c>
      <c r="L145" s="95">
        <v>0</v>
      </c>
      <c r="M145" s="20"/>
      <c r="N145" s="96">
        <f t="shared" si="31"/>
        <v>0</v>
      </c>
      <c r="O145" s="95">
        <v>252535.64</v>
      </c>
      <c r="P145" s="20"/>
      <c r="Q145" s="96">
        <f t="shared" si="32"/>
        <v>252535.64</v>
      </c>
      <c r="R145" s="95">
        <v>62355650.210000202</v>
      </c>
      <c r="S145" s="20"/>
      <c r="T145" s="96">
        <f t="shared" si="33"/>
        <v>62355650.210000202</v>
      </c>
      <c r="U145" s="221">
        <f t="shared" si="27"/>
        <v>0</v>
      </c>
      <c r="W145" s="133" t="s">
        <v>43</v>
      </c>
      <c r="X145" s="114">
        <f t="shared" si="34"/>
        <v>0</v>
      </c>
      <c r="Y145" s="115">
        <f t="shared" si="35"/>
        <v>0</v>
      </c>
      <c r="Z145" s="115">
        <f t="shared" si="36"/>
        <v>0</v>
      </c>
      <c r="AA145" s="115">
        <f t="shared" si="37"/>
        <v>0</v>
      </c>
      <c r="AB145" s="115">
        <f t="shared" si="38"/>
        <v>0</v>
      </c>
      <c r="AC145" s="121">
        <f t="shared" si="39"/>
        <v>0</v>
      </c>
    </row>
    <row r="146" spans="1:29" ht="15.75">
      <c r="A146" s="255"/>
      <c r="B146" s="104" t="s">
        <v>44</v>
      </c>
      <c r="C146" s="95">
        <v>131443550.13999419</v>
      </c>
      <c r="D146" s="20">
        <v>131509300</v>
      </c>
      <c r="E146" s="96">
        <f t="shared" si="28"/>
        <v>-65749.860005810857</v>
      </c>
      <c r="F146" s="95">
        <v>3581325.61</v>
      </c>
      <c r="G146" s="20" t="s">
        <v>937</v>
      </c>
      <c r="H146" s="96">
        <f t="shared" si="29"/>
        <v>-4.3900000001303852</v>
      </c>
      <c r="I146" s="95">
        <v>612828.39</v>
      </c>
      <c r="J146" s="20" t="s">
        <v>1168</v>
      </c>
      <c r="K146" s="96">
        <f t="shared" si="30"/>
        <v>0.39000000001396984</v>
      </c>
      <c r="L146" s="95">
        <v>167366.97</v>
      </c>
      <c r="M146" s="20" t="s">
        <v>1169</v>
      </c>
      <c r="N146" s="96">
        <f t="shared" si="31"/>
        <v>34987.97</v>
      </c>
      <c r="O146" s="95">
        <v>469477.77</v>
      </c>
      <c r="P146" s="20" t="s">
        <v>938</v>
      </c>
      <c r="Q146" s="96">
        <f t="shared" si="32"/>
        <v>-0.22999999998137355</v>
      </c>
      <c r="R146" s="95">
        <v>127838208.17999418</v>
      </c>
      <c r="S146" s="20">
        <v>127862900</v>
      </c>
      <c r="T146" s="96">
        <f t="shared" si="33"/>
        <v>-24691.820005819201</v>
      </c>
      <c r="U146" s="221">
        <f t="shared" si="27"/>
        <v>1</v>
      </c>
      <c r="W146" s="104" t="s">
        <v>44</v>
      </c>
      <c r="X146" s="114">
        <f t="shared" si="34"/>
        <v>1</v>
      </c>
      <c r="Y146" s="115">
        <f t="shared" si="35"/>
        <v>0</v>
      </c>
      <c r="Z146" s="115">
        <f t="shared" si="36"/>
        <v>0</v>
      </c>
      <c r="AA146" s="115">
        <f t="shared" si="37"/>
        <v>1</v>
      </c>
      <c r="AB146" s="115">
        <f t="shared" si="38"/>
        <v>0</v>
      </c>
      <c r="AC146" s="121">
        <f t="shared" si="39"/>
        <v>1</v>
      </c>
    </row>
    <row r="147" spans="1:29" ht="15.75">
      <c r="A147" s="255"/>
      <c r="B147" s="133" t="s">
        <v>45</v>
      </c>
      <c r="C147" s="95">
        <v>73935977.081397891</v>
      </c>
      <c r="D147" s="20">
        <v>0</v>
      </c>
      <c r="E147" s="96">
        <f t="shared" si="28"/>
        <v>73935977.081397891</v>
      </c>
      <c r="F147" s="95">
        <v>1710134.2899999998</v>
      </c>
      <c r="G147" s="20"/>
      <c r="H147" s="96">
        <f t="shared" si="29"/>
        <v>1710134.2899999998</v>
      </c>
      <c r="I147" s="95">
        <v>118697.10999999999</v>
      </c>
      <c r="J147" s="20"/>
      <c r="K147" s="96">
        <f t="shared" si="30"/>
        <v>118697.10999999999</v>
      </c>
      <c r="L147" s="95">
        <v>12040.31</v>
      </c>
      <c r="M147" s="20"/>
      <c r="N147" s="96">
        <f t="shared" si="31"/>
        <v>12040.31</v>
      </c>
      <c r="O147" s="95">
        <v>713907.91000000015</v>
      </c>
      <c r="P147" s="20"/>
      <c r="Q147" s="96">
        <f t="shared" si="32"/>
        <v>713907.91000000015</v>
      </c>
      <c r="R147" s="95">
        <v>71618591.681397885</v>
      </c>
      <c r="S147" s="20">
        <v>0</v>
      </c>
      <c r="T147" s="96">
        <f t="shared" si="33"/>
        <v>71618591.681397885</v>
      </c>
      <c r="U147" s="221">
        <f t="shared" si="27"/>
        <v>0</v>
      </c>
      <c r="W147" s="133" t="s">
        <v>45</v>
      </c>
      <c r="X147" s="114">
        <f t="shared" si="34"/>
        <v>0</v>
      </c>
      <c r="Y147" s="115">
        <f t="shared" si="35"/>
        <v>0</v>
      </c>
      <c r="Z147" s="115">
        <f t="shared" si="36"/>
        <v>0</v>
      </c>
      <c r="AA147" s="115">
        <f t="shared" si="37"/>
        <v>0</v>
      </c>
      <c r="AB147" s="115">
        <f t="shared" si="38"/>
        <v>0</v>
      </c>
      <c r="AC147" s="121">
        <f t="shared" si="39"/>
        <v>0</v>
      </c>
    </row>
    <row r="148" spans="1:29" ht="15.75">
      <c r="A148" s="255"/>
      <c r="B148" s="133" t="s">
        <v>46</v>
      </c>
      <c r="C148" s="95">
        <v>136441785.6299983</v>
      </c>
      <c r="D148" s="20">
        <v>136442110</v>
      </c>
      <c r="E148" s="96">
        <f t="shared" si="28"/>
        <v>-324.37000170350075</v>
      </c>
      <c r="F148" s="95">
        <v>2815741.25</v>
      </c>
      <c r="G148" s="20" t="s">
        <v>939</v>
      </c>
      <c r="H148" s="96">
        <f t="shared" si="29"/>
        <v>1.25</v>
      </c>
      <c r="I148" s="95">
        <v>68320.759999999995</v>
      </c>
      <c r="J148" s="20"/>
      <c r="K148" s="96">
        <f t="shared" si="30"/>
        <v>68320.759999999995</v>
      </c>
      <c r="L148" s="95">
        <v>49605.18</v>
      </c>
      <c r="M148" s="20"/>
      <c r="N148" s="96">
        <f t="shared" si="31"/>
        <v>49605.18</v>
      </c>
      <c r="O148" s="95">
        <v>364817.42</v>
      </c>
      <c r="P148" s="20" t="s">
        <v>940</v>
      </c>
      <c r="Q148" s="96">
        <f t="shared" si="32"/>
        <v>0.41999999998370185</v>
      </c>
      <c r="R148" s="95">
        <v>133323099.99999829</v>
      </c>
      <c r="S148" s="20">
        <v>133322860</v>
      </c>
      <c r="T148" s="96">
        <f t="shared" si="33"/>
        <v>239.99999828636646</v>
      </c>
      <c r="U148" s="221">
        <f t="shared" si="27"/>
        <v>1</v>
      </c>
      <c r="W148" s="133" t="s">
        <v>46</v>
      </c>
      <c r="X148" s="114">
        <f t="shared" si="34"/>
        <v>1</v>
      </c>
      <c r="Y148" s="115">
        <f t="shared" si="35"/>
        <v>0</v>
      </c>
      <c r="Z148" s="115">
        <f t="shared" si="36"/>
        <v>0</v>
      </c>
      <c r="AA148" s="115">
        <f t="shared" si="37"/>
        <v>0</v>
      </c>
      <c r="AB148" s="115">
        <f t="shared" si="38"/>
        <v>0</v>
      </c>
      <c r="AC148" s="121">
        <f t="shared" si="39"/>
        <v>1</v>
      </c>
    </row>
    <row r="149" spans="1:29" ht="15.75">
      <c r="A149" s="255"/>
      <c r="B149" s="133" t="s">
        <v>47</v>
      </c>
      <c r="C149" s="95">
        <v>36834797.550000161</v>
      </c>
      <c r="D149" s="20"/>
      <c r="E149" s="96">
        <f t="shared" si="28"/>
        <v>36834797.550000161</v>
      </c>
      <c r="F149" s="95">
        <v>745411.82000000018</v>
      </c>
      <c r="G149" s="20"/>
      <c r="H149" s="96">
        <f t="shared" si="29"/>
        <v>745411.82000000018</v>
      </c>
      <c r="I149" s="95">
        <v>23064.539999999997</v>
      </c>
      <c r="J149" s="20"/>
      <c r="K149" s="96">
        <f t="shared" si="30"/>
        <v>23064.539999999997</v>
      </c>
      <c r="L149" s="95">
        <v>1307.43</v>
      </c>
      <c r="M149" s="20"/>
      <c r="N149" s="96">
        <f t="shared" si="31"/>
        <v>1307.43</v>
      </c>
      <c r="O149" s="95">
        <v>290974.18</v>
      </c>
      <c r="P149" s="20"/>
      <c r="Q149" s="96">
        <f t="shared" si="32"/>
        <v>290974.18</v>
      </c>
      <c r="R149" s="95">
        <v>35820168.66000016</v>
      </c>
      <c r="S149" s="20"/>
      <c r="T149" s="96">
        <f t="shared" si="33"/>
        <v>35820168.66000016</v>
      </c>
      <c r="U149" s="221">
        <f t="shared" si="27"/>
        <v>0</v>
      </c>
      <c r="W149" s="133" t="s">
        <v>47</v>
      </c>
      <c r="X149" s="114">
        <f t="shared" si="34"/>
        <v>0</v>
      </c>
      <c r="Y149" s="115">
        <f t="shared" si="35"/>
        <v>0</v>
      </c>
      <c r="Z149" s="115">
        <f t="shared" si="36"/>
        <v>0</v>
      </c>
      <c r="AA149" s="115">
        <f t="shared" si="37"/>
        <v>0</v>
      </c>
      <c r="AB149" s="115">
        <f t="shared" si="38"/>
        <v>0</v>
      </c>
      <c r="AC149" s="121">
        <f t="shared" si="39"/>
        <v>0</v>
      </c>
    </row>
    <row r="150" spans="1:29" ht="15.75">
      <c r="A150" s="255"/>
      <c r="B150" s="133" t="s">
        <v>48</v>
      </c>
      <c r="C150" s="95">
        <v>139657204.25999859</v>
      </c>
      <c r="D150" s="20"/>
      <c r="E150" s="96">
        <f t="shared" si="28"/>
        <v>139657204.25999859</v>
      </c>
      <c r="F150" s="95">
        <v>3541862.8599999994</v>
      </c>
      <c r="G150" s="20"/>
      <c r="H150" s="96">
        <f t="shared" si="29"/>
        <v>3541862.8599999994</v>
      </c>
      <c r="I150" s="95">
        <v>97874.01999999999</v>
      </c>
      <c r="J150" s="20"/>
      <c r="K150" s="96">
        <f t="shared" si="30"/>
        <v>97874.01999999999</v>
      </c>
      <c r="L150" s="95">
        <v>19833.27</v>
      </c>
      <c r="M150" s="20"/>
      <c r="N150" s="96">
        <f t="shared" si="31"/>
        <v>19833.27</v>
      </c>
      <c r="O150" s="95">
        <v>417442.29000000004</v>
      </c>
      <c r="P150" s="20"/>
      <c r="Q150" s="96">
        <f t="shared" si="32"/>
        <v>417442.29000000004</v>
      </c>
      <c r="R150" s="95">
        <v>140210768.23999858</v>
      </c>
      <c r="S150" s="20"/>
      <c r="T150" s="96">
        <f t="shared" si="33"/>
        <v>140210768.23999858</v>
      </c>
      <c r="U150" s="221">
        <f t="shared" si="27"/>
        <v>0</v>
      </c>
      <c r="W150" s="133" t="s">
        <v>48</v>
      </c>
      <c r="X150" s="114">
        <f t="shared" si="34"/>
        <v>0</v>
      </c>
      <c r="Y150" s="115">
        <f t="shared" si="35"/>
        <v>0</v>
      </c>
      <c r="Z150" s="115">
        <f t="shared" si="36"/>
        <v>0</v>
      </c>
      <c r="AA150" s="115">
        <f t="shared" si="37"/>
        <v>0</v>
      </c>
      <c r="AB150" s="115">
        <f t="shared" si="38"/>
        <v>0</v>
      </c>
      <c r="AC150" s="121">
        <f t="shared" si="39"/>
        <v>0</v>
      </c>
    </row>
    <row r="151" spans="1:29" ht="15.75">
      <c r="A151" s="255"/>
      <c r="B151" s="133" t="s">
        <v>49</v>
      </c>
      <c r="C151" s="95">
        <v>150077127.76999944</v>
      </c>
      <c r="D151" s="20"/>
      <c r="E151" s="96">
        <f t="shared" si="28"/>
        <v>150077127.76999944</v>
      </c>
      <c r="F151" s="95">
        <v>18960801.960000001</v>
      </c>
      <c r="G151" s="20"/>
      <c r="H151" s="96">
        <f t="shared" si="29"/>
        <v>18960801.960000001</v>
      </c>
      <c r="I151" s="95">
        <v>1305216.7299999995</v>
      </c>
      <c r="J151" s="20"/>
      <c r="K151" s="96">
        <f t="shared" si="30"/>
        <v>1305216.7299999995</v>
      </c>
      <c r="L151" s="95">
        <v>1453332.95</v>
      </c>
      <c r="M151" s="20"/>
      <c r="N151" s="96">
        <f t="shared" si="31"/>
        <v>1453332.95</v>
      </c>
      <c r="O151" s="95">
        <v>2682101.3700000006</v>
      </c>
      <c r="P151" s="20"/>
      <c r="Q151" s="96">
        <f t="shared" si="32"/>
        <v>2682101.3700000006</v>
      </c>
      <c r="R151" s="95">
        <v>128286108.21999943</v>
      </c>
      <c r="S151" s="20"/>
      <c r="T151" s="96">
        <f t="shared" si="33"/>
        <v>128286108.21999943</v>
      </c>
      <c r="U151" s="221">
        <f t="shared" si="27"/>
        <v>0</v>
      </c>
      <c r="W151" s="133" t="s">
        <v>49</v>
      </c>
      <c r="X151" s="114">
        <f t="shared" si="34"/>
        <v>0</v>
      </c>
      <c r="Y151" s="115">
        <f t="shared" si="35"/>
        <v>0</v>
      </c>
      <c r="Z151" s="115">
        <f t="shared" si="36"/>
        <v>0</v>
      </c>
      <c r="AA151" s="115">
        <f t="shared" si="37"/>
        <v>0</v>
      </c>
      <c r="AB151" s="115">
        <f t="shared" si="38"/>
        <v>0</v>
      </c>
      <c r="AC151" s="121">
        <f t="shared" si="39"/>
        <v>0</v>
      </c>
    </row>
    <row r="152" spans="1:29" ht="15.75">
      <c r="A152" s="256"/>
      <c r="B152" s="133" t="s">
        <v>50</v>
      </c>
      <c r="C152" s="95">
        <v>129237294.06999993</v>
      </c>
      <c r="D152" s="20"/>
      <c r="E152" s="96">
        <f t="shared" si="28"/>
        <v>129237294.06999993</v>
      </c>
      <c r="F152" s="95">
        <v>3311116.5100000007</v>
      </c>
      <c r="G152" s="20"/>
      <c r="H152" s="96">
        <f t="shared" si="29"/>
        <v>3311116.5100000007</v>
      </c>
      <c r="I152" s="95">
        <v>434114.84</v>
      </c>
      <c r="J152" s="20"/>
      <c r="K152" s="96">
        <f t="shared" si="30"/>
        <v>434114.84</v>
      </c>
      <c r="L152" s="95">
        <v>1085396.3300000003</v>
      </c>
      <c r="M152" s="20"/>
      <c r="N152" s="96">
        <f t="shared" si="31"/>
        <v>1085396.3300000003</v>
      </c>
      <c r="O152" s="95">
        <v>386863.9</v>
      </c>
      <c r="P152" s="20"/>
      <c r="Q152" s="96">
        <f t="shared" si="32"/>
        <v>386863.9</v>
      </c>
      <c r="R152" s="95">
        <v>124903737.96999992</v>
      </c>
      <c r="S152" s="20"/>
      <c r="T152" s="96">
        <f t="shared" si="33"/>
        <v>124903737.96999992</v>
      </c>
      <c r="U152" s="221">
        <f t="shared" si="27"/>
        <v>0</v>
      </c>
      <c r="W152" s="134" t="s">
        <v>50</v>
      </c>
      <c r="X152" s="118">
        <f t="shared" si="34"/>
        <v>0</v>
      </c>
      <c r="Y152" s="119">
        <f t="shared" si="35"/>
        <v>0</v>
      </c>
      <c r="Z152" s="119">
        <f t="shared" si="36"/>
        <v>0</v>
      </c>
      <c r="AA152" s="119">
        <f t="shared" si="37"/>
        <v>0</v>
      </c>
      <c r="AB152" s="119">
        <f t="shared" si="38"/>
        <v>0</v>
      </c>
      <c r="AC152" s="124">
        <f t="shared" si="39"/>
        <v>0</v>
      </c>
    </row>
    <row r="153" spans="1:29" ht="15.75" customHeight="1">
      <c r="A153" s="254">
        <v>42635</v>
      </c>
      <c r="B153" s="132" t="s">
        <v>42</v>
      </c>
      <c r="C153" s="92">
        <v>61367464.679999359</v>
      </c>
      <c r="D153" s="93"/>
      <c r="E153" s="94">
        <f t="shared" si="28"/>
        <v>61367464.679999359</v>
      </c>
      <c r="F153" s="92">
        <v>1590323.4000000006</v>
      </c>
      <c r="G153" s="93"/>
      <c r="H153" s="94">
        <f t="shared" si="29"/>
        <v>1590323.4000000006</v>
      </c>
      <c r="I153" s="92">
        <v>218308.75999999998</v>
      </c>
      <c r="J153" s="93"/>
      <c r="K153" s="94">
        <f t="shared" si="30"/>
        <v>218308.75999999998</v>
      </c>
      <c r="L153" s="92">
        <v>198.4</v>
      </c>
      <c r="M153" s="93"/>
      <c r="N153" s="94">
        <f t="shared" si="31"/>
        <v>198.4</v>
      </c>
      <c r="O153" s="92">
        <v>0</v>
      </c>
      <c r="P153" s="93"/>
      <c r="Q153" s="94">
        <f t="shared" si="32"/>
        <v>0</v>
      </c>
      <c r="R153" s="92">
        <v>59995251.63999936</v>
      </c>
      <c r="S153" s="93"/>
      <c r="T153" s="94">
        <f t="shared" si="33"/>
        <v>59995251.63999936</v>
      </c>
      <c r="U153" s="220">
        <f t="shared" si="27"/>
        <v>0</v>
      </c>
      <c r="W153" s="132" t="s">
        <v>42</v>
      </c>
      <c r="X153" s="110">
        <f t="shared" si="34"/>
        <v>0</v>
      </c>
      <c r="Y153" s="111">
        <f t="shared" si="35"/>
        <v>0</v>
      </c>
      <c r="Z153" s="111">
        <f t="shared" si="36"/>
        <v>0</v>
      </c>
      <c r="AA153" s="111">
        <f t="shared" si="37"/>
        <v>0</v>
      </c>
      <c r="AB153" s="111">
        <f t="shared" si="38"/>
        <v>0</v>
      </c>
      <c r="AC153" s="123">
        <f t="shared" si="39"/>
        <v>0</v>
      </c>
    </row>
    <row r="154" spans="1:29" ht="15.75">
      <c r="A154" s="255"/>
      <c r="B154" s="133" t="s">
        <v>43</v>
      </c>
      <c r="C154" s="95">
        <v>62355650.210000202</v>
      </c>
      <c r="D154" s="20"/>
      <c r="E154" s="96">
        <f t="shared" si="28"/>
        <v>62355650.210000202</v>
      </c>
      <c r="F154" s="95">
        <v>762138.25</v>
      </c>
      <c r="G154" s="20"/>
      <c r="H154" s="96">
        <f t="shared" si="29"/>
        <v>762138.25</v>
      </c>
      <c r="I154" s="95">
        <v>131683.76</v>
      </c>
      <c r="J154" s="20"/>
      <c r="K154" s="96">
        <f t="shared" si="30"/>
        <v>131683.76</v>
      </c>
      <c r="L154" s="95">
        <v>21609.819999999996</v>
      </c>
      <c r="M154" s="20"/>
      <c r="N154" s="96">
        <f t="shared" si="31"/>
        <v>21609.819999999996</v>
      </c>
      <c r="O154" s="95">
        <v>101438.85</v>
      </c>
      <c r="P154" s="20"/>
      <c r="Q154" s="96">
        <f t="shared" si="32"/>
        <v>101438.85</v>
      </c>
      <c r="R154" s="95">
        <v>61602147.050000213</v>
      </c>
      <c r="S154" s="20"/>
      <c r="T154" s="96">
        <f t="shared" si="33"/>
        <v>61602147.050000213</v>
      </c>
      <c r="U154" s="221">
        <f t="shared" si="27"/>
        <v>0</v>
      </c>
      <c r="W154" s="133" t="s">
        <v>43</v>
      </c>
      <c r="X154" s="114">
        <f t="shared" si="34"/>
        <v>0</v>
      </c>
      <c r="Y154" s="115">
        <f t="shared" si="35"/>
        <v>0</v>
      </c>
      <c r="Z154" s="115">
        <f t="shared" si="36"/>
        <v>0</v>
      </c>
      <c r="AA154" s="115">
        <f t="shared" si="37"/>
        <v>0</v>
      </c>
      <c r="AB154" s="115">
        <f t="shared" si="38"/>
        <v>0</v>
      </c>
      <c r="AC154" s="121">
        <f t="shared" si="39"/>
        <v>0</v>
      </c>
    </row>
    <row r="155" spans="1:29" ht="15.75">
      <c r="A155" s="255"/>
      <c r="B155" s="104" t="s">
        <v>44</v>
      </c>
      <c r="C155" s="95">
        <v>127838208.17999418</v>
      </c>
      <c r="D155" s="20"/>
      <c r="E155" s="96">
        <f t="shared" si="28"/>
        <v>127838208.17999418</v>
      </c>
      <c r="F155" s="95">
        <v>3879664.58</v>
      </c>
      <c r="G155" s="20"/>
      <c r="H155" s="96">
        <f t="shared" si="29"/>
        <v>3879664.58</v>
      </c>
      <c r="I155" s="95">
        <v>611052.77</v>
      </c>
      <c r="J155" s="20"/>
      <c r="K155" s="96">
        <f t="shared" si="30"/>
        <v>611052.77</v>
      </c>
      <c r="L155" s="95">
        <v>497747.90999999992</v>
      </c>
      <c r="M155" s="20"/>
      <c r="N155" s="96">
        <f t="shared" si="31"/>
        <v>497747.90999999992</v>
      </c>
      <c r="O155" s="95">
        <v>76370.509999999995</v>
      </c>
      <c r="P155" s="20"/>
      <c r="Q155" s="96">
        <f t="shared" si="32"/>
        <v>76370.509999999995</v>
      </c>
      <c r="R155" s="95">
        <v>130897923.40999418</v>
      </c>
      <c r="S155" s="20"/>
      <c r="T155" s="96">
        <f t="shared" si="33"/>
        <v>130897923.40999418</v>
      </c>
      <c r="U155" s="221">
        <f t="shared" si="27"/>
        <v>0</v>
      </c>
      <c r="W155" s="104" t="s">
        <v>44</v>
      </c>
      <c r="X155" s="114">
        <f t="shared" si="34"/>
        <v>0</v>
      </c>
      <c r="Y155" s="115">
        <f t="shared" si="35"/>
        <v>0</v>
      </c>
      <c r="Z155" s="115">
        <f t="shared" si="36"/>
        <v>0</v>
      </c>
      <c r="AA155" s="115">
        <f t="shared" si="37"/>
        <v>0</v>
      </c>
      <c r="AB155" s="115">
        <f t="shared" si="38"/>
        <v>0</v>
      </c>
      <c r="AC155" s="121">
        <f t="shared" si="39"/>
        <v>0</v>
      </c>
    </row>
    <row r="156" spans="1:29" ht="15.75">
      <c r="A156" s="255"/>
      <c r="B156" s="133" t="s">
        <v>45</v>
      </c>
      <c r="C156" s="95">
        <v>71618591.681397885</v>
      </c>
      <c r="D156" s="20"/>
      <c r="E156" s="96">
        <f t="shared" si="28"/>
        <v>71618591.681397885</v>
      </c>
      <c r="F156" s="95">
        <v>2138956.2900000005</v>
      </c>
      <c r="G156" s="20"/>
      <c r="H156" s="96">
        <f t="shared" si="29"/>
        <v>2138956.2900000005</v>
      </c>
      <c r="I156" s="95">
        <v>53731.520000000004</v>
      </c>
      <c r="J156" s="20"/>
      <c r="K156" s="96">
        <f t="shared" si="30"/>
        <v>53731.520000000004</v>
      </c>
      <c r="L156" s="95">
        <v>1802.7</v>
      </c>
      <c r="M156" s="20"/>
      <c r="N156" s="96">
        <f t="shared" si="31"/>
        <v>1802.7</v>
      </c>
      <c r="O156" s="95">
        <v>146004.24</v>
      </c>
      <c r="P156" s="20"/>
      <c r="Q156" s="96">
        <f t="shared" si="32"/>
        <v>146004.24</v>
      </c>
      <c r="R156" s="95">
        <v>73555739.021397859</v>
      </c>
      <c r="S156" s="20"/>
      <c r="T156" s="96">
        <f t="shared" si="33"/>
        <v>73555739.021397859</v>
      </c>
      <c r="U156" s="221">
        <f t="shared" si="27"/>
        <v>0</v>
      </c>
      <c r="W156" s="133" t="s">
        <v>45</v>
      </c>
      <c r="X156" s="114">
        <f t="shared" si="34"/>
        <v>0</v>
      </c>
      <c r="Y156" s="115">
        <f t="shared" si="35"/>
        <v>0</v>
      </c>
      <c r="Z156" s="115">
        <f t="shared" si="36"/>
        <v>0</v>
      </c>
      <c r="AA156" s="115">
        <f t="shared" si="37"/>
        <v>0</v>
      </c>
      <c r="AB156" s="115">
        <f t="shared" si="38"/>
        <v>0</v>
      </c>
      <c r="AC156" s="121">
        <f t="shared" si="39"/>
        <v>0</v>
      </c>
    </row>
    <row r="157" spans="1:29" ht="15.75">
      <c r="A157" s="255"/>
      <c r="B157" s="133" t="s">
        <v>46</v>
      </c>
      <c r="C157" s="95">
        <v>133323099.99999829</v>
      </c>
      <c r="D157" s="20">
        <v>133322860</v>
      </c>
      <c r="E157" s="96">
        <f t="shared" si="28"/>
        <v>239.99999828636646</v>
      </c>
      <c r="F157" s="95">
        <v>2222668.100000001</v>
      </c>
      <c r="G157" s="20" t="s">
        <v>941</v>
      </c>
      <c r="H157" s="96">
        <f t="shared" si="29"/>
        <v>-1.8999999989755452</v>
      </c>
      <c r="I157" s="95">
        <v>82733.429999999993</v>
      </c>
      <c r="J157" s="20" t="s">
        <v>1170</v>
      </c>
      <c r="K157" s="96">
        <f t="shared" si="30"/>
        <v>2.9999999998835847E-2</v>
      </c>
      <c r="L157" s="95">
        <v>54078</v>
      </c>
      <c r="M157" s="20" t="s">
        <v>1171</v>
      </c>
      <c r="N157" s="96">
        <f t="shared" si="31"/>
        <v>-20530</v>
      </c>
      <c r="O157" s="95">
        <v>0</v>
      </c>
      <c r="P157" s="20" t="s">
        <v>942</v>
      </c>
      <c r="Q157" s="96">
        <f t="shared" si="32"/>
        <v>-86894.5</v>
      </c>
      <c r="R157" s="95">
        <v>141801918.61999825</v>
      </c>
      <c r="S157" s="20">
        <v>141801800</v>
      </c>
      <c r="T157" s="96">
        <f t="shared" si="33"/>
        <v>118.61999824643135</v>
      </c>
      <c r="U157" s="221">
        <f t="shared" si="27"/>
        <v>1</v>
      </c>
      <c r="W157" s="133" t="s">
        <v>46</v>
      </c>
      <c r="X157" s="114">
        <f t="shared" si="34"/>
        <v>1</v>
      </c>
      <c r="Y157" s="115">
        <f t="shared" si="35"/>
        <v>0</v>
      </c>
      <c r="Z157" s="115">
        <f t="shared" si="36"/>
        <v>0</v>
      </c>
      <c r="AA157" s="115">
        <f t="shared" si="37"/>
        <v>1</v>
      </c>
      <c r="AB157" s="115">
        <f t="shared" si="38"/>
        <v>0</v>
      </c>
      <c r="AC157" s="121">
        <f t="shared" si="39"/>
        <v>1</v>
      </c>
    </row>
    <row r="158" spans="1:29" ht="15.75">
      <c r="A158" s="255"/>
      <c r="B158" s="133" t="s">
        <v>47</v>
      </c>
      <c r="C158" s="95">
        <v>35820168.66000016</v>
      </c>
      <c r="D158" s="20"/>
      <c r="E158" s="96">
        <f t="shared" si="28"/>
        <v>35820168.66000016</v>
      </c>
      <c r="F158" s="95">
        <v>873948.59999999928</v>
      </c>
      <c r="G158" s="20"/>
      <c r="H158" s="96">
        <f t="shared" si="29"/>
        <v>873948.59999999928</v>
      </c>
      <c r="I158" s="95">
        <v>96740.949999999983</v>
      </c>
      <c r="J158" s="20"/>
      <c r="K158" s="96">
        <f t="shared" si="30"/>
        <v>96740.949999999983</v>
      </c>
      <c r="L158" s="95">
        <v>202169.2</v>
      </c>
      <c r="M158" s="20"/>
      <c r="N158" s="96">
        <f t="shared" si="31"/>
        <v>202169.2</v>
      </c>
      <c r="O158" s="95">
        <v>0</v>
      </c>
      <c r="P158" s="20"/>
      <c r="Q158" s="96">
        <f t="shared" si="32"/>
        <v>0</v>
      </c>
      <c r="R158" s="95">
        <v>34840791.810000159</v>
      </c>
      <c r="S158" s="20"/>
      <c r="T158" s="96">
        <f t="shared" si="33"/>
        <v>34840791.810000159</v>
      </c>
      <c r="U158" s="221">
        <f t="shared" si="27"/>
        <v>0</v>
      </c>
      <c r="W158" s="133" t="s">
        <v>47</v>
      </c>
      <c r="X158" s="114">
        <f t="shared" si="34"/>
        <v>0</v>
      </c>
      <c r="Y158" s="115">
        <f t="shared" si="35"/>
        <v>0</v>
      </c>
      <c r="Z158" s="115">
        <f t="shared" si="36"/>
        <v>0</v>
      </c>
      <c r="AA158" s="115">
        <f t="shared" si="37"/>
        <v>0</v>
      </c>
      <c r="AB158" s="115">
        <f t="shared" si="38"/>
        <v>0</v>
      </c>
      <c r="AC158" s="121">
        <f t="shared" si="39"/>
        <v>0</v>
      </c>
    </row>
    <row r="159" spans="1:29" ht="15.75">
      <c r="A159" s="255"/>
      <c r="B159" s="133" t="s">
        <v>48</v>
      </c>
      <c r="C159" s="95">
        <v>140210768.23999858</v>
      </c>
      <c r="D159" s="20"/>
      <c r="E159" s="96">
        <f t="shared" si="28"/>
        <v>140210768.23999858</v>
      </c>
      <c r="F159" s="95">
        <v>3946809.5700000017</v>
      </c>
      <c r="G159" s="20"/>
      <c r="H159" s="96">
        <f t="shared" si="29"/>
        <v>3946809.5700000017</v>
      </c>
      <c r="I159" s="95">
        <v>296382.25000000012</v>
      </c>
      <c r="J159" s="20"/>
      <c r="K159" s="96">
        <f t="shared" si="30"/>
        <v>296382.25000000012</v>
      </c>
      <c r="L159" s="95">
        <v>258595.48</v>
      </c>
      <c r="M159" s="20"/>
      <c r="N159" s="96">
        <f t="shared" si="31"/>
        <v>258595.48</v>
      </c>
      <c r="O159" s="95">
        <v>143078.43</v>
      </c>
      <c r="P159" s="20"/>
      <c r="Q159" s="96">
        <f t="shared" si="32"/>
        <v>143078.43</v>
      </c>
      <c r="R159" s="95">
        <v>145418681.88999858</v>
      </c>
      <c r="S159" s="20"/>
      <c r="T159" s="96">
        <f t="shared" si="33"/>
        <v>145418681.88999858</v>
      </c>
      <c r="U159" s="221">
        <f t="shared" si="27"/>
        <v>0</v>
      </c>
      <c r="W159" s="133" t="s">
        <v>48</v>
      </c>
      <c r="X159" s="114">
        <f t="shared" si="34"/>
        <v>0</v>
      </c>
      <c r="Y159" s="115">
        <f t="shared" si="35"/>
        <v>0</v>
      </c>
      <c r="Z159" s="115">
        <f t="shared" si="36"/>
        <v>0</v>
      </c>
      <c r="AA159" s="115">
        <f t="shared" si="37"/>
        <v>0</v>
      </c>
      <c r="AB159" s="115">
        <f t="shared" si="38"/>
        <v>0</v>
      </c>
      <c r="AC159" s="121">
        <f t="shared" si="39"/>
        <v>0</v>
      </c>
    </row>
    <row r="160" spans="1:29" ht="15.75">
      <c r="A160" s="255"/>
      <c r="B160" s="133" t="s">
        <v>49</v>
      </c>
      <c r="C160" s="95"/>
      <c r="D160" s="20"/>
      <c r="E160" s="96">
        <f t="shared" si="28"/>
        <v>0</v>
      </c>
      <c r="F160" s="95"/>
      <c r="G160" s="20"/>
      <c r="H160" s="96">
        <f t="shared" si="29"/>
        <v>0</v>
      </c>
      <c r="I160" s="95"/>
      <c r="J160" s="20"/>
      <c r="K160" s="96">
        <f t="shared" si="30"/>
        <v>0</v>
      </c>
      <c r="L160" s="95"/>
      <c r="M160" s="20"/>
      <c r="N160" s="96">
        <f t="shared" si="31"/>
        <v>0</v>
      </c>
      <c r="O160" s="95"/>
      <c r="P160" s="20"/>
      <c r="Q160" s="96">
        <f t="shared" si="32"/>
        <v>0</v>
      </c>
      <c r="R160" s="95"/>
      <c r="S160" s="20"/>
      <c r="T160" s="96">
        <f t="shared" si="33"/>
        <v>0</v>
      </c>
      <c r="U160" s="221">
        <f t="shared" si="27"/>
        <v>0</v>
      </c>
      <c r="W160" s="133" t="s">
        <v>49</v>
      </c>
      <c r="X160" s="114">
        <f t="shared" si="34"/>
        <v>0</v>
      </c>
      <c r="Y160" s="115">
        <f t="shared" si="35"/>
        <v>0</v>
      </c>
      <c r="Z160" s="115">
        <f t="shared" si="36"/>
        <v>0</v>
      </c>
      <c r="AA160" s="115">
        <f t="shared" si="37"/>
        <v>0</v>
      </c>
      <c r="AB160" s="115">
        <f t="shared" si="38"/>
        <v>0</v>
      </c>
      <c r="AC160" s="121">
        <f t="shared" si="39"/>
        <v>0</v>
      </c>
    </row>
    <row r="161" spans="1:29" ht="15.75">
      <c r="A161" s="256"/>
      <c r="B161" s="134" t="s">
        <v>50</v>
      </c>
      <c r="C161" s="97">
        <v>124903737.96999992</v>
      </c>
      <c r="D161" s="98"/>
      <c r="E161" s="99">
        <f t="shared" si="28"/>
        <v>124903737.96999992</v>
      </c>
      <c r="F161" s="97">
        <v>2507529.0000000019</v>
      </c>
      <c r="G161" s="98"/>
      <c r="H161" s="99">
        <f t="shared" si="29"/>
        <v>2507529.0000000019</v>
      </c>
      <c r="I161" s="97">
        <v>281852.53000000014</v>
      </c>
      <c r="J161" s="98"/>
      <c r="K161" s="99">
        <f t="shared" si="30"/>
        <v>281852.53000000014</v>
      </c>
      <c r="L161" s="97">
        <v>533753.8899999999</v>
      </c>
      <c r="M161" s="98"/>
      <c r="N161" s="99">
        <f t="shared" si="31"/>
        <v>533753.8899999999</v>
      </c>
      <c r="O161" s="97">
        <v>474802.2</v>
      </c>
      <c r="P161" s="98"/>
      <c r="Q161" s="99">
        <f t="shared" si="32"/>
        <v>474802.2</v>
      </c>
      <c r="R161" s="97">
        <v>121669505.40999992</v>
      </c>
      <c r="S161" s="98"/>
      <c r="T161" s="99">
        <f t="shared" si="33"/>
        <v>121669505.40999992</v>
      </c>
      <c r="U161" s="222">
        <f t="shared" si="27"/>
        <v>0</v>
      </c>
      <c r="W161" s="134" t="s">
        <v>50</v>
      </c>
      <c r="X161" s="118">
        <f t="shared" si="34"/>
        <v>0</v>
      </c>
      <c r="Y161" s="119">
        <f t="shared" si="35"/>
        <v>0</v>
      </c>
      <c r="Z161" s="119">
        <f t="shared" si="36"/>
        <v>0</v>
      </c>
      <c r="AA161" s="119">
        <f t="shared" si="37"/>
        <v>0</v>
      </c>
      <c r="AB161" s="119">
        <f t="shared" si="38"/>
        <v>0</v>
      </c>
      <c r="AC161" s="124">
        <f t="shared" si="39"/>
        <v>0</v>
      </c>
    </row>
    <row r="162" spans="1:29" ht="15.75" customHeight="1">
      <c r="A162" s="254">
        <v>42637</v>
      </c>
      <c r="B162" s="133" t="s">
        <v>42</v>
      </c>
      <c r="C162" s="95"/>
      <c r="D162" s="20"/>
      <c r="E162" s="96">
        <f t="shared" si="28"/>
        <v>0</v>
      </c>
      <c r="F162" s="95"/>
      <c r="G162" s="20"/>
      <c r="H162" s="96">
        <f t="shared" si="29"/>
        <v>0</v>
      </c>
      <c r="I162" s="95"/>
      <c r="J162" s="20"/>
      <c r="K162" s="96">
        <f t="shared" si="30"/>
        <v>0</v>
      </c>
      <c r="L162" s="95"/>
      <c r="M162" s="20"/>
      <c r="N162" s="96">
        <f t="shared" si="31"/>
        <v>0</v>
      </c>
      <c r="O162" s="95"/>
      <c r="P162" s="20"/>
      <c r="Q162" s="96">
        <f t="shared" si="32"/>
        <v>0</v>
      </c>
      <c r="R162" s="95"/>
      <c r="S162" s="20"/>
      <c r="T162" s="96">
        <f t="shared" si="33"/>
        <v>0</v>
      </c>
      <c r="U162" s="221">
        <f t="shared" si="27"/>
        <v>0</v>
      </c>
      <c r="W162" s="132" t="s">
        <v>42</v>
      </c>
      <c r="X162" s="110">
        <f t="shared" si="34"/>
        <v>0</v>
      </c>
      <c r="Y162" s="111">
        <f t="shared" si="35"/>
        <v>0</v>
      </c>
      <c r="Z162" s="111">
        <f t="shared" si="36"/>
        <v>0</v>
      </c>
      <c r="AA162" s="111">
        <f t="shared" si="37"/>
        <v>0</v>
      </c>
      <c r="AB162" s="111">
        <f t="shared" si="38"/>
        <v>0</v>
      </c>
      <c r="AC162" s="123">
        <f t="shared" si="39"/>
        <v>0</v>
      </c>
    </row>
    <row r="163" spans="1:29" ht="15.75">
      <c r="A163" s="255"/>
      <c r="B163" s="133" t="s">
        <v>43</v>
      </c>
      <c r="C163" s="95"/>
      <c r="D163" s="20"/>
      <c r="E163" s="96">
        <f t="shared" si="28"/>
        <v>0</v>
      </c>
      <c r="F163" s="95"/>
      <c r="G163" s="20"/>
      <c r="H163" s="96">
        <f t="shared" si="29"/>
        <v>0</v>
      </c>
      <c r="I163" s="95"/>
      <c r="J163" s="20"/>
      <c r="K163" s="96">
        <f t="shared" si="30"/>
        <v>0</v>
      </c>
      <c r="L163" s="95"/>
      <c r="M163" s="20"/>
      <c r="N163" s="96">
        <f t="shared" si="31"/>
        <v>0</v>
      </c>
      <c r="O163" s="95"/>
      <c r="P163" s="20"/>
      <c r="Q163" s="96">
        <f t="shared" si="32"/>
        <v>0</v>
      </c>
      <c r="R163" s="95"/>
      <c r="S163" s="20"/>
      <c r="T163" s="96">
        <f t="shared" si="33"/>
        <v>0</v>
      </c>
      <c r="U163" s="221">
        <f t="shared" si="27"/>
        <v>0</v>
      </c>
      <c r="W163" s="133" t="s">
        <v>43</v>
      </c>
      <c r="X163" s="114">
        <f t="shared" si="34"/>
        <v>0</v>
      </c>
      <c r="Y163" s="115">
        <f t="shared" si="35"/>
        <v>0</v>
      </c>
      <c r="Z163" s="115">
        <f t="shared" si="36"/>
        <v>0</v>
      </c>
      <c r="AA163" s="115">
        <f t="shared" si="37"/>
        <v>0</v>
      </c>
      <c r="AB163" s="115">
        <f t="shared" si="38"/>
        <v>0</v>
      </c>
      <c r="AC163" s="121">
        <f t="shared" si="39"/>
        <v>0</v>
      </c>
    </row>
    <row r="164" spans="1:29" ht="15.75">
      <c r="A164" s="255"/>
      <c r="B164" s="104" t="s">
        <v>44</v>
      </c>
      <c r="C164" s="95">
        <v>130897923.40999418</v>
      </c>
      <c r="D164" s="20"/>
      <c r="E164" s="96">
        <f t="shared" si="28"/>
        <v>130897923.40999418</v>
      </c>
      <c r="F164" s="95">
        <v>1148618.9000000001</v>
      </c>
      <c r="G164" s="20"/>
      <c r="H164" s="96">
        <f t="shared" si="29"/>
        <v>1148618.9000000001</v>
      </c>
      <c r="I164" s="95">
        <v>0</v>
      </c>
      <c r="J164" s="20"/>
      <c r="K164" s="96">
        <f t="shared" si="30"/>
        <v>0</v>
      </c>
      <c r="L164" s="95">
        <v>0</v>
      </c>
      <c r="M164" s="20"/>
      <c r="N164" s="96">
        <f t="shared" si="31"/>
        <v>0</v>
      </c>
      <c r="O164" s="95">
        <v>310286.64999999997</v>
      </c>
      <c r="P164" s="20"/>
      <c r="Q164" s="96">
        <f t="shared" si="32"/>
        <v>310286.64999999997</v>
      </c>
      <c r="R164" s="95">
        <v>129439017.8599942</v>
      </c>
      <c r="S164" s="20"/>
      <c r="T164" s="96">
        <f t="shared" si="33"/>
        <v>129439017.8599942</v>
      </c>
      <c r="U164" s="221">
        <f t="shared" si="27"/>
        <v>0</v>
      </c>
      <c r="W164" s="104" t="s">
        <v>44</v>
      </c>
      <c r="X164" s="114">
        <f t="shared" si="34"/>
        <v>0</v>
      </c>
      <c r="Y164" s="115">
        <f t="shared" si="35"/>
        <v>0</v>
      </c>
      <c r="Z164" s="115">
        <f t="shared" si="36"/>
        <v>0</v>
      </c>
      <c r="AA164" s="115">
        <f t="shared" si="37"/>
        <v>0</v>
      </c>
      <c r="AB164" s="115">
        <f t="shared" si="38"/>
        <v>0</v>
      </c>
      <c r="AC164" s="121">
        <f t="shared" si="39"/>
        <v>0</v>
      </c>
    </row>
    <row r="165" spans="1:29" ht="15.75">
      <c r="A165" s="255"/>
      <c r="B165" s="133" t="s">
        <v>45</v>
      </c>
      <c r="C165" s="95"/>
      <c r="D165" s="20"/>
      <c r="E165" s="96">
        <f t="shared" si="28"/>
        <v>0</v>
      </c>
      <c r="F165" s="95"/>
      <c r="G165" s="20"/>
      <c r="H165" s="96">
        <f t="shared" si="29"/>
        <v>0</v>
      </c>
      <c r="I165" s="95"/>
      <c r="J165" s="20"/>
      <c r="K165" s="96">
        <f t="shared" si="30"/>
        <v>0</v>
      </c>
      <c r="L165" s="95"/>
      <c r="M165" s="20"/>
      <c r="N165" s="96">
        <f t="shared" si="31"/>
        <v>0</v>
      </c>
      <c r="O165" s="95"/>
      <c r="P165" s="20"/>
      <c r="Q165" s="96">
        <f t="shared" si="32"/>
        <v>0</v>
      </c>
      <c r="R165" s="95"/>
      <c r="S165" s="20"/>
      <c r="T165" s="96">
        <f t="shared" si="33"/>
        <v>0</v>
      </c>
      <c r="U165" s="221">
        <f t="shared" si="27"/>
        <v>0</v>
      </c>
      <c r="W165" s="133" t="s">
        <v>45</v>
      </c>
      <c r="X165" s="114">
        <f t="shared" si="34"/>
        <v>0</v>
      </c>
      <c r="Y165" s="115">
        <f t="shared" si="35"/>
        <v>0</v>
      </c>
      <c r="Z165" s="115">
        <f t="shared" si="36"/>
        <v>0</v>
      </c>
      <c r="AA165" s="115">
        <f t="shared" si="37"/>
        <v>0</v>
      </c>
      <c r="AB165" s="115">
        <f t="shared" si="38"/>
        <v>0</v>
      </c>
      <c r="AC165" s="121">
        <f t="shared" si="39"/>
        <v>0</v>
      </c>
    </row>
    <row r="166" spans="1:29" ht="15.75">
      <c r="A166" s="255"/>
      <c r="B166" s="133" t="s">
        <v>46</v>
      </c>
      <c r="C166" s="95"/>
      <c r="D166" s="20"/>
      <c r="E166" s="96">
        <f t="shared" si="28"/>
        <v>0</v>
      </c>
      <c r="F166" s="95"/>
      <c r="G166" s="20"/>
      <c r="H166" s="96">
        <f t="shared" si="29"/>
        <v>0</v>
      </c>
      <c r="I166" s="95"/>
      <c r="J166" s="20"/>
      <c r="K166" s="96">
        <f t="shared" si="30"/>
        <v>0</v>
      </c>
      <c r="L166" s="95"/>
      <c r="M166" s="20"/>
      <c r="N166" s="96">
        <f t="shared" si="31"/>
        <v>0</v>
      </c>
      <c r="O166" s="95"/>
      <c r="P166" s="20"/>
      <c r="Q166" s="96">
        <f t="shared" si="32"/>
        <v>0</v>
      </c>
      <c r="R166" s="95"/>
      <c r="S166" s="20"/>
      <c r="T166" s="96">
        <f t="shared" si="33"/>
        <v>0</v>
      </c>
      <c r="U166" s="221">
        <f t="shared" si="27"/>
        <v>0</v>
      </c>
      <c r="W166" s="133" t="s">
        <v>46</v>
      </c>
      <c r="X166" s="114">
        <f t="shared" si="34"/>
        <v>0</v>
      </c>
      <c r="Y166" s="115">
        <f t="shared" si="35"/>
        <v>0</v>
      </c>
      <c r="Z166" s="115">
        <f t="shared" si="36"/>
        <v>0</v>
      </c>
      <c r="AA166" s="115">
        <f t="shared" si="37"/>
        <v>0</v>
      </c>
      <c r="AB166" s="115">
        <f t="shared" si="38"/>
        <v>0</v>
      </c>
      <c r="AC166" s="121">
        <f t="shared" si="39"/>
        <v>0</v>
      </c>
    </row>
    <row r="167" spans="1:29" ht="15.75">
      <c r="A167" s="255"/>
      <c r="B167" s="133" t="s">
        <v>47</v>
      </c>
      <c r="C167" s="95"/>
      <c r="D167" s="20"/>
      <c r="E167" s="96">
        <f t="shared" si="28"/>
        <v>0</v>
      </c>
      <c r="F167" s="95"/>
      <c r="G167" s="20"/>
      <c r="H167" s="96">
        <f t="shared" si="29"/>
        <v>0</v>
      </c>
      <c r="I167" s="95"/>
      <c r="J167" s="20"/>
      <c r="K167" s="96">
        <f t="shared" si="30"/>
        <v>0</v>
      </c>
      <c r="L167" s="95"/>
      <c r="M167" s="20"/>
      <c r="N167" s="96">
        <f t="shared" si="31"/>
        <v>0</v>
      </c>
      <c r="O167" s="95"/>
      <c r="P167" s="20"/>
      <c r="Q167" s="96">
        <f t="shared" si="32"/>
        <v>0</v>
      </c>
      <c r="R167" s="95"/>
      <c r="S167" s="20"/>
      <c r="T167" s="96">
        <f t="shared" si="33"/>
        <v>0</v>
      </c>
      <c r="U167" s="221">
        <f t="shared" si="27"/>
        <v>0</v>
      </c>
      <c r="W167" s="133" t="s">
        <v>47</v>
      </c>
      <c r="X167" s="114">
        <f t="shared" si="34"/>
        <v>0</v>
      </c>
      <c r="Y167" s="115">
        <f t="shared" si="35"/>
        <v>0</v>
      </c>
      <c r="Z167" s="115">
        <f t="shared" si="36"/>
        <v>0</v>
      </c>
      <c r="AA167" s="115">
        <f t="shared" si="37"/>
        <v>0</v>
      </c>
      <c r="AB167" s="115">
        <f t="shared" si="38"/>
        <v>0</v>
      </c>
      <c r="AC167" s="121">
        <f t="shared" si="39"/>
        <v>0</v>
      </c>
    </row>
    <row r="168" spans="1:29" ht="15.75">
      <c r="A168" s="255"/>
      <c r="B168" s="133" t="s">
        <v>48</v>
      </c>
      <c r="C168" s="95"/>
      <c r="D168" s="20"/>
      <c r="E168" s="96">
        <f t="shared" si="28"/>
        <v>0</v>
      </c>
      <c r="F168" s="95"/>
      <c r="G168" s="20"/>
      <c r="H168" s="96">
        <f t="shared" si="29"/>
        <v>0</v>
      </c>
      <c r="I168" s="95"/>
      <c r="J168" s="20"/>
      <c r="K168" s="96">
        <f t="shared" si="30"/>
        <v>0</v>
      </c>
      <c r="L168" s="95"/>
      <c r="M168" s="20"/>
      <c r="N168" s="96">
        <f t="shared" si="31"/>
        <v>0</v>
      </c>
      <c r="O168" s="95"/>
      <c r="P168" s="20"/>
      <c r="Q168" s="96">
        <f t="shared" si="32"/>
        <v>0</v>
      </c>
      <c r="R168" s="95"/>
      <c r="S168" s="20"/>
      <c r="T168" s="96">
        <f t="shared" si="33"/>
        <v>0</v>
      </c>
      <c r="U168" s="221">
        <f t="shared" si="27"/>
        <v>0</v>
      </c>
      <c r="W168" s="133" t="s">
        <v>48</v>
      </c>
      <c r="X168" s="114">
        <f t="shared" si="34"/>
        <v>0</v>
      </c>
      <c r="Y168" s="115">
        <f t="shared" si="35"/>
        <v>0</v>
      </c>
      <c r="Z168" s="115">
        <f t="shared" si="36"/>
        <v>0</v>
      </c>
      <c r="AA168" s="115">
        <f t="shared" si="37"/>
        <v>0</v>
      </c>
      <c r="AB168" s="115">
        <f t="shared" si="38"/>
        <v>0</v>
      </c>
      <c r="AC168" s="121">
        <f t="shared" si="39"/>
        <v>0</v>
      </c>
    </row>
    <row r="169" spans="1:29" ht="15.75">
      <c r="A169" s="255"/>
      <c r="B169" s="133" t="s">
        <v>49</v>
      </c>
      <c r="C169" s="95"/>
      <c r="D169" s="20"/>
      <c r="E169" s="96">
        <f t="shared" si="28"/>
        <v>0</v>
      </c>
      <c r="F169" s="95"/>
      <c r="G169" s="20"/>
      <c r="H169" s="96">
        <f t="shared" si="29"/>
        <v>0</v>
      </c>
      <c r="I169" s="95"/>
      <c r="J169" s="20"/>
      <c r="K169" s="96">
        <f t="shared" si="30"/>
        <v>0</v>
      </c>
      <c r="L169" s="95"/>
      <c r="M169" s="20"/>
      <c r="N169" s="96">
        <f t="shared" si="31"/>
        <v>0</v>
      </c>
      <c r="O169" s="95"/>
      <c r="P169" s="20"/>
      <c r="Q169" s="96">
        <f t="shared" si="32"/>
        <v>0</v>
      </c>
      <c r="R169" s="95"/>
      <c r="S169" s="20"/>
      <c r="T169" s="96">
        <f t="shared" si="33"/>
        <v>0</v>
      </c>
      <c r="U169" s="221">
        <f t="shared" si="27"/>
        <v>0</v>
      </c>
      <c r="W169" s="133" t="s">
        <v>49</v>
      </c>
      <c r="X169" s="114">
        <f t="shared" si="34"/>
        <v>0</v>
      </c>
      <c r="Y169" s="115">
        <f t="shared" si="35"/>
        <v>0</v>
      </c>
      <c r="Z169" s="115">
        <f t="shared" si="36"/>
        <v>0</v>
      </c>
      <c r="AA169" s="115">
        <f t="shared" si="37"/>
        <v>0</v>
      </c>
      <c r="AB169" s="115">
        <f t="shared" si="38"/>
        <v>0</v>
      </c>
      <c r="AC169" s="121">
        <f t="shared" si="39"/>
        <v>0</v>
      </c>
    </row>
    <row r="170" spans="1:29" ht="15.75">
      <c r="A170" s="256"/>
      <c r="B170" s="133" t="s">
        <v>50</v>
      </c>
      <c r="C170" s="95"/>
      <c r="D170" s="20"/>
      <c r="E170" s="96">
        <f t="shared" si="28"/>
        <v>0</v>
      </c>
      <c r="F170" s="95"/>
      <c r="G170" s="20"/>
      <c r="H170" s="96">
        <f t="shared" si="29"/>
        <v>0</v>
      </c>
      <c r="I170" s="95"/>
      <c r="J170" s="20"/>
      <c r="K170" s="96">
        <f t="shared" si="30"/>
        <v>0</v>
      </c>
      <c r="L170" s="95"/>
      <c r="M170" s="20"/>
      <c r="N170" s="96">
        <f t="shared" si="31"/>
        <v>0</v>
      </c>
      <c r="O170" s="95"/>
      <c r="P170" s="20"/>
      <c r="Q170" s="96">
        <f t="shared" si="32"/>
        <v>0</v>
      </c>
      <c r="R170" s="95"/>
      <c r="S170" s="20"/>
      <c r="T170" s="96">
        <f t="shared" si="33"/>
        <v>0</v>
      </c>
      <c r="U170" s="221">
        <f t="shared" si="27"/>
        <v>0</v>
      </c>
      <c r="W170" s="134" t="s">
        <v>50</v>
      </c>
      <c r="X170" s="118">
        <f t="shared" si="34"/>
        <v>0</v>
      </c>
      <c r="Y170" s="119">
        <f t="shared" si="35"/>
        <v>0</v>
      </c>
      <c r="Z170" s="119">
        <f t="shared" si="36"/>
        <v>0</v>
      </c>
      <c r="AA170" s="119">
        <f t="shared" si="37"/>
        <v>0</v>
      </c>
      <c r="AB170" s="119">
        <f t="shared" si="38"/>
        <v>0</v>
      </c>
      <c r="AC170" s="124">
        <f t="shared" si="39"/>
        <v>0</v>
      </c>
    </row>
    <row r="171" spans="1:29" ht="15.75" customHeight="1">
      <c r="A171" s="254">
        <v>42638</v>
      </c>
      <c r="B171" s="132" t="s">
        <v>42</v>
      </c>
      <c r="C171" s="92">
        <v>59995251.63999936</v>
      </c>
      <c r="D171" s="93"/>
      <c r="E171" s="94">
        <f t="shared" si="28"/>
        <v>59995251.63999936</v>
      </c>
      <c r="F171" s="92">
        <v>2260787.3300000015</v>
      </c>
      <c r="G171" s="148"/>
      <c r="H171" s="94">
        <f t="shared" si="29"/>
        <v>2260787.3300000015</v>
      </c>
      <c r="I171" s="92">
        <v>298293.31000000011</v>
      </c>
      <c r="J171" s="93"/>
      <c r="K171" s="94">
        <f t="shared" si="30"/>
        <v>298293.31000000011</v>
      </c>
      <c r="L171" s="92">
        <v>0</v>
      </c>
      <c r="M171" s="93"/>
      <c r="N171" s="94">
        <f t="shared" si="31"/>
        <v>0</v>
      </c>
      <c r="O171" s="92">
        <v>910527.76000000036</v>
      </c>
      <c r="P171" s="93"/>
      <c r="Q171" s="94">
        <f t="shared" si="32"/>
        <v>910527.76000000036</v>
      </c>
      <c r="R171" s="92">
        <v>62022407.599999361</v>
      </c>
      <c r="S171" s="93"/>
      <c r="T171" s="94">
        <f t="shared" si="33"/>
        <v>62022407.599999361</v>
      </c>
      <c r="U171" s="220">
        <f t="shared" si="27"/>
        <v>0</v>
      </c>
      <c r="W171" s="132" t="s">
        <v>42</v>
      </c>
      <c r="X171" s="110">
        <f t="shared" si="34"/>
        <v>0</v>
      </c>
      <c r="Y171" s="111">
        <f t="shared" si="35"/>
        <v>0</v>
      </c>
      <c r="Z171" s="111">
        <f t="shared" si="36"/>
        <v>0</v>
      </c>
      <c r="AA171" s="111">
        <f t="shared" si="37"/>
        <v>0</v>
      </c>
      <c r="AB171" s="111">
        <f t="shared" si="38"/>
        <v>0</v>
      </c>
      <c r="AC171" s="123">
        <f t="shared" si="39"/>
        <v>0</v>
      </c>
    </row>
    <row r="172" spans="1:29" ht="15.75">
      <c r="A172" s="255"/>
      <c r="B172" s="133" t="s">
        <v>43</v>
      </c>
      <c r="C172" s="95">
        <v>61602147.050000213</v>
      </c>
      <c r="D172" s="20"/>
      <c r="E172" s="96">
        <f t="shared" si="28"/>
        <v>61602147.050000213</v>
      </c>
      <c r="F172" s="95">
        <v>954168.46</v>
      </c>
      <c r="G172" s="20"/>
      <c r="H172" s="96">
        <f t="shared" si="29"/>
        <v>954168.46</v>
      </c>
      <c r="I172" s="95">
        <v>0</v>
      </c>
      <c r="J172" s="20"/>
      <c r="K172" s="96">
        <f t="shared" si="30"/>
        <v>0</v>
      </c>
      <c r="L172" s="95">
        <v>0</v>
      </c>
      <c r="M172" s="20"/>
      <c r="N172" s="96">
        <f t="shared" si="31"/>
        <v>0</v>
      </c>
      <c r="O172" s="95">
        <v>557649.09</v>
      </c>
      <c r="P172" s="20"/>
      <c r="Q172" s="96">
        <f t="shared" si="32"/>
        <v>557649.09</v>
      </c>
      <c r="R172" s="95">
        <v>61848342.910000212</v>
      </c>
      <c r="S172" s="20"/>
      <c r="T172" s="96">
        <f t="shared" si="33"/>
        <v>61848342.910000212</v>
      </c>
      <c r="U172" s="221">
        <f t="shared" si="27"/>
        <v>0</v>
      </c>
      <c r="W172" s="133" t="s">
        <v>43</v>
      </c>
      <c r="X172" s="114">
        <f t="shared" si="34"/>
        <v>0</v>
      </c>
      <c r="Y172" s="115">
        <f t="shared" si="35"/>
        <v>0</v>
      </c>
      <c r="Z172" s="115">
        <f t="shared" si="36"/>
        <v>0</v>
      </c>
      <c r="AA172" s="115">
        <f t="shared" si="37"/>
        <v>0</v>
      </c>
      <c r="AB172" s="115">
        <f t="shared" si="38"/>
        <v>0</v>
      </c>
      <c r="AC172" s="121">
        <f t="shared" si="39"/>
        <v>0</v>
      </c>
    </row>
    <row r="173" spans="1:29" ht="15.75">
      <c r="A173" s="255"/>
      <c r="B173" s="104" t="s">
        <v>44</v>
      </c>
      <c r="C173" s="95">
        <v>129439017.8599942</v>
      </c>
      <c r="D173" s="20"/>
      <c r="E173" s="96">
        <f t="shared" si="28"/>
        <v>129439017.8599942</v>
      </c>
      <c r="F173" s="95">
        <v>4113463.7000000011</v>
      </c>
      <c r="G173" s="20"/>
      <c r="H173" s="96">
        <f t="shared" si="29"/>
        <v>4113463.7000000011</v>
      </c>
      <c r="I173" s="95">
        <v>1185474.1100000001</v>
      </c>
      <c r="J173" s="20"/>
      <c r="K173" s="96">
        <f t="shared" si="30"/>
        <v>1185474.1100000001</v>
      </c>
      <c r="L173" s="95">
        <v>1045103.62</v>
      </c>
      <c r="M173" s="20"/>
      <c r="N173" s="96">
        <f t="shared" si="31"/>
        <v>1045103.62</v>
      </c>
      <c r="O173" s="95">
        <v>224363</v>
      </c>
      <c r="P173" s="20"/>
      <c r="Q173" s="96">
        <f t="shared" si="32"/>
        <v>224363</v>
      </c>
      <c r="R173" s="95">
        <v>131631711.44999421</v>
      </c>
      <c r="S173" s="20"/>
      <c r="T173" s="96">
        <f t="shared" si="33"/>
        <v>131631711.44999421</v>
      </c>
      <c r="U173" s="221">
        <f t="shared" si="27"/>
        <v>0</v>
      </c>
      <c r="W173" s="104" t="s">
        <v>44</v>
      </c>
      <c r="X173" s="114">
        <f t="shared" si="34"/>
        <v>0</v>
      </c>
      <c r="Y173" s="115">
        <f t="shared" si="35"/>
        <v>0</v>
      </c>
      <c r="Z173" s="115">
        <f t="shared" si="36"/>
        <v>0</v>
      </c>
      <c r="AA173" s="115">
        <f t="shared" si="37"/>
        <v>0</v>
      </c>
      <c r="AB173" s="115">
        <f t="shared" si="38"/>
        <v>0</v>
      </c>
      <c r="AC173" s="121">
        <f t="shared" si="39"/>
        <v>0</v>
      </c>
    </row>
    <row r="174" spans="1:29" ht="15.75">
      <c r="A174" s="255"/>
      <c r="B174" s="133" t="s">
        <v>45</v>
      </c>
      <c r="C174" s="95">
        <v>73555739.021397859</v>
      </c>
      <c r="D174" s="20"/>
      <c r="E174" s="96">
        <f t="shared" si="28"/>
        <v>73555739.021397859</v>
      </c>
      <c r="F174" s="95">
        <v>378930.48</v>
      </c>
      <c r="G174" s="20"/>
      <c r="H174" s="96">
        <f t="shared" si="29"/>
        <v>378930.48</v>
      </c>
      <c r="I174" s="95">
        <v>0</v>
      </c>
      <c r="J174" s="20"/>
      <c r="K174" s="96">
        <f t="shared" si="30"/>
        <v>0</v>
      </c>
      <c r="L174" s="95">
        <v>0</v>
      </c>
      <c r="M174" s="20"/>
      <c r="N174" s="96">
        <f t="shared" si="31"/>
        <v>0</v>
      </c>
      <c r="O174" s="95">
        <v>0</v>
      </c>
      <c r="P174" s="20"/>
      <c r="Q174" s="96">
        <f t="shared" si="32"/>
        <v>0</v>
      </c>
      <c r="R174" s="95">
        <v>84168703.911397859</v>
      </c>
      <c r="S174" s="20"/>
      <c r="T174" s="96">
        <f t="shared" si="33"/>
        <v>84168703.911397859</v>
      </c>
      <c r="U174" s="221">
        <f t="shared" si="27"/>
        <v>0</v>
      </c>
      <c r="W174" s="133" t="s">
        <v>45</v>
      </c>
      <c r="X174" s="114">
        <f t="shared" si="34"/>
        <v>0</v>
      </c>
      <c r="Y174" s="115">
        <f t="shared" si="35"/>
        <v>0</v>
      </c>
      <c r="Z174" s="115">
        <f t="shared" si="36"/>
        <v>0</v>
      </c>
      <c r="AA174" s="115">
        <f t="shared" si="37"/>
        <v>0</v>
      </c>
      <c r="AB174" s="115">
        <f t="shared" si="38"/>
        <v>0</v>
      </c>
      <c r="AC174" s="121">
        <f t="shared" si="39"/>
        <v>0</v>
      </c>
    </row>
    <row r="175" spans="1:29" ht="15.75">
      <c r="A175" s="255"/>
      <c r="B175" s="133" t="s">
        <v>46</v>
      </c>
      <c r="C175" s="95">
        <v>141801918.61999825</v>
      </c>
      <c r="D175" s="20">
        <v>141801800</v>
      </c>
      <c r="E175" s="96">
        <f t="shared" si="28"/>
        <v>118.61999824643135</v>
      </c>
      <c r="F175" s="95">
        <v>4125701.9200000018</v>
      </c>
      <c r="G175" s="20" t="s">
        <v>943</v>
      </c>
      <c r="H175" s="96">
        <f t="shared" si="29"/>
        <v>1.9200000017881393</v>
      </c>
      <c r="I175" s="95">
        <v>230807.79</v>
      </c>
      <c r="J175" s="20" t="s">
        <v>1172</v>
      </c>
      <c r="K175" s="96">
        <f t="shared" si="30"/>
        <v>-0.20999999999185093</v>
      </c>
      <c r="L175" s="95">
        <v>235547.15</v>
      </c>
      <c r="M175" s="20" t="s">
        <v>1173</v>
      </c>
      <c r="N175" s="96">
        <f t="shared" si="31"/>
        <v>0.14999999999417923</v>
      </c>
      <c r="O175" s="95">
        <v>525840.34</v>
      </c>
      <c r="P175" s="20" t="s">
        <v>944</v>
      </c>
      <c r="Q175" s="96">
        <f t="shared" si="32"/>
        <v>509722.33999999997</v>
      </c>
      <c r="R175" s="95">
        <v>137148565.68999824</v>
      </c>
      <c r="S175" s="20">
        <v>137149000</v>
      </c>
      <c r="T175" s="96">
        <f t="shared" si="33"/>
        <v>-434.31000176072121</v>
      </c>
      <c r="U175" s="221">
        <f t="shared" si="27"/>
        <v>1</v>
      </c>
      <c r="W175" s="133" t="s">
        <v>46</v>
      </c>
      <c r="X175" s="114">
        <f t="shared" si="34"/>
        <v>1</v>
      </c>
      <c r="Y175" s="115">
        <f t="shared" si="35"/>
        <v>0</v>
      </c>
      <c r="Z175" s="115">
        <f t="shared" si="36"/>
        <v>0</v>
      </c>
      <c r="AA175" s="115">
        <f t="shared" si="37"/>
        <v>0</v>
      </c>
      <c r="AB175" s="115">
        <f t="shared" si="38"/>
        <v>1</v>
      </c>
      <c r="AC175" s="121">
        <f t="shared" si="39"/>
        <v>1</v>
      </c>
    </row>
    <row r="176" spans="1:29" ht="15.75">
      <c r="A176" s="255"/>
      <c r="B176" s="133" t="s">
        <v>47</v>
      </c>
      <c r="C176" s="95">
        <v>34840791.810000159</v>
      </c>
      <c r="D176" s="20"/>
      <c r="E176" s="96">
        <f t="shared" si="28"/>
        <v>34840791.810000159</v>
      </c>
      <c r="F176" s="95">
        <v>1034966.6299999998</v>
      </c>
      <c r="G176" s="20"/>
      <c r="H176" s="96">
        <f t="shared" si="29"/>
        <v>1034966.6299999998</v>
      </c>
      <c r="I176" s="95">
        <v>84136.169999999984</v>
      </c>
      <c r="J176" s="20"/>
      <c r="K176" s="96">
        <f t="shared" si="30"/>
        <v>84136.169999999984</v>
      </c>
      <c r="L176" s="95">
        <v>7664.63</v>
      </c>
      <c r="M176" s="20"/>
      <c r="N176" s="96">
        <f t="shared" si="31"/>
        <v>7664.63</v>
      </c>
      <c r="O176" s="95">
        <v>0</v>
      </c>
      <c r="P176" s="20"/>
      <c r="Q176" s="96">
        <f t="shared" si="32"/>
        <v>0</v>
      </c>
      <c r="R176" s="95">
        <v>36863341.080000155</v>
      </c>
      <c r="S176" s="20"/>
      <c r="T176" s="96">
        <f t="shared" si="33"/>
        <v>36863341.080000155</v>
      </c>
      <c r="U176" s="221">
        <f t="shared" si="27"/>
        <v>0</v>
      </c>
      <c r="W176" s="133" t="s">
        <v>47</v>
      </c>
      <c r="X176" s="114">
        <f t="shared" si="34"/>
        <v>0</v>
      </c>
      <c r="Y176" s="115">
        <f t="shared" si="35"/>
        <v>0</v>
      </c>
      <c r="Z176" s="115">
        <f t="shared" si="36"/>
        <v>0</v>
      </c>
      <c r="AA176" s="115">
        <f t="shared" si="37"/>
        <v>0</v>
      </c>
      <c r="AB176" s="115">
        <f t="shared" si="38"/>
        <v>0</v>
      </c>
      <c r="AC176" s="121">
        <f t="shared" si="39"/>
        <v>0</v>
      </c>
    </row>
    <row r="177" spans="1:29" ht="15.75">
      <c r="A177" s="255"/>
      <c r="B177" s="133" t="s">
        <v>48</v>
      </c>
      <c r="C177" s="95">
        <v>145418681.88999858</v>
      </c>
      <c r="D177" s="20"/>
      <c r="E177" s="96">
        <f t="shared" si="28"/>
        <v>145418681.88999858</v>
      </c>
      <c r="F177" s="95">
        <v>4434343.8100000005</v>
      </c>
      <c r="G177" s="20"/>
      <c r="H177" s="96">
        <f t="shared" si="29"/>
        <v>4434343.8100000005</v>
      </c>
      <c r="I177" s="95">
        <v>489274.09</v>
      </c>
      <c r="J177" s="20"/>
      <c r="K177" s="96">
        <f t="shared" si="30"/>
        <v>489274.09</v>
      </c>
      <c r="L177" s="95">
        <v>46615.979999999989</v>
      </c>
      <c r="M177" s="20"/>
      <c r="N177" s="96">
        <f t="shared" si="31"/>
        <v>46615.979999999989</v>
      </c>
      <c r="O177" s="95">
        <v>456781.66999999993</v>
      </c>
      <c r="P177" s="20"/>
      <c r="Q177" s="96">
        <f t="shared" si="32"/>
        <v>456781.66999999993</v>
      </c>
      <c r="R177" s="95">
        <v>140970214.51999858</v>
      </c>
      <c r="S177" s="20"/>
      <c r="T177" s="96">
        <f t="shared" si="33"/>
        <v>140970214.51999858</v>
      </c>
      <c r="U177" s="221">
        <f t="shared" si="27"/>
        <v>0</v>
      </c>
      <c r="W177" s="133" t="s">
        <v>48</v>
      </c>
      <c r="X177" s="114">
        <f t="shared" si="34"/>
        <v>0</v>
      </c>
      <c r="Y177" s="115">
        <f t="shared" si="35"/>
        <v>0</v>
      </c>
      <c r="Z177" s="115">
        <f t="shared" si="36"/>
        <v>0</v>
      </c>
      <c r="AA177" s="115">
        <f t="shared" si="37"/>
        <v>0</v>
      </c>
      <c r="AB177" s="115">
        <f t="shared" si="38"/>
        <v>0</v>
      </c>
      <c r="AC177" s="121">
        <f t="shared" si="39"/>
        <v>0</v>
      </c>
    </row>
    <row r="178" spans="1:29" ht="15.75">
      <c r="A178" s="255"/>
      <c r="B178" s="133" t="s">
        <v>49</v>
      </c>
      <c r="C178" s="95">
        <v>128286108.21999943</v>
      </c>
      <c r="D178" s="20"/>
      <c r="E178" s="96">
        <f t="shared" si="28"/>
        <v>128286108.21999943</v>
      </c>
      <c r="F178" s="95">
        <v>13382855.18999999</v>
      </c>
      <c r="G178" s="20"/>
      <c r="H178" s="96">
        <f t="shared" si="29"/>
        <v>13382855.18999999</v>
      </c>
      <c r="I178" s="95">
        <v>643810.07999999996</v>
      </c>
      <c r="J178" s="20"/>
      <c r="K178" s="96">
        <f t="shared" si="30"/>
        <v>643810.07999999996</v>
      </c>
      <c r="L178" s="95">
        <v>426632.86</v>
      </c>
      <c r="M178" s="20"/>
      <c r="N178" s="96">
        <f t="shared" si="31"/>
        <v>426632.86</v>
      </c>
      <c r="O178" s="95">
        <v>1019499.5099999999</v>
      </c>
      <c r="P178" s="20"/>
      <c r="Q178" s="96">
        <f t="shared" si="32"/>
        <v>1019499.5099999999</v>
      </c>
      <c r="R178" s="95">
        <v>131707962.45999946</v>
      </c>
      <c r="S178" s="20"/>
      <c r="T178" s="96">
        <f t="shared" si="33"/>
        <v>131707962.45999946</v>
      </c>
      <c r="U178" s="221">
        <f t="shared" si="27"/>
        <v>0</v>
      </c>
      <c r="W178" s="133" t="s">
        <v>49</v>
      </c>
      <c r="X178" s="114">
        <f t="shared" si="34"/>
        <v>0</v>
      </c>
      <c r="Y178" s="115">
        <f t="shared" si="35"/>
        <v>0</v>
      </c>
      <c r="Z178" s="115">
        <f t="shared" si="36"/>
        <v>0</v>
      </c>
      <c r="AA178" s="115">
        <f t="shared" si="37"/>
        <v>0</v>
      </c>
      <c r="AB178" s="115">
        <f t="shared" si="38"/>
        <v>0</v>
      </c>
      <c r="AC178" s="121">
        <f t="shared" si="39"/>
        <v>0</v>
      </c>
    </row>
    <row r="179" spans="1:29" ht="15.75">
      <c r="A179" s="256"/>
      <c r="B179" s="134" t="s">
        <v>50</v>
      </c>
      <c r="C179" s="97">
        <v>121669505.40999992</v>
      </c>
      <c r="D179" s="98"/>
      <c r="E179" s="99">
        <f t="shared" si="28"/>
        <v>121669505.40999992</v>
      </c>
      <c r="F179" s="97">
        <v>4592448.3899999987</v>
      </c>
      <c r="G179" s="98"/>
      <c r="H179" s="99">
        <f t="shared" si="29"/>
        <v>4592448.3899999987</v>
      </c>
      <c r="I179" s="97">
        <v>603494.7699999999</v>
      </c>
      <c r="J179" s="98"/>
      <c r="K179" s="99">
        <f t="shared" si="30"/>
        <v>603494.7699999999</v>
      </c>
      <c r="L179" s="97">
        <v>1533137.1700000006</v>
      </c>
      <c r="M179" s="98"/>
      <c r="N179" s="99">
        <f t="shared" si="31"/>
        <v>1533137.1700000006</v>
      </c>
      <c r="O179" s="97">
        <v>732271.54</v>
      </c>
      <c r="P179" s="98"/>
      <c r="Q179" s="99">
        <f t="shared" si="32"/>
        <v>732271.54</v>
      </c>
      <c r="R179" s="97">
        <v>123145577.41999993</v>
      </c>
      <c r="S179" s="98"/>
      <c r="T179" s="99">
        <f t="shared" si="33"/>
        <v>123145577.41999993</v>
      </c>
      <c r="U179" s="222">
        <f t="shared" si="27"/>
        <v>0</v>
      </c>
      <c r="W179" s="134" t="s">
        <v>50</v>
      </c>
      <c r="X179" s="118">
        <f t="shared" si="34"/>
        <v>0</v>
      </c>
      <c r="Y179" s="119">
        <f t="shared" si="35"/>
        <v>0</v>
      </c>
      <c r="Z179" s="119">
        <f t="shared" si="36"/>
        <v>0</v>
      </c>
      <c r="AA179" s="119">
        <f t="shared" si="37"/>
        <v>0</v>
      </c>
      <c r="AB179" s="119">
        <f t="shared" si="38"/>
        <v>0</v>
      </c>
      <c r="AC179" s="124">
        <f t="shared" si="39"/>
        <v>0</v>
      </c>
    </row>
    <row r="180" spans="1:29" ht="15.75" customHeight="1">
      <c r="A180" s="254">
        <v>42639</v>
      </c>
      <c r="B180" s="133" t="s">
        <v>42</v>
      </c>
      <c r="C180" s="95">
        <v>62022407.599999361</v>
      </c>
      <c r="D180" s="20"/>
      <c r="E180" s="96">
        <f t="shared" si="28"/>
        <v>62022407.599999361</v>
      </c>
      <c r="F180" s="95">
        <v>1466942.0199999998</v>
      </c>
      <c r="G180" s="20"/>
      <c r="H180" s="96">
        <f t="shared" si="29"/>
        <v>1466942.0199999998</v>
      </c>
      <c r="I180" s="95">
        <v>479003.67</v>
      </c>
      <c r="J180" s="20"/>
      <c r="K180" s="96">
        <f t="shared" si="30"/>
        <v>479003.67</v>
      </c>
      <c r="L180" s="95">
        <v>175007.43</v>
      </c>
      <c r="M180" s="20"/>
      <c r="N180" s="96">
        <f t="shared" si="31"/>
        <v>175007.43</v>
      </c>
      <c r="O180" s="95">
        <v>0</v>
      </c>
      <c r="P180" s="20"/>
      <c r="Q180" s="96">
        <f t="shared" si="32"/>
        <v>0</v>
      </c>
      <c r="R180" s="95">
        <v>60859461.81999936</v>
      </c>
      <c r="S180" s="20"/>
      <c r="T180" s="96">
        <f t="shared" si="33"/>
        <v>60859461.81999936</v>
      </c>
      <c r="U180" s="221">
        <f t="shared" si="27"/>
        <v>0</v>
      </c>
      <c r="W180" s="132" t="s">
        <v>42</v>
      </c>
      <c r="X180" s="110">
        <f t="shared" si="34"/>
        <v>0</v>
      </c>
      <c r="Y180" s="111">
        <f t="shared" si="35"/>
        <v>0</v>
      </c>
      <c r="Z180" s="111">
        <f t="shared" si="36"/>
        <v>0</v>
      </c>
      <c r="AA180" s="111">
        <f t="shared" si="37"/>
        <v>0</v>
      </c>
      <c r="AB180" s="111">
        <f t="shared" si="38"/>
        <v>0</v>
      </c>
      <c r="AC180" s="123">
        <f t="shared" si="39"/>
        <v>0</v>
      </c>
    </row>
    <row r="181" spans="1:29" ht="15.75">
      <c r="A181" s="255"/>
      <c r="B181" s="133" t="s">
        <v>43</v>
      </c>
      <c r="C181" s="95">
        <v>61848342.910000212</v>
      </c>
      <c r="D181" s="20"/>
      <c r="E181" s="96">
        <f t="shared" si="28"/>
        <v>61848342.910000212</v>
      </c>
      <c r="F181" s="95">
        <v>769730.73999999976</v>
      </c>
      <c r="G181" s="20"/>
      <c r="H181" s="96">
        <f t="shared" si="29"/>
        <v>769730.73999999976</v>
      </c>
      <c r="I181" s="95">
        <v>44611.42</v>
      </c>
      <c r="J181" s="20"/>
      <c r="K181" s="96">
        <f t="shared" si="30"/>
        <v>44611.42</v>
      </c>
      <c r="L181" s="95">
        <v>0</v>
      </c>
      <c r="M181" s="20"/>
      <c r="N181" s="96">
        <f t="shared" si="31"/>
        <v>0</v>
      </c>
      <c r="O181" s="95">
        <v>443914.63</v>
      </c>
      <c r="P181" s="20"/>
      <c r="Q181" s="96">
        <f t="shared" si="32"/>
        <v>443914.63</v>
      </c>
      <c r="R181" s="95">
        <v>60679308.96000021</v>
      </c>
      <c r="S181" s="20"/>
      <c r="T181" s="96">
        <f t="shared" si="33"/>
        <v>60679308.96000021</v>
      </c>
      <c r="U181" s="221">
        <f t="shared" si="27"/>
        <v>0</v>
      </c>
      <c r="W181" s="133" t="s">
        <v>43</v>
      </c>
      <c r="X181" s="114">
        <f t="shared" si="34"/>
        <v>0</v>
      </c>
      <c r="Y181" s="115">
        <f t="shared" si="35"/>
        <v>0</v>
      </c>
      <c r="Z181" s="115">
        <f t="shared" si="36"/>
        <v>0</v>
      </c>
      <c r="AA181" s="115">
        <f t="shared" si="37"/>
        <v>0</v>
      </c>
      <c r="AB181" s="115">
        <f t="shared" si="38"/>
        <v>0</v>
      </c>
      <c r="AC181" s="121">
        <f t="shared" si="39"/>
        <v>0</v>
      </c>
    </row>
    <row r="182" spans="1:29" ht="15.75">
      <c r="A182" s="255"/>
      <c r="B182" s="104" t="s">
        <v>44</v>
      </c>
      <c r="C182" s="95">
        <v>131631711.44999421</v>
      </c>
      <c r="D182" s="20"/>
      <c r="E182" s="96">
        <f t="shared" si="28"/>
        <v>131631711.44999421</v>
      </c>
      <c r="F182" s="95">
        <v>4034111.6000000015</v>
      </c>
      <c r="G182" s="20"/>
      <c r="H182" s="96">
        <f t="shared" si="29"/>
        <v>4034111.6000000015</v>
      </c>
      <c r="I182" s="95">
        <v>551405.32999999996</v>
      </c>
      <c r="J182" s="20"/>
      <c r="K182" s="96">
        <f t="shared" si="30"/>
        <v>551405.32999999996</v>
      </c>
      <c r="L182" s="95">
        <v>545286.90999999992</v>
      </c>
      <c r="M182" s="20"/>
      <c r="N182" s="96">
        <f t="shared" si="31"/>
        <v>545286.90999999992</v>
      </c>
      <c r="O182" s="95">
        <v>191315.65</v>
      </c>
      <c r="P182" s="20"/>
      <c r="Q182" s="96">
        <f t="shared" si="32"/>
        <v>191315.65</v>
      </c>
      <c r="R182" s="95">
        <v>131976925.6599942</v>
      </c>
      <c r="S182" s="20"/>
      <c r="T182" s="96">
        <f t="shared" si="33"/>
        <v>131976925.6599942</v>
      </c>
      <c r="U182" s="221">
        <f t="shared" si="27"/>
        <v>0</v>
      </c>
      <c r="W182" s="104" t="s">
        <v>44</v>
      </c>
      <c r="X182" s="114">
        <f t="shared" si="34"/>
        <v>0</v>
      </c>
      <c r="Y182" s="115">
        <f t="shared" si="35"/>
        <v>0</v>
      </c>
      <c r="Z182" s="115">
        <f t="shared" si="36"/>
        <v>0</v>
      </c>
      <c r="AA182" s="115">
        <f t="shared" si="37"/>
        <v>0</v>
      </c>
      <c r="AB182" s="115">
        <f t="shared" si="38"/>
        <v>0</v>
      </c>
      <c r="AC182" s="121">
        <f t="shared" si="39"/>
        <v>0</v>
      </c>
    </row>
    <row r="183" spans="1:29" ht="15.75">
      <c r="A183" s="255"/>
      <c r="B183" s="133" t="s">
        <v>45</v>
      </c>
      <c r="C183" s="95">
        <v>84168703.911397859</v>
      </c>
      <c r="D183" s="20"/>
      <c r="E183" s="96">
        <f t="shared" si="28"/>
        <v>84168703.911397859</v>
      </c>
      <c r="F183" s="95">
        <v>3831406.5800000024</v>
      </c>
      <c r="G183" s="20"/>
      <c r="H183" s="96">
        <f t="shared" si="29"/>
        <v>3831406.5800000024</v>
      </c>
      <c r="I183" s="95">
        <v>228252.24</v>
      </c>
      <c r="J183" s="20"/>
      <c r="K183" s="96">
        <f t="shared" si="30"/>
        <v>228252.24</v>
      </c>
      <c r="L183" s="95">
        <v>5042.04</v>
      </c>
      <c r="M183" s="20"/>
      <c r="N183" s="96">
        <f t="shared" si="31"/>
        <v>5042.04</v>
      </c>
      <c r="O183" s="95">
        <v>1146767.8599999996</v>
      </c>
      <c r="P183" s="20"/>
      <c r="Q183" s="96">
        <f t="shared" si="32"/>
        <v>1146767.8599999996</v>
      </c>
      <c r="R183" s="95">
        <v>79413739.671397865</v>
      </c>
      <c r="S183" s="20"/>
      <c r="T183" s="96">
        <f t="shared" si="33"/>
        <v>79413739.671397865</v>
      </c>
      <c r="U183" s="221">
        <f t="shared" si="27"/>
        <v>0</v>
      </c>
      <c r="W183" s="133" t="s">
        <v>45</v>
      </c>
      <c r="X183" s="114">
        <f t="shared" si="34"/>
        <v>0</v>
      </c>
      <c r="Y183" s="115">
        <f t="shared" si="35"/>
        <v>0</v>
      </c>
      <c r="Z183" s="115">
        <f t="shared" si="36"/>
        <v>0</v>
      </c>
      <c r="AA183" s="115">
        <f t="shared" si="37"/>
        <v>0</v>
      </c>
      <c r="AB183" s="115">
        <f t="shared" si="38"/>
        <v>0</v>
      </c>
      <c r="AC183" s="121">
        <f t="shared" si="39"/>
        <v>0</v>
      </c>
    </row>
    <row r="184" spans="1:29" ht="15.75">
      <c r="A184" s="255"/>
      <c r="B184" s="133" t="s">
        <v>46</v>
      </c>
      <c r="C184" s="95">
        <v>137148565.68999824</v>
      </c>
      <c r="D184" s="20"/>
      <c r="E184" s="96">
        <f t="shared" si="28"/>
        <v>137148565.68999824</v>
      </c>
      <c r="F184" s="95">
        <v>3336192.97</v>
      </c>
      <c r="G184" s="20"/>
      <c r="H184" s="96">
        <f t="shared" si="29"/>
        <v>3336192.97</v>
      </c>
      <c r="I184" s="95">
        <v>157211.97999999998</v>
      </c>
      <c r="J184" s="20"/>
      <c r="K184" s="96">
        <f t="shared" si="30"/>
        <v>157211.97999999998</v>
      </c>
      <c r="L184" s="95">
        <v>47670.270000000004</v>
      </c>
      <c r="M184" s="20"/>
      <c r="N184" s="96">
        <f t="shared" si="31"/>
        <v>47670.270000000004</v>
      </c>
      <c r="O184" s="95">
        <v>292625.41000000003</v>
      </c>
      <c r="P184" s="20"/>
      <c r="Q184" s="96">
        <f t="shared" si="32"/>
        <v>292625.41000000003</v>
      </c>
      <c r="R184" s="95">
        <v>137258206.89999828</v>
      </c>
      <c r="S184" s="20"/>
      <c r="T184" s="96">
        <f t="shared" si="33"/>
        <v>137258206.89999828</v>
      </c>
      <c r="U184" s="221">
        <f t="shared" ref="U184:U201" si="40">IF(D184=0,0,1)</f>
        <v>0</v>
      </c>
      <c r="W184" s="133" t="s">
        <v>46</v>
      </c>
      <c r="X184" s="114">
        <f t="shared" si="34"/>
        <v>0</v>
      </c>
      <c r="Y184" s="115">
        <f t="shared" si="35"/>
        <v>0</v>
      </c>
      <c r="Z184" s="115">
        <f t="shared" si="36"/>
        <v>0</v>
      </c>
      <c r="AA184" s="115">
        <f t="shared" si="37"/>
        <v>0</v>
      </c>
      <c r="AB184" s="115">
        <f t="shared" si="38"/>
        <v>0</v>
      </c>
      <c r="AC184" s="121">
        <f t="shared" si="39"/>
        <v>0</v>
      </c>
    </row>
    <row r="185" spans="1:29" ht="15.75">
      <c r="A185" s="255"/>
      <c r="B185" s="133" t="s">
        <v>47</v>
      </c>
      <c r="C185" s="95">
        <v>36863341.080000155</v>
      </c>
      <c r="D185" s="20"/>
      <c r="E185" s="96">
        <f t="shared" si="28"/>
        <v>36863341.080000155</v>
      </c>
      <c r="F185" s="95">
        <v>718022.75</v>
      </c>
      <c r="G185" s="20"/>
      <c r="H185" s="96">
        <f t="shared" si="29"/>
        <v>718022.75</v>
      </c>
      <c r="I185" s="95">
        <v>53723.450000000004</v>
      </c>
      <c r="J185" s="20"/>
      <c r="K185" s="96">
        <f t="shared" si="30"/>
        <v>53723.450000000004</v>
      </c>
      <c r="L185" s="95">
        <v>128598.86</v>
      </c>
      <c r="M185" s="20"/>
      <c r="N185" s="96">
        <f t="shared" si="31"/>
        <v>128598.86</v>
      </c>
      <c r="O185" s="95">
        <v>613639.53999999992</v>
      </c>
      <c r="P185" s="20"/>
      <c r="Q185" s="96">
        <f t="shared" si="32"/>
        <v>613639.53999999992</v>
      </c>
      <c r="R185" s="95">
        <v>36800959.410000153</v>
      </c>
      <c r="S185" s="20"/>
      <c r="T185" s="96">
        <f t="shared" si="33"/>
        <v>36800959.410000153</v>
      </c>
      <c r="U185" s="221">
        <f t="shared" si="40"/>
        <v>0</v>
      </c>
      <c r="W185" s="133" t="s">
        <v>47</v>
      </c>
      <c r="X185" s="114">
        <f t="shared" si="34"/>
        <v>0</v>
      </c>
      <c r="Y185" s="115">
        <f t="shared" si="35"/>
        <v>0</v>
      </c>
      <c r="Z185" s="115">
        <f t="shared" si="36"/>
        <v>0</v>
      </c>
      <c r="AA185" s="115">
        <f t="shared" si="37"/>
        <v>0</v>
      </c>
      <c r="AB185" s="115">
        <f t="shared" si="38"/>
        <v>0</v>
      </c>
      <c r="AC185" s="121">
        <f t="shared" si="39"/>
        <v>0</v>
      </c>
    </row>
    <row r="186" spans="1:29" ht="15.75">
      <c r="A186" s="255"/>
      <c r="B186" s="133" t="s">
        <v>48</v>
      </c>
      <c r="C186" s="95">
        <v>140970214.51999858</v>
      </c>
      <c r="D186" s="20"/>
      <c r="E186" s="96">
        <f t="shared" si="28"/>
        <v>140970214.51999858</v>
      </c>
      <c r="F186" s="95">
        <v>4272902.1599999974</v>
      </c>
      <c r="G186" s="20"/>
      <c r="H186" s="96">
        <f t="shared" si="29"/>
        <v>4272902.1599999974</v>
      </c>
      <c r="I186" s="95">
        <v>189738.43</v>
      </c>
      <c r="J186" s="20"/>
      <c r="K186" s="96">
        <f t="shared" si="30"/>
        <v>189738.43</v>
      </c>
      <c r="L186" s="95">
        <v>247232.48</v>
      </c>
      <c r="M186" s="20"/>
      <c r="N186" s="96">
        <f t="shared" si="31"/>
        <v>247232.48</v>
      </c>
      <c r="O186" s="95">
        <v>447942.78000000026</v>
      </c>
      <c r="P186" s="20"/>
      <c r="Q186" s="96">
        <f t="shared" si="32"/>
        <v>447942.78000000026</v>
      </c>
      <c r="R186" s="95">
        <v>138803447.3699986</v>
      </c>
      <c r="S186" s="20"/>
      <c r="T186" s="96">
        <f t="shared" si="33"/>
        <v>138803447.3699986</v>
      </c>
      <c r="U186" s="221">
        <f t="shared" si="40"/>
        <v>0</v>
      </c>
      <c r="W186" s="133" t="s">
        <v>48</v>
      </c>
      <c r="X186" s="114">
        <f t="shared" si="34"/>
        <v>0</v>
      </c>
      <c r="Y186" s="115">
        <f t="shared" si="35"/>
        <v>0</v>
      </c>
      <c r="Z186" s="115">
        <f t="shared" si="36"/>
        <v>0</v>
      </c>
      <c r="AA186" s="115">
        <f t="shared" si="37"/>
        <v>0</v>
      </c>
      <c r="AB186" s="115">
        <f t="shared" si="38"/>
        <v>0</v>
      </c>
      <c r="AC186" s="121">
        <f t="shared" si="39"/>
        <v>0</v>
      </c>
    </row>
    <row r="187" spans="1:29" ht="15.75">
      <c r="A187" s="255"/>
      <c r="B187" s="133" t="s">
        <v>49</v>
      </c>
      <c r="C187" s="95">
        <v>131707962.45999946</v>
      </c>
      <c r="D187" s="20"/>
      <c r="E187" s="96">
        <f t="shared" si="28"/>
        <v>131707962.45999946</v>
      </c>
      <c r="F187" s="95">
        <v>3777060.5400000024</v>
      </c>
      <c r="G187" s="20"/>
      <c r="H187" s="96">
        <f t="shared" si="29"/>
        <v>3777060.5400000024</v>
      </c>
      <c r="I187" s="95">
        <v>131691.04999999999</v>
      </c>
      <c r="J187" s="20"/>
      <c r="K187" s="96">
        <f t="shared" si="30"/>
        <v>131691.04999999999</v>
      </c>
      <c r="L187" s="95">
        <v>213017.37</v>
      </c>
      <c r="M187" s="20"/>
      <c r="N187" s="96">
        <f t="shared" si="31"/>
        <v>213017.37</v>
      </c>
      <c r="O187" s="95">
        <v>388634.54999999993</v>
      </c>
      <c r="P187" s="20"/>
      <c r="Q187" s="96">
        <f t="shared" si="32"/>
        <v>388634.54999999993</v>
      </c>
      <c r="R187" s="95">
        <v>127460941.04999945</v>
      </c>
      <c r="S187" s="20"/>
      <c r="T187" s="96">
        <f t="shared" si="33"/>
        <v>127460941.04999945</v>
      </c>
      <c r="U187" s="221">
        <f t="shared" si="40"/>
        <v>0</v>
      </c>
      <c r="W187" s="133" t="s">
        <v>49</v>
      </c>
      <c r="X187" s="114">
        <f t="shared" si="34"/>
        <v>0</v>
      </c>
      <c r="Y187" s="115">
        <f t="shared" si="35"/>
        <v>0</v>
      </c>
      <c r="Z187" s="115">
        <f t="shared" si="36"/>
        <v>0</v>
      </c>
      <c r="AA187" s="115">
        <f t="shared" si="37"/>
        <v>0</v>
      </c>
      <c r="AB187" s="115">
        <f t="shared" si="38"/>
        <v>0</v>
      </c>
      <c r="AC187" s="121">
        <f t="shared" si="39"/>
        <v>0</v>
      </c>
    </row>
    <row r="188" spans="1:29" ht="15.75">
      <c r="A188" s="256"/>
      <c r="B188" s="133" t="s">
        <v>50</v>
      </c>
      <c r="C188" s="95">
        <v>123145577.41999993</v>
      </c>
      <c r="D188" s="20"/>
      <c r="E188" s="96">
        <f t="shared" si="28"/>
        <v>123145577.41999993</v>
      </c>
      <c r="F188" s="95">
        <v>2705952.2200000011</v>
      </c>
      <c r="G188" s="20"/>
      <c r="H188" s="96">
        <f t="shared" si="29"/>
        <v>2705952.2200000011</v>
      </c>
      <c r="I188" s="95">
        <v>273162.35000000015</v>
      </c>
      <c r="J188" s="20"/>
      <c r="K188" s="96">
        <f t="shared" si="30"/>
        <v>273162.35000000015</v>
      </c>
      <c r="L188" s="95">
        <v>250892.46</v>
      </c>
      <c r="M188" s="20"/>
      <c r="N188" s="96">
        <f t="shared" si="31"/>
        <v>250892.46</v>
      </c>
      <c r="O188" s="95">
        <v>9302.25</v>
      </c>
      <c r="P188" s="20"/>
      <c r="Q188" s="96">
        <f t="shared" si="32"/>
        <v>9302.25</v>
      </c>
      <c r="R188" s="95">
        <v>126352384.91999993</v>
      </c>
      <c r="S188" s="20"/>
      <c r="T188" s="96">
        <f t="shared" si="33"/>
        <v>126352384.91999993</v>
      </c>
      <c r="U188" s="221">
        <f t="shared" si="40"/>
        <v>0</v>
      </c>
      <c r="W188" s="134" t="s">
        <v>50</v>
      </c>
      <c r="X188" s="118">
        <f t="shared" si="34"/>
        <v>0</v>
      </c>
      <c r="Y188" s="119">
        <f t="shared" si="35"/>
        <v>0</v>
      </c>
      <c r="Z188" s="119">
        <f t="shared" si="36"/>
        <v>0</v>
      </c>
      <c r="AA188" s="119">
        <f t="shared" si="37"/>
        <v>0</v>
      </c>
      <c r="AB188" s="119">
        <f t="shared" si="38"/>
        <v>0</v>
      </c>
      <c r="AC188" s="124">
        <f t="shared" si="39"/>
        <v>0</v>
      </c>
    </row>
    <row r="189" spans="1:29" ht="15.75" customHeight="1">
      <c r="A189" s="254">
        <v>42640</v>
      </c>
      <c r="B189" s="132" t="s">
        <v>42</v>
      </c>
      <c r="C189" s="92">
        <v>60859461.81999936</v>
      </c>
      <c r="D189" s="93"/>
      <c r="E189" s="94">
        <f t="shared" si="28"/>
        <v>60859461.81999936</v>
      </c>
      <c r="F189" s="92">
        <v>1509961.2300000011</v>
      </c>
      <c r="G189" s="93"/>
      <c r="H189" s="94">
        <f t="shared" si="29"/>
        <v>1509961.2300000011</v>
      </c>
      <c r="I189" s="92">
        <v>43452.08</v>
      </c>
      <c r="J189" s="93"/>
      <c r="K189" s="94">
        <f t="shared" si="30"/>
        <v>43452.08</v>
      </c>
      <c r="L189" s="92">
        <v>0</v>
      </c>
      <c r="M189" s="93"/>
      <c r="N189" s="94">
        <f t="shared" si="31"/>
        <v>0</v>
      </c>
      <c r="O189" s="92">
        <v>811356.57000000007</v>
      </c>
      <c r="P189" s="93"/>
      <c r="Q189" s="94">
        <f t="shared" si="32"/>
        <v>811356.57000000007</v>
      </c>
      <c r="R189" s="92">
        <v>58581596.099999361</v>
      </c>
      <c r="S189" s="93"/>
      <c r="T189" s="94">
        <f t="shared" si="33"/>
        <v>58581596.099999361</v>
      </c>
      <c r="U189" s="220">
        <f t="shared" si="40"/>
        <v>0</v>
      </c>
      <c r="W189" s="132" t="s">
        <v>42</v>
      </c>
      <c r="X189" s="114">
        <f t="shared" si="34"/>
        <v>0</v>
      </c>
      <c r="Y189" s="115">
        <f t="shared" si="35"/>
        <v>0</v>
      </c>
      <c r="Z189" s="115">
        <f t="shared" si="36"/>
        <v>0</v>
      </c>
      <c r="AA189" s="115">
        <f t="shared" si="37"/>
        <v>0</v>
      </c>
      <c r="AB189" s="115">
        <f t="shared" si="38"/>
        <v>0</v>
      </c>
      <c r="AC189" s="121">
        <f t="shared" si="39"/>
        <v>0</v>
      </c>
    </row>
    <row r="190" spans="1:29" ht="15.75">
      <c r="A190" s="255"/>
      <c r="B190" s="133" t="s">
        <v>43</v>
      </c>
      <c r="C190" s="95">
        <v>60679308.96000021</v>
      </c>
      <c r="D190" s="20"/>
      <c r="E190" s="96">
        <f t="shared" si="28"/>
        <v>60679308.96000021</v>
      </c>
      <c r="F190" s="95">
        <v>1022154.7100000001</v>
      </c>
      <c r="G190" s="20"/>
      <c r="H190" s="96">
        <f t="shared" si="29"/>
        <v>1022154.7100000001</v>
      </c>
      <c r="I190" s="95">
        <v>263056.59999999998</v>
      </c>
      <c r="J190" s="20"/>
      <c r="K190" s="96">
        <f t="shared" si="30"/>
        <v>263056.59999999998</v>
      </c>
      <c r="L190" s="95">
        <v>93930.38</v>
      </c>
      <c r="M190" s="20"/>
      <c r="N190" s="96">
        <f t="shared" si="31"/>
        <v>93930.38</v>
      </c>
      <c r="O190" s="95">
        <v>721462.98</v>
      </c>
      <c r="P190" s="20"/>
      <c r="Q190" s="96">
        <f t="shared" si="32"/>
        <v>721462.98</v>
      </c>
      <c r="R190" s="95">
        <v>61437686.120000213</v>
      </c>
      <c r="S190" s="20"/>
      <c r="T190" s="96">
        <f t="shared" si="33"/>
        <v>61437686.120000213</v>
      </c>
      <c r="U190" s="221">
        <f t="shared" si="40"/>
        <v>0</v>
      </c>
      <c r="W190" s="133" t="s">
        <v>43</v>
      </c>
      <c r="X190" s="114">
        <f t="shared" si="34"/>
        <v>0</v>
      </c>
      <c r="Y190" s="115">
        <f t="shared" si="35"/>
        <v>0</v>
      </c>
      <c r="Z190" s="115">
        <f t="shared" si="36"/>
        <v>0</v>
      </c>
      <c r="AA190" s="115">
        <f t="shared" si="37"/>
        <v>0</v>
      </c>
      <c r="AB190" s="115">
        <f t="shared" si="38"/>
        <v>0</v>
      </c>
      <c r="AC190" s="121">
        <f t="shared" si="39"/>
        <v>0</v>
      </c>
    </row>
    <row r="191" spans="1:29" ht="15.75">
      <c r="A191" s="255"/>
      <c r="B191" s="104" t="s">
        <v>44</v>
      </c>
      <c r="C191" s="95">
        <v>131976925.6599942</v>
      </c>
      <c r="D191" s="20"/>
      <c r="E191" s="96">
        <f t="shared" si="28"/>
        <v>131976925.6599942</v>
      </c>
      <c r="F191" s="95">
        <v>6396882.9999999907</v>
      </c>
      <c r="G191" s="20"/>
      <c r="H191" s="96">
        <f t="shared" si="29"/>
        <v>6396882.9999999907</v>
      </c>
      <c r="I191" s="95">
        <v>305807.65000000002</v>
      </c>
      <c r="J191" s="20"/>
      <c r="K191" s="96">
        <f t="shared" si="30"/>
        <v>305807.65000000002</v>
      </c>
      <c r="L191" s="95">
        <v>100566.78</v>
      </c>
      <c r="M191" s="20"/>
      <c r="N191" s="96">
        <f t="shared" si="31"/>
        <v>100566.78</v>
      </c>
      <c r="O191" s="95">
        <v>688381.67</v>
      </c>
      <c r="P191" s="20"/>
      <c r="Q191" s="96">
        <f t="shared" si="32"/>
        <v>688381.67</v>
      </c>
      <c r="R191" s="95">
        <v>125096901.8599942</v>
      </c>
      <c r="S191" s="20"/>
      <c r="T191" s="96">
        <f t="shared" si="33"/>
        <v>125096901.8599942</v>
      </c>
      <c r="U191" s="221">
        <f t="shared" si="40"/>
        <v>0</v>
      </c>
      <c r="W191" s="104" t="s">
        <v>44</v>
      </c>
      <c r="X191" s="114">
        <f t="shared" si="34"/>
        <v>0</v>
      </c>
      <c r="Y191" s="115">
        <f t="shared" si="35"/>
        <v>0</v>
      </c>
      <c r="Z191" s="115">
        <f t="shared" si="36"/>
        <v>0</v>
      </c>
      <c r="AA191" s="115">
        <f t="shared" si="37"/>
        <v>0</v>
      </c>
      <c r="AB191" s="115">
        <f t="shared" si="38"/>
        <v>0</v>
      </c>
      <c r="AC191" s="121">
        <f t="shared" si="39"/>
        <v>0</v>
      </c>
    </row>
    <row r="192" spans="1:29" ht="15.75">
      <c r="A192" s="255"/>
      <c r="B192" s="133" t="s">
        <v>45</v>
      </c>
      <c r="C192" s="95">
        <v>79413739.671397865</v>
      </c>
      <c r="D192" s="20"/>
      <c r="E192" s="96">
        <f t="shared" si="28"/>
        <v>79413739.671397865</v>
      </c>
      <c r="F192" s="95">
        <v>2025844.3100000003</v>
      </c>
      <c r="G192" s="20"/>
      <c r="H192" s="96">
        <f t="shared" si="29"/>
        <v>2025844.3100000003</v>
      </c>
      <c r="I192" s="95">
        <v>167607.32</v>
      </c>
      <c r="J192" s="20"/>
      <c r="K192" s="96">
        <f t="shared" si="30"/>
        <v>167607.32</v>
      </c>
      <c r="L192" s="95">
        <v>355076.81</v>
      </c>
      <c r="M192" s="20"/>
      <c r="N192" s="96">
        <f t="shared" si="31"/>
        <v>355076.81</v>
      </c>
      <c r="O192" s="95">
        <v>934913.13000000035</v>
      </c>
      <c r="P192" s="20"/>
      <c r="Q192" s="96">
        <f t="shared" si="32"/>
        <v>934913.13000000035</v>
      </c>
      <c r="R192" s="95">
        <v>76265512.741397858</v>
      </c>
      <c r="S192" s="20"/>
      <c r="T192" s="96">
        <f t="shared" si="33"/>
        <v>76265512.741397858</v>
      </c>
      <c r="U192" s="221">
        <f t="shared" si="40"/>
        <v>0</v>
      </c>
      <c r="W192" s="133" t="s">
        <v>45</v>
      </c>
      <c r="X192" s="114">
        <f t="shared" si="34"/>
        <v>0</v>
      </c>
      <c r="Y192" s="115">
        <f t="shared" si="35"/>
        <v>0</v>
      </c>
      <c r="Z192" s="115">
        <f t="shared" si="36"/>
        <v>0</v>
      </c>
      <c r="AA192" s="115">
        <f t="shared" si="37"/>
        <v>0</v>
      </c>
      <c r="AB192" s="115">
        <f t="shared" si="38"/>
        <v>0</v>
      </c>
      <c r="AC192" s="121">
        <f t="shared" si="39"/>
        <v>0</v>
      </c>
    </row>
    <row r="193" spans="1:29" ht="15.75">
      <c r="A193" s="255"/>
      <c r="B193" s="133" t="s">
        <v>46</v>
      </c>
      <c r="C193" s="95"/>
      <c r="D193" s="20"/>
      <c r="E193" s="96">
        <f t="shared" si="28"/>
        <v>0</v>
      </c>
      <c r="F193" s="95"/>
      <c r="G193" s="20"/>
      <c r="H193" s="96">
        <f t="shared" si="29"/>
        <v>0</v>
      </c>
      <c r="I193" s="95"/>
      <c r="J193" s="20"/>
      <c r="K193" s="96">
        <f t="shared" si="30"/>
        <v>0</v>
      </c>
      <c r="L193" s="95"/>
      <c r="M193" s="20"/>
      <c r="N193" s="96">
        <f t="shared" si="31"/>
        <v>0</v>
      </c>
      <c r="O193" s="95"/>
      <c r="P193" s="20"/>
      <c r="Q193" s="96">
        <f t="shared" si="32"/>
        <v>0</v>
      </c>
      <c r="R193" s="95"/>
      <c r="S193" s="20"/>
      <c r="T193" s="96">
        <f t="shared" si="33"/>
        <v>0</v>
      </c>
      <c r="U193" s="221">
        <f t="shared" si="40"/>
        <v>0</v>
      </c>
      <c r="W193" s="133" t="s">
        <v>46</v>
      </c>
      <c r="X193" s="114">
        <f t="shared" si="34"/>
        <v>0</v>
      </c>
      <c r="Y193" s="115">
        <f t="shared" si="35"/>
        <v>0</v>
      </c>
      <c r="Z193" s="115">
        <f t="shared" si="36"/>
        <v>0</v>
      </c>
      <c r="AA193" s="115">
        <f t="shared" si="37"/>
        <v>0</v>
      </c>
      <c r="AB193" s="115">
        <f t="shared" si="38"/>
        <v>0</v>
      </c>
      <c r="AC193" s="121">
        <f t="shared" si="39"/>
        <v>0</v>
      </c>
    </row>
    <row r="194" spans="1:29" ht="15.75">
      <c r="A194" s="255"/>
      <c r="B194" s="133" t="s">
        <v>47</v>
      </c>
      <c r="C194" s="95">
        <v>36800959.410000153</v>
      </c>
      <c r="D194" s="20"/>
      <c r="E194" s="96">
        <f t="shared" si="28"/>
        <v>36800959.410000153</v>
      </c>
      <c r="F194" s="95">
        <v>791848.74999999988</v>
      </c>
      <c r="G194" s="20"/>
      <c r="H194" s="96">
        <f t="shared" si="29"/>
        <v>791848.74999999988</v>
      </c>
      <c r="I194" s="95">
        <v>88482.400000000009</v>
      </c>
      <c r="J194" s="20"/>
      <c r="K194" s="96">
        <f t="shared" si="30"/>
        <v>88482.400000000009</v>
      </c>
      <c r="L194" s="95">
        <v>48050.82</v>
      </c>
      <c r="M194" s="20"/>
      <c r="N194" s="96">
        <f t="shared" si="31"/>
        <v>48050.82</v>
      </c>
      <c r="O194" s="95">
        <v>738428.5</v>
      </c>
      <c r="P194" s="20"/>
      <c r="Q194" s="96">
        <f t="shared" si="32"/>
        <v>738428.5</v>
      </c>
      <c r="R194" s="95">
        <v>35311113.740000151</v>
      </c>
      <c r="S194" s="20"/>
      <c r="T194" s="96">
        <f t="shared" si="33"/>
        <v>35311113.740000151</v>
      </c>
      <c r="U194" s="221">
        <f t="shared" si="40"/>
        <v>0</v>
      </c>
      <c r="W194" s="133" t="s">
        <v>47</v>
      </c>
      <c r="X194" s="114">
        <f t="shared" si="34"/>
        <v>0</v>
      </c>
      <c r="Y194" s="115">
        <f t="shared" si="35"/>
        <v>0</v>
      </c>
      <c r="Z194" s="115">
        <f t="shared" si="36"/>
        <v>0</v>
      </c>
      <c r="AA194" s="115">
        <f t="shared" si="37"/>
        <v>0</v>
      </c>
      <c r="AB194" s="115">
        <f t="shared" si="38"/>
        <v>0</v>
      </c>
      <c r="AC194" s="121">
        <f t="shared" si="39"/>
        <v>0</v>
      </c>
    </row>
    <row r="195" spans="1:29" ht="15.75">
      <c r="A195" s="255"/>
      <c r="B195" s="133" t="s">
        <v>48</v>
      </c>
      <c r="C195" s="95">
        <v>138803447.3699986</v>
      </c>
      <c r="D195" s="20"/>
      <c r="E195" s="96">
        <f t="shared" si="28"/>
        <v>138803447.3699986</v>
      </c>
      <c r="F195" s="95">
        <v>3357704.3100000019</v>
      </c>
      <c r="G195" s="20"/>
      <c r="H195" s="96">
        <f t="shared" si="29"/>
        <v>3357704.3100000019</v>
      </c>
      <c r="I195" s="95">
        <v>109625.41</v>
      </c>
      <c r="J195" s="20"/>
      <c r="K195" s="96">
        <f t="shared" si="30"/>
        <v>109625.41</v>
      </c>
      <c r="L195" s="95">
        <v>92824.39</v>
      </c>
      <c r="M195" s="20"/>
      <c r="N195" s="96">
        <f t="shared" si="31"/>
        <v>92824.39</v>
      </c>
      <c r="O195" s="95">
        <v>1494261.2299999995</v>
      </c>
      <c r="P195" s="20"/>
      <c r="Q195" s="96">
        <f t="shared" si="32"/>
        <v>1494261.2299999995</v>
      </c>
      <c r="R195" s="95">
        <v>137053050.12999859</v>
      </c>
      <c r="S195" s="20"/>
      <c r="T195" s="96">
        <f t="shared" si="33"/>
        <v>137053050.12999859</v>
      </c>
      <c r="U195" s="221">
        <f t="shared" si="40"/>
        <v>0</v>
      </c>
      <c r="W195" s="133" t="s">
        <v>48</v>
      </c>
      <c r="X195" s="114">
        <f t="shared" si="34"/>
        <v>0</v>
      </c>
      <c r="Y195" s="115">
        <f t="shared" si="35"/>
        <v>0</v>
      </c>
      <c r="Z195" s="115">
        <f t="shared" si="36"/>
        <v>0</v>
      </c>
      <c r="AA195" s="115">
        <f t="shared" si="37"/>
        <v>0</v>
      </c>
      <c r="AB195" s="115">
        <f t="shared" si="38"/>
        <v>0</v>
      </c>
      <c r="AC195" s="121">
        <f t="shared" si="39"/>
        <v>0</v>
      </c>
    </row>
    <row r="196" spans="1:29" ht="15.75">
      <c r="A196" s="255"/>
      <c r="B196" s="133" t="s">
        <v>49</v>
      </c>
      <c r="C196" s="95">
        <v>127460941.04999945</v>
      </c>
      <c r="D196" s="20"/>
      <c r="E196" s="96">
        <f t="shared" si="28"/>
        <v>127460941.04999945</v>
      </c>
      <c r="F196" s="95">
        <v>3537593.7900000019</v>
      </c>
      <c r="G196" s="20"/>
      <c r="H196" s="96">
        <f t="shared" si="29"/>
        <v>3537593.7900000019</v>
      </c>
      <c r="I196" s="95">
        <v>387617.2</v>
      </c>
      <c r="J196" s="20"/>
      <c r="K196" s="96">
        <f t="shared" si="30"/>
        <v>387617.2</v>
      </c>
      <c r="L196" s="95">
        <v>412740.06</v>
      </c>
      <c r="M196" s="20"/>
      <c r="N196" s="96">
        <f t="shared" si="31"/>
        <v>412740.06</v>
      </c>
      <c r="O196" s="95">
        <v>1724336.4500000011</v>
      </c>
      <c r="P196" s="20"/>
      <c r="Q196" s="96">
        <f t="shared" si="32"/>
        <v>1724336.4500000011</v>
      </c>
      <c r="R196" s="95">
        <v>126798735.04999945</v>
      </c>
      <c r="S196" s="20"/>
      <c r="T196" s="96">
        <f t="shared" si="33"/>
        <v>126798735.04999945</v>
      </c>
      <c r="U196" s="221">
        <f t="shared" si="40"/>
        <v>0</v>
      </c>
      <c r="W196" s="133" t="s">
        <v>49</v>
      </c>
      <c r="X196" s="114">
        <f t="shared" si="34"/>
        <v>0</v>
      </c>
      <c r="Y196" s="115">
        <f t="shared" si="35"/>
        <v>0</v>
      </c>
      <c r="Z196" s="115">
        <f t="shared" si="36"/>
        <v>0</v>
      </c>
      <c r="AA196" s="115">
        <f t="shared" si="37"/>
        <v>0</v>
      </c>
      <c r="AB196" s="115">
        <f t="shared" si="38"/>
        <v>0</v>
      </c>
      <c r="AC196" s="121">
        <f t="shared" si="39"/>
        <v>0</v>
      </c>
    </row>
    <row r="197" spans="1:29" ht="15.75">
      <c r="A197" s="256"/>
      <c r="B197" s="134" t="s">
        <v>50</v>
      </c>
      <c r="C197" s="97">
        <v>126352384.91999993</v>
      </c>
      <c r="D197" s="98"/>
      <c r="E197" s="99">
        <f t="shared" si="28"/>
        <v>126352384.91999993</v>
      </c>
      <c r="F197" s="97">
        <v>3124228.2300000014</v>
      </c>
      <c r="G197" s="98"/>
      <c r="H197" s="99">
        <f t="shared" si="29"/>
        <v>3124228.2300000014</v>
      </c>
      <c r="I197" s="97">
        <v>345909.13999999996</v>
      </c>
      <c r="J197" s="98"/>
      <c r="K197" s="99">
        <f t="shared" si="30"/>
        <v>345909.13999999996</v>
      </c>
      <c r="L197" s="97">
        <v>693260.51</v>
      </c>
      <c r="M197" s="98"/>
      <c r="N197" s="99">
        <f t="shared" si="31"/>
        <v>693260.51</v>
      </c>
      <c r="O197" s="97">
        <v>1272803.1500000006</v>
      </c>
      <c r="P197" s="98"/>
      <c r="Q197" s="99">
        <f t="shared" si="32"/>
        <v>1272803.1500000006</v>
      </c>
      <c r="R197" s="97">
        <v>121608002.16999993</v>
      </c>
      <c r="S197" s="98"/>
      <c r="T197" s="99">
        <f t="shared" si="33"/>
        <v>121608002.16999993</v>
      </c>
      <c r="U197" s="222">
        <f t="shared" si="40"/>
        <v>0</v>
      </c>
      <c r="W197" s="134" t="s">
        <v>50</v>
      </c>
      <c r="X197" s="118">
        <f t="shared" si="34"/>
        <v>0</v>
      </c>
      <c r="Y197" s="119">
        <f t="shared" si="35"/>
        <v>0</v>
      </c>
      <c r="Z197" s="119">
        <f t="shared" si="36"/>
        <v>0</v>
      </c>
      <c r="AA197" s="119">
        <f t="shared" si="37"/>
        <v>0</v>
      </c>
      <c r="AB197" s="119">
        <f t="shared" si="38"/>
        <v>0</v>
      </c>
      <c r="AC197" s="124">
        <f t="shared" si="39"/>
        <v>0</v>
      </c>
    </row>
    <row r="198" spans="1:29" ht="15.75">
      <c r="A198" s="254">
        <v>42641</v>
      </c>
      <c r="B198" s="133" t="s">
        <v>42</v>
      </c>
      <c r="C198" s="95">
        <v>58581596.099999361</v>
      </c>
      <c r="D198" s="20"/>
      <c r="E198" s="96">
        <f t="shared" si="28"/>
        <v>58581596.099999361</v>
      </c>
      <c r="F198" s="95">
        <v>1227061.3599999994</v>
      </c>
      <c r="G198" s="20"/>
      <c r="H198" s="96">
        <f t="shared" si="29"/>
        <v>1227061.3599999994</v>
      </c>
      <c r="I198" s="95">
        <v>149629.46</v>
      </c>
      <c r="J198" s="20"/>
      <c r="K198" s="96">
        <f t="shared" si="30"/>
        <v>149629.46</v>
      </c>
      <c r="L198" s="95">
        <v>114894.55</v>
      </c>
      <c r="M198" s="20"/>
      <c r="N198" s="96">
        <f t="shared" si="31"/>
        <v>114894.55</v>
      </c>
      <c r="O198" s="95">
        <v>12013.09</v>
      </c>
      <c r="P198" s="20"/>
      <c r="Q198" s="96">
        <f t="shared" si="32"/>
        <v>12013.09</v>
      </c>
      <c r="R198" s="95">
        <v>57377256.559999362</v>
      </c>
      <c r="S198" s="20"/>
      <c r="T198" s="96">
        <f t="shared" si="33"/>
        <v>57377256.559999362</v>
      </c>
      <c r="U198" s="221">
        <f t="shared" si="40"/>
        <v>0</v>
      </c>
      <c r="W198" s="132" t="s">
        <v>42</v>
      </c>
      <c r="X198" s="110">
        <f t="shared" si="34"/>
        <v>0</v>
      </c>
      <c r="Y198" s="111">
        <f t="shared" si="35"/>
        <v>0</v>
      </c>
      <c r="Z198" s="111">
        <f t="shared" si="36"/>
        <v>0</v>
      </c>
      <c r="AA198" s="111">
        <f t="shared" si="37"/>
        <v>0</v>
      </c>
      <c r="AB198" s="111">
        <f t="shared" si="38"/>
        <v>0</v>
      </c>
      <c r="AC198" s="123">
        <f t="shared" si="39"/>
        <v>0</v>
      </c>
    </row>
    <row r="199" spans="1:29" ht="15.75">
      <c r="A199" s="255"/>
      <c r="B199" s="133" t="s">
        <v>43</v>
      </c>
      <c r="C199" s="95">
        <v>61437686.120000213</v>
      </c>
      <c r="D199" s="20"/>
      <c r="E199" s="96">
        <f t="shared" si="28"/>
        <v>61437686.120000213</v>
      </c>
      <c r="F199" s="95">
        <v>625593.82999999984</v>
      </c>
      <c r="G199" s="20"/>
      <c r="H199" s="96">
        <f t="shared" si="29"/>
        <v>625593.82999999984</v>
      </c>
      <c r="I199" s="95">
        <v>310932.99</v>
      </c>
      <c r="J199" s="20"/>
      <c r="K199" s="96">
        <f t="shared" si="30"/>
        <v>310932.99</v>
      </c>
      <c r="L199" s="95">
        <v>269334.78000000003</v>
      </c>
      <c r="M199" s="20"/>
      <c r="N199" s="96">
        <f t="shared" si="31"/>
        <v>269334.78000000003</v>
      </c>
      <c r="O199" s="95">
        <v>0</v>
      </c>
      <c r="P199" s="20"/>
      <c r="Q199" s="96">
        <f t="shared" si="32"/>
        <v>0</v>
      </c>
      <c r="R199" s="95">
        <v>63720735.470000207</v>
      </c>
      <c r="S199" s="20"/>
      <c r="T199" s="96">
        <f t="shared" si="33"/>
        <v>63720735.470000207</v>
      </c>
      <c r="U199" s="221">
        <f t="shared" si="40"/>
        <v>0</v>
      </c>
      <c r="W199" s="133" t="s">
        <v>43</v>
      </c>
      <c r="X199" s="114">
        <f t="shared" si="34"/>
        <v>0</v>
      </c>
      <c r="Y199" s="115">
        <f t="shared" si="35"/>
        <v>0</v>
      </c>
      <c r="Z199" s="115">
        <f t="shared" si="36"/>
        <v>0</v>
      </c>
      <c r="AA199" s="115">
        <f t="shared" si="37"/>
        <v>0</v>
      </c>
      <c r="AB199" s="115">
        <f t="shared" si="38"/>
        <v>0</v>
      </c>
      <c r="AC199" s="121">
        <f t="shared" si="39"/>
        <v>0</v>
      </c>
    </row>
    <row r="200" spans="1:29" ht="15.75">
      <c r="A200" s="255"/>
      <c r="B200" s="104" t="s">
        <v>44</v>
      </c>
      <c r="C200" s="95">
        <v>125096901.8599942</v>
      </c>
      <c r="D200" s="20"/>
      <c r="E200" s="96">
        <f t="shared" si="28"/>
        <v>125096901.8599942</v>
      </c>
      <c r="F200" s="95">
        <v>3925425.5800000005</v>
      </c>
      <c r="G200" s="20"/>
      <c r="H200" s="96">
        <f t="shared" si="29"/>
        <v>3925425.5800000005</v>
      </c>
      <c r="I200" s="95">
        <v>174563.06</v>
      </c>
      <c r="J200" s="20"/>
      <c r="K200" s="96">
        <f t="shared" si="30"/>
        <v>174563.06</v>
      </c>
      <c r="L200" s="95">
        <v>833110.28</v>
      </c>
      <c r="M200" s="20"/>
      <c r="N200" s="96">
        <f t="shared" si="31"/>
        <v>833110.28</v>
      </c>
      <c r="O200" s="95">
        <v>0</v>
      </c>
      <c r="P200" s="20"/>
      <c r="Q200" s="96">
        <f t="shared" si="32"/>
        <v>0</v>
      </c>
      <c r="R200" s="95">
        <v>120512929.05999427</v>
      </c>
      <c r="S200" s="20"/>
      <c r="T200" s="96">
        <f t="shared" si="33"/>
        <v>120512929.05999427</v>
      </c>
      <c r="U200" s="221">
        <f t="shared" si="40"/>
        <v>0</v>
      </c>
      <c r="W200" s="104" t="s">
        <v>44</v>
      </c>
      <c r="X200" s="114">
        <f t="shared" si="34"/>
        <v>0</v>
      </c>
      <c r="Y200" s="115">
        <f t="shared" si="35"/>
        <v>0</v>
      </c>
      <c r="Z200" s="115">
        <f t="shared" si="36"/>
        <v>0</v>
      </c>
      <c r="AA200" s="115">
        <f t="shared" si="37"/>
        <v>0</v>
      </c>
      <c r="AB200" s="115">
        <f t="shared" si="38"/>
        <v>0</v>
      </c>
      <c r="AC200" s="121">
        <f t="shared" si="39"/>
        <v>0</v>
      </c>
    </row>
    <row r="201" spans="1:29" ht="15.75">
      <c r="A201" s="255"/>
      <c r="B201" s="133" t="s">
        <v>45</v>
      </c>
      <c r="C201" s="95">
        <v>76265512.741397858</v>
      </c>
      <c r="D201" s="20"/>
      <c r="E201" s="96">
        <f t="shared" si="28"/>
        <v>76265512.741397858</v>
      </c>
      <c r="F201" s="95">
        <v>1804128.0700000005</v>
      </c>
      <c r="G201" s="20"/>
      <c r="H201" s="96">
        <f t="shared" si="29"/>
        <v>1804128.0700000005</v>
      </c>
      <c r="I201" s="95">
        <v>120494.02</v>
      </c>
      <c r="J201" s="20"/>
      <c r="K201" s="96">
        <f t="shared" si="30"/>
        <v>120494.02</v>
      </c>
      <c r="L201" s="95">
        <v>187377.23</v>
      </c>
      <c r="M201" s="20"/>
      <c r="N201" s="96">
        <f t="shared" si="31"/>
        <v>187377.23</v>
      </c>
      <c r="O201" s="95">
        <v>0</v>
      </c>
      <c r="P201" s="20"/>
      <c r="Q201" s="96">
        <f t="shared" si="32"/>
        <v>0</v>
      </c>
      <c r="R201" s="95">
        <v>74394501.461397856</v>
      </c>
      <c r="S201" s="20"/>
      <c r="T201" s="96">
        <f t="shared" si="33"/>
        <v>74394501.461397856</v>
      </c>
      <c r="U201" s="221">
        <f t="shared" si="40"/>
        <v>0</v>
      </c>
      <c r="W201" s="133" t="s">
        <v>45</v>
      </c>
      <c r="X201" s="114">
        <f t="shared" si="34"/>
        <v>0</v>
      </c>
      <c r="Y201" s="115">
        <f t="shared" si="35"/>
        <v>0</v>
      </c>
      <c r="Z201" s="115">
        <f t="shared" si="36"/>
        <v>0</v>
      </c>
      <c r="AA201" s="115">
        <f t="shared" si="37"/>
        <v>0</v>
      </c>
      <c r="AB201" s="115">
        <f t="shared" si="38"/>
        <v>0</v>
      </c>
      <c r="AC201" s="121">
        <f t="shared" si="39"/>
        <v>0</v>
      </c>
    </row>
    <row r="202" spans="1:29" ht="15.75">
      <c r="A202" s="255"/>
      <c r="B202" s="133" t="s">
        <v>46</v>
      </c>
      <c r="C202" s="95">
        <v>137258206.89999828</v>
      </c>
      <c r="D202" s="20">
        <v>137258100</v>
      </c>
      <c r="E202" s="96">
        <f t="shared" ref="E202:E215" si="41">C202-D202</f>
        <v>106.89999827742577</v>
      </c>
      <c r="F202" s="95">
        <v>6472927.1099999957</v>
      </c>
      <c r="G202" s="20" t="s">
        <v>945</v>
      </c>
      <c r="H202" s="96">
        <f t="shared" ref="H202:H215" si="42">F202-G202</f>
        <v>-2.8900000043213367</v>
      </c>
      <c r="I202" s="95">
        <v>383141.43</v>
      </c>
      <c r="J202" s="20" t="s">
        <v>1174</v>
      </c>
      <c r="K202" s="96">
        <f t="shared" ref="K202:K215" si="43">I202-J202</f>
        <v>0.42999999999301508</v>
      </c>
      <c r="L202" s="95">
        <v>36062.340000000004</v>
      </c>
      <c r="M202" s="20" t="s">
        <v>1175</v>
      </c>
      <c r="N202" s="96">
        <f t="shared" ref="N202:N215" si="44">L202-M202</f>
        <v>4.0000000000873115E-2</v>
      </c>
      <c r="O202" s="95">
        <v>999415.97</v>
      </c>
      <c r="P202" s="20" t="s">
        <v>946</v>
      </c>
      <c r="Q202" s="96">
        <f t="shared" ref="Q202:Q215" si="45">O202-P202</f>
        <v>830599.97</v>
      </c>
      <c r="R202" s="95">
        <v>137894790.03999823</v>
      </c>
      <c r="S202" s="20">
        <v>137895200</v>
      </c>
      <c r="T202" s="96">
        <f t="shared" ref="T202:T215" si="46">R202-S202</f>
        <v>-409.96000176668167</v>
      </c>
      <c r="U202" s="221">
        <f t="shared" ref="U202:U215" si="47">IF(D202=0,0,1)</f>
        <v>1</v>
      </c>
      <c r="W202" s="133" t="s">
        <v>46</v>
      </c>
      <c r="X202" s="114">
        <f t="shared" ref="X202:X215" si="48">+IF(AND(C202&lt;&gt;0,D202&lt;&gt;0,OR(E202&gt;100,E202&lt;-100)),1,0)</f>
        <v>1</v>
      </c>
      <c r="Y202" s="115">
        <f t="shared" ref="Y202:Y215" si="49">+IF(AND(F202&lt;&gt;0,G202&lt;&gt;0,OR(H202&gt;100,H202&lt;-100)),1,0)</f>
        <v>0</v>
      </c>
      <c r="Z202" s="115">
        <f t="shared" ref="Z202:Z215" si="50">+IF(AND(I202&lt;&gt;0,J202&lt;&gt;0,OR(K202&gt;100,K202&lt;-100)),1,0)</f>
        <v>0</v>
      </c>
      <c r="AA202" s="115">
        <f t="shared" ref="AA202:AA215" si="51">+IF(AND(L202&lt;&gt;0,M202&lt;&gt;0,OR(N202&gt;100,N202&lt;-100)),1,0)</f>
        <v>0</v>
      </c>
      <c r="AB202" s="115">
        <f t="shared" ref="AB202:AB215" si="52">+IF(AND(O202&lt;&gt;0,P202&lt;&gt;0,OR(Q202&gt;100,Q202&lt;-100)),1,0)</f>
        <v>1</v>
      </c>
      <c r="AC202" s="121">
        <f t="shared" ref="AC202:AC215" si="53">+IF(AND(R202&lt;&gt;0,S202&lt;&gt;0,OR(T202&gt;100,T202&lt;-100)),1,0)</f>
        <v>1</v>
      </c>
    </row>
    <row r="203" spans="1:29" ht="15.75">
      <c r="A203" s="255"/>
      <c r="B203" s="133" t="s">
        <v>47</v>
      </c>
      <c r="C203" s="95">
        <v>35311113.740000151</v>
      </c>
      <c r="D203" s="20"/>
      <c r="E203" s="96">
        <f t="shared" si="41"/>
        <v>35311113.740000151</v>
      </c>
      <c r="F203" s="95">
        <v>575518.14000000013</v>
      </c>
      <c r="G203" s="20"/>
      <c r="H203" s="96">
        <f t="shared" si="42"/>
        <v>575518.14000000013</v>
      </c>
      <c r="I203" s="95">
        <v>34391.32</v>
      </c>
      <c r="J203" s="20"/>
      <c r="K203" s="96">
        <f t="shared" si="43"/>
        <v>34391.32</v>
      </c>
      <c r="L203" s="95">
        <v>3210.4700000000003</v>
      </c>
      <c r="M203" s="20"/>
      <c r="N203" s="96">
        <f t="shared" si="44"/>
        <v>3210.4700000000003</v>
      </c>
      <c r="O203" s="95">
        <v>0</v>
      </c>
      <c r="P203" s="20"/>
      <c r="Q203" s="96">
        <f t="shared" si="45"/>
        <v>0</v>
      </c>
      <c r="R203" s="95">
        <v>34766776.450000159</v>
      </c>
      <c r="S203" s="20"/>
      <c r="T203" s="96">
        <f t="shared" si="46"/>
        <v>34766776.450000159</v>
      </c>
      <c r="U203" s="221">
        <f t="shared" si="47"/>
        <v>0</v>
      </c>
      <c r="W203" s="133" t="s">
        <v>47</v>
      </c>
      <c r="X203" s="114">
        <f t="shared" si="48"/>
        <v>0</v>
      </c>
      <c r="Y203" s="115">
        <f t="shared" si="49"/>
        <v>0</v>
      </c>
      <c r="Z203" s="115">
        <f t="shared" si="50"/>
        <v>0</v>
      </c>
      <c r="AA203" s="115">
        <f t="shared" si="51"/>
        <v>0</v>
      </c>
      <c r="AB203" s="115">
        <f t="shared" si="52"/>
        <v>0</v>
      </c>
      <c r="AC203" s="121">
        <f t="shared" si="53"/>
        <v>0</v>
      </c>
    </row>
    <row r="204" spans="1:29" ht="15.75">
      <c r="A204" s="255"/>
      <c r="B204" s="133" t="s">
        <v>48</v>
      </c>
      <c r="C204" s="95">
        <v>137053050.12999859</v>
      </c>
      <c r="D204" s="20"/>
      <c r="E204" s="96">
        <f t="shared" si="41"/>
        <v>137053050.12999859</v>
      </c>
      <c r="F204" s="95">
        <v>2274854.17</v>
      </c>
      <c r="G204" s="20"/>
      <c r="H204" s="96">
        <f t="shared" si="42"/>
        <v>2274854.17</v>
      </c>
      <c r="I204" s="95">
        <v>87806.150000000009</v>
      </c>
      <c r="J204" s="20"/>
      <c r="K204" s="96">
        <f t="shared" si="43"/>
        <v>87806.150000000009</v>
      </c>
      <c r="L204" s="95">
        <v>88437.64</v>
      </c>
      <c r="M204" s="20"/>
      <c r="N204" s="96">
        <f t="shared" si="44"/>
        <v>88437.64</v>
      </c>
      <c r="O204" s="95">
        <v>0</v>
      </c>
      <c r="P204" s="20"/>
      <c r="Q204" s="96">
        <f t="shared" si="45"/>
        <v>0</v>
      </c>
      <c r="R204" s="95">
        <v>134777564.4699986</v>
      </c>
      <c r="S204" s="20"/>
      <c r="T204" s="96">
        <f t="shared" si="46"/>
        <v>134777564.4699986</v>
      </c>
      <c r="U204" s="221">
        <f t="shared" si="47"/>
        <v>0</v>
      </c>
      <c r="W204" s="133" t="s">
        <v>48</v>
      </c>
      <c r="X204" s="114">
        <f t="shared" si="48"/>
        <v>0</v>
      </c>
      <c r="Y204" s="115">
        <f t="shared" si="49"/>
        <v>0</v>
      </c>
      <c r="Z204" s="115">
        <f t="shared" si="50"/>
        <v>0</v>
      </c>
      <c r="AA204" s="115">
        <f t="shared" si="51"/>
        <v>0</v>
      </c>
      <c r="AB204" s="115">
        <f t="shared" si="52"/>
        <v>0</v>
      </c>
      <c r="AC204" s="121">
        <f t="shared" si="53"/>
        <v>0</v>
      </c>
    </row>
    <row r="205" spans="1:29" ht="15.75">
      <c r="A205" s="255"/>
      <c r="B205" s="133" t="s">
        <v>49</v>
      </c>
      <c r="C205" s="95"/>
      <c r="D205" s="20"/>
      <c r="E205" s="96">
        <f t="shared" si="41"/>
        <v>0</v>
      </c>
      <c r="F205" s="95"/>
      <c r="G205" s="20"/>
      <c r="H205" s="96">
        <f t="shared" si="42"/>
        <v>0</v>
      </c>
      <c r="I205" s="95"/>
      <c r="J205" s="20"/>
      <c r="K205" s="96">
        <f t="shared" si="43"/>
        <v>0</v>
      </c>
      <c r="L205" s="95"/>
      <c r="M205" s="20"/>
      <c r="N205" s="96">
        <f t="shared" si="44"/>
        <v>0</v>
      </c>
      <c r="O205" s="95"/>
      <c r="P205" s="20"/>
      <c r="Q205" s="96">
        <f t="shared" si="45"/>
        <v>0</v>
      </c>
      <c r="R205" s="95"/>
      <c r="S205" s="20"/>
      <c r="T205" s="96">
        <f t="shared" si="46"/>
        <v>0</v>
      </c>
      <c r="U205" s="221">
        <f t="shared" si="47"/>
        <v>0</v>
      </c>
      <c r="W205" s="133" t="s">
        <v>49</v>
      </c>
      <c r="X205" s="114">
        <f t="shared" si="48"/>
        <v>0</v>
      </c>
      <c r="Y205" s="115">
        <f t="shared" si="49"/>
        <v>0</v>
      </c>
      <c r="Z205" s="115">
        <f t="shared" si="50"/>
        <v>0</v>
      </c>
      <c r="AA205" s="115">
        <f t="shared" si="51"/>
        <v>0</v>
      </c>
      <c r="AB205" s="115">
        <f t="shared" si="52"/>
        <v>0</v>
      </c>
      <c r="AC205" s="121">
        <f t="shared" si="53"/>
        <v>0</v>
      </c>
    </row>
    <row r="206" spans="1:29" ht="15.75">
      <c r="A206" s="256"/>
      <c r="B206" s="133" t="s">
        <v>50</v>
      </c>
      <c r="C206" s="95">
        <v>121608002.16999993</v>
      </c>
      <c r="D206" s="20"/>
      <c r="E206" s="96">
        <f t="shared" si="41"/>
        <v>121608002.16999993</v>
      </c>
      <c r="F206" s="95">
        <v>3568439.3300000024</v>
      </c>
      <c r="G206" s="20"/>
      <c r="H206" s="96">
        <f t="shared" si="42"/>
        <v>3568439.3300000024</v>
      </c>
      <c r="I206" s="95">
        <v>268005.12</v>
      </c>
      <c r="J206" s="20"/>
      <c r="K206" s="96">
        <f t="shared" si="43"/>
        <v>268005.12</v>
      </c>
      <c r="L206" s="95">
        <v>132426.28</v>
      </c>
      <c r="M206" s="20"/>
      <c r="N206" s="96">
        <f t="shared" si="44"/>
        <v>132426.28</v>
      </c>
      <c r="O206" s="95">
        <v>5032.2</v>
      </c>
      <c r="P206" s="20"/>
      <c r="Q206" s="96">
        <f t="shared" si="45"/>
        <v>5032.2</v>
      </c>
      <c r="R206" s="95">
        <v>125740476.09999987</v>
      </c>
      <c r="S206" s="20"/>
      <c r="T206" s="96">
        <f t="shared" si="46"/>
        <v>125740476.09999987</v>
      </c>
      <c r="U206" s="221">
        <f t="shared" si="47"/>
        <v>0</v>
      </c>
      <c r="W206" s="134" t="s">
        <v>50</v>
      </c>
      <c r="X206" s="118">
        <f t="shared" si="48"/>
        <v>0</v>
      </c>
      <c r="Y206" s="119">
        <f t="shared" si="49"/>
        <v>0</v>
      </c>
      <c r="Z206" s="119">
        <f t="shared" si="50"/>
        <v>0</v>
      </c>
      <c r="AA206" s="119">
        <f t="shared" si="51"/>
        <v>0</v>
      </c>
      <c r="AB206" s="119">
        <f t="shared" si="52"/>
        <v>0</v>
      </c>
      <c r="AC206" s="124">
        <f t="shared" si="53"/>
        <v>0</v>
      </c>
    </row>
    <row r="207" spans="1:29" ht="15.75">
      <c r="A207" s="254">
        <v>42642</v>
      </c>
      <c r="B207" s="132" t="s">
        <v>42</v>
      </c>
      <c r="C207" s="92">
        <v>57377256.559999362</v>
      </c>
      <c r="D207" s="93"/>
      <c r="E207" s="94">
        <f t="shared" si="41"/>
        <v>57377256.559999362</v>
      </c>
      <c r="F207" s="92">
        <v>693944.42</v>
      </c>
      <c r="G207" s="93"/>
      <c r="H207" s="94">
        <f t="shared" si="42"/>
        <v>693944.42</v>
      </c>
      <c r="I207" s="92">
        <v>27364.209999999981</v>
      </c>
      <c r="J207" s="93"/>
      <c r="K207" s="94">
        <f t="shared" si="43"/>
        <v>27364.209999999981</v>
      </c>
      <c r="L207" s="92">
        <v>0</v>
      </c>
      <c r="M207" s="93"/>
      <c r="N207" s="94">
        <f t="shared" si="44"/>
        <v>0</v>
      </c>
      <c r="O207" s="92">
        <v>261887.23</v>
      </c>
      <c r="P207" s="93"/>
      <c r="Q207" s="94">
        <f t="shared" si="45"/>
        <v>261887.23</v>
      </c>
      <c r="R207" s="92">
        <v>59140979.399999365</v>
      </c>
      <c r="S207" s="93"/>
      <c r="T207" s="94">
        <f t="shared" si="46"/>
        <v>59140979.399999365</v>
      </c>
      <c r="U207" s="220">
        <f t="shared" si="47"/>
        <v>0</v>
      </c>
      <c r="W207" s="132" t="s">
        <v>42</v>
      </c>
      <c r="X207" s="114">
        <f t="shared" si="48"/>
        <v>0</v>
      </c>
      <c r="Y207" s="115">
        <f t="shared" si="49"/>
        <v>0</v>
      </c>
      <c r="Z207" s="115">
        <f t="shared" si="50"/>
        <v>0</v>
      </c>
      <c r="AA207" s="115">
        <f t="shared" si="51"/>
        <v>0</v>
      </c>
      <c r="AB207" s="115">
        <f t="shared" si="52"/>
        <v>0</v>
      </c>
      <c r="AC207" s="121">
        <f t="shared" si="53"/>
        <v>0</v>
      </c>
    </row>
    <row r="208" spans="1:29" ht="15.75">
      <c r="A208" s="255"/>
      <c r="B208" s="133" t="s">
        <v>43</v>
      </c>
      <c r="C208" s="95">
        <v>63720735.470000207</v>
      </c>
      <c r="D208" s="20"/>
      <c r="E208" s="96">
        <f t="shared" si="41"/>
        <v>63720735.470000207</v>
      </c>
      <c r="F208" s="95">
        <v>641943.77999999991</v>
      </c>
      <c r="G208" s="20"/>
      <c r="H208" s="96">
        <f t="shared" si="42"/>
        <v>641943.77999999991</v>
      </c>
      <c r="I208" s="95">
        <v>38060.179999999993</v>
      </c>
      <c r="J208" s="20"/>
      <c r="K208" s="96">
        <f t="shared" si="43"/>
        <v>38060.179999999993</v>
      </c>
      <c r="L208" s="95">
        <v>3490.75</v>
      </c>
      <c r="M208" s="20"/>
      <c r="N208" s="96">
        <f t="shared" si="44"/>
        <v>3490.75</v>
      </c>
      <c r="O208" s="95">
        <v>540556.91000000015</v>
      </c>
      <c r="P208" s="20"/>
      <c r="Q208" s="96">
        <f t="shared" si="45"/>
        <v>540556.91000000015</v>
      </c>
      <c r="R208" s="95">
        <v>64315057.700000212</v>
      </c>
      <c r="S208" s="20"/>
      <c r="T208" s="96">
        <f t="shared" si="46"/>
        <v>64315057.700000212</v>
      </c>
      <c r="U208" s="221">
        <f t="shared" si="47"/>
        <v>0</v>
      </c>
      <c r="W208" s="133" t="s">
        <v>43</v>
      </c>
      <c r="X208" s="114">
        <f t="shared" si="48"/>
        <v>0</v>
      </c>
      <c r="Y208" s="115">
        <f t="shared" si="49"/>
        <v>0</v>
      </c>
      <c r="Z208" s="115">
        <f t="shared" si="50"/>
        <v>0</v>
      </c>
      <c r="AA208" s="115">
        <f t="shared" si="51"/>
        <v>0</v>
      </c>
      <c r="AB208" s="115">
        <f t="shared" si="52"/>
        <v>0</v>
      </c>
      <c r="AC208" s="121">
        <f t="shared" si="53"/>
        <v>0</v>
      </c>
    </row>
    <row r="209" spans="1:29" ht="15.75">
      <c r="A209" s="255"/>
      <c r="B209" s="104" t="s">
        <v>44</v>
      </c>
      <c r="C209" s="95">
        <v>120512929.05999427</v>
      </c>
      <c r="D209" s="20"/>
      <c r="E209" s="96">
        <f t="shared" si="41"/>
        <v>120512929.05999427</v>
      </c>
      <c r="F209" s="95">
        <v>3095350.879999999</v>
      </c>
      <c r="G209" s="20"/>
      <c r="H209" s="96">
        <f t="shared" si="42"/>
        <v>3095350.879999999</v>
      </c>
      <c r="I209" s="95">
        <v>95566.21</v>
      </c>
      <c r="J209" s="20"/>
      <c r="K209" s="96">
        <f t="shared" si="43"/>
        <v>95566.21</v>
      </c>
      <c r="L209" s="95">
        <v>627819.47</v>
      </c>
      <c r="M209" s="20"/>
      <c r="N209" s="96">
        <f t="shared" si="44"/>
        <v>627819.47</v>
      </c>
      <c r="O209" s="95">
        <v>844760.1</v>
      </c>
      <c r="P209" s="20"/>
      <c r="Q209" s="96">
        <f t="shared" si="45"/>
        <v>844760.1</v>
      </c>
      <c r="R209" s="95">
        <v>116040564.81999426</v>
      </c>
      <c r="S209" s="20"/>
      <c r="T209" s="96">
        <f t="shared" si="46"/>
        <v>116040564.81999426</v>
      </c>
      <c r="U209" s="221">
        <f t="shared" si="47"/>
        <v>0</v>
      </c>
      <c r="W209" s="104" t="s">
        <v>44</v>
      </c>
      <c r="X209" s="114">
        <f t="shared" si="48"/>
        <v>0</v>
      </c>
      <c r="Y209" s="115">
        <f t="shared" si="49"/>
        <v>0</v>
      </c>
      <c r="Z209" s="115">
        <f t="shared" si="50"/>
        <v>0</v>
      </c>
      <c r="AA209" s="115">
        <f t="shared" si="51"/>
        <v>0</v>
      </c>
      <c r="AB209" s="115">
        <f t="shared" si="52"/>
        <v>0</v>
      </c>
      <c r="AC209" s="121">
        <f t="shared" si="53"/>
        <v>0</v>
      </c>
    </row>
    <row r="210" spans="1:29" ht="15.75">
      <c r="A210" s="255"/>
      <c r="B210" s="133" t="s">
        <v>45</v>
      </c>
      <c r="C210" s="95"/>
      <c r="D210" s="20"/>
      <c r="E210" s="96">
        <f t="shared" si="41"/>
        <v>0</v>
      </c>
      <c r="F210" s="95"/>
      <c r="G210" s="20"/>
      <c r="H210" s="96">
        <f t="shared" si="42"/>
        <v>0</v>
      </c>
      <c r="I210" s="95"/>
      <c r="J210" s="20"/>
      <c r="K210" s="96">
        <f t="shared" si="43"/>
        <v>0</v>
      </c>
      <c r="L210" s="95"/>
      <c r="M210" s="20"/>
      <c r="N210" s="96">
        <f t="shared" si="44"/>
        <v>0</v>
      </c>
      <c r="O210" s="95"/>
      <c r="P210" s="20"/>
      <c r="Q210" s="96">
        <f t="shared" si="45"/>
        <v>0</v>
      </c>
      <c r="R210" s="95"/>
      <c r="S210" s="20"/>
      <c r="T210" s="96">
        <f t="shared" si="46"/>
        <v>0</v>
      </c>
      <c r="U210" s="221">
        <f t="shared" si="47"/>
        <v>0</v>
      </c>
      <c r="W210" s="133" t="s">
        <v>45</v>
      </c>
      <c r="X210" s="114">
        <f t="shared" si="48"/>
        <v>0</v>
      </c>
      <c r="Y210" s="115">
        <f t="shared" si="49"/>
        <v>0</v>
      </c>
      <c r="Z210" s="115">
        <f t="shared" si="50"/>
        <v>0</v>
      </c>
      <c r="AA210" s="115">
        <f t="shared" si="51"/>
        <v>0</v>
      </c>
      <c r="AB210" s="115">
        <f t="shared" si="52"/>
        <v>0</v>
      </c>
      <c r="AC210" s="121">
        <f t="shared" si="53"/>
        <v>0</v>
      </c>
    </row>
    <row r="211" spans="1:29" ht="15.75">
      <c r="A211" s="255"/>
      <c r="B211" s="133" t="s">
        <v>46</v>
      </c>
      <c r="C211" s="95">
        <v>137894790.03999823</v>
      </c>
      <c r="D211" s="20"/>
      <c r="E211" s="96">
        <f t="shared" si="41"/>
        <v>137894790.03999823</v>
      </c>
      <c r="F211" s="95">
        <v>2543474.6099999994</v>
      </c>
      <c r="G211" s="20"/>
      <c r="H211" s="96">
        <f t="shared" si="42"/>
        <v>2543474.6099999994</v>
      </c>
      <c r="I211" s="95">
        <v>97750.12</v>
      </c>
      <c r="J211" s="20"/>
      <c r="K211" s="96">
        <f t="shared" si="43"/>
        <v>97750.12</v>
      </c>
      <c r="L211" s="95">
        <v>2430.2200000000003</v>
      </c>
      <c r="M211" s="20"/>
      <c r="N211" s="96">
        <f t="shared" si="44"/>
        <v>2430.2200000000003</v>
      </c>
      <c r="O211" s="95">
        <v>381637.11</v>
      </c>
      <c r="P211" s="20"/>
      <c r="Q211" s="96">
        <f t="shared" si="45"/>
        <v>381637.11</v>
      </c>
      <c r="R211" s="95">
        <v>146380997.06999826</v>
      </c>
      <c r="S211" s="20"/>
      <c r="T211" s="96">
        <f t="shared" si="46"/>
        <v>146380997.06999826</v>
      </c>
      <c r="U211" s="221">
        <f t="shared" si="47"/>
        <v>0</v>
      </c>
      <c r="W211" s="133" t="s">
        <v>46</v>
      </c>
      <c r="X211" s="114">
        <f t="shared" si="48"/>
        <v>0</v>
      </c>
      <c r="Y211" s="115">
        <f t="shared" si="49"/>
        <v>0</v>
      </c>
      <c r="Z211" s="115">
        <f t="shared" si="50"/>
        <v>0</v>
      </c>
      <c r="AA211" s="115">
        <f t="shared" si="51"/>
        <v>0</v>
      </c>
      <c r="AB211" s="115">
        <f t="shared" si="52"/>
        <v>0</v>
      </c>
      <c r="AC211" s="121">
        <f t="shared" si="53"/>
        <v>0</v>
      </c>
    </row>
    <row r="212" spans="1:29" ht="15.75">
      <c r="A212" s="255"/>
      <c r="B212" s="133" t="s">
        <v>47</v>
      </c>
      <c r="C212" s="95">
        <v>34766776.450000159</v>
      </c>
      <c r="D212" s="20"/>
      <c r="E212" s="96">
        <f t="shared" si="41"/>
        <v>34766776.450000159</v>
      </c>
      <c r="F212" s="95">
        <v>802359.96999999986</v>
      </c>
      <c r="G212" s="20"/>
      <c r="H212" s="96">
        <f t="shared" si="42"/>
        <v>802359.96999999986</v>
      </c>
      <c r="I212" s="95">
        <v>46891.12</v>
      </c>
      <c r="J212" s="20"/>
      <c r="K212" s="96">
        <f t="shared" si="43"/>
        <v>46891.12</v>
      </c>
      <c r="L212" s="95">
        <v>3361.8</v>
      </c>
      <c r="M212" s="20"/>
      <c r="N212" s="96">
        <f t="shared" si="44"/>
        <v>3361.8</v>
      </c>
      <c r="O212" s="95">
        <v>351398.03999999992</v>
      </c>
      <c r="P212" s="20"/>
      <c r="Q212" s="96">
        <f t="shared" si="45"/>
        <v>351398.03999999992</v>
      </c>
      <c r="R212" s="95">
        <v>41463434.870000161</v>
      </c>
      <c r="S212" s="20"/>
      <c r="T212" s="96">
        <f t="shared" si="46"/>
        <v>41463434.870000161</v>
      </c>
      <c r="U212" s="221">
        <f t="shared" si="47"/>
        <v>0</v>
      </c>
      <c r="W212" s="133" t="s">
        <v>47</v>
      </c>
      <c r="X212" s="114">
        <f t="shared" si="48"/>
        <v>0</v>
      </c>
      <c r="Y212" s="115">
        <f t="shared" si="49"/>
        <v>0</v>
      </c>
      <c r="Z212" s="115">
        <f t="shared" si="50"/>
        <v>0</v>
      </c>
      <c r="AA212" s="115">
        <f t="shared" si="51"/>
        <v>0</v>
      </c>
      <c r="AB212" s="115">
        <f t="shared" si="52"/>
        <v>0</v>
      </c>
      <c r="AC212" s="121">
        <f t="shared" si="53"/>
        <v>0</v>
      </c>
    </row>
    <row r="213" spans="1:29" ht="15.75">
      <c r="A213" s="255"/>
      <c r="B213" s="133" t="s">
        <v>48</v>
      </c>
      <c r="C213" s="95">
        <v>134777564.4699986</v>
      </c>
      <c r="D213" s="20"/>
      <c r="E213" s="96">
        <f t="shared" si="41"/>
        <v>134777564.4699986</v>
      </c>
      <c r="F213" s="95">
        <v>1864215.1400000004</v>
      </c>
      <c r="G213" s="20"/>
      <c r="H213" s="96">
        <f t="shared" si="42"/>
        <v>1864215.1400000004</v>
      </c>
      <c r="I213" s="95">
        <v>112549.14</v>
      </c>
      <c r="J213" s="20"/>
      <c r="K213" s="96">
        <f t="shared" si="43"/>
        <v>112549.14</v>
      </c>
      <c r="L213" s="95">
        <v>61286.080000000002</v>
      </c>
      <c r="M213" s="20"/>
      <c r="N213" s="96">
        <f t="shared" si="44"/>
        <v>61286.080000000002</v>
      </c>
      <c r="O213" s="95">
        <v>644835.14999999991</v>
      </c>
      <c r="P213" s="20"/>
      <c r="Q213" s="96">
        <f t="shared" si="45"/>
        <v>644835.14999999991</v>
      </c>
      <c r="R213" s="95">
        <v>132319777.23999859</v>
      </c>
      <c r="S213" s="20"/>
      <c r="T213" s="96">
        <f t="shared" si="46"/>
        <v>132319777.23999859</v>
      </c>
      <c r="U213" s="221">
        <f t="shared" si="47"/>
        <v>0</v>
      </c>
      <c r="W213" s="133" t="s">
        <v>48</v>
      </c>
      <c r="X213" s="114">
        <f t="shared" si="48"/>
        <v>0</v>
      </c>
      <c r="Y213" s="115">
        <f t="shared" si="49"/>
        <v>0</v>
      </c>
      <c r="Z213" s="115">
        <f t="shared" si="50"/>
        <v>0</v>
      </c>
      <c r="AA213" s="115">
        <f t="shared" si="51"/>
        <v>0</v>
      </c>
      <c r="AB213" s="115">
        <f t="shared" si="52"/>
        <v>0</v>
      </c>
      <c r="AC213" s="121">
        <f t="shared" si="53"/>
        <v>0</v>
      </c>
    </row>
    <row r="214" spans="1:29" ht="15.75">
      <c r="A214" s="255"/>
      <c r="B214" s="133" t="s">
        <v>49</v>
      </c>
      <c r="C214" s="95">
        <v>126798735.04999945</v>
      </c>
      <c r="D214" s="20"/>
      <c r="E214" s="96">
        <f t="shared" si="41"/>
        <v>126798735.04999945</v>
      </c>
      <c r="F214" s="95">
        <v>4269497.3499999978</v>
      </c>
      <c r="G214" s="20"/>
      <c r="H214" s="96">
        <f t="shared" si="42"/>
        <v>4269497.3499999978</v>
      </c>
      <c r="I214" s="95">
        <v>540137.30000000005</v>
      </c>
      <c r="J214" s="20"/>
      <c r="K214" s="96">
        <f t="shared" si="43"/>
        <v>540137.30000000005</v>
      </c>
      <c r="L214" s="95">
        <v>412241.84</v>
      </c>
      <c r="M214" s="20"/>
      <c r="N214" s="96">
        <f t="shared" si="44"/>
        <v>412241.84</v>
      </c>
      <c r="O214" s="95">
        <v>1296199.94</v>
      </c>
      <c r="P214" s="20"/>
      <c r="Q214" s="96">
        <f t="shared" si="45"/>
        <v>1296199.94</v>
      </c>
      <c r="R214" s="95">
        <v>121360933.21999945</v>
      </c>
      <c r="S214" s="20"/>
      <c r="T214" s="96">
        <f t="shared" si="46"/>
        <v>121360933.21999945</v>
      </c>
      <c r="U214" s="221">
        <f t="shared" si="47"/>
        <v>0</v>
      </c>
      <c r="W214" s="133" t="s">
        <v>49</v>
      </c>
      <c r="X214" s="114">
        <f t="shared" si="48"/>
        <v>0</v>
      </c>
      <c r="Y214" s="115">
        <f t="shared" si="49"/>
        <v>0</v>
      </c>
      <c r="Z214" s="115">
        <f t="shared" si="50"/>
        <v>0</v>
      </c>
      <c r="AA214" s="115">
        <f t="shared" si="51"/>
        <v>0</v>
      </c>
      <c r="AB214" s="115">
        <f t="shared" si="52"/>
        <v>0</v>
      </c>
      <c r="AC214" s="121">
        <f t="shared" si="53"/>
        <v>0</v>
      </c>
    </row>
    <row r="215" spans="1:29" ht="15.75">
      <c r="A215" s="256"/>
      <c r="B215" s="134" t="s">
        <v>50</v>
      </c>
      <c r="C215" s="97">
        <v>125740476.09999987</v>
      </c>
      <c r="D215" s="98"/>
      <c r="E215" s="99">
        <f t="shared" si="41"/>
        <v>125740476.09999987</v>
      </c>
      <c r="F215" s="97">
        <v>3513820.399999999</v>
      </c>
      <c r="G215" s="98"/>
      <c r="H215" s="99">
        <f t="shared" si="42"/>
        <v>3513820.399999999</v>
      </c>
      <c r="I215" s="97">
        <v>143379.37</v>
      </c>
      <c r="J215" s="98"/>
      <c r="K215" s="99">
        <f t="shared" si="43"/>
        <v>143379.37</v>
      </c>
      <c r="L215" s="97">
        <v>11707</v>
      </c>
      <c r="M215" s="98"/>
      <c r="N215" s="99">
        <f t="shared" si="44"/>
        <v>11707</v>
      </c>
      <c r="O215" s="97">
        <v>1026906.0100000005</v>
      </c>
      <c r="P215" s="98"/>
      <c r="Q215" s="99">
        <f t="shared" si="45"/>
        <v>1026906.0100000005</v>
      </c>
      <c r="R215" s="97">
        <v>121331422.05999985</v>
      </c>
      <c r="S215" s="98"/>
      <c r="T215" s="99">
        <f t="shared" si="46"/>
        <v>121331422.05999985</v>
      </c>
      <c r="U215" s="222">
        <f t="shared" si="47"/>
        <v>0</v>
      </c>
      <c r="W215" s="134" t="s">
        <v>50</v>
      </c>
      <c r="X215" s="118">
        <f t="shared" si="48"/>
        <v>0</v>
      </c>
      <c r="Y215" s="119">
        <f t="shared" si="49"/>
        <v>0</v>
      </c>
      <c r="Z215" s="119">
        <f t="shared" si="50"/>
        <v>0</v>
      </c>
      <c r="AA215" s="119">
        <f t="shared" si="51"/>
        <v>0</v>
      </c>
      <c r="AB215" s="119">
        <f t="shared" si="52"/>
        <v>0</v>
      </c>
      <c r="AC215" s="124">
        <f t="shared" si="53"/>
        <v>0</v>
      </c>
    </row>
    <row r="216" spans="1:29">
      <c r="G216" s="20"/>
      <c r="P216" s="20"/>
      <c r="U216" s="227" t="s">
        <v>368</v>
      </c>
      <c r="X216" s="91" t="s">
        <v>13</v>
      </c>
      <c r="Y216" s="91" t="s">
        <v>14</v>
      </c>
      <c r="Z216" s="109" t="s">
        <v>15</v>
      </c>
      <c r="AA216" s="91" t="s">
        <v>16</v>
      </c>
      <c r="AB216" s="91" t="s">
        <v>17</v>
      </c>
      <c r="AC216" s="91" t="s">
        <v>18</v>
      </c>
    </row>
    <row r="217" spans="1:29">
      <c r="G217" s="20"/>
      <c r="P217" s="20"/>
      <c r="U217" s="228">
        <f>U9+U18+U27+U36+U45+U54+U63+U72+U81+U90+U99+U108+U117+U126+U135+U144+U153+U162+U171+U180+U189+U198+U207</f>
        <v>0</v>
      </c>
      <c r="W217" s="132" t="s">
        <v>42</v>
      </c>
      <c r="X217" s="110">
        <f t="shared" ref="X217:AC217" si="54">X9+X18+X27+X36+X45+X54+X63+X72+X81+X90+X99+X108+X117+X126+X135+X144+X153+X162+X171+X180+X189+X198+X207</f>
        <v>0</v>
      </c>
      <c r="Y217" s="111">
        <f t="shared" si="54"/>
        <v>0</v>
      </c>
      <c r="Z217" s="111">
        <f t="shared" si="54"/>
        <v>0</v>
      </c>
      <c r="AA217" s="111">
        <f t="shared" si="54"/>
        <v>0</v>
      </c>
      <c r="AB217" s="111">
        <f t="shared" si="54"/>
        <v>0</v>
      </c>
      <c r="AC217" s="123">
        <f t="shared" si="54"/>
        <v>0</v>
      </c>
    </row>
    <row r="218" spans="1:29">
      <c r="G218" s="20"/>
      <c r="P218" s="20"/>
      <c r="U218" s="229">
        <f t="shared" ref="U218:U225" si="55">U10+U19+U28+U37+U46+U55+U64+U73+U82+U91+U100+U109+U118+U127+U136+U145+U154+U163+U172+U181+U190+U199+U208</f>
        <v>2</v>
      </c>
      <c r="W218" s="133" t="s">
        <v>43</v>
      </c>
      <c r="X218" s="114">
        <f t="shared" ref="X218:AC218" si="56">X10+X19+X28+X37+X46+X55+X64+X73+X82+X91+X100+X109+X118+X127+X136+X145+X154+X163+X172+X181+X190+X199+X208</f>
        <v>1</v>
      </c>
      <c r="Y218" s="115">
        <f t="shared" si="56"/>
        <v>0</v>
      </c>
      <c r="Z218" s="115">
        <f t="shared" si="56"/>
        <v>0</v>
      </c>
      <c r="AA218" s="115">
        <f t="shared" si="56"/>
        <v>0</v>
      </c>
      <c r="AB218" s="115">
        <f t="shared" si="56"/>
        <v>0</v>
      </c>
      <c r="AC218" s="121">
        <f t="shared" si="56"/>
        <v>0</v>
      </c>
    </row>
    <row r="219" spans="1:29">
      <c r="G219" s="20"/>
      <c r="P219" s="20"/>
      <c r="U219" s="229">
        <f t="shared" si="55"/>
        <v>13</v>
      </c>
      <c r="W219" s="104" t="s">
        <v>44</v>
      </c>
      <c r="X219" s="114">
        <f t="shared" ref="X219:AC219" si="57">X11+X20+X29+X38+X47+X56+X65+X74+X83+X92+X101+X110+X119+X128+X137+X146+X155+X164+X173+X182+X191+X200+X209</f>
        <v>13</v>
      </c>
      <c r="Y219" s="115">
        <f t="shared" si="57"/>
        <v>7</v>
      </c>
      <c r="Z219" s="115">
        <f t="shared" si="57"/>
        <v>3</v>
      </c>
      <c r="AA219" s="115">
        <f t="shared" si="57"/>
        <v>2</v>
      </c>
      <c r="AB219" s="115">
        <f t="shared" si="57"/>
        <v>1</v>
      </c>
      <c r="AC219" s="121">
        <f t="shared" si="57"/>
        <v>12</v>
      </c>
    </row>
    <row r="220" spans="1:29">
      <c r="U220" s="229">
        <f t="shared" si="55"/>
        <v>3</v>
      </c>
      <c r="W220" s="133" t="s">
        <v>45</v>
      </c>
      <c r="X220" s="114">
        <f t="shared" ref="X220:AC220" si="58">X12+X21+X30+X39+X48+X57+X66+X75+X84+X93+X102+X111+X120+X129+X138+X147+X156+X165+X174+X183+X192+X201+X210</f>
        <v>0</v>
      </c>
      <c r="Y220" s="115">
        <f t="shared" si="58"/>
        <v>0</v>
      </c>
      <c r="Z220" s="115">
        <f t="shared" si="58"/>
        <v>0</v>
      </c>
      <c r="AA220" s="115">
        <f t="shared" si="58"/>
        <v>0</v>
      </c>
      <c r="AB220" s="115">
        <f t="shared" si="58"/>
        <v>0</v>
      </c>
      <c r="AC220" s="121">
        <f t="shared" si="58"/>
        <v>1</v>
      </c>
    </row>
    <row r="221" spans="1:29">
      <c r="U221" s="229">
        <f t="shared" si="55"/>
        <v>14</v>
      </c>
      <c r="W221" s="133" t="s">
        <v>46</v>
      </c>
      <c r="X221" s="114">
        <f t="shared" ref="X221:AC221" si="59">X13+X22+X31+X40+X49+X58+X67+X76+X85+X94+X103+X112+X121+X130+X139+X148+X157+X166+X175+X184+X193+X202+X211</f>
        <v>12</v>
      </c>
      <c r="Y221" s="115">
        <f t="shared" si="59"/>
        <v>0</v>
      </c>
      <c r="Z221" s="115">
        <f t="shared" si="59"/>
        <v>0</v>
      </c>
      <c r="AA221" s="115">
        <f t="shared" si="59"/>
        <v>2</v>
      </c>
      <c r="AB221" s="115">
        <f t="shared" si="59"/>
        <v>8</v>
      </c>
      <c r="AC221" s="121">
        <f t="shared" si="59"/>
        <v>12</v>
      </c>
    </row>
    <row r="222" spans="1:29">
      <c r="U222" s="229">
        <f t="shared" si="55"/>
        <v>0</v>
      </c>
      <c r="W222" s="133" t="s">
        <v>47</v>
      </c>
      <c r="X222" s="114">
        <f t="shared" ref="X222:AC222" si="60">X14+X23+X32+X41+X50+X59+X68+X77+X86+X95+X104+X113+X122+X131+X140+X149+X158+X167+X176+X185+X194+X203+X212</f>
        <v>0</v>
      </c>
      <c r="Y222" s="115">
        <f t="shared" si="60"/>
        <v>0</v>
      </c>
      <c r="Z222" s="115">
        <f t="shared" si="60"/>
        <v>0</v>
      </c>
      <c r="AA222" s="115">
        <f t="shared" si="60"/>
        <v>0</v>
      </c>
      <c r="AB222" s="115">
        <f t="shared" si="60"/>
        <v>0</v>
      </c>
      <c r="AC222" s="121">
        <f t="shared" si="60"/>
        <v>0</v>
      </c>
    </row>
    <row r="223" spans="1:29">
      <c r="U223" s="229">
        <f t="shared" si="55"/>
        <v>0</v>
      </c>
      <c r="W223" s="133" t="s">
        <v>48</v>
      </c>
      <c r="X223" s="114">
        <f t="shared" ref="X223:AC223" si="61">X15+X24+X33+X42+X51+X60+X69+X78+X87+X96+X105+X114+X123+X132+X141+X150+X159+X168+X177+X186+X195+X204+X213</f>
        <v>0</v>
      </c>
      <c r="Y223" s="115">
        <f t="shared" si="61"/>
        <v>0</v>
      </c>
      <c r="Z223" s="115">
        <f t="shared" si="61"/>
        <v>0</v>
      </c>
      <c r="AA223" s="115">
        <f t="shared" si="61"/>
        <v>0</v>
      </c>
      <c r="AB223" s="115">
        <f t="shared" si="61"/>
        <v>0</v>
      </c>
      <c r="AC223" s="121">
        <f t="shared" si="61"/>
        <v>0</v>
      </c>
    </row>
    <row r="224" spans="1:29">
      <c r="U224" s="229">
        <f t="shared" si="55"/>
        <v>0</v>
      </c>
      <c r="W224" s="133" t="s">
        <v>49</v>
      </c>
      <c r="X224" s="114">
        <f t="shared" ref="X224:AC224" si="62">X16+X25+X34+X43+X52+X61+X70+X79+X88+X97+X106+X115+X124+X133+X142+X151+X160+X169+X178+X187+X196+X205+X214</f>
        <v>0</v>
      </c>
      <c r="Y224" s="115">
        <f t="shared" si="62"/>
        <v>0</v>
      </c>
      <c r="Z224" s="115">
        <f t="shared" si="62"/>
        <v>0</v>
      </c>
      <c r="AA224" s="115">
        <f t="shared" si="62"/>
        <v>0</v>
      </c>
      <c r="AB224" s="115">
        <f t="shared" si="62"/>
        <v>0</v>
      </c>
      <c r="AC224" s="121">
        <f t="shared" si="62"/>
        <v>0</v>
      </c>
    </row>
    <row r="225" spans="21:29" customFormat="1">
      <c r="U225" s="230">
        <f t="shared" si="55"/>
        <v>0</v>
      </c>
      <c r="W225" s="134" t="s">
        <v>50</v>
      </c>
      <c r="X225" s="118">
        <f t="shared" ref="X225:AC225" si="63">X17+X26+X35+X44+X53+X62+X71+X80+X89+X98+X107+X116+X125+X134+X143+X152+X161+X170+X179+X188+X197+X206+X215</f>
        <v>0</v>
      </c>
      <c r="Y225" s="119">
        <f t="shared" si="63"/>
        <v>0</v>
      </c>
      <c r="Z225" s="119">
        <f t="shared" si="63"/>
        <v>0</v>
      </c>
      <c r="AA225" s="119">
        <f t="shared" si="63"/>
        <v>0</v>
      </c>
      <c r="AB225" s="119">
        <f t="shared" si="63"/>
        <v>0</v>
      </c>
      <c r="AC225" s="124">
        <f t="shared" si="63"/>
        <v>0</v>
      </c>
    </row>
  </sheetData>
  <mergeCells count="31">
    <mergeCell ref="A180:A188"/>
    <mergeCell ref="A189:A197"/>
    <mergeCell ref="A198:A206"/>
    <mergeCell ref="A207:A215"/>
    <mergeCell ref="A126:A134"/>
    <mergeCell ref="A135:A143"/>
    <mergeCell ref="A144:A152"/>
    <mergeCell ref="A153:A161"/>
    <mergeCell ref="A162:A170"/>
    <mergeCell ref="A171:A179"/>
    <mergeCell ref="A90:A98"/>
    <mergeCell ref="A99:A107"/>
    <mergeCell ref="A108:A116"/>
    <mergeCell ref="A117:A125"/>
    <mergeCell ref="A45:A53"/>
    <mergeCell ref="A54:A62"/>
    <mergeCell ref="A63:A71"/>
    <mergeCell ref="A72:A80"/>
    <mergeCell ref="A81:A89"/>
    <mergeCell ref="R7:T7"/>
    <mergeCell ref="U7:U8"/>
    <mergeCell ref="A9:A17"/>
    <mergeCell ref="A18:A26"/>
    <mergeCell ref="A27:A35"/>
    <mergeCell ref="L7:N7"/>
    <mergeCell ref="O7:Q7"/>
    <mergeCell ref="A36:A44"/>
    <mergeCell ref="B7:B8"/>
    <mergeCell ref="C7:E7"/>
    <mergeCell ref="F7:H7"/>
    <mergeCell ref="I7:K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5"/>
  <sheetViews>
    <sheetView zoomScale="70" zoomScaleNormal="70" workbookViewId="0">
      <selection activeCell="T10" sqref="T10"/>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4.7109375"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42645</v>
      </c>
      <c r="B9" s="132" t="s">
        <v>42</v>
      </c>
      <c r="C9" s="92">
        <v>59140979.399999365</v>
      </c>
      <c r="D9" s="93"/>
      <c r="E9" s="94">
        <f t="shared" ref="E9:E72" si="0">C9-D9</f>
        <v>59140979.399999365</v>
      </c>
      <c r="F9" s="92">
        <v>610887.79000000015</v>
      </c>
      <c r="G9" s="93"/>
      <c r="H9" s="94">
        <f t="shared" ref="H9:H72" si="1">F9-G9</f>
        <v>610887.79000000015</v>
      </c>
      <c r="I9" s="92">
        <v>0</v>
      </c>
      <c r="J9" s="93"/>
      <c r="K9" s="94">
        <f t="shared" ref="K9:K72" si="2">I9-J9</f>
        <v>0</v>
      </c>
      <c r="L9" s="92">
        <v>294168.71999999997</v>
      </c>
      <c r="M9" s="93"/>
      <c r="N9" s="94">
        <f t="shared" ref="N9:N72" si="3">L9-M9</f>
        <v>294168.71999999997</v>
      </c>
      <c r="O9" s="92">
        <v>1486730.4100000004</v>
      </c>
      <c r="P9" s="93"/>
      <c r="Q9" s="94">
        <f t="shared" ref="Q9:Q72" si="4">O9-P9</f>
        <v>1486730.4100000004</v>
      </c>
      <c r="R9" s="92">
        <v>56065588.089999355</v>
      </c>
      <c r="S9" s="93"/>
      <c r="T9" s="94">
        <f>R9-S9</f>
        <v>56065588.089999355</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v>64315057.700000212</v>
      </c>
      <c r="D10" s="20"/>
      <c r="E10" s="96">
        <f t="shared" si="0"/>
        <v>64315057.700000212</v>
      </c>
      <c r="F10" s="95">
        <v>517023.01999999984</v>
      </c>
      <c r="G10" s="20"/>
      <c r="H10" s="96">
        <f t="shared" si="1"/>
        <v>517023.01999999984</v>
      </c>
      <c r="I10" s="95">
        <v>0</v>
      </c>
      <c r="J10" s="20"/>
      <c r="K10" s="96">
        <f t="shared" si="2"/>
        <v>0</v>
      </c>
      <c r="L10" s="95">
        <v>145754.76</v>
      </c>
      <c r="M10" s="20"/>
      <c r="N10" s="96">
        <f t="shared" si="3"/>
        <v>145754.76</v>
      </c>
      <c r="O10" s="95">
        <v>91225.67</v>
      </c>
      <c r="P10" s="20"/>
      <c r="Q10" s="96">
        <f t="shared" si="4"/>
        <v>91225.67</v>
      </c>
      <c r="R10" s="95">
        <v>62707535.150000215</v>
      </c>
      <c r="S10" s="20"/>
      <c r="T10" s="96">
        <f t="shared" ref="T10:T73" si="5">R10-S10</f>
        <v>62707535.150000215</v>
      </c>
      <c r="U10" s="221">
        <f t="shared" ref="U10:U17" si="6">IF(D10=0,0,1)</f>
        <v>0</v>
      </c>
      <c r="V10" s="88"/>
      <c r="W10" s="133" t="s">
        <v>43</v>
      </c>
      <c r="X10" s="114">
        <f t="shared" ref="X10:X73" si="7">+IF(AND(C10&lt;&gt;0,D10&lt;&gt;0,OR(E10&gt;100,E10&lt;-100)),1,0)</f>
        <v>0</v>
      </c>
      <c r="Y10" s="115">
        <f t="shared" ref="Y10:Y73" si="8">+IF(AND(F10&lt;&gt;0,G10&lt;&gt;0,OR(H10&gt;100,H10&lt;-100)),1,0)</f>
        <v>0</v>
      </c>
      <c r="Z10" s="115">
        <f t="shared" ref="Z10:Z73" si="9">+IF(AND(I10&lt;&gt;0,J10&lt;&gt;0,OR(K10&gt;100,K10&lt;-100)),1,0)</f>
        <v>0</v>
      </c>
      <c r="AA10" s="116">
        <f t="shared" ref="AA10:AA73" si="10">+IF(AND(L10&lt;&gt;0,M10&lt;&gt;0,OR(N10&gt;100,N10&lt;-100)),1,0)</f>
        <v>0</v>
      </c>
      <c r="AB10" s="116">
        <f t="shared" ref="AB10:AB73" si="11">+IF(AND(O10&lt;&gt;0,P10&lt;&gt;0,OR(Q10&gt;100,Q10&lt;-100)),1,0)</f>
        <v>0</v>
      </c>
      <c r="AC10" s="117">
        <f t="shared" ref="AC10:AC73" si="12">+IF(AND(R10&lt;&gt;0,S10&lt;&gt;0,OR(T10&gt;100,T10&lt;-100)),1,0)</f>
        <v>0</v>
      </c>
    </row>
    <row r="11" spans="1:29" s="2" customFormat="1" ht="12.75" customHeight="1">
      <c r="A11" s="255"/>
      <c r="B11" s="104" t="s">
        <v>44</v>
      </c>
      <c r="C11" s="95"/>
      <c r="D11" s="20"/>
      <c r="E11" s="96">
        <f t="shared" si="0"/>
        <v>0</v>
      </c>
      <c r="F11" s="95"/>
      <c r="G11" s="20"/>
      <c r="H11" s="96">
        <f t="shared" si="1"/>
        <v>0</v>
      </c>
      <c r="I11" s="95"/>
      <c r="J11" s="20"/>
      <c r="K11" s="96">
        <f t="shared" si="2"/>
        <v>0</v>
      </c>
      <c r="L11" s="95"/>
      <c r="M11" s="20"/>
      <c r="N11" s="96">
        <f t="shared" si="3"/>
        <v>0</v>
      </c>
      <c r="O11" s="95"/>
      <c r="P11" s="20"/>
      <c r="Q11" s="96">
        <f t="shared" si="4"/>
        <v>0</v>
      </c>
      <c r="R11" s="95"/>
      <c r="S11" s="20"/>
      <c r="T11" s="96">
        <f t="shared" si="5"/>
        <v>0</v>
      </c>
      <c r="U11" s="221">
        <f t="shared" si="6"/>
        <v>0</v>
      </c>
      <c r="V11" s="88"/>
      <c r="W11" s="104" t="s">
        <v>44</v>
      </c>
      <c r="X11" s="114">
        <f t="shared" si="7"/>
        <v>0</v>
      </c>
      <c r="Y11" s="115">
        <f t="shared" si="8"/>
        <v>0</v>
      </c>
      <c r="Z11" s="115">
        <f t="shared" si="9"/>
        <v>0</v>
      </c>
      <c r="AA11" s="116">
        <f t="shared" si="10"/>
        <v>0</v>
      </c>
      <c r="AB11" s="116">
        <f t="shared" si="11"/>
        <v>0</v>
      </c>
      <c r="AC11" s="117">
        <f t="shared" si="12"/>
        <v>0</v>
      </c>
    </row>
    <row r="12" spans="1:29" s="2" customFormat="1" ht="12.75" customHeight="1">
      <c r="A12" s="255"/>
      <c r="B12" s="133" t="s">
        <v>45</v>
      </c>
      <c r="C12" s="95"/>
      <c r="D12" s="20"/>
      <c r="E12" s="96">
        <f t="shared" si="0"/>
        <v>0</v>
      </c>
      <c r="F12" s="95"/>
      <c r="G12" s="20"/>
      <c r="H12" s="96">
        <f t="shared" si="1"/>
        <v>0</v>
      </c>
      <c r="I12" s="95"/>
      <c r="J12" s="20"/>
      <c r="K12" s="96">
        <f t="shared" si="2"/>
        <v>0</v>
      </c>
      <c r="L12" s="95"/>
      <c r="M12" s="20"/>
      <c r="N12" s="96">
        <f t="shared" si="3"/>
        <v>0</v>
      </c>
      <c r="O12" s="95"/>
      <c r="P12" s="20"/>
      <c r="Q12" s="96">
        <f t="shared" si="4"/>
        <v>0</v>
      </c>
      <c r="R12" s="95"/>
      <c r="S12" s="20"/>
      <c r="T12" s="96">
        <f t="shared" si="5"/>
        <v>0</v>
      </c>
      <c r="U12" s="221">
        <f t="shared" si="6"/>
        <v>0</v>
      </c>
      <c r="V12" s="88"/>
      <c r="W12" s="133" t="s">
        <v>45</v>
      </c>
      <c r="X12" s="114">
        <f t="shared" si="7"/>
        <v>0</v>
      </c>
      <c r="Y12" s="115">
        <f t="shared" si="8"/>
        <v>0</v>
      </c>
      <c r="Z12" s="115">
        <f t="shared" si="9"/>
        <v>0</v>
      </c>
      <c r="AA12" s="116">
        <f t="shared" si="10"/>
        <v>0</v>
      </c>
      <c r="AB12" s="116">
        <f t="shared" si="11"/>
        <v>0</v>
      </c>
      <c r="AC12" s="117">
        <f t="shared" si="12"/>
        <v>0</v>
      </c>
    </row>
    <row r="13" spans="1:29" s="2" customFormat="1" ht="12.75" customHeight="1">
      <c r="A13" s="255"/>
      <c r="B13" s="133" t="s">
        <v>46</v>
      </c>
      <c r="C13" s="95"/>
      <c r="D13" s="20"/>
      <c r="E13" s="96">
        <f t="shared" si="0"/>
        <v>0</v>
      </c>
      <c r="F13" s="95"/>
      <c r="G13" s="20"/>
      <c r="H13" s="96">
        <f t="shared" si="1"/>
        <v>0</v>
      </c>
      <c r="I13" s="95"/>
      <c r="J13" s="20"/>
      <c r="K13" s="96">
        <f t="shared" si="2"/>
        <v>0</v>
      </c>
      <c r="L13" s="95"/>
      <c r="M13" s="20"/>
      <c r="N13" s="96">
        <f t="shared" si="3"/>
        <v>0</v>
      </c>
      <c r="O13" s="95"/>
      <c r="P13" s="20"/>
      <c r="Q13" s="96">
        <f t="shared" si="4"/>
        <v>0</v>
      </c>
      <c r="R13" s="95"/>
      <c r="S13" s="20"/>
      <c r="T13" s="96">
        <f t="shared" si="5"/>
        <v>0</v>
      </c>
      <c r="U13" s="221">
        <f t="shared" si="6"/>
        <v>0</v>
      </c>
      <c r="V13" s="88"/>
      <c r="W13" s="133" t="s">
        <v>46</v>
      </c>
      <c r="X13" s="114">
        <f t="shared" si="7"/>
        <v>0</v>
      </c>
      <c r="Y13" s="115">
        <f t="shared" si="8"/>
        <v>0</v>
      </c>
      <c r="Z13" s="115">
        <f t="shared" si="9"/>
        <v>0</v>
      </c>
      <c r="AA13" s="116">
        <f t="shared" si="10"/>
        <v>0</v>
      </c>
      <c r="AB13" s="116">
        <f t="shared" si="11"/>
        <v>0</v>
      </c>
      <c r="AC13" s="117">
        <f t="shared" si="12"/>
        <v>0</v>
      </c>
    </row>
    <row r="14" spans="1:29" s="2" customFormat="1" ht="12.75" customHeight="1">
      <c r="A14" s="255"/>
      <c r="B14" s="133" t="s">
        <v>47</v>
      </c>
      <c r="C14" s="95">
        <v>41463434.870000161</v>
      </c>
      <c r="D14" s="20"/>
      <c r="E14" s="96">
        <f t="shared" si="0"/>
        <v>41463434.870000161</v>
      </c>
      <c r="F14" s="95">
        <v>450262.95</v>
      </c>
      <c r="G14" s="20"/>
      <c r="H14" s="96">
        <f t="shared" si="1"/>
        <v>450262.95</v>
      </c>
      <c r="I14" s="95">
        <v>0</v>
      </c>
      <c r="J14" s="20"/>
      <c r="K14" s="96">
        <f t="shared" si="2"/>
        <v>0</v>
      </c>
      <c r="L14" s="95">
        <v>120634.55999999998</v>
      </c>
      <c r="M14" s="20"/>
      <c r="N14" s="96">
        <f t="shared" si="3"/>
        <v>120634.55999999998</v>
      </c>
      <c r="O14" s="95">
        <v>11509.73</v>
      </c>
      <c r="P14" s="20"/>
      <c r="Q14" s="96">
        <f t="shared" si="4"/>
        <v>11509.73</v>
      </c>
      <c r="R14" s="95">
        <v>39310791.970000155</v>
      </c>
      <c r="S14" s="20"/>
      <c r="T14" s="96">
        <f t="shared" si="5"/>
        <v>39310791.970000155</v>
      </c>
      <c r="U14" s="221">
        <f t="shared" si="6"/>
        <v>0</v>
      </c>
      <c r="V14" s="88"/>
      <c r="W14" s="133" t="s">
        <v>47</v>
      </c>
      <c r="X14" s="114">
        <f t="shared" si="7"/>
        <v>0</v>
      </c>
      <c r="Y14" s="115">
        <f t="shared" si="8"/>
        <v>0</v>
      </c>
      <c r="Z14" s="115">
        <f t="shared" si="9"/>
        <v>0</v>
      </c>
      <c r="AA14" s="116">
        <f t="shared" si="10"/>
        <v>0</v>
      </c>
      <c r="AB14" s="116">
        <f t="shared" si="11"/>
        <v>0</v>
      </c>
      <c r="AC14" s="117">
        <f t="shared" si="12"/>
        <v>0</v>
      </c>
    </row>
    <row r="15" spans="1:29" s="2" customFormat="1" ht="12.75" customHeight="1">
      <c r="A15" s="255"/>
      <c r="B15" s="133" t="s">
        <v>48</v>
      </c>
      <c r="C15" s="95">
        <v>132319777.23999859</v>
      </c>
      <c r="D15" s="20"/>
      <c r="E15" s="96">
        <f t="shared" si="0"/>
        <v>132319777.23999859</v>
      </c>
      <c r="F15" s="95">
        <v>639705.66999999993</v>
      </c>
      <c r="G15" s="20"/>
      <c r="H15" s="96">
        <f t="shared" si="1"/>
        <v>639705.66999999993</v>
      </c>
      <c r="I15" s="95">
        <v>0</v>
      </c>
      <c r="J15" s="20"/>
      <c r="K15" s="96">
        <f t="shared" si="2"/>
        <v>0</v>
      </c>
      <c r="L15" s="95">
        <v>181307.80000000002</v>
      </c>
      <c r="M15" s="20"/>
      <c r="N15" s="96">
        <f t="shared" si="3"/>
        <v>181307.80000000002</v>
      </c>
      <c r="O15" s="95">
        <v>136050.62</v>
      </c>
      <c r="P15" s="20"/>
      <c r="Q15" s="96">
        <f t="shared" si="4"/>
        <v>136050.62</v>
      </c>
      <c r="R15" s="95">
        <v>128316903.95999859</v>
      </c>
      <c r="S15" s="20"/>
      <c r="T15" s="96">
        <f t="shared" si="5"/>
        <v>128316903.95999859</v>
      </c>
      <c r="U15" s="221">
        <f t="shared" si="6"/>
        <v>0</v>
      </c>
      <c r="V15" s="88"/>
      <c r="W15" s="133" t="s">
        <v>48</v>
      </c>
      <c r="X15" s="114">
        <f t="shared" si="7"/>
        <v>0</v>
      </c>
      <c r="Y15" s="115">
        <f t="shared" si="8"/>
        <v>0</v>
      </c>
      <c r="Z15" s="115">
        <f t="shared" si="9"/>
        <v>0</v>
      </c>
      <c r="AA15" s="116">
        <f t="shared" si="10"/>
        <v>0</v>
      </c>
      <c r="AB15" s="116">
        <f t="shared" si="11"/>
        <v>0</v>
      </c>
      <c r="AC15" s="117">
        <f t="shared" si="12"/>
        <v>0</v>
      </c>
    </row>
    <row r="16" spans="1:29" s="2" customFormat="1" ht="12.75" customHeight="1">
      <c r="A16" s="255"/>
      <c r="B16" s="133" t="s">
        <v>49</v>
      </c>
      <c r="C16" s="95">
        <v>121331422.05999985</v>
      </c>
      <c r="D16" s="20"/>
      <c r="E16" s="96">
        <f t="shared" si="0"/>
        <v>121331422.05999985</v>
      </c>
      <c r="F16" s="95">
        <v>808868.26999999967</v>
      </c>
      <c r="G16" s="20"/>
      <c r="H16" s="96">
        <f t="shared" si="1"/>
        <v>808868.26999999967</v>
      </c>
      <c r="I16" s="95">
        <v>0</v>
      </c>
      <c r="J16" s="20"/>
      <c r="K16" s="96">
        <f t="shared" si="2"/>
        <v>0</v>
      </c>
      <c r="L16" s="95">
        <v>376750.19</v>
      </c>
      <c r="M16" s="20"/>
      <c r="N16" s="96">
        <f t="shared" si="3"/>
        <v>376750.19</v>
      </c>
      <c r="O16" s="95">
        <v>146444.81</v>
      </c>
      <c r="P16" s="20"/>
      <c r="Q16" s="96">
        <f t="shared" si="4"/>
        <v>146444.81</v>
      </c>
      <c r="R16" s="95">
        <v>116568910.09999985</v>
      </c>
      <c r="S16" s="20"/>
      <c r="T16" s="96">
        <f t="shared" si="5"/>
        <v>116568910.09999985</v>
      </c>
      <c r="U16" s="221">
        <f t="shared" si="6"/>
        <v>0</v>
      </c>
      <c r="V16" s="88"/>
      <c r="W16" s="133" t="s">
        <v>49</v>
      </c>
      <c r="X16" s="114">
        <f t="shared" si="7"/>
        <v>0</v>
      </c>
      <c r="Y16" s="115">
        <f t="shared" si="8"/>
        <v>0</v>
      </c>
      <c r="Z16" s="115">
        <f t="shared" si="9"/>
        <v>0</v>
      </c>
      <c r="AA16" s="116">
        <f t="shared" si="10"/>
        <v>0</v>
      </c>
      <c r="AB16" s="116">
        <f t="shared" si="11"/>
        <v>0</v>
      </c>
      <c r="AC16" s="117">
        <f t="shared" si="12"/>
        <v>0</v>
      </c>
    </row>
    <row r="17" spans="1:29" s="2" customFormat="1" ht="12.75" customHeight="1">
      <c r="A17" s="256"/>
      <c r="B17" s="134" t="s">
        <v>50</v>
      </c>
      <c r="C17" s="97"/>
      <c r="D17" s="98"/>
      <c r="E17" s="99">
        <f t="shared" si="0"/>
        <v>0</v>
      </c>
      <c r="F17" s="97"/>
      <c r="G17" s="98"/>
      <c r="H17" s="99">
        <f t="shared" si="1"/>
        <v>0</v>
      </c>
      <c r="I17" s="97"/>
      <c r="J17" s="98"/>
      <c r="K17" s="99">
        <f t="shared" si="2"/>
        <v>0</v>
      </c>
      <c r="L17" s="97"/>
      <c r="M17" s="98"/>
      <c r="N17" s="99">
        <f t="shared" si="3"/>
        <v>0</v>
      </c>
      <c r="O17" s="97"/>
      <c r="P17" s="98"/>
      <c r="Q17" s="99">
        <f t="shared" si="4"/>
        <v>0</v>
      </c>
      <c r="R17" s="97"/>
      <c r="S17" s="98"/>
      <c r="T17" s="99">
        <f t="shared" si="5"/>
        <v>0</v>
      </c>
      <c r="U17" s="222">
        <f t="shared" si="6"/>
        <v>0</v>
      </c>
      <c r="V17" s="88"/>
      <c r="W17" s="134" t="s">
        <v>50</v>
      </c>
      <c r="X17" s="118">
        <f t="shared" si="7"/>
        <v>0</v>
      </c>
      <c r="Y17" s="119">
        <f t="shared" si="8"/>
        <v>0</v>
      </c>
      <c r="Z17" s="119">
        <f t="shared" si="9"/>
        <v>0</v>
      </c>
      <c r="AA17" s="120">
        <f t="shared" si="10"/>
        <v>0</v>
      </c>
      <c r="AB17" s="120">
        <f t="shared" si="11"/>
        <v>0</v>
      </c>
      <c r="AC17" s="223">
        <f t="shared" si="12"/>
        <v>0</v>
      </c>
    </row>
    <row r="18" spans="1:29" ht="15.75" customHeight="1">
      <c r="A18" s="254">
        <v>42646</v>
      </c>
      <c r="B18" s="132" t="s">
        <v>42</v>
      </c>
      <c r="C18" s="92"/>
      <c r="D18" s="93"/>
      <c r="E18" s="94">
        <f t="shared" si="0"/>
        <v>0</v>
      </c>
      <c r="F18" s="92"/>
      <c r="G18" s="93"/>
      <c r="H18" s="94">
        <f t="shared" si="1"/>
        <v>0</v>
      </c>
      <c r="I18" s="92"/>
      <c r="J18" s="93"/>
      <c r="K18" s="94">
        <f t="shared" si="2"/>
        <v>0</v>
      </c>
      <c r="L18" s="92"/>
      <c r="M18" s="93"/>
      <c r="N18" s="94">
        <f t="shared" si="3"/>
        <v>0</v>
      </c>
      <c r="O18" s="92"/>
      <c r="P18" s="93"/>
      <c r="Q18" s="94">
        <f t="shared" si="4"/>
        <v>0</v>
      </c>
      <c r="R18" s="92"/>
      <c r="S18" s="93"/>
      <c r="T18" s="94">
        <f t="shared" si="5"/>
        <v>0</v>
      </c>
      <c r="U18" s="220">
        <f>IF(D18=0,0,1)</f>
        <v>0</v>
      </c>
      <c r="W18" s="132" t="s">
        <v>42</v>
      </c>
      <c r="X18" s="110">
        <f t="shared" si="7"/>
        <v>0</v>
      </c>
      <c r="Y18" s="111">
        <f t="shared" si="8"/>
        <v>0</v>
      </c>
      <c r="Z18" s="111">
        <f t="shared" si="9"/>
        <v>0</v>
      </c>
      <c r="AA18" s="112">
        <f t="shared" si="10"/>
        <v>0</v>
      </c>
      <c r="AB18" s="112">
        <f t="shared" si="11"/>
        <v>0</v>
      </c>
      <c r="AC18" s="113">
        <f t="shared" si="12"/>
        <v>0</v>
      </c>
    </row>
    <row r="19" spans="1:29" ht="15.75">
      <c r="A19" s="255"/>
      <c r="B19" s="133" t="s">
        <v>43</v>
      </c>
      <c r="C19" s="95"/>
      <c r="D19" s="20"/>
      <c r="E19" s="96">
        <f t="shared" si="0"/>
        <v>0</v>
      </c>
      <c r="F19" s="95"/>
      <c r="G19" s="20"/>
      <c r="H19" s="96">
        <f t="shared" si="1"/>
        <v>0</v>
      </c>
      <c r="I19" s="95"/>
      <c r="J19" s="20"/>
      <c r="K19" s="96">
        <f t="shared" si="2"/>
        <v>0</v>
      </c>
      <c r="L19" s="95"/>
      <c r="M19" s="20"/>
      <c r="N19" s="96">
        <f t="shared" si="3"/>
        <v>0</v>
      </c>
      <c r="O19" s="95"/>
      <c r="P19" s="20"/>
      <c r="Q19" s="96">
        <f t="shared" si="4"/>
        <v>0</v>
      </c>
      <c r="R19" s="95"/>
      <c r="S19" s="20"/>
      <c r="T19" s="96">
        <f t="shared" si="5"/>
        <v>0</v>
      </c>
      <c r="U19" s="221">
        <f t="shared" ref="U19:U82" si="13">IF(D19=0,0,1)</f>
        <v>0</v>
      </c>
      <c r="W19" s="133" t="s">
        <v>43</v>
      </c>
      <c r="X19" s="114">
        <f t="shared" si="7"/>
        <v>0</v>
      </c>
      <c r="Y19" s="115">
        <f t="shared" si="8"/>
        <v>0</v>
      </c>
      <c r="Z19" s="115">
        <f t="shared" si="9"/>
        <v>0</v>
      </c>
      <c r="AA19" s="116">
        <f t="shared" si="10"/>
        <v>0</v>
      </c>
      <c r="AB19" s="116">
        <f t="shared" si="11"/>
        <v>0</v>
      </c>
      <c r="AC19" s="117">
        <f t="shared" si="12"/>
        <v>0</v>
      </c>
    </row>
    <row r="20" spans="1:29" ht="15.75">
      <c r="A20" s="255"/>
      <c r="B20" s="104" t="s">
        <v>44</v>
      </c>
      <c r="C20" s="95">
        <v>116040564.81999426</v>
      </c>
      <c r="D20" s="20"/>
      <c r="E20" s="96">
        <f t="shared" si="0"/>
        <v>116040564.81999426</v>
      </c>
      <c r="F20" s="95">
        <v>669419.52000000002</v>
      </c>
      <c r="G20" s="20"/>
      <c r="H20" s="96">
        <f t="shared" si="1"/>
        <v>669419.52000000002</v>
      </c>
      <c r="I20" s="95">
        <v>0</v>
      </c>
      <c r="J20" s="20"/>
      <c r="K20" s="96">
        <f t="shared" si="2"/>
        <v>0</v>
      </c>
      <c r="L20" s="95">
        <v>172374.95</v>
      </c>
      <c r="M20" s="20"/>
      <c r="N20" s="96">
        <f t="shared" si="3"/>
        <v>172374.95</v>
      </c>
      <c r="O20" s="95">
        <v>112565.01000000001</v>
      </c>
      <c r="P20" s="20"/>
      <c r="Q20" s="96">
        <f t="shared" si="4"/>
        <v>112565.01000000001</v>
      </c>
      <c r="R20" s="95">
        <v>111009367.08999427</v>
      </c>
      <c r="S20" s="20"/>
      <c r="T20" s="96">
        <f t="shared" si="5"/>
        <v>111009367.08999427</v>
      </c>
      <c r="U20" s="221">
        <f t="shared" si="13"/>
        <v>0</v>
      </c>
      <c r="W20" s="104" t="s">
        <v>44</v>
      </c>
      <c r="X20" s="114">
        <f t="shared" si="7"/>
        <v>0</v>
      </c>
      <c r="Y20" s="115">
        <f t="shared" si="8"/>
        <v>0</v>
      </c>
      <c r="Z20" s="115">
        <f t="shared" si="9"/>
        <v>0</v>
      </c>
      <c r="AA20" s="116">
        <f t="shared" si="10"/>
        <v>0</v>
      </c>
      <c r="AB20" s="116">
        <f t="shared" si="11"/>
        <v>0</v>
      </c>
      <c r="AC20" s="117">
        <f t="shared" si="12"/>
        <v>0</v>
      </c>
    </row>
    <row r="21" spans="1:29" ht="15.75">
      <c r="A21" s="255"/>
      <c r="B21" s="133" t="s">
        <v>45</v>
      </c>
      <c r="C21" s="95"/>
      <c r="D21" s="20"/>
      <c r="E21" s="96">
        <f t="shared" si="0"/>
        <v>0</v>
      </c>
      <c r="F21" s="95"/>
      <c r="G21" s="20"/>
      <c r="H21" s="96">
        <f t="shared" si="1"/>
        <v>0</v>
      </c>
      <c r="I21" s="95"/>
      <c r="J21" s="20"/>
      <c r="K21" s="96">
        <f t="shared" si="2"/>
        <v>0</v>
      </c>
      <c r="L21" s="95"/>
      <c r="M21" s="20"/>
      <c r="N21" s="96">
        <f t="shared" si="3"/>
        <v>0</v>
      </c>
      <c r="O21" s="95"/>
      <c r="P21" s="20"/>
      <c r="Q21" s="96">
        <f t="shared" si="4"/>
        <v>0</v>
      </c>
      <c r="R21" s="95"/>
      <c r="S21" s="20"/>
      <c r="T21" s="96">
        <f t="shared" si="5"/>
        <v>0</v>
      </c>
      <c r="U21" s="221">
        <f t="shared" si="13"/>
        <v>0</v>
      </c>
      <c r="W21" s="133" t="s">
        <v>45</v>
      </c>
      <c r="X21" s="114">
        <f t="shared" si="7"/>
        <v>0</v>
      </c>
      <c r="Y21" s="115">
        <f t="shared" si="8"/>
        <v>0</v>
      </c>
      <c r="Z21" s="115">
        <f t="shared" si="9"/>
        <v>0</v>
      </c>
      <c r="AA21" s="116">
        <f t="shared" si="10"/>
        <v>0</v>
      </c>
      <c r="AB21" s="116">
        <f t="shared" si="11"/>
        <v>0</v>
      </c>
      <c r="AC21" s="117">
        <f t="shared" si="12"/>
        <v>0</v>
      </c>
    </row>
    <row r="22" spans="1:29" ht="15.75">
      <c r="A22" s="255"/>
      <c r="B22" s="133" t="s">
        <v>46</v>
      </c>
      <c r="C22" s="95"/>
      <c r="D22" s="20"/>
      <c r="E22" s="96">
        <f t="shared" si="0"/>
        <v>0</v>
      </c>
      <c r="F22" s="95"/>
      <c r="G22" s="20"/>
      <c r="H22" s="96">
        <f t="shared" si="1"/>
        <v>0</v>
      </c>
      <c r="I22" s="95"/>
      <c r="J22" s="20"/>
      <c r="K22" s="96">
        <f t="shared" si="2"/>
        <v>0</v>
      </c>
      <c r="L22" s="95"/>
      <c r="M22" s="20"/>
      <c r="N22" s="96">
        <f t="shared" si="3"/>
        <v>0</v>
      </c>
      <c r="O22" s="95"/>
      <c r="P22" s="20"/>
      <c r="Q22" s="96">
        <f t="shared" si="4"/>
        <v>0</v>
      </c>
      <c r="R22" s="95"/>
      <c r="S22" s="20"/>
      <c r="T22" s="96">
        <f t="shared" si="5"/>
        <v>0</v>
      </c>
      <c r="U22" s="221">
        <f t="shared" si="13"/>
        <v>0</v>
      </c>
      <c r="W22" s="133" t="s">
        <v>46</v>
      </c>
      <c r="X22" s="114">
        <f t="shared" si="7"/>
        <v>0</v>
      </c>
      <c r="Y22" s="115">
        <f t="shared" si="8"/>
        <v>0</v>
      </c>
      <c r="Z22" s="115">
        <f t="shared" si="9"/>
        <v>0</v>
      </c>
      <c r="AA22" s="116">
        <f t="shared" si="10"/>
        <v>0</v>
      </c>
      <c r="AB22" s="116">
        <f t="shared" si="11"/>
        <v>0</v>
      </c>
      <c r="AC22" s="117">
        <f t="shared" si="12"/>
        <v>0</v>
      </c>
    </row>
    <row r="23" spans="1:29" ht="15.75">
      <c r="A23" s="255"/>
      <c r="B23" s="133" t="s">
        <v>47</v>
      </c>
      <c r="C23" s="95"/>
      <c r="D23" s="20"/>
      <c r="E23" s="96">
        <f t="shared" si="0"/>
        <v>0</v>
      </c>
      <c r="F23" s="95"/>
      <c r="G23" s="20"/>
      <c r="H23" s="96">
        <f t="shared" si="1"/>
        <v>0</v>
      </c>
      <c r="I23" s="95"/>
      <c r="J23" s="20"/>
      <c r="K23" s="96">
        <f t="shared" si="2"/>
        <v>0</v>
      </c>
      <c r="L23" s="95"/>
      <c r="M23" s="20"/>
      <c r="N23" s="96">
        <f t="shared" si="3"/>
        <v>0</v>
      </c>
      <c r="O23" s="95"/>
      <c r="P23" s="20"/>
      <c r="Q23" s="96">
        <f t="shared" si="4"/>
        <v>0</v>
      </c>
      <c r="R23" s="95"/>
      <c r="S23" s="20"/>
      <c r="T23" s="96">
        <f t="shared" si="5"/>
        <v>0</v>
      </c>
      <c r="U23" s="221">
        <f t="shared" si="13"/>
        <v>0</v>
      </c>
      <c r="W23" s="133" t="s">
        <v>47</v>
      </c>
      <c r="X23" s="114">
        <f t="shared" si="7"/>
        <v>0</v>
      </c>
      <c r="Y23" s="115">
        <f t="shared" si="8"/>
        <v>0</v>
      </c>
      <c r="Z23" s="115">
        <f t="shared" si="9"/>
        <v>0</v>
      </c>
      <c r="AA23" s="116">
        <f t="shared" si="10"/>
        <v>0</v>
      </c>
      <c r="AB23" s="116">
        <f t="shared" si="11"/>
        <v>0</v>
      </c>
      <c r="AC23" s="117">
        <f t="shared" si="12"/>
        <v>0</v>
      </c>
    </row>
    <row r="24" spans="1:29" ht="15.75">
      <c r="A24" s="255"/>
      <c r="B24" s="133" t="s">
        <v>48</v>
      </c>
      <c r="C24" s="95"/>
      <c r="D24" s="20"/>
      <c r="E24" s="96">
        <f t="shared" si="0"/>
        <v>0</v>
      </c>
      <c r="F24" s="95"/>
      <c r="G24" s="20"/>
      <c r="H24" s="96">
        <f t="shared" si="1"/>
        <v>0</v>
      </c>
      <c r="I24" s="95"/>
      <c r="J24" s="20"/>
      <c r="K24" s="96">
        <f t="shared" si="2"/>
        <v>0</v>
      </c>
      <c r="L24" s="95"/>
      <c r="M24" s="20"/>
      <c r="N24" s="96">
        <f t="shared" si="3"/>
        <v>0</v>
      </c>
      <c r="O24" s="95"/>
      <c r="P24" s="20"/>
      <c r="Q24" s="96">
        <f t="shared" si="4"/>
        <v>0</v>
      </c>
      <c r="R24" s="95"/>
      <c r="S24" s="20"/>
      <c r="T24" s="96">
        <f t="shared" si="5"/>
        <v>0</v>
      </c>
      <c r="U24" s="221">
        <f t="shared" si="13"/>
        <v>0</v>
      </c>
      <c r="W24" s="133" t="s">
        <v>48</v>
      </c>
      <c r="X24" s="114">
        <f t="shared" si="7"/>
        <v>0</v>
      </c>
      <c r="Y24" s="115">
        <f t="shared" si="8"/>
        <v>0</v>
      </c>
      <c r="Z24" s="115">
        <f t="shared" si="9"/>
        <v>0</v>
      </c>
      <c r="AA24" s="116">
        <f t="shared" si="10"/>
        <v>0</v>
      </c>
      <c r="AB24" s="116">
        <f t="shared" si="11"/>
        <v>0</v>
      </c>
      <c r="AC24" s="117">
        <f t="shared" si="12"/>
        <v>0</v>
      </c>
    </row>
    <row r="25" spans="1:29" ht="15.75">
      <c r="A25" s="255"/>
      <c r="B25" s="133" t="s">
        <v>49</v>
      </c>
      <c r="C25" s="95"/>
      <c r="D25" s="20"/>
      <c r="E25" s="96">
        <f t="shared" si="0"/>
        <v>0</v>
      </c>
      <c r="F25" s="95"/>
      <c r="G25" s="20"/>
      <c r="H25" s="96">
        <f t="shared" si="1"/>
        <v>0</v>
      </c>
      <c r="I25" s="95"/>
      <c r="J25" s="20"/>
      <c r="K25" s="96">
        <f t="shared" si="2"/>
        <v>0</v>
      </c>
      <c r="L25" s="95"/>
      <c r="M25" s="20"/>
      <c r="N25" s="96">
        <f t="shared" si="3"/>
        <v>0</v>
      </c>
      <c r="O25" s="95"/>
      <c r="P25" s="20"/>
      <c r="Q25" s="96">
        <f t="shared" si="4"/>
        <v>0</v>
      </c>
      <c r="R25" s="95"/>
      <c r="S25" s="20"/>
      <c r="T25" s="96">
        <f t="shared" si="5"/>
        <v>0</v>
      </c>
      <c r="U25" s="221">
        <f t="shared" si="13"/>
        <v>0</v>
      </c>
      <c r="W25" s="133" t="s">
        <v>49</v>
      </c>
      <c r="X25" s="114">
        <f t="shared" si="7"/>
        <v>0</v>
      </c>
      <c r="Y25" s="115">
        <f t="shared" si="8"/>
        <v>0</v>
      </c>
      <c r="Z25" s="115">
        <f t="shared" si="9"/>
        <v>0</v>
      </c>
      <c r="AA25" s="116">
        <f t="shared" si="10"/>
        <v>0</v>
      </c>
      <c r="AB25" s="116">
        <f t="shared" si="11"/>
        <v>0</v>
      </c>
      <c r="AC25" s="117">
        <f t="shared" si="12"/>
        <v>0</v>
      </c>
    </row>
    <row r="26" spans="1:29" ht="15.75">
      <c r="A26" s="256"/>
      <c r="B26" s="134" t="s">
        <v>50</v>
      </c>
      <c r="C26" s="97"/>
      <c r="D26" s="98"/>
      <c r="E26" s="99">
        <f t="shared" si="0"/>
        <v>0</v>
      </c>
      <c r="F26" s="97"/>
      <c r="G26" s="98"/>
      <c r="H26" s="99">
        <f t="shared" si="1"/>
        <v>0</v>
      </c>
      <c r="I26" s="97"/>
      <c r="J26" s="98"/>
      <c r="K26" s="99">
        <f t="shared" si="2"/>
        <v>0</v>
      </c>
      <c r="L26" s="97"/>
      <c r="M26" s="98"/>
      <c r="N26" s="99">
        <f t="shared" si="3"/>
        <v>0</v>
      </c>
      <c r="O26" s="97"/>
      <c r="P26" s="98"/>
      <c r="Q26" s="99">
        <f t="shared" si="4"/>
        <v>0</v>
      </c>
      <c r="R26" s="97"/>
      <c r="S26" s="98"/>
      <c r="T26" s="99">
        <f t="shared" si="5"/>
        <v>0</v>
      </c>
      <c r="U26" s="222">
        <f t="shared" si="13"/>
        <v>0</v>
      </c>
      <c r="W26" s="134" t="s">
        <v>50</v>
      </c>
      <c r="X26" s="118">
        <f t="shared" si="7"/>
        <v>0</v>
      </c>
      <c r="Y26" s="119">
        <f t="shared" si="8"/>
        <v>0</v>
      </c>
      <c r="Z26" s="119">
        <f t="shared" si="9"/>
        <v>0</v>
      </c>
      <c r="AA26" s="120">
        <f t="shared" si="10"/>
        <v>0</v>
      </c>
      <c r="AB26" s="120">
        <f t="shared" si="11"/>
        <v>0</v>
      </c>
      <c r="AC26" s="223">
        <f t="shared" si="12"/>
        <v>0</v>
      </c>
    </row>
    <row r="27" spans="1:29" ht="15.75" customHeight="1">
      <c r="A27" s="254">
        <v>42647</v>
      </c>
      <c r="B27" s="133" t="s">
        <v>42</v>
      </c>
      <c r="C27" s="95"/>
      <c r="D27" s="20"/>
      <c r="E27" s="96">
        <f t="shared" si="0"/>
        <v>0</v>
      </c>
      <c r="F27" s="95"/>
      <c r="G27" s="20"/>
      <c r="H27" s="96">
        <f t="shared" si="1"/>
        <v>0</v>
      </c>
      <c r="I27" s="95"/>
      <c r="J27" s="20"/>
      <c r="K27" s="96">
        <f t="shared" si="2"/>
        <v>0</v>
      </c>
      <c r="L27" s="95"/>
      <c r="M27" s="20"/>
      <c r="N27" s="96">
        <f t="shared" si="3"/>
        <v>0</v>
      </c>
      <c r="O27" s="95"/>
      <c r="P27" s="20"/>
      <c r="Q27" s="96">
        <f t="shared" si="4"/>
        <v>0</v>
      </c>
      <c r="R27" s="95"/>
      <c r="S27" s="20"/>
      <c r="T27" s="96">
        <f t="shared" si="5"/>
        <v>0</v>
      </c>
      <c r="U27" s="221">
        <f t="shared" si="13"/>
        <v>0</v>
      </c>
      <c r="W27" s="132" t="s">
        <v>42</v>
      </c>
      <c r="X27" s="114">
        <f t="shared" si="7"/>
        <v>0</v>
      </c>
      <c r="Y27" s="115">
        <f t="shared" si="8"/>
        <v>0</v>
      </c>
      <c r="Z27" s="115">
        <f t="shared" si="9"/>
        <v>0</v>
      </c>
      <c r="AA27" s="115">
        <f t="shared" si="10"/>
        <v>0</v>
      </c>
      <c r="AB27" s="116">
        <f t="shared" si="11"/>
        <v>0</v>
      </c>
      <c r="AC27" s="121">
        <f t="shared" si="12"/>
        <v>0</v>
      </c>
    </row>
    <row r="28" spans="1:29" ht="15.75">
      <c r="A28" s="255"/>
      <c r="B28" s="133" t="s">
        <v>43</v>
      </c>
      <c r="C28" s="95">
        <v>62707535.150000215</v>
      </c>
      <c r="D28" s="20"/>
      <c r="E28" s="96">
        <f t="shared" si="0"/>
        <v>62707535.150000215</v>
      </c>
      <c r="F28" s="95">
        <v>366685.74</v>
      </c>
      <c r="G28" s="20"/>
      <c r="H28" s="96">
        <f t="shared" si="1"/>
        <v>366685.74</v>
      </c>
      <c r="I28" s="95">
        <v>0</v>
      </c>
      <c r="J28" s="20"/>
      <c r="K28" s="96">
        <f t="shared" si="2"/>
        <v>0</v>
      </c>
      <c r="L28" s="95">
        <v>84817.73</v>
      </c>
      <c r="M28" s="20"/>
      <c r="N28" s="96">
        <f t="shared" si="3"/>
        <v>84817.73</v>
      </c>
      <c r="O28" s="95">
        <v>6466.22</v>
      </c>
      <c r="P28" s="20"/>
      <c r="Q28" s="96">
        <f t="shared" si="4"/>
        <v>6466.22</v>
      </c>
      <c r="R28" s="95">
        <v>61388085.060000211</v>
      </c>
      <c r="S28" s="20"/>
      <c r="T28" s="96">
        <f t="shared" si="5"/>
        <v>61388085.060000211</v>
      </c>
      <c r="U28" s="221">
        <f t="shared" si="13"/>
        <v>0</v>
      </c>
      <c r="W28" s="133" t="s">
        <v>43</v>
      </c>
      <c r="X28" s="114">
        <f t="shared" si="7"/>
        <v>0</v>
      </c>
      <c r="Y28" s="115">
        <f t="shared" si="8"/>
        <v>0</v>
      </c>
      <c r="Z28" s="115">
        <f t="shared" si="9"/>
        <v>0</v>
      </c>
      <c r="AA28" s="115">
        <f t="shared" si="10"/>
        <v>0</v>
      </c>
      <c r="AB28" s="116">
        <f t="shared" si="11"/>
        <v>0</v>
      </c>
      <c r="AC28" s="121">
        <f t="shared" si="12"/>
        <v>0</v>
      </c>
    </row>
    <row r="29" spans="1:29" ht="15.75">
      <c r="A29" s="255"/>
      <c r="B29" s="104" t="s">
        <v>44</v>
      </c>
      <c r="C29" s="95">
        <v>111009367.08999427</v>
      </c>
      <c r="D29" s="20"/>
      <c r="E29" s="96">
        <f t="shared" si="0"/>
        <v>111009367.08999427</v>
      </c>
      <c r="F29" s="95">
        <v>291849.78999999998</v>
      </c>
      <c r="G29" s="20"/>
      <c r="H29" s="96">
        <f t="shared" si="1"/>
        <v>291849.78999999998</v>
      </c>
      <c r="I29" s="95">
        <v>99413.72</v>
      </c>
      <c r="J29" s="20"/>
      <c r="K29" s="96">
        <f t="shared" si="2"/>
        <v>99413.72</v>
      </c>
      <c r="L29" s="95">
        <v>83944.909999999989</v>
      </c>
      <c r="M29" s="20"/>
      <c r="N29" s="96">
        <f t="shared" si="3"/>
        <v>83944.909999999989</v>
      </c>
      <c r="O29" s="95">
        <v>428728.49</v>
      </c>
      <c r="P29" s="20"/>
      <c r="Q29" s="96">
        <f t="shared" si="4"/>
        <v>428728.49</v>
      </c>
      <c r="R29" s="95">
        <v>107703647.1399942</v>
      </c>
      <c r="S29" s="20"/>
      <c r="T29" s="96">
        <f t="shared" si="5"/>
        <v>107703647.1399942</v>
      </c>
      <c r="U29" s="221">
        <f t="shared" si="13"/>
        <v>0</v>
      </c>
      <c r="W29" s="104" t="s">
        <v>44</v>
      </c>
      <c r="X29" s="114">
        <f t="shared" si="7"/>
        <v>0</v>
      </c>
      <c r="Y29" s="115">
        <f t="shared" si="8"/>
        <v>0</v>
      </c>
      <c r="Z29" s="115">
        <f t="shared" si="9"/>
        <v>0</v>
      </c>
      <c r="AA29" s="115">
        <f t="shared" si="10"/>
        <v>0</v>
      </c>
      <c r="AB29" s="116">
        <f t="shared" si="11"/>
        <v>0</v>
      </c>
      <c r="AC29" s="121">
        <f t="shared" si="12"/>
        <v>0</v>
      </c>
    </row>
    <row r="30" spans="1:29" ht="15.75">
      <c r="A30" s="255"/>
      <c r="B30" s="133" t="s">
        <v>45</v>
      </c>
      <c r="C30" s="95">
        <v>74394501.461397856</v>
      </c>
      <c r="D30" s="20"/>
      <c r="E30" s="96">
        <f t="shared" si="0"/>
        <v>74394501.461397856</v>
      </c>
      <c r="F30" s="95">
        <v>1758925.3700000013</v>
      </c>
      <c r="G30" s="20"/>
      <c r="H30" s="96">
        <f t="shared" si="1"/>
        <v>1758925.3700000013</v>
      </c>
      <c r="I30" s="95">
        <v>0</v>
      </c>
      <c r="J30" s="20"/>
      <c r="K30" s="96">
        <f t="shared" si="2"/>
        <v>0</v>
      </c>
      <c r="L30" s="95">
        <v>687901.68</v>
      </c>
      <c r="M30" s="20"/>
      <c r="N30" s="96">
        <f t="shared" si="3"/>
        <v>687901.68</v>
      </c>
      <c r="O30" s="95">
        <v>395344</v>
      </c>
      <c r="P30" s="20"/>
      <c r="Q30" s="96">
        <f t="shared" si="4"/>
        <v>395344</v>
      </c>
      <c r="R30" s="95">
        <v>67263251.241397858</v>
      </c>
      <c r="S30" s="20"/>
      <c r="T30" s="96">
        <f t="shared" si="5"/>
        <v>67263251.241397858</v>
      </c>
      <c r="U30" s="221">
        <f t="shared" si="13"/>
        <v>0</v>
      </c>
      <c r="W30" s="133" t="s">
        <v>45</v>
      </c>
      <c r="X30" s="114">
        <f t="shared" si="7"/>
        <v>0</v>
      </c>
      <c r="Y30" s="4">
        <f t="shared" si="8"/>
        <v>0</v>
      </c>
      <c r="Z30" s="122">
        <f t="shared" si="9"/>
        <v>0</v>
      </c>
      <c r="AA30" s="4">
        <f t="shared" si="10"/>
        <v>0</v>
      </c>
      <c r="AB30" s="116">
        <f t="shared" si="11"/>
        <v>0</v>
      </c>
      <c r="AC30" s="121">
        <f t="shared" si="12"/>
        <v>0</v>
      </c>
    </row>
    <row r="31" spans="1:29" ht="15.75">
      <c r="A31" s="255"/>
      <c r="B31" s="133" t="s">
        <v>46</v>
      </c>
      <c r="C31" s="95">
        <v>146380997.06999826</v>
      </c>
      <c r="D31" s="20"/>
      <c r="E31" s="96">
        <f t="shared" si="0"/>
        <v>146380997.06999826</v>
      </c>
      <c r="F31" s="95">
        <v>858257.98000000045</v>
      </c>
      <c r="G31" s="20"/>
      <c r="H31" s="96">
        <f t="shared" si="1"/>
        <v>858257.98000000045</v>
      </c>
      <c r="I31" s="95">
        <v>0</v>
      </c>
      <c r="J31" s="20"/>
      <c r="K31" s="96">
        <f t="shared" si="2"/>
        <v>0</v>
      </c>
      <c r="L31" s="95">
        <v>256421.54</v>
      </c>
      <c r="M31" s="20"/>
      <c r="N31" s="96">
        <f t="shared" si="3"/>
        <v>256421.54</v>
      </c>
      <c r="O31" s="95">
        <v>712590.8</v>
      </c>
      <c r="P31" s="20"/>
      <c r="Q31" s="96">
        <f t="shared" si="4"/>
        <v>712590.8</v>
      </c>
      <c r="R31" s="95">
        <v>139359928.89999828</v>
      </c>
      <c r="S31" s="20"/>
      <c r="T31" s="96">
        <f t="shared" si="5"/>
        <v>139359928.89999828</v>
      </c>
      <c r="U31" s="221">
        <f t="shared" si="13"/>
        <v>0</v>
      </c>
      <c r="W31" s="133" t="s">
        <v>46</v>
      </c>
      <c r="X31" s="114">
        <f t="shared" si="7"/>
        <v>0</v>
      </c>
      <c r="Y31" s="4">
        <f t="shared" si="8"/>
        <v>0</v>
      </c>
      <c r="Z31" s="122">
        <f t="shared" si="9"/>
        <v>0</v>
      </c>
      <c r="AA31" s="4">
        <f t="shared" si="10"/>
        <v>0</v>
      </c>
      <c r="AB31" s="4">
        <f t="shared" si="11"/>
        <v>0</v>
      </c>
      <c r="AC31" s="121">
        <f t="shared" si="12"/>
        <v>0</v>
      </c>
    </row>
    <row r="32" spans="1:29" ht="15.75">
      <c r="A32" s="255"/>
      <c r="B32" s="133" t="s">
        <v>47</v>
      </c>
      <c r="C32" s="95">
        <v>39310791.970000155</v>
      </c>
      <c r="D32" s="20"/>
      <c r="E32" s="96">
        <f t="shared" si="0"/>
        <v>39310791.970000155</v>
      </c>
      <c r="F32" s="95">
        <v>220595.07</v>
      </c>
      <c r="G32" s="20"/>
      <c r="H32" s="96">
        <f t="shared" si="1"/>
        <v>220595.07</v>
      </c>
      <c r="I32" s="95">
        <v>0</v>
      </c>
      <c r="J32" s="20"/>
      <c r="K32" s="96">
        <f t="shared" si="2"/>
        <v>0</v>
      </c>
      <c r="L32" s="95">
        <v>68185.930000000008</v>
      </c>
      <c r="M32" s="20"/>
      <c r="N32" s="96">
        <f t="shared" si="3"/>
        <v>68185.930000000008</v>
      </c>
      <c r="O32" s="95">
        <v>55108.11</v>
      </c>
      <c r="P32" s="20"/>
      <c r="Q32" s="96">
        <f t="shared" si="4"/>
        <v>55108.11</v>
      </c>
      <c r="R32" s="95">
        <v>37588861.350000151</v>
      </c>
      <c r="S32" s="20"/>
      <c r="T32" s="96">
        <f t="shared" si="5"/>
        <v>37588861.350000151</v>
      </c>
      <c r="U32" s="221">
        <f t="shared" si="13"/>
        <v>0</v>
      </c>
      <c r="W32" s="133" t="s">
        <v>47</v>
      </c>
      <c r="X32" s="114">
        <f t="shared" si="7"/>
        <v>0</v>
      </c>
      <c r="Y32" s="4">
        <f t="shared" si="8"/>
        <v>0</v>
      </c>
      <c r="Z32" s="122">
        <f t="shared" si="9"/>
        <v>0</v>
      </c>
      <c r="AA32" s="4">
        <f t="shared" si="10"/>
        <v>0</v>
      </c>
      <c r="AB32" s="4">
        <f t="shared" si="11"/>
        <v>0</v>
      </c>
      <c r="AC32" s="121">
        <f t="shared" si="12"/>
        <v>0</v>
      </c>
    </row>
    <row r="33" spans="1:29" ht="15.75">
      <c r="A33" s="255"/>
      <c r="B33" s="133" t="s">
        <v>48</v>
      </c>
      <c r="C33" s="95">
        <v>128316903.95999859</v>
      </c>
      <c r="D33" s="20"/>
      <c r="E33" s="96">
        <f t="shared" si="0"/>
        <v>128316903.95999859</v>
      </c>
      <c r="F33" s="95">
        <v>415986.81999999995</v>
      </c>
      <c r="G33" s="20"/>
      <c r="H33" s="96">
        <f t="shared" si="1"/>
        <v>415986.81999999995</v>
      </c>
      <c r="I33" s="95">
        <v>0</v>
      </c>
      <c r="J33" s="20"/>
      <c r="K33" s="96">
        <f t="shared" si="2"/>
        <v>0</v>
      </c>
      <c r="L33" s="95">
        <v>83919.53</v>
      </c>
      <c r="M33" s="20"/>
      <c r="N33" s="96">
        <f t="shared" si="3"/>
        <v>83919.53</v>
      </c>
      <c r="O33" s="95">
        <v>10276.879999999999</v>
      </c>
      <c r="P33" s="20"/>
      <c r="Q33" s="96">
        <f t="shared" si="4"/>
        <v>10276.879999999999</v>
      </c>
      <c r="R33" s="95">
        <v>125386848.77999859</v>
      </c>
      <c r="S33" s="20"/>
      <c r="T33" s="96">
        <f t="shared" si="5"/>
        <v>125386848.77999859</v>
      </c>
      <c r="U33" s="221">
        <f t="shared" si="13"/>
        <v>0</v>
      </c>
      <c r="W33" s="133" t="s">
        <v>48</v>
      </c>
      <c r="X33" s="114">
        <f t="shared" si="7"/>
        <v>0</v>
      </c>
      <c r="Y33" s="4">
        <f t="shared" si="8"/>
        <v>0</v>
      </c>
      <c r="Z33" s="122">
        <f t="shared" si="9"/>
        <v>0</v>
      </c>
      <c r="AA33" s="4">
        <f t="shared" si="10"/>
        <v>0</v>
      </c>
      <c r="AB33" s="4">
        <f t="shared" si="11"/>
        <v>0</v>
      </c>
      <c r="AC33" s="121">
        <f t="shared" si="12"/>
        <v>0</v>
      </c>
    </row>
    <row r="34" spans="1:29" ht="15.75">
      <c r="A34" s="255"/>
      <c r="B34" s="133" t="s">
        <v>49</v>
      </c>
      <c r="C34" s="95">
        <v>121360933.21999945</v>
      </c>
      <c r="D34" s="20"/>
      <c r="E34" s="96">
        <f t="shared" si="0"/>
        <v>121360933.21999945</v>
      </c>
      <c r="F34" s="95">
        <v>887894.22999999952</v>
      </c>
      <c r="G34" s="20"/>
      <c r="H34" s="96">
        <f t="shared" si="1"/>
        <v>887894.22999999952</v>
      </c>
      <c r="I34" s="95">
        <v>0</v>
      </c>
      <c r="J34" s="20"/>
      <c r="K34" s="96">
        <f t="shared" si="2"/>
        <v>0</v>
      </c>
      <c r="L34" s="95">
        <v>310060.31</v>
      </c>
      <c r="M34" s="20"/>
      <c r="N34" s="96">
        <f t="shared" si="3"/>
        <v>310060.31</v>
      </c>
      <c r="O34" s="95">
        <v>187565.38</v>
      </c>
      <c r="P34" s="20"/>
      <c r="Q34" s="96">
        <f t="shared" si="4"/>
        <v>187565.38</v>
      </c>
      <c r="R34" s="95">
        <v>116310654.67999946</v>
      </c>
      <c r="S34" s="20"/>
      <c r="T34" s="96">
        <f t="shared" si="5"/>
        <v>116310654.67999946</v>
      </c>
      <c r="U34" s="221">
        <f t="shared" si="13"/>
        <v>0</v>
      </c>
      <c r="W34" s="133" t="s">
        <v>49</v>
      </c>
      <c r="X34" s="114">
        <f t="shared" si="7"/>
        <v>0</v>
      </c>
      <c r="Y34" s="4">
        <f t="shared" si="8"/>
        <v>0</v>
      </c>
      <c r="Z34" s="122">
        <f t="shared" si="9"/>
        <v>0</v>
      </c>
      <c r="AA34" s="4">
        <f t="shared" si="10"/>
        <v>0</v>
      </c>
      <c r="AB34" s="4">
        <f t="shared" si="11"/>
        <v>0</v>
      </c>
      <c r="AC34" s="121">
        <f t="shared" si="12"/>
        <v>0</v>
      </c>
    </row>
    <row r="35" spans="1:29" ht="15.75">
      <c r="A35" s="256"/>
      <c r="B35" s="133" t="s">
        <v>50</v>
      </c>
      <c r="C35" s="95">
        <v>116568910.09999985</v>
      </c>
      <c r="D35" s="20"/>
      <c r="E35" s="96">
        <f t="shared" si="0"/>
        <v>116568910.09999985</v>
      </c>
      <c r="F35" s="95">
        <v>429257.33</v>
      </c>
      <c r="G35" s="20"/>
      <c r="H35" s="96">
        <f t="shared" si="1"/>
        <v>429257.33</v>
      </c>
      <c r="I35" s="95">
        <v>5763784.489999989</v>
      </c>
      <c r="J35" s="20"/>
      <c r="K35" s="96">
        <f t="shared" si="2"/>
        <v>5763784.489999989</v>
      </c>
      <c r="L35" s="95">
        <v>193740.45</v>
      </c>
      <c r="M35" s="20"/>
      <c r="N35" s="96">
        <f t="shared" si="3"/>
        <v>193740.45</v>
      </c>
      <c r="O35" s="95">
        <v>232585.28</v>
      </c>
      <c r="P35" s="20"/>
      <c r="Q35" s="96">
        <f t="shared" si="4"/>
        <v>232585.28</v>
      </c>
      <c r="R35" s="95">
        <v>119803032.25999989</v>
      </c>
      <c r="S35" s="20"/>
      <c r="T35" s="96">
        <f t="shared" si="5"/>
        <v>119803032.25999989</v>
      </c>
      <c r="U35" s="221">
        <f t="shared" si="13"/>
        <v>0</v>
      </c>
      <c r="W35" s="134" t="s">
        <v>50</v>
      </c>
      <c r="X35" s="114">
        <f t="shared" si="7"/>
        <v>0</v>
      </c>
      <c r="Y35" s="4">
        <f t="shared" si="8"/>
        <v>0</v>
      </c>
      <c r="Z35" s="122">
        <f t="shared" si="9"/>
        <v>0</v>
      </c>
      <c r="AA35" s="4">
        <f t="shared" si="10"/>
        <v>0</v>
      </c>
      <c r="AB35" s="4">
        <f t="shared" si="11"/>
        <v>0</v>
      </c>
      <c r="AC35" s="121">
        <f t="shared" si="12"/>
        <v>0</v>
      </c>
    </row>
    <row r="36" spans="1:29" ht="15.75" customHeight="1">
      <c r="A36" s="254">
        <v>42648</v>
      </c>
      <c r="B36" s="132" t="s">
        <v>42</v>
      </c>
      <c r="C36" s="92">
        <v>56065588.089999355</v>
      </c>
      <c r="D36" s="93"/>
      <c r="E36" s="94">
        <f t="shared" si="0"/>
        <v>56065588.089999355</v>
      </c>
      <c r="F36" s="92">
        <v>532765.43000000017</v>
      </c>
      <c r="G36" s="93"/>
      <c r="H36" s="94">
        <f t="shared" si="1"/>
        <v>532765.43000000017</v>
      </c>
      <c r="I36" s="92">
        <v>0</v>
      </c>
      <c r="J36" s="93"/>
      <c r="K36" s="94">
        <f t="shared" si="2"/>
        <v>0</v>
      </c>
      <c r="L36" s="92">
        <v>431128.68999999994</v>
      </c>
      <c r="M36" s="93"/>
      <c r="N36" s="94">
        <f t="shared" si="3"/>
        <v>431128.68999999994</v>
      </c>
      <c r="O36" s="92">
        <v>353004.63</v>
      </c>
      <c r="P36" s="93"/>
      <c r="Q36" s="94">
        <f t="shared" si="4"/>
        <v>353004.63</v>
      </c>
      <c r="R36" s="92">
        <v>52981878.029999353</v>
      </c>
      <c r="S36" s="93"/>
      <c r="T36" s="94">
        <f t="shared" si="5"/>
        <v>52981878.029999353</v>
      </c>
      <c r="U36" s="220">
        <f t="shared" si="13"/>
        <v>0</v>
      </c>
      <c r="W36" s="132" t="s">
        <v>42</v>
      </c>
      <c r="X36" s="110">
        <f t="shared" si="7"/>
        <v>0</v>
      </c>
      <c r="Y36" s="111">
        <f t="shared" si="8"/>
        <v>0</v>
      </c>
      <c r="Z36" s="111">
        <f t="shared" si="9"/>
        <v>0</v>
      </c>
      <c r="AA36" s="111">
        <f t="shared" si="10"/>
        <v>0</v>
      </c>
      <c r="AB36" s="111">
        <f t="shared" si="11"/>
        <v>0</v>
      </c>
      <c r="AC36" s="123">
        <f t="shared" si="12"/>
        <v>0</v>
      </c>
    </row>
    <row r="37" spans="1:29" ht="15.75">
      <c r="A37" s="255"/>
      <c r="B37" s="133" t="s">
        <v>43</v>
      </c>
      <c r="C37" s="95">
        <v>61388085.060000211</v>
      </c>
      <c r="D37" s="20"/>
      <c r="E37" s="96">
        <f t="shared" si="0"/>
        <v>61388085.060000211</v>
      </c>
      <c r="F37" s="95">
        <v>0</v>
      </c>
      <c r="G37" s="20"/>
      <c r="H37" s="96">
        <f t="shared" si="1"/>
        <v>0</v>
      </c>
      <c r="I37" s="95">
        <v>0</v>
      </c>
      <c r="J37" s="20"/>
      <c r="K37" s="96">
        <f t="shared" si="2"/>
        <v>0</v>
      </c>
      <c r="L37" s="95">
        <v>60278.36</v>
      </c>
      <c r="M37" s="20"/>
      <c r="N37" s="96">
        <f t="shared" si="3"/>
        <v>60278.36</v>
      </c>
      <c r="O37" s="95">
        <v>10381.19</v>
      </c>
      <c r="P37" s="20"/>
      <c r="Q37" s="96">
        <f t="shared" si="4"/>
        <v>10381.19</v>
      </c>
      <c r="R37" s="95">
        <v>60250424.79000023</v>
      </c>
      <c r="S37" s="20"/>
      <c r="T37" s="96">
        <f t="shared" si="5"/>
        <v>60250424.79000023</v>
      </c>
      <c r="U37" s="221">
        <f t="shared" si="13"/>
        <v>0</v>
      </c>
      <c r="W37" s="133" t="s">
        <v>43</v>
      </c>
      <c r="X37" s="114">
        <f t="shared" si="7"/>
        <v>0</v>
      </c>
      <c r="Y37" s="115">
        <f t="shared" si="8"/>
        <v>0</v>
      </c>
      <c r="Z37" s="115">
        <f t="shared" si="9"/>
        <v>0</v>
      </c>
      <c r="AA37" s="115">
        <f t="shared" si="10"/>
        <v>0</v>
      </c>
      <c r="AB37" s="115">
        <f t="shared" si="11"/>
        <v>0</v>
      </c>
      <c r="AC37" s="121">
        <f t="shared" si="12"/>
        <v>0</v>
      </c>
    </row>
    <row r="38" spans="1:29" ht="15.75">
      <c r="A38" s="255"/>
      <c r="B38" s="104" t="s">
        <v>44</v>
      </c>
      <c r="C38" s="95">
        <v>107703647.1399942</v>
      </c>
      <c r="D38" s="20"/>
      <c r="E38" s="96">
        <f t="shared" si="0"/>
        <v>107703647.1399942</v>
      </c>
      <c r="F38" s="95">
        <v>240682.07</v>
      </c>
      <c r="G38" s="20"/>
      <c r="H38" s="96">
        <f t="shared" si="1"/>
        <v>240682.07</v>
      </c>
      <c r="I38" s="95">
        <v>4189990.4399999972</v>
      </c>
      <c r="J38" s="20"/>
      <c r="K38" s="96">
        <f t="shared" si="2"/>
        <v>4189990.4399999972</v>
      </c>
      <c r="L38" s="95">
        <v>268756.77</v>
      </c>
      <c r="M38" s="20"/>
      <c r="N38" s="96">
        <f t="shared" si="3"/>
        <v>268756.77</v>
      </c>
      <c r="O38" s="95">
        <v>119686.98</v>
      </c>
      <c r="P38" s="20"/>
      <c r="Q38" s="96">
        <f t="shared" si="4"/>
        <v>119686.98</v>
      </c>
      <c r="R38" s="95">
        <v>109507837.04999426</v>
      </c>
      <c r="S38" s="20"/>
      <c r="T38" s="96">
        <f t="shared" si="5"/>
        <v>109507837.04999426</v>
      </c>
      <c r="U38" s="221">
        <f t="shared" si="13"/>
        <v>0</v>
      </c>
      <c r="W38" s="104" t="s">
        <v>44</v>
      </c>
      <c r="X38" s="114">
        <f t="shared" si="7"/>
        <v>0</v>
      </c>
      <c r="Y38" s="115">
        <f t="shared" si="8"/>
        <v>0</v>
      </c>
      <c r="Z38" s="115">
        <f t="shared" si="9"/>
        <v>0</v>
      </c>
      <c r="AA38" s="115">
        <f t="shared" si="10"/>
        <v>0</v>
      </c>
      <c r="AB38" s="115">
        <f t="shared" si="11"/>
        <v>0</v>
      </c>
      <c r="AC38" s="121">
        <f t="shared" si="12"/>
        <v>0</v>
      </c>
    </row>
    <row r="39" spans="1:29" ht="15.75">
      <c r="A39" s="255"/>
      <c r="B39" s="133" t="s">
        <v>45</v>
      </c>
      <c r="C39" s="95">
        <v>67263251.241397858</v>
      </c>
      <c r="D39" s="20"/>
      <c r="E39" s="96">
        <f t="shared" si="0"/>
        <v>67263251.241397858</v>
      </c>
      <c r="F39" s="95">
        <v>326462.64</v>
      </c>
      <c r="G39" s="20"/>
      <c r="H39" s="96">
        <f t="shared" si="1"/>
        <v>326462.64</v>
      </c>
      <c r="I39" s="95">
        <v>0</v>
      </c>
      <c r="J39" s="20"/>
      <c r="K39" s="96">
        <f t="shared" si="2"/>
        <v>0</v>
      </c>
      <c r="L39" s="95">
        <v>16136.439999999999</v>
      </c>
      <c r="M39" s="20"/>
      <c r="N39" s="96">
        <f t="shared" si="3"/>
        <v>16136.439999999999</v>
      </c>
      <c r="O39" s="95">
        <v>67301.8</v>
      </c>
      <c r="P39" s="20"/>
      <c r="Q39" s="96">
        <f t="shared" si="4"/>
        <v>67301.8</v>
      </c>
      <c r="R39" s="95">
        <v>65421816.061397851</v>
      </c>
      <c r="S39" s="20"/>
      <c r="T39" s="96">
        <f t="shared" si="5"/>
        <v>65421816.061397851</v>
      </c>
      <c r="U39" s="221">
        <f t="shared" si="13"/>
        <v>0</v>
      </c>
      <c r="W39" s="133" t="s">
        <v>45</v>
      </c>
      <c r="X39" s="114">
        <f t="shared" si="7"/>
        <v>0</v>
      </c>
      <c r="Y39" s="115">
        <f t="shared" si="8"/>
        <v>0</v>
      </c>
      <c r="Z39" s="115">
        <f t="shared" si="9"/>
        <v>0</v>
      </c>
      <c r="AA39" s="115">
        <f t="shared" si="10"/>
        <v>0</v>
      </c>
      <c r="AB39" s="115">
        <f t="shared" si="11"/>
        <v>0</v>
      </c>
      <c r="AC39" s="121">
        <f t="shared" si="12"/>
        <v>0</v>
      </c>
    </row>
    <row r="40" spans="1:29" ht="15.75">
      <c r="A40" s="255"/>
      <c r="B40" s="133" t="s">
        <v>46</v>
      </c>
      <c r="C40" s="95">
        <v>139359928.89999828</v>
      </c>
      <c r="D40" s="20"/>
      <c r="E40" s="96">
        <f t="shared" si="0"/>
        <v>139359928.89999828</v>
      </c>
      <c r="F40" s="95">
        <v>440024.31</v>
      </c>
      <c r="G40" s="20"/>
      <c r="H40" s="96">
        <f t="shared" si="1"/>
        <v>440024.31</v>
      </c>
      <c r="I40" s="95">
        <v>8293907.6999999993</v>
      </c>
      <c r="J40" s="20"/>
      <c r="K40" s="96">
        <f t="shared" si="2"/>
        <v>8293907.6999999993</v>
      </c>
      <c r="L40" s="95">
        <v>403400.32</v>
      </c>
      <c r="M40" s="20"/>
      <c r="N40" s="96">
        <f t="shared" si="3"/>
        <v>403400.32</v>
      </c>
      <c r="O40" s="95">
        <v>125867.24</v>
      </c>
      <c r="P40" s="20"/>
      <c r="Q40" s="96">
        <f t="shared" si="4"/>
        <v>125867.24</v>
      </c>
      <c r="R40" s="95">
        <v>139783103.83999828</v>
      </c>
      <c r="S40" s="20"/>
      <c r="T40" s="96">
        <f t="shared" si="5"/>
        <v>139783103.83999828</v>
      </c>
      <c r="U40" s="221">
        <f t="shared" si="13"/>
        <v>0</v>
      </c>
      <c r="W40" s="133" t="s">
        <v>46</v>
      </c>
      <c r="X40" s="114">
        <f t="shared" si="7"/>
        <v>0</v>
      </c>
      <c r="Y40" s="115">
        <f t="shared" si="8"/>
        <v>0</v>
      </c>
      <c r="Z40" s="115">
        <f t="shared" si="9"/>
        <v>0</v>
      </c>
      <c r="AA40" s="115">
        <f t="shared" si="10"/>
        <v>0</v>
      </c>
      <c r="AB40" s="115">
        <f t="shared" si="11"/>
        <v>0</v>
      </c>
      <c r="AC40" s="121">
        <f t="shared" si="12"/>
        <v>0</v>
      </c>
    </row>
    <row r="41" spans="1:29" ht="15.75">
      <c r="A41" s="255"/>
      <c r="B41" s="133" t="s">
        <v>47</v>
      </c>
      <c r="C41" s="95">
        <v>37588861.350000151</v>
      </c>
      <c r="D41" s="20"/>
      <c r="E41" s="96">
        <f t="shared" si="0"/>
        <v>37588861.350000151</v>
      </c>
      <c r="F41" s="95">
        <v>333626.13</v>
      </c>
      <c r="G41" s="20"/>
      <c r="H41" s="96">
        <f t="shared" si="1"/>
        <v>333626.13</v>
      </c>
      <c r="I41" s="95">
        <v>0</v>
      </c>
      <c r="J41" s="20"/>
      <c r="K41" s="96">
        <f t="shared" si="2"/>
        <v>0</v>
      </c>
      <c r="L41" s="95">
        <v>49825.71</v>
      </c>
      <c r="M41" s="20"/>
      <c r="N41" s="96">
        <f t="shared" si="3"/>
        <v>49825.71</v>
      </c>
      <c r="O41" s="95">
        <v>5707.04</v>
      </c>
      <c r="P41" s="20"/>
      <c r="Q41" s="96">
        <f t="shared" si="4"/>
        <v>5707.04</v>
      </c>
      <c r="R41" s="95">
        <v>36323938.240000151</v>
      </c>
      <c r="S41" s="20"/>
      <c r="T41" s="96">
        <f t="shared" si="5"/>
        <v>36323938.240000151</v>
      </c>
      <c r="U41" s="221">
        <f t="shared" si="13"/>
        <v>0</v>
      </c>
      <c r="W41" s="133" t="s">
        <v>47</v>
      </c>
      <c r="X41" s="114">
        <f t="shared" si="7"/>
        <v>0</v>
      </c>
      <c r="Y41" s="115">
        <f t="shared" si="8"/>
        <v>0</v>
      </c>
      <c r="Z41" s="115">
        <f t="shared" si="9"/>
        <v>0</v>
      </c>
      <c r="AA41" s="115">
        <f t="shared" si="10"/>
        <v>0</v>
      </c>
      <c r="AB41" s="115">
        <f t="shared" si="11"/>
        <v>0</v>
      </c>
      <c r="AC41" s="121">
        <f t="shared" si="12"/>
        <v>0</v>
      </c>
    </row>
    <row r="42" spans="1:29" ht="15.75">
      <c r="A42" s="255"/>
      <c r="B42" s="133" t="s">
        <v>48</v>
      </c>
      <c r="C42" s="95">
        <v>125386848.77999859</v>
      </c>
      <c r="D42" s="20"/>
      <c r="E42" s="96">
        <f t="shared" si="0"/>
        <v>125386848.77999859</v>
      </c>
      <c r="F42" s="95">
        <v>374008.80000000016</v>
      </c>
      <c r="G42" s="20"/>
      <c r="H42" s="96">
        <f t="shared" si="1"/>
        <v>374008.80000000016</v>
      </c>
      <c r="I42" s="95">
        <v>0</v>
      </c>
      <c r="J42" s="20"/>
      <c r="K42" s="96">
        <f t="shared" si="2"/>
        <v>0</v>
      </c>
      <c r="L42" s="95">
        <v>94067.73</v>
      </c>
      <c r="M42" s="20"/>
      <c r="N42" s="96">
        <f t="shared" si="3"/>
        <v>94067.73</v>
      </c>
      <c r="O42" s="95">
        <v>20078.650000000001</v>
      </c>
      <c r="P42" s="20"/>
      <c r="Q42" s="96">
        <f t="shared" si="4"/>
        <v>20078.650000000001</v>
      </c>
      <c r="R42" s="95">
        <v>122661641.9099986</v>
      </c>
      <c r="S42" s="20"/>
      <c r="T42" s="96">
        <f t="shared" si="5"/>
        <v>122661641.9099986</v>
      </c>
      <c r="U42" s="221">
        <f t="shared" si="13"/>
        <v>0</v>
      </c>
      <c r="W42" s="133" t="s">
        <v>48</v>
      </c>
      <c r="X42" s="114">
        <f t="shared" si="7"/>
        <v>0</v>
      </c>
      <c r="Y42" s="115">
        <f t="shared" si="8"/>
        <v>0</v>
      </c>
      <c r="Z42" s="115">
        <f t="shared" si="9"/>
        <v>0</v>
      </c>
      <c r="AA42" s="115">
        <f t="shared" si="10"/>
        <v>0</v>
      </c>
      <c r="AB42" s="115">
        <f t="shared" si="11"/>
        <v>0</v>
      </c>
      <c r="AC42" s="121">
        <f t="shared" si="12"/>
        <v>0</v>
      </c>
    </row>
    <row r="43" spans="1:29" ht="15.75">
      <c r="A43" s="255"/>
      <c r="B43" s="133" t="s">
        <v>49</v>
      </c>
      <c r="C43" s="95">
        <v>116310654.67999946</v>
      </c>
      <c r="D43" s="20"/>
      <c r="E43" s="96">
        <f t="shared" si="0"/>
        <v>116310654.67999946</v>
      </c>
      <c r="F43" s="95">
        <v>838874.73000000021</v>
      </c>
      <c r="G43" s="20"/>
      <c r="H43" s="96">
        <f t="shared" si="1"/>
        <v>838874.73000000021</v>
      </c>
      <c r="I43" s="95">
        <v>0</v>
      </c>
      <c r="J43" s="20"/>
      <c r="K43" s="96">
        <f t="shared" si="2"/>
        <v>0</v>
      </c>
      <c r="L43" s="95">
        <v>655150.82999999996</v>
      </c>
      <c r="M43" s="20"/>
      <c r="N43" s="96">
        <f t="shared" si="3"/>
        <v>655150.82999999996</v>
      </c>
      <c r="O43" s="95">
        <v>450550.02</v>
      </c>
      <c r="P43" s="20"/>
      <c r="Q43" s="96">
        <f t="shared" si="4"/>
        <v>450550.02</v>
      </c>
      <c r="R43" s="95">
        <v>111798833.26999944</v>
      </c>
      <c r="S43" s="20"/>
      <c r="T43" s="96">
        <f t="shared" si="5"/>
        <v>111798833.26999944</v>
      </c>
      <c r="U43" s="221">
        <f t="shared" si="13"/>
        <v>0</v>
      </c>
      <c r="W43" s="133" t="s">
        <v>49</v>
      </c>
      <c r="X43" s="114">
        <f t="shared" si="7"/>
        <v>0</v>
      </c>
      <c r="Y43" s="115">
        <f t="shared" si="8"/>
        <v>0</v>
      </c>
      <c r="Z43" s="115">
        <f t="shared" si="9"/>
        <v>0</v>
      </c>
      <c r="AA43" s="115">
        <f t="shared" si="10"/>
        <v>0</v>
      </c>
      <c r="AB43" s="115">
        <f t="shared" si="11"/>
        <v>0</v>
      </c>
      <c r="AC43" s="121">
        <f t="shared" si="12"/>
        <v>0</v>
      </c>
    </row>
    <row r="44" spans="1:29" ht="15.75">
      <c r="A44" s="256"/>
      <c r="B44" s="134" t="s">
        <v>50</v>
      </c>
      <c r="C44" s="97">
        <v>119803032.25999989</v>
      </c>
      <c r="D44" s="98"/>
      <c r="E44" s="99">
        <f t="shared" si="0"/>
        <v>119803032.25999989</v>
      </c>
      <c r="F44" s="97">
        <v>475262.53</v>
      </c>
      <c r="G44" s="98"/>
      <c r="H44" s="99">
        <f t="shared" si="1"/>
        <v>475262.53</v>
      </c>
      <c r="I44" s="97">
        <v>0</v>
      </c>
      <c r="J44" s="98"/>
      <c r="K44" s="99">
        <f t="shared" si="2"/>
        <v>0</v>
      </c>
      <c r="L44" s="97">
        <v>332747.27999999997</v>
      </c>
      <c r="M44" s="98"/>
      <c r="N44" s="99">
        <f t="shared" si="3"/>
        <v>332747.27999999997</v>
      </c>
      <c r="O44" s="97">
        <v>454322.38000000006</v>
      </c>
      <c r="P44" s="98"/>
      <c r="Q44" s="99">
        <f t="shared" si="4"/>
        <v>454322.38000000006</v>
      </c>
      <c r="R44" s="97">
        <v>116354094.42999989</v>
      </c>
      <c r="S44" s="98"/>
      <c r="T44" s="99">
        <f t="shared" si="5"/>
        <v>116354094.42999989</v>
      </c>
      <c r="U44" s="222">
        <f t="shared" si="13"/>
        <v>0</v>
      </c>
      <c r="W44" s="134" t="s">
        <v>50</v>
      </c>
      <c r="X44" s="118">
        <f t="shared" si="7"/>
        <v>0</v>
      </c>
      <c r="Y44" s="119">
        <f t="shared" si="8"/>
        <v>0</v>
      </c>
      <c r="Z44" s="119">
        <f t="shared" si="9"/>
        <v>0</v>
      </c>
      <c r="AA44" s="119">
        <f t="shared" si="10"/>
        <v>0</v>
      </c>
      <c r="AB44" s="119">
        <f t="shared" si="11"/>
        <v>0</v>
      </c>
      <c r="AC44" s="124">
        <f t="shared" si="12"/>
        <v>0</v>
      </c>
    </row>
    <row r="45" spans="1:29" ht="15.75" customHeight="1">
      <c r="A45" s="254">
        <v>42649</v>
      </c>
      <c r="B45" s="133" t="s">
        <v>42</v>
      </c>
      <c r="C45" s="95">
        <v>52981878.029999353</v>
      </c>
      <c r="D45" s="20"/>
      <c r="E45" s="96">
        <f t="shared" si="0"/>
        <v>52981878.029999353</v>
      </c>
      <c r="F45" s="95">
        <v>0</v>
      </c>
      <c r="G45" s="20"/>
      <c r="H45" s="96">
        <f t="shared" si="1"/>
        <v>0</v>
      </c>
      <c r="I45" s="95">
        <v>3695072.7800000003</v>
      </c>
      <c r="J45" s="20"/>
      <c r="K45" s="96">
        <f t="shared" si="2"/>
        <v>3695072.7800000003</v>
      </c>
      <c r="L45" s="95">
        <v>177211.37</v>
      </c>
      <c r="M45" s="20"/>
      <c r="N45" s="96">
        <f t="shared" si="3"/>
        <v>177211.37</v>
      </c>
      <c r="O45" s="95">
        <v>97560.46</v>
      </c>
      <c r="P45" s="20"/>
      <c r="Q45" s="96">
        <f t="shared" si="4"/>
        <v>97560.46</v>
      </c>
      <c r="R45" s="95">
        <v>55858576.39999935</v>
      </c>
      <c r="S45" s="20"/>
      <c r="T45" s="96">
        <f t="shared" si="5"/>
        <v>55858576.39999935</v>
      </c>
      <c r="U45" s="221">
        <f t="shared" si="13"/>
        <v>0</v>
      </c>
      <c r="W45" s="132" t="s">
        <v>42</v>
      </c>
      <c r="X45" s="110">
        <f t="shared" si="7"/>
        <v>0</v>
      </c>
      <c r="Y45" s="111">
        <f t="shared" si="8"/>
        <v>0</v>
      </c>
      <c r="Z45" s="111">
        <f t="shared" si="9"/>
        <v>0</v>
      </c>
      <c r="AA45" s="111">
        <f t="shared" si="10"/>
        <v>0</v>
      </c>
      <c r="AB45" s="111">
        <f t="shared" si="11"/>
        <v>0</v>
      </c>
      <c r="AC45" s="123">
        <f t="shared" si="12"/>
        <v>0</v>
      </c>
    </row>
    <row r="46" spans="1:29" ht="15.75">
      <c r="A46" s="255"/>
      <c r="B46" s="133" t="s">
        <v>43</v>
      </c>
      <c r="C46" s="95">
        <v>60250424.79000023</v>
      </c>
      <c r="D46" s="90"/>
      <c r="E46" s="96">
        <f t="shared" si="0"/>
        <v>60250424.79000023</v>
      </c>
      <c r="F46" s="95">
        <v>0</v>
      </c>
      <c r="G46" s="6"/>
      <c r="H46" s="96">
        <f t="shared" si="1"/>
        <v>0</v>
      </c>
      <c r="I46" s="95">
        <v>0</v>
      </c>
      <c r="J46" s="20"/>
      <c r="K46" s="96">
        <f t="shared" si="2"/>
        <v>0</v>
      </c>
      <c r="L46" s="95">
        <v>32922.97</v>
      </c>
      <c r="M46" s="20"/>
      <c r="N46" s="96">
        <f t="shared" si="3"/>
        <v>32922.97</v>
      </c>
      <c r="O46" s="95">
        <v>4293.32</v>
      </c>
      <c r="P46" s="6"/>
      <c r="Q46" s="96">
        <f t="shared" si="4"/>
        <v>4293.32</v>
      </c>
      <c r="R46" s="95">
        <v>59502327.800000228</v>
      </c>
      <c r="S46" s="6"/>
      <c r="T46" s="96">
        <f t="shared" si="5"/>
        <v>59502327.800000228</v>
      </c>
      <c r="U46" s="221">
        <f t="shared" si="13"/>
        <v>0</v>
      </c>
      <c r="W46" s="133" t="s">
        <v>43</v>
      </c>
      <c r="X46" s="114">
        <f t="shared" si="7"/>
        <v>0</v>
      </c>
      <c r="Y46" s="115">
        <f t="shared" si="8"/>
        <v>0</v>
      </c>
      <c r="Z46" s="115">
        <f t="shared" si="9"/>
        <v>0</v>
      </c>
      <c r="AA46" s="115">
        <f t="shared" si="10"/>
        <v>0</v>
      </c>
      <c r="AB46" s="115">
        <f t="shared" si="11"/>
        <v>0</v>
      </c>
      <c r="AC46" s="121">
        <f t="shared" si="12"/>
        <v>0</v>
      </c>
    </row>
    <row r="47" spans="1:29" ht="15.75">
      <c r="A47" s="255"/>
      <c r="B47" s="104" t="s">
        <v>44</v>
      </c>
      <c r="C47" s="95">
        <v>109507837.04999426</v>
      </c>
      <c r="D47" s="6"/>
      <c r="E47" s="96">
        <f t="shared" si="0"/>
        <v>109507837.04999426</v>
      </c>
      <c r="F47" s="95">
        <v>238580.56</v>
      </c>
      <c r="G47" s="6"/>
      <c r="H47" s="96">
        <f t="shared" si="1"/>
        <v>238580.56</v>
      </c>
      <c r="I47" s="95">
        <v>0</v>
      </c>
      <c r="J47" s="20"/>
      <c r="K47" s="96">
        <f t="shared" si="2"/>
        <v>0</v>
      </c>
      <c r="L47" s="95">
        <v>233698.46</v>
      </c>
      <c r="M47" s="20"/>
      <c r="N47" s="96">
        <f t="shared" si="3"/>
        <v>233698.46</v>
      </c>
      <c r="O47" s="95">
        <v>60247.12</v>
      </c>
      <c r="P47" s="6"/>
      <c r="Q47" s="96">
        <f t="shared" si="4"/>
        <v>60247.12</v>
      </c>
      <c r="R47" s="95">
        <v>106219032.86999421</v>
      </c>
      <c r="S47" s="6"/>
      <c r="T47" s="96">
        <f t="shared" si="5"/>
        <v>106219032.86999421</v>
      </c>
      <c r="U47" s="221">
        <f t="shared" si="13"/>
        <v>0</v>
      </c>
      <c r="W47" s="104" t="s">
        <v>44</v>
      </c>
      <c r="X47" s="114">
        <f t="shared" si="7"/>
        <v>0</v>
      </c>
      <c r="Y47" s="115">
        <f t="shared" si="8"/>
        <v>0</v>
      </c>
      <c r="Z47" s="115">
        <f t="shared" si="9"/>
        <v>0</v>
      </c>
      <c r="AA47" s="115">
        <f t="shared" si="10"/>
        <v>0</v>
      </c>
      <c r="AB47" s="115">
        <f t="shared" si="11"/>
        <v>0</v>
      </c>
      <c r="AC47" s="121">
        <f t="shared" si="12"/>
        <v>0</v>
      </c>
    </row>
    <row r="48" spans="1:29" ht="15.75">
      <c r="A48" s="255"/>
      <c r="B48" s="133" t="s">
        <v>45</v>
      </c>
      <c r="C48" s="95">
        <v>65421816.061397851</v>
      </c>
      <c r="D48" s="6"/>
      <c r="E48" s="96">
        <f t="shared" si="0"/>
        <v>65421816.061397851</v>
      </c>
      <c r="F48" s="95">
        <v>0</v>
      </c>
      <c r="G48" s="6"/>
      <c r="H48" s="96">
        <f t="shared" si="1"/>
        <v>0</v>
      </c>
      <c r="I48" s="95">
        <v>0</v>
      </c>
      <c r="J48" s="20"/>
      <c r="K48" s="96">
        <f t="shared" si="2"/>
        <v>0</v>
      </c>
      <c r="L48" s="95">
        <v>125893.85</v>
      </c>
      <c r="M48" s="20"/>
      <c r="N48" s="96">
        <f t="shared" si="3"/>
        <v>125893.85</v>
      </c>
      <c r="O48" s="95">
        <v>492180.24</v>
      </c>
      <c r="P48" s="6"/>
      <c r="Q48" s="96">
        <f t="shared" si="4"/>
        <v>492180.24</v>
      </c>
      <c r="R48" s="95">
        <v>64151749.401397847</v>
      </c>
      <c r="S48" s="6"/>
      <c r="T48" s="96">
        <f t="shared" si="5"/>
        <v>64151749.401397847</v>
      </c>
      <c r="U48" s="221">
        <f t="shared" si="13"/>
        <v>0</v>
      </c>
      <c r="W48" s="133" t="s">
        <v>45</v>
      </c>
      <c r="X48" s="114">
        <f t="shared" si="7"/>
        <v>0</v>
      </c>
      <c r="Y48" s="115">
        <f t="shared" si="8"/>
        <v>0</v>
      </c>
      <c r="Z48" s="115">
        <f t="shared" si="9"/>
        <v>0</v>
      </c>
      <c r="AA48" s="115">
        <f t="shared" si="10"/>
        <v>0</v>
      </c>
      <c r="AB48" s="115">
        <f t="shared" si="11"/>
        <v>0</v>
      </c>
      <c r="AC48" s="121">
        <f t="shared" si="12"/>
        <v>0</v>
      </c>
    </row>
    <row r="49" spans="1:29" ht="15.75">
      <c r="A49" s="255"/>
      <c r="B49" s="133" t="s">
        <v>46</v>
      </c>
      <c r="C49" s="95">
        <v>139783103.83999828</v>
      </c>
      <c r="D49" s="6"/>
      <c r="E49" s="96">
        <f t="shared" si="0"/>
        <v>139783103.83999828</v>
      </c>
      <c r="F49" s="95">
        <v>197475.83999999997</v>
      </c>
      <c r="G49" s="6"/>
      <c r="H49" s="96">
        <f t="shared" si="1"/>
        <v>197475.83999999997</v>
      </c>
      <c r="I49" s="95">
        <v>0</v>
      </c>
      <c r="J49" s="20"/>
      <c r="K49" s="96">
        <f t="shared" si="2"/>
        <v>0</v>
      </c>
      <c r="L49" s="95">
        <v>269797.99</v>
      </c>
      <c r="M49" s="20"/>
      <c r="N49" s="96">
        <f t="shared" si="3"/>
        <v>269797.99</v>
      </c>
      <c r="O49" s="95">
        <v>135905.93</v>
      </c>
      <c r="P49" s="6"/>
      <c r="Q49" s="96">
        <f t="shared" si="4"/>
        <v>135905.93</v>
      </c>
      <c r="R49" s="95">
        <v>136692031.95999828</v>
      </c>
      <c r="S49" s="6"/>
      <c r="T49" s="96">
        <f t="shared" si="5"/>
        <v>136692031.95999828</v>
      </c>
      <c r="U49" s="221">
        <f t="shared" si="13"/>
        <v>0</v>
      </c>
      <c r="W49" s="133" t="s">
        <v>46</v>
      </c>
      <c r="X49" s="114">
        <f t="shared" si="7"/>
        <v>0</v>
      </c>
      <c r="Y49" s="115">
        <f t="shared" si="8"/>
        <v>0</v>
      </c>
      <c r="Z49" s="115">
        <f t="shared" si="9"/>
        <v>0</v>
      </c>
      <c r="AA49" s="115">
        <f t="shared" si="10"/>
        <v>0</v>
      </c>
      <c r="AB49" s="115">
        <f t="shared" si="11"/>
        <v>0</v>
      </c>
      <c r="AC49" s="121">
        <f t="shared" si="12"/>
        <v>0</v>
      </c>
    </row>
    <row r="50" spans="1:29" ht="15.75">
      <c r="A50" s="255"/>
      <c r="B50" s="133" t="s">
        <v>47</v>
      </c>
      <c r="C50" s="95">
        <v>36323938.240000151</v>
      </c>
      <c r="D50" s="6"/>
      <c r="E50" s="96">
        <f t="shared" si="0"/>
        <v>36323938.240000151</v>
      </c>
      <c r="F50" s="95">
        <v>174805.12</v>
      </c>
      <c r="G50" s="6"/>
      <c r="H50" s="96">
        <f t="shared" si="1"/>
        <v>174805.12</v>
      </c>
      <c r="I50" s="95">
        <v>0</v>
      </c>
      <c r="J50" s="20"/>
      <c r="K50" s="96">
        <f t="shared" si="2"/>
        <v>0</v>
      </c>
      <c r="L50" s="95">
        <v>240100.01999999996</v>
      </c>
      <c r="M50" s="20"/>
      <c r="N50" s="96">
        <f t="shared" si="3"/>
        <v>240100.01999999996</v>
      </c>
      <c r="O50" s="95">
        <v>270062.67</v>
      </c>
      <c r="P50" s="6"/>
      <c r="Q50" s="96">
        <f t="shared" si="4"/>
        <v>270062.67</v>
      </c>
      <c r="R50" s="95">
        <v>34908225.96000015</v>
      </c>
      <c r="S50" s="6"/>
      <c r="T50" s="96">
        <f t="shared" si="5"/>
        <v>34908225.96000015</v>
      </c>
      <c r="U50" s="221">
        <f t="shared" si="13"/>
        <v>0</v>
      </c>
      <c r="W50" s="133" t="s">
        <v>47</v>
      </c>
      <c r="X50" s="114">
        <f t="shared" si="7"/>
        <v>0</v>
      </c>
      <c r="Y50" s="115">
        <f t="shared" si="8"/>
        <v>0</v>
      </c>
      <c r="Z50" s="115">
        <f t="shared" si="9"/>
        <v>0</v>
      </c>
      <c r="AA50" s="115">
        <f t="shared" si="10"/>
        <v>0</v>
      </c>
      <c r="AB50" s="115">
        <f t="shared" si="11"/>
        <v>0</v>
      </c>
      <c r="AC50" s="121">
        <f t="shared" si="12"/>
        <v>0</v>
      </c>
    </row>
    <row r="51" spans="1:29" ht="15.75">
      <c r="A51" s="255"/>
      <c r="B51" s="133" t="s">
        <v>48</v>
      </c>
      <c r="C51" s="95">
        <v>122661641.9099986</v>
      </c>
      <c r="D51" s="6"/>
      <c r="E51" s="96">
        <f t="shared" si="0"/>
        <v>122661641.9099986</v>
      </c>
      <c r="F51" s="95">
        <v>227934.01</v>
      </c>
      <c r="G51" s="6"/>
      <c r="H51" s="96">
        <f t="shared" si="1"/>
        <v>227934.01</v>
      </c>
      <c r="I51" s="95">
        <v>7636667.2899999898</v>
      </c>
      <c r="J51" s="20"/>
      <c r="K51" s="96">
        <f t="shared" si="2"/>
        <v>7636667.2899999898</v>
      </c>
      <c r="L51" s="95">
        <v>135381.61000000002</v>
      </c>
      <c r="M51" s="20"/>
      <c r="N51" s="96">
        <f t="shared" si="3"/>
        <v>135381.61000000002</v>
      </c>
      <c r="O51" s="95">
        <v>101660.40000000001</v>
      </c>
      <c r="P51" s="6"/>
      <c r="Q51" s="96">
        <f t="shared" si="4"/>
        <v>101660.40000000001</v>
      </c>
      <c r="R51" s="95">
        <v>128010893.88999858</v>
      </c>
      <c r="S51" s="6"/>
      <c r="T51" s="96">
        <f t="shared" si="5"/>
        <v>128010893.88999858</v>
      </c>
      <c r="U51" s="221">
        <f t="shared" si="13"/>
        <v>0</v>
      </c>
      <c r="W51" s="133" t="s">
        <v>48</v>
      </c>
      <c r="X51" s="114">
        <f t="shared" si="7"/>
        <v>0</v>
      </c>
      <c r="Y51" s="115">
        <f t="shared" si="8"/>
        <v>0</v>
      </c>
      <c r="Z51" s="115">
        <f t="shared" si="9"/>
        <v>0</v>
      </c>
      <c r="AA51" s="115">
        <f t="shared" si="10"/>
        <v>0</v>
      </c>
      <c r="AB51" s="115">
        <f t="shared" si="11"/>
        <v>0</v>
      </c>
      <c r="AC51" s="121">
        <f t="shared" si="12"/>
        <v>0</v>
      </c>
    </row>
    <row r="52" spans="1:29" ht="15.75">
      <c r="A52" s="255"/>
      <c r="B52" s="133" t="s">
        <v>49</v>
      </c>
      <c r="C52" s="95"/>
      <c r="D52" s="6"/>
      <c r="E52" s="96">
        <f t="shared" si="0"/>
        <v>0</v>
      </c>
      <c r="F52" s="95"/>
      <c r="G52" s="6"/>
      <c r="H52" s="96">
        <f t="shared" si="1"/>
        <v>0</v>
      </c>
      <c r="I52" s="95"/>
      <c r="J52" s="20"/>
      <c r="K52" s="96">
        <f t="shared" si="2"/>
        <v>0</v>
      </c>
      <c r="L52" s="95"/>
      <c r="M52" s="20"/>
      <c r="N52" s="96">
        <f t="shared" si="3"/>
        <v>0</v>
      </c>
      <c r="O52" s="95"/>
      <c r="P52" s="6"/>
      <c r="Q52" s="96">
        <f t="shared" si="4"/>
        <v>0</v>
      </c>
      <c r="R52" s="95"/>
      <c r="S52" s="6"/>
      <c r="T52" s="96">
        <f t="shared" si="5"/>
        <v>0</v>
      </c>
      <c r="U52" s="221">
        <f t="shared" si="13"/>
        <v>0</v>
      </c>
      <c r="W52" s="133" t="s">
        <v>49</v>
      </c>
      <c r="X52" s="114">
        <f t="shared" si="7"/>
        <v>0</v>
      </c>
      <c r="Y52" s="115">
        <f t="shared" si="8"/>
        <v>0</v>
      </c>
      <c r="Z52" s="115">
        <f t="shared" si="9"/>
        <v>0</v>
      </c>
      <c r="AA52" s="115">
        <f t="shared" si="10"/>
        <v>0</v>
      </c>
      <c r="AB52" s="115">
        <f t="shared" si="11"/>
        <v>0</v>
      </c>
      <c r="AC52" s="121">
        <f t="shared" si="12"/>
        <v>0</v>
      </c>
    </row>
    <row r="53" spans="1:29" ht="15.75">
      <c r="A53" s="256"/>
      <c r="B53" s="133" t="s">
        <v>50</v>
      </c>
      <c r="C53" s="95">
        <v>116354094.42999989</v>
      </c>
      <c r="D53" s="6"/>
      <c r="E53" s="96">
        <f t="shared" si="0"/>
        <v>116354094.42999989</v>
      </c>
      <c r="F53" s="95">
        <v>449074.07</v>
      </c>
      <c r="G53" s="6"/>
      <c r="H53" s="96">
        <f t="shared" si="1"/>
        <v>449074.07</v>
      </c>
      <c r="I53" s="95">
        <v>0</v>
      </c>
      <c r="J53" s="20"/>
      <c r="K53" s="96">
        <f t="shared" si="2"/>
        <v>0</v>
      </c>
      <c r="L53" s="95">
        <v>349885.18999999994</v>
      </c>
      <c r="M53" s="20"/>
      <c r="N53" s="96">
        <f t="shared" si="3"/>
        <v>349885.18999999994</v>
      </c>
      <c r="O53" s="95">
        <v>873874.3800000035</v>
      </c>
      <c r="P53" s="6"/>
      <c r="Q53" s="96">
        <f t="shared" si="4"/>
        <v>873874.3800000035</v>
      </c>
      <c r="R53" s="95">
        <v>112780985.58999988</v>
      </c>
      <c r="S53" s="6"/>
      <c r="T53" s="96">
        <f t="shared" si="5"/>
        <v>112780985.58999988</v>
      </c>
      <c r="U53" s="221">
        <f t="shared" si="13"/>
        <v>0</v>
      </c>
      <c r="W53" s="134" t="s">
        <v>50</v>
      </c>
      <c r="X53" s="118">
        <f t="shared" si="7"/>
        <v>0</v>
      </c>
      <c r="Y53" s="119">
        <f t="shared" si="8"/>
        <v>0</v>
      </c>
      <c r="Z53" s="119">
        <f t="shared" si="9"/>
        <v>0</v>
      </c>
      <c r="AA53" s="119">
        <f t="shared" si="10"/>
        <v>0</v>
      </c>
      <c r="AB53" s="119">
        <f t="shared" si="11"/>
        <v>0</v>
      </c>
      <c r="AC53" s="124">
        <f t="shared" si="12"/>
        <v>0</v>
      </c>
    </row>
    <row r="54" spans="1:29" ht="15.75" customHeight="1">
      <c r="A54" s="254">
        <v>42652</v>
      </c>
      <c r="B54" s="132" t="s">
        <v>42</v>
      </c>
      <c r="C54" s="92">
        <v>55858576.39999935</v>
      </c>
      <c r="D54" s="93"/>
      <c r="E54" s="94">
        <f t="shared" si="0"/>
        <v>55858576.39999935</v>
      </c>
      <c r="F54" s="92">
        <v>650721.42000000004</v>
      </c>
      <c r="G54" s="93"/>
      <c r="H54" s="94">
        <f t="shared" si="1"/>
        <v>650721.42000000004</v>
      </c>
      <c r="I54" s="92">
        <v>0</v>
      </c>
      <c r="J54" s="93"/>
      <c r="K54" s="94">
        <f t="shared" si="2"/>
        <v>0</v>
      </c>
      <c r="L54" s="92">
        <v>50536.800000000003</v>
      </c>
      <c r="M54" s="93"/>
      <c r="N54" s="94">
        <f t="shared" si="3"/>
        <v>50536.800000000003</v>
      </c>
      <c r="O54" s="92">
        <v>0</v>
      </c>
      <c r="P54" s="93"/>
      <c r="Q54" s="94">
        <f t="shared" si="4"/>
        <v>0</v>
      </c>
      <c r="R54" s="92">
        <v>53499943.469999351</v>
      </c>
      <c r="S54" s="93"/>
      <c r="T54" s="94">
        <f t="shared" si="5"/>
        <v>53499943.469999351</v>
      </c>
      <c r="U54" s="220">
        <f t="shared" si="13"/>
        <v>0</v>
      </c>
      <c r="W54" s="132" t="s">
        <v>42</v>
      </c>
      <c r="X54" s="114">
        <f t="shared" si="7"/>
        <v>0</v>
      </c>
      <c r="Y54" s="115">
        <f t="shared" si="8"/>
        <v>0</v>
      </c>
      <c r="Z54" s="115">
        <f t="shared" si="9"/>
        <v>0</v>
      </c>
      <c r="AA54" s="115">
        <f t="shared" si="10"/>
        <v>0</v>
      </c>
      <c r="AB54" s="115">
        <f t="shared" si="11"/>
        <v>0</v>
      </c>
      <c r="AC54" s="121">
        <f t="shared" si="12"/>
        <v>0</v>
      </c>
    </row>
    <row r="55" spans="1:29" ht="15.75">
      <c r="A55" s="255"/>
      <c r="B55" s="133" t="s">
        <v>43</v>
      </c>
      <c r="C55" s="95">
        <v>59502327.800000228</v>
      </c>
      <c r="D55" s="20"/>
      <c r="E55" s="96">
        <f t="shared" si="0"/>
        <v>59502327.800000228</v>
      </c>
      <c r="F55" s="95">
        <v>856977.56</v>
      </c>
      <c r="G55" s="20"/>
      <c r="H55" s="96">
        <f t="shared" si="1"/>
        <v>856977.56</v>
      </c>
      <c r="I55" s="95">
        <v>5936087.7000000039</v>
      </c>
      <c r="J55" s="20"/>
      <c r="K55" s="96">
        <f t="shared" si="2"/>
        <v>5936087.7000000039</v>
      </c>
      <c r="L55" s="95">
        <v>118453.96</v>
      </c>
      <c r="M55" s="20"/>
      <c r="N55" s="96">
        <f t="shared" si="3"/>
        <v>118453.96</v>
      </c>
      <c r="O55" s="95">
        <v>50229.25</v>
      </c>
      <c r="P55" s="20"/>
      <c r="Q55" s="96">
        <f t="shared" si="4"/>
        <v>50229.25</v>
      </c>
      <c r="R55" s="95">
        <v>63327584.230000228</v>
      </c>
      <c r="S55" s="20"/>
      <c r="T55" s="96">
        <f t="shared" si="5"/>
        <v>63327584.230000228</v>
      </c>
      <c r="U55" s="221">
        <f t="shared" si="13"/>
        <v>0</v>
      </c>
      <c r="W55" s="133" t="s">
        <v>43</v>
      </c>
      <c r="X55" s="114">
        <f t="shared" si="7"/>
        <v>0</v>
      </c>
      <c r="Y55" s="115">
        <f t="shared" si="8"/>
        <v>0</v>
      </c>
      <c r="Z55" s="115">
        <f t="shared" si="9"/>
        <v>0</v>
      </c>
      <c r="AA55" s="115">
        <f t="shared" si="10"/>
        <v>0</v>
      </c>
      <c r="AB55" s="115">
        <f t="shared" si="11"/>
        <v>0</v>
      </c>
      <c r="AC55" s="121">
        <f t="shared" si="12"/>
        <v>0</v>
      </c>
    </row>
    <row r="56" spans="1:29" ht="15.75">
      <c r="A56" s="255"/>
      <c r="B56" s="104" t="s">
        <v>44</v>
      </c>
      <c r="C56" s="95"/>
      <c r="D56" s="20"/>
      <c r="E56" s="96">
        <f t="shared" si="0"/>
        <v>0</v>
      </c>
      <c r="F56" s="95"/>
      <c r="G56" s="20"/>
      <c r="H56" s="96">
        <f t="shared" si="1"/>
        <v>0</v>
      </c>
      <c r="I56" s="95"/>
      <c r="J56" s="20"/>
      <c r="K56" s="96">
        <f t="shared" si="2"/>
        <v>0</v>
      </c>
      <c r="L56" s="95"/>
      <c r="M56" s="20"/>
      <c r="N56" s="96">
        <f t="shared" si="3"/>
        <v>0</v>
      </c>
      <c r="O56" s="95"/>
      <c r="P56" s="20"/>
      <c r="Q56" s="96">
        <f t="shared" si="4"/>
        <v>0</v>
      </c>
      <c r="R56" s="95"/>
      <c r="S56" s="20"/>
      <c r="T56" s="96">
        <f t="shared" si="5"/>
        <v>0</v>
      </c>
      <c r="U56" s="221">
        <f t="shared" si="13"/>
        <v>0</v>
      </c>
      <c r="W56" s="104" t="s">
        <v>44</v>
      </c>
      <c r="X56" s="114">
        <f t="shared" si="7"/>
        <v>0</v>
      </c>
      <c r="Y56" s="115">
        <f t="shared" si="8"/>
        <v>0</v>
      </c>
      <c r="Z56" s="115">
        <f t="shared" si="9"/>
        <v>0</v>
      </c>
      <c r="AA56" s="115">
        <f t="shared" si="10"/>
        <v>0</v>
      </c>
      <c r="AB56" s="115">
        <f t="shared" si="11"/>
        <v>0</v>
      </c>
      <c r="AC56" s="121">
        <f t="shared" si="12"/>
        <v>0</v>
      </c>
    </row>
    <row r="57" spans="1:29" ht="15.75">
      <c r="A57" s="255"/>
      <c r="B57" s="133" t="s">
        <v>45</v>
      </c>
      <c r="C57" s="95">
        <v>64151749.401397847</v>
      </c>
      <c r="D57" s="20"/>
      <c r="E57" s="96">
        <f t="shared" si="0"/>
        <v>64151749.401397847</v>
      </c>
      <c r="F57" s="95">
        <v>312443.25</v>
      </c>
      <c r="G57" s="20"/>
      <c r="H57" s="96">
        <f t="shared" si="1"/>
        <v>312443.25</v>
      </c>
      <c r="I57" s="95">
        <v>4852306.579999988</v>
      </c>
      <c r="J57" s="20"/>
      <c r="K57" s="96">
        <f t="shared" si="2"/>
        <v>4852306.579999988</v>
      </c>
      <c r="L57" s="95">
        <v>34189.33</v>
      </c>
      <c r="M57" s="20"/>
      <c r="N57" s="96">
        <f t="shared" si="3"/>
        <v>34189.33</v>
      </c>
      <c r="O57" s="95">
        <v>9196.7800000000007</v>
      </c>
      <c r="P57" s="20"/>
      <c r="Q57" s="96">
        <f t="shared" si="4"/>
        <v>9196.7800000000007</v>
      </c>
      <c r="R57" s="95">
        <v>66168983.741397843</v>
      </c>
      <c r="S57" s="20"/>
      <c r="T57" s="96">
        <f t="shared" si="5"/>
        <v>66168983.741397843</v>
      </c>
      <c r="U57" s="221">
        <f t="shared" si="13"/>
        <v>0</v>
      </c>
      <c r="W57" s="133" t="s">
        <v>45</v>
      </c>
      <c r="X57" s="114">
        <f t="shared" si="7"/>
        <v>0</v>
      </c>
      <c r="Y57" s="115">
        <f t="shared" si="8"/>
        <v>0</v>
      </c>
      <c r="Z57" s="115">
        <f t="shared" si="9"/>
        <v>0</v>
      </c>
      <c r="AA57" s="115">
        <f t="shared" si="10"/>
        <v>0</v>
      </c>
      <c r="AB57" s="115">
        <f t="shared" si="11"/>
        <v>0</v>
      </c>
      <c r="AC57" s="121">
        <f t="shared" si="12"/>
        <v>0</v>
      </c>
    </row>
    <row r="58" spans="1:29" ht="15.75">
      <c r="A58" s="255"/>
      <c r="B58" s="133" t="s">
        <v>46</v>
      </c>
      <c r="C58" s="95">
        <v>136692031.95999828</v>
      </c>
      <c r="D58" s="20"/>
      <c r="E58" s="96">
        <f t="shared" si="0"/>
        <v>136692031.95999828</v>
      </c>
      <c r="F58" s="95">
        <v>483340.97000000003</v>
      </c>
      <c r="G58" s="20"/>
      <c r="H58" s="96">
        <f t="shared" si="1"/>
        <v>483340.97000000003</v>
      </c>
      <c r="I58" s="95">
        <v>11054806.41999997</v>
      </c>
      <c r="J58" s="20"/>
      <c r="K58" s="96">
        <f t="shared" si="2"/>
        <v>11054806.41999997</v>
      </c>
      <c r="L58" s="95">
        <v>508202.60000000003</v>
      </c>
      <c r="M58" s="20"/>
      <c r="N58" s="96">
        <f t="shared" si="3"/>
        <v>508202.60000000003</v>
      </c>
      <c r="O58" s="95">
        <v>399196.47000000003</v>
      </c>
      <c r="P58" s="20"/>
      <c r="Q58" s="96">
        <f t="shared" si="4"/>
        <v>399196.47000000003</v>
      </c>
      <c r="R58" s="95">
        <v>141209315.51999822</v>
      </c>
      <c r="S58" s="20"/>
      <c r="T58" s="96">
        <f t="shared" si="5"/>
        <v>141209315.51999822</v>
      </c>
      <c r="U58" s="221">
        <f t="shared" si="13"/>
        <v>0</v>
      </c>
      <c r="W58" s="133" t="s">
        <v>46</v>
      </c>
      <c r="X58" s="114">
        <f t="shared" si="7"/>
        <v>0</v>
      </c>
      <c r="Y58" s="115">
        <f t="shared" si="8"/>
        <v>0</v>
      </c>
      <c r="Z58" s="115">
        <f t="shared" si="9"/>
        <v>0</v>
      </c>
      <c r="AA58" s="115">
        <f t="shared" si="10"/>
        <v>0</v>
      </c>
      <c r="AB58" s="115">
        <f t="shared" si="11"/>
        <v>0</v>
      </c>
      <c r="AC58" s="121">
        <f t="shared" si="12"/>
        <v>0</v>
      </c>
    </row>
    <row r="59" spans="1:29" ht="15.75">
      <c r="A59" s="255"/>
      <c r="B59" s="133" t="s">
        <v>47</v>
      </c>
      <c r="C59" s="95">
        <v>34908225.96000015</v>
      </c>
      <c r="D59" s="20"/>
      <c r="E59" s="96">
        <f t="shared" si="0"/>
        <v>34908225.96000015</v>
      </c>
      <c r="F59" s="95">
        <v>243855.01</v>
      </c>
      <c r="G59" s="20"/>
      <c r="H59" s="96">
        <f t="shared" si="1"/>
        <v>243855.01</v>
      </c>
      <c r="I59" s="95">
        <v>2146741.6699999985</v>
      </c>
      <c r="J59" s="20"/>
      <c r="K59" s="96">
        <f t="shared" si="2"/>
        <v>2146741.6699999985</v>
      </c>
      <c r="L59" s="95">
        <v>76528.070000000007</v>
      </c>
      <c r="M59" s="20"/>
      <c r="N59" s="96">
        <f t="shared" si="3"/>
        <v>76528.070000000007</v>
      </c>
      <c r="O59" s="95">
        <v>45493.89</v>
      </c>
      <c r="P59" s="20"/>
      <c r="Q59" s="96">
        <f t="shared" si="4"/>
        <v>45493.89</v>
      </c>
      <c r="R59" s="95">
        <v>34580538.040000156</v>
      </c>
      <c r="S59" s="20"/>
      <c r="T59" s="96">
        <f t="shared" si="5"/>
        <v>34580538.040000156</v>
      </c>
      <c r="U59" s="221">
        <f t="shared" si="13"/>
        <v>0</v>
      </c>
      <c r="W59" s="133" t="s">
        <v>47</v>
      </c>
      <c r="X59" s="114">
        <f t="shared" si="7"/>
        <v>0</v>
      </c>
      <c r="Y59" s="115">
        <f t="shared" si="8"/>
        <v>0</v>
      </c>
      <c r="Z59" s="115">
        <f t="shared" si="9"/>
        <v>0</v>
      </c>
      <c r="AA59" s="115">
        <f t="shared" si="10"/>
        <v>0</v>
      </c>
      <c r="AB59" s="115">
        <f t="shared" si="11"/>
        <v>0</v>
      </c>
      <c r="AC59" s="121">
        <f t="shared" si="12"/>
        <v>0</v>
      </c>
    </row>
    <row r="60" spans="1:29" ht="16.5" customHeight="1">
      <c r="A60" s="255"/>
      <c r="B60" s="133" t="s">
        <v>48</v>
      </c>
      <c r="C60" s="95">
        <v>128010893.88999858</v>
      </c>
      <c r="D60" s="20"/>
      <c r="E60" s="96">
        <f t="shared" si="0"/>
        <v>128010893.88999858</v>
      </c>
      <c r="F60" s="95">
        <v>422542.67</v>
      </c>
      <c r="G60" s="20"/>
      <c r="H60" s="96">
        <f t="shared" si="1"/>
        <v>422542.67</v>
      </c>
      <c r="I60" s="95">
        <v>0</v>
      </c>
      <c r="J60" s="20"/>
      <c r="K60" s="96">
        <f t="shared" si="2"/>
        <v>0</v>
      </c>
      <c r="L60" s="95">
        <v>150396.41999999998</v>
      </c>
      <c r="M60" s="20"/>
      <c r="N60" s="96">
        <f t="shared" si="3"/>
        <v>150396.41999999998</v>
      </c>
      <c r="O60" s="95">
        <v>92232.320000000007</v>
      </c>
      <c r="P60" s="20"/>
      <c r="Q60" s="96">
        <f t="shared" si="4"/>
        <v>92232.320000000007</v>
      </c>
      <c r="R60" s="95">
        <v>123790940.45999858</v>
      </c>
      <c r="S60" s="20"/>
      <c r="T60" s="96">
        <f t="shared" si="5"/>
        <v>123790940.45999858</v>
      </c>
      <c r="U60" s="221">
        <f t="shared" si="13"/>
        <v>0</v>
      </c>
      <c r="W60" s="133" t="s">
        <v>48</v>
      </c>
      <c r="X60" s="114">
        <f t="shared" si="7"/>
        <v>0</v>
      </c>
      <c r="Y60" s="115">
        <f t="shared" si="8"/>
        <v>0</v>
      </c>
      <c r="Z60" s="115">
        <f t="shared" si="9"/>
        <v>0</v>
      </c>
      <c r="AA60" s="115">
        <f t="shared" si="10"/>
        <v>0</v>
      </c>
      <c r="AB60" s="115">
        <f t="shared" si="11"/>
        <v>0</v>
      </c>
      <c r="AC60" s="121">
        <f t="shared" si="12"/>
        <v>0</v>
      </c>
    </row>
    <row r="61" spans="1:29" ht="15.75">
      <c r="A61" s="255"/>
      <c r="B61" s="133" t="s">
        <v>49</v>
      </c>
      <c r="C61" s="95"/>
      <c r="D61" s="20"/>
      <c r="E61" s="96">
        <f t="shared" si="0"/>
        <v>0</v>
      </c>
      <c r="F61" s="95"/>
      <c r="G61" s="20"/>
      <c r="H61" s="96">
        <f t="shared" si="1"/>
        <v>0</v>
      </c>
      <c r="I61" s="95"/>
      <c r="J61" s="20"/>
      <c r="K61" s="96">
        <f t="shared" si="2"/>
        <v>0</v>
      </c>
      <c r="L61" s="95"/>
      <c r="M61" s="20"/>
      <c r="N61" s="96">
        <f t="shared" si="3"/>
        <v>0</v>
      </c>
      <c r="O61" s="95"/>
      <c r="P61" s="20"/>
      <c r="Q61" s="96">
        <f t="shared" si="4"/>
        <v>0</v>
      </c>
      <c r="R61" s="95"/>
      <c r="S61" s="20"/>
      <c r="T61" s="96">
        <f t="shared" si="5"/>
        <v>0</v>
      </c>
      <c r="U61" s="221">
        <f t="shared" si="13"/>
        <v>0</v>
      </c>
      <c r="W61" s="133" t="s">
        <v>49</v>
      </c>
      <c r="X61" s="114">
        <f t="shared" si="7"/>
        <v>0</v>
      </c>
      <c r="Y61" s="115">
        <f t="shared" si="8"/>
        <v>0</v>
      </c>
      <c r="Z61" s="115">
        <f t="shared" si="9"/>
        <v>0</v>
      </c>
      <c r="AA61" s="115">
        <f t="shared" si="10"/>
        <v>0</v>
      </c>
      <c r="AB61" s="115">
        <f t="shared" si="11"/>
        <v>0</v>
      </c>
      <c r="AC61" s="121">
        <f t="shared" si="12"/>
        <v>0</v>
      </c>
    </row>
    <row r="62" spans="1:29" ht="15.75">
      <c r="A62" s="256"/>
      <c r="B62" s="134" t="s">
        <v>50</v>
      </c>
      <c r="C62" s="97">
        <v>112780985.58999988</v>
      </c>
      <c r="D62" s="98"/>
      <c r="E62" s="99">
        <f t="shared" si="0"/>
        <v>112780985.58999988</v>
      </c>
      <c r="F62" s="97">
        <v>494381.5500000001</v>
      </c>
      <c r="G62" s="98"/>
      <c r="H62" s="99">
        <f t="shared" si="1"/>
        <v>494381.5500000001</v>
      </c>
      <c r="I62" s="97">
        <v>0</v>
      </c>
      <c r="J62" s="98"/>
      <c r="K62" s="99">
        <f t="shared" si="2"/>
        <v>0</v>
      </c>
      <c r="L62" s="97">
        <v>380170.68</v>
      </c>
      <c r="M62" s="98"/>
      <c r="N62" s="99">
        <f t="shared" si="3"/>
        <v>380170.68</v>
      </c>
      <c r="O62" s="97">
        <v>431838.90999999992</v>
      </c>
      <c r="P62" s="98"/>
      <c r="Q62" s="99">
        <f t="shared" si="4"/>
        <v>431838.90999999992</v>
      </c>
      <c r="R62" s="97">
        <v>108542273.40999983</v>
      </c>
      <c r="S62" s="98"/>
      <c r="T62" s="99">
        <f t="shared" si="5"/>
        <v>108542273.40999983</v>
      </c>
      <c r="U62" s="222">
        <f t="shared" si="13"/>
        <v>0</v>
      </c>
      <c r="W62" s="134" t="s">
        <v>50</v>
      </c>
      <c r="X62" s="114">
        <f t="shared" si="7"/>
        <v>0</v>
      </c>
      <c r="Y62" s="115">
        <f t="shared" si="8"/>
        <v>0</v>
      </c>
      <c r="Z62" s="115">
        <f t="shared" si="9"/>
        <v>0</v>
      </c>
      <c r="AA62" s="115">
        <f t="shared" si="10"/>
        <v>0</v>
      </c>
      <c r="AB62" s="115">
        <f t="shared" si="11"/>
        <v>0</v>
      </c>
      <c r="AC62" s="121">
        <f t="shared" si="12"/>
        <v>0</v>
      </c>
    </row>
    <row r="63" spans="1:29" ht="15.75" customHeight="1">
      <c r="A63" s="254">
        <v>42653</v>
      </c>
      <c r="B63" s="133" t="s">
        <v>42</v>
      </c>
      <c r="C63" s="95">
        <v>53499943.469999351</v>
      </c>
      <c r="D63" s="20"/>
      <c r="E63" s="96">
        <f t="shared" si="0"/>
        <v>53499943.469999351</v>
      </c>
      <c r="F63" s="95">
        <v>0</v>
      </c>
      <c r="G63" s="20"/>
      <c r="H63" s="96">
        <f t="shared" si="1"/>
        <v>0</v>
      </c>
      <c r="I63" s="95">
        <v>0</v>
      </c>
      <c r="J63" s="20"/>
      <c r="K63" s="96">
        <f t="shared" si="2"/>
        <v>0</v>
      </c>
      <c r="L63" s="95">
        <v>267015.42</v>
      </c>
      <c r="M63" s="20"/>
      <c r="N63" s="96">
        <f t="shared" si="3"/>
        <v>267015.42</v>
      </c>
      <c r="O63" s="95">
        <v>371503.71</v>
      </c>
      <c r="P63" s="20"/>
      <c r="Q63" s="96">
        <f t="shared" si="4"/>
        <v>371503.71</v>
      </c>
      <c r="R63" s="95">
        <v>52322945.919999354</v>
      </c>
      <c r="S63" s="20"/>
      <c r="T63" s="96">
        <f t="shared" si="5"/>
        <v>52322945.919999354</v>
      </c>
      <c r="U63" s="221">
        <f t="shared" si="13"/>
        <v>0</v>
      </c>
      <c r="W63" s="132" t="s">
        <v>42</v>
      </c>
      <c r="X63" s="110">
        <f t="shared" si="7"/>
        <v>0</v>
      </c>
      <c r="Y63" s="111">
        <f t="shared" si="8"/>
        <v>0</v>
      </c>
      <c r="Z63" s="111">
        <f t="shared" si="9"/>
        <v>0</v>
      </c>
      <c r="AA63" s="111">
        <f t="shared" si="10"/>
        <v>0</v>
      </c>
      <c r="AB63" s="111">
        <f t="shared" si="11"/>
        <v>0</v>
      </c>
      <c r="AC63" s="123">
        <f t="shared" si="12"/>
        <v>0</v>
      </c>
    </row>
    <row r="64" spans="1:29" ht="15.75">
      <c r="A64" s="255"/>
      <c r="B64" s="133" t="s">
        <v>43</v>
      </c>
      <c r="C64" s="95">
        <v>63327584.230000228</v>
      </c>
      <c r="D64" s="20"/>
      <c r="E64" s="96">
        <f t="shared" si="0"/>
        <v>63327584.230000228</v>
      </c>
      <c r="F64" s="95">
        <v>323266.91000000015</v>
      </c>
      <c r="G64" s="20"/>
      <c r="H64" s="96">
        <f t="shared" si="1"/>
        <v>323266.91000000015</v>
      </c>
      <c r="I64" s="95">
        <v>0</v>
      </c>
      <c r="J64" s="20"/>
      <c r="K64" s="96">
        <f t="shared" si="2"/>
        <v>0</v>
      </c>
      <c r="L64" s="95">
        <v>167308.00000000006</v>
      </c>
      <c r="M64" s="20"/>
      <c r="N64" s="96">
        <f t="shared" si="3"/>
        <v>167308.00000000006</v>
      </c>
      <c r="O64" s="95">
        <v>38508.25</v>
      </c>
      <c r="P64" s="20"/>
      <c r="Q64" s="96">
        <f t="shared" si="4"/>
        <v>38508.25</v>
      </c>
      <c r="R64" s="95">
        <v>62469219.11000023</v>
      </c>
      <c r="S64" s="20"/>
      <c r="T64" s="96">
        <f t="shared" si="5"/>
        <v>62469219.11000023</v>
      </c>
      <c r="U64" s="221">
        <f t="shared" si="13"/>
        <v>0</v>
      </c>
      <c r="W64" s="133" t="s">
        <v>43</v>
      </c>
      <c r="X64" s="114">
        <f t="shared" si="7"/>
        <v>0</v>
      </c>
      <c r="Y64" s="115">
        <f t="shared" si="8"/>
        <v>0</v>
      </c>
      <c r="Z64" s="115">
        <f t="shared" si="9"/>
        <v>0</v>
      </c>
      <c r="AA64" s="115">
        <f t="shared" si="10"/>
        <v>0</v>
      </c>
      <c r="AB64" s="115">
        <f t="shared" si="11"/>
        <v>0</v>
      </c>
      <c r="AC64" s="121">
        <f t="shared" si="12"/>
        <v>0</v>
      </c>
    </row>
    <row r="65" spans="1:29" ht="15.75">
      <c r="A65" s="255"/>
      <c r="B65" s="104" t="s">
        <v>44</v>
      </c>
      <c r="C65" s="95">
        <v>106219032.86999421</v>
      </c>
      <c r="D65" s="20"/>
      <c r="E65" s="96">
        <f t="shared" si="0"/>
        <v>106219032.86999421</v>
      </c>
      <c r="F65" s="95">
        <v>572564.98</v>
      </c>
      <c r="G65" s="20"/>
      <c r="H65" s="96">
        <f t="shared" si="1"/>
        <v>572564.98</v>
      </c>
      <c r="I65" s="95">
        <v>19134021.140000105</v>
      </c>
      <c r="J65" s="20"/>
      <c r="K65" s="96">
        <f t="shared" si="2"/>
        <v>19134021.140000105</v>
      </c>
      <c r="L65" s="95">
        <v>766180.69999999984</v>
      </c>
      <c r="M65" s="20"/>
      <c r="N65" s="96">
        <f t="shared" si="3"/>
        <v>766180.69999999984</v>
      </c>
      <c r="O65" s="95">
        <v>650727.9</v>
      </c>
      <c r="P65" s="20"/>
      <c r="Q65" s="96">
        <f t="shared" si="4"/>
        <v>650727.9</v>
      </c>
      <c r="R65" s="95">
        <v>119245562.58999431</v>
      </c>
      <c r="S65" s="20"/>
      <c r="T65" s="96">
        <f t="shared" si="5"/>
        <v>119245562.58999431</v>
      </c>
      <c r="U65" s="221">
        <f t="shared" si="13"/>
        <v>0</v>
      </c>
      <c r="W65" s="104" t="s">
        <v>44</v>
      </c>
      <c r="X65" s="114">
        <f t="shared" si="7"/>
        <v>0</v>
      </c>
      <c r="Y65" s="115">
        <f t="shared" si="8"/>
        <v>0</v>
      </c>
      <c r="Z65" s="115">
        <f t="shared" si="9"/>
        <v>0</v>
      </c>
      <c r="AA65" s="115">
        <f t="shared" si="10"/>
        <v>0</v>
      </c>
      <c r="AB65" s="115">
        <f t="shared" si="11"/>
        <v>0</v>
      </c>
      <c r="AC65" s="121">
        <f t="shared" si="12"/>
        <v>0</v>
      </c>
    </row>
    <row r="66" spans="1:29" ht="15.75">
      <c r="A66" s="255"/>
      <c r="B66" s="133" t="s">
        <v>45</v>
      </c>
      <c r="C66" s="95">
        <v>66168983.741397843</v>
      </c>
      <c r="D66" s="20"/>
      <c r="E66" s="96">
        <f t="shared" si="0"/>
        <v>66168983.741397843</v>
      </c>
      <c r="F66" s="95">
        <v>37852.979999999996</v>
      </c>
      <c r="G66" s="20"/>
      <c r="H66" s="96">
        <f t="shared" si="1"/>
        <v>37852.979999999996</v>
      </c>
      <c r="I66" s="95">
        <v>0</v>
      </c>
      <c r="J66" s="20"/>
      <c r="K66" s="96">
        <f t="shared" si="2"/>
        <v>0</v>
      </c>
      <c r="L66" s="95">
        <v>79399.66</v>
      </c>
      <c r="M66" s="20"/>
      <c r="N66" s="96">
        <f t="shared" si="3"/>
        <v>79399.66</v>
      </c>
      <c r="O66" s="95">
        <v>31724.339999999997</v>
      </c>
      <c r="P66" s="20"/>
      <c r="Q66" s="96">
        <f t="shared" si="4"/>
        <v>31724.339999999997</v>
      </c>
      <c r="R66" s="95">
        <v>64848672.561397843</v>
      </c>
      <c r="S66" s="20"/>
      <c r="T66" s="96">
        <f t="shared" si="5"/>
        <v>64848672.561397843</v>
      </c>
      <c r="U66" s="221">
        <f t="shared" si="13"/>
        <v>0</v>
      </c>
      <c r="W66" s="133" t="s">
        <v>45</v>
      </c>
      <c r="X66" s="114">
        <f t="shared" si="7"/>
        <v>0</v>
      </c>
      <c r="Y66" s="115">
        <f t="shared" si="8"/>
        <v>0</v>
      </c>
      <c r="Z66" s="115">
        <f t="shared" si="9"/>
        <v>0</v>
      </c>
      <c r="AA66" s="115">
        <f t="shared" si="10"/>
        <v>0</v>
      </c>
      <c r="AB66" s="115">
        <f t="shared" si="11"/>
        <v>0</v>
      </c>
      <c r="AC66" s="121">
        <f t="shared" si="12"/>
        <v>0</v>
      </c>
    </row>
    <row r="67" spans="1:29" ht="15.75">
      <c r="A67" s="255"/>
      <c r="B67" s="133" t="s">
        <v>46</v>
      </c>
      <c r="C67" s="95"/>
      <c r="D67" s="20"/>
      <c r="E67" s="96">
        <f t="shared" si="0"/>
        <v>0</v>
      </c>
      <c r="F67" s="95"/>
      <c r="G67" s="20"/>
      <c r="H67" s="96">
        <f t="shared" si="1"/>
        <v>0</v>
      </c>
      <c r="I67" s="95"/>
      <c r="J67" s="20"/>
      <c r="K67" s="96">
        <f t="shared" si="2"/>
        <v>0</v>
      </c>
      <c r="L67" s="95"/>
      <c r="M67" s="20"/>
      <c r="N67" s="96">
        <f t="shared" si="3"/>
        <v>0</v>
      </c>
      <c r="O67" s="95"/>
      <c r="P67" s="20"/>
      <c r="Q67" s="96">
        <f t="shared" si="4"/>
        <v>0</v>
      </c>
      <c r="R67" s="95"/>
      <c r="S67" s="20"/>
      <c r="T67" s="96">
        <f t="shared" si="5"/>
        <v>0</v>
      </c>
      <c r="U67" s="221">
        <f t="shared" si="13"/>
        <v>0</v>
      </c>
      <c r="W67" s="133" t="s">
        <v>46</v>
      </c>
      <c r="X67" s="114">
        <f t="shared" si="7"/>
        <v>0</v>
      </c>
      <c r="Y67" s="115">
        <f t="shared" si="8"/>
        <v>0</v>
      </c>
      <c r="Z67" s="115">
        <f t="shared" si="9"/>
        <v>0</v>
      </c>
      <c r="AA67" s="115">
        <f t="shared" si="10"/>
        <v>0</v>
      </c>
      <c r="AB67" s="115">
        <f t="shared" si="11"/>
        <v>0</v>
      </c>
      <c r="AC67" s="121">
        <f t="shared" si="12"/>
        <v>0</v>
      </c>
    </row>
    <row r="68" spans="1:29" ht="15.75">
      <c r="A68" s="255"/>
      <c r="B68" s="133" t="s">
        <v>47</v>
      </c>
      <c r="C68" s="95">
        <v>34580538.040000156</v>
      </c>
      <c r="D68" s="20"/>
      <c r="E68" s="96">
        <f t="shared" si="0"/>
        <v>34580538.040000156</v>
      </c>
      <c r="F68" s="95">
        <v>0</v>
      </c>
      <c r="G68" s="20"/>
      <c r="H68" s="96">
        <f t="shared" si="1"/>
        <v>0</v>
      </c>
      <c r="I68" s="95">
        <v>5243.24</v>
      </c>
      <c r="J68" s="20"/>
      <c r="K68" s="96">
        <f t="shared" si="2"/>
        <v>5243.24</v>
      </c>
      <c r="L68" s="95">
        <v>32910.379999999961</v>
      </c>
      <c r="M68" s="20"/>
      <c r="N68" s="96">
        <f t="shared" si="3"/>
        <v>32910.379999999961</v>
      </c>
      <c r="O68" s="95">
        <v>159058.26999999999</v>
      </c>
      <c r="P68" s="20"/>
      <c r="Q68" s="96">
        <f t="shared" si="4"/>
        <v>159058.26999999999</v>
      </c>
      <c r="R68" s="95">
        <v>33551410.71000015</v>
      </c>
      <c r="S68" s="20"/>
      <c r="T68" s="96">
        <f t="shared" si="5"/>
        <v>33551410.71000015</v>
      </c>
      <c r="U68" s="221">
        <f t="shared" si="13"/>
        <v>0</v>
      </c>
      <c r="W68" s="133" t="s">
        <v>47</v>
      </c>
      <c r="X68" s="114">
        <f t="shared" si="7"/>
        <v>0</v>
      </c>
      <c r="Y68" s="115">
        <f t="shared" si="8"/>
        <v>0</v>
      </c>
      <c r="Z68" s="115">
        <f t="shared" si="9"/>
        <v>0</v>
      </c>
      <c r="AA68" s="115">
        <f t="shared" si="10"/>
        <v>0</v>
      </c>
      <c r="AB68" s="115">
        <f t="shared" si="11"/>
        <v>0</v>
      </c>
      <c r="AC68" s="121">
        <f t="shared" si="12"/>
        <v>0</v>
      </c>
    </row>
    <row r="69" spans="1:29" ht="15.75">
      <c r="A69" s="255"/>
      <c r="B69" s="133" t="s">
        <v>48</v>
      </c>
      <c r="C69" s="95">
        <v>123790940.45999858</v>
      </c>
      <c r="D69" s="20"/>
      <c r="E69" s="96">
        <f t="shared" si="0"/>
        <v>123790940.45999858</v>
      </c>
      <c r="F69" s="95">
        <v>742816.22</v>
      </c>
      <c r="G69" s="20"/>
      <c r="H69" s="96">
        <f t="shared" si="1"/>
        <v>742816.22</v>
      </c>
      <c r="I69" s="95">
        <v>0</v>
      </c>
      <c r="J69" s="20"/>
      <c r="K69" s="96">
        <f t="shared" si="2"/>
        <v>0</v>
      </c>
      <c r="L69" s="95">
        <v>143170.9</v>
      </c>
      <c r="M69" s="20"/>
      <c r="N69" s="96">
        <f t="shared" si="3"/>
        <v>143170.9</v>
      </c>
      <c r="O69" s="95">
        <v>101595.28</v>
      </c>
      <c r="P69" s="20"/>
      <c r="Q69" s="96">
        <f t="shared" si="4"/>
        <v>101595.28</v>
      </c>
      <c r="R69" s="95">
        <v>120960067.81999859</v>
      </c>
      <c r="S69" s="20"/>
      <c r="T69" s="96">
        <f t="shared" si="5"/>
        <v>120960067.81999859</v>
      </c>
      <c r="U69" s="221">
        <f t="shared" si="13"/>
        <v>0</v>
      </c>
      <c r="W69" s="133" t="s">
        <v>48</v>
      </c>
      <c r="X69" s="114">
        <f t="shared" si="7"/>
        <v>0</v>
      </c>
      <c r="Y69" s="115">
        <f t="shared" si="8"/>
        <v>0</v>
      </c>
      <c r="Z69" s="115">
        <f t="shared" si="9"/>
        <v>0</v>
      </c>
      <c r="AA69" s="115">
        <f t="shared" si="10"/>
        <v>0</v>
      </c>
      <c r="AB69" s="115">
        <f t="shared" si="11"/>
        <v>0</v>
      </c>
      <c r="AC69" s="121">
        <f t="shared" si="12"/>
        <v>0</v>
      </c>
    </row>
    <row r="70" spans="1:29" ht="15.75">
      <c r="A70" s="255"/>
      <c r="B70" s="133" t="s">
        <v>49</v>
      </c>
      <c r="C70" s="95"/>
      <c r="D70" s="20"/>
      <c r="E70" s="96">
        <f t="shared" si="0"/>
        <v>0</v>
      </c>
      <c r="F70" s="95"/>
      <c r="G70" s="20"/>
      <c r="H70" s="96">
        <f t="shared" si="1"/>
        <v>0</v>
      </c>
      <c r="I70" s="95"/>
      <c r="J70" s="20"/>
      <c r="K70" s="96">
        <f t="shared" si="2"/>
        <v>0</v>
      </c>
      <c r="L70" s="95"/>
      <c r="M70" s="20"/>
      <c r="N70" s="96">
        <f t="shared" si="3"/>
        <v>0</v>
      </c>
      <c r="O70" s="95"/>
      <c r="P70" s="20"/>
      <c r="Q70" s="96">
        <f t="shared" si="4"/>
        <v>0</v>
      </c>
      <c r="R70" s="95"/>
      <c r="S70" s="20"/>
      <c r="T70" s="96">
        <f t="shared" si="5"/>
        <v>0</v>
      </c>
      <c r="U70" s="221">
        <f t="shared" si="13"/>
        <v>0</v>
      </c>
      <c r="W70" s="133" t="s">
        <v>49</v>
      </c>
      <c r="X70" s="114">
        <f t="shared" si="7"/>
        <v>0</v>
      </c>
      <c r="Y70" s="115">
        <f t="shared" si="8"/>
        <v>0</v>
      </c>
      <c r="Z70" s="115">
        <f t="shared" si="9"/>
        <v>0</v>
      </c>
      <c r="AA70" s="115">
        <f t="shared" si="10"/>
        <v>0</v>
      </c>
      <c r="AB70" s="115">
        <f t="shared" si="11"/>
        <v>0</v>
      </c>
      <c r="AC70" s="121">
        <f t="shared" si="12"/>
        <v>0</v>
      </c>
    </row>
    <row r="71" spans="1:29" ht="15.75">
      <c r="A71" s="256"/>
      <c r="B71" s="133" t="s">
        <v>50</v>
      </c>
      <c r="C71" s="95">
        <v>108542273.40999983</v>
      </c>
      <c r="D71" s="20"/>
      <c r="E71" s="96">
        <f t="shared" si="0"/>
        <v>108542273.40999983</v>
      </c>
      <c r="F71" s="95">
        <v>434510.75000000006</v>
      </c>
      <c r="G71" s="20"/>
      <c r="H71" s="96">
        <f t="shared" si="1"/>
        <v>434510.75000000006</v>
      </c>
      <c r="I71" s="95">
        <v>0</v>
      </c>
      <c r="J71" s="20"/>
      <c r="K71" s="96">
        <f t="shared" si="2"/>
        <v>0</v>
      </c>
      <c r="L71" s="95">
        <v>516830.26999999996</v>
      </c>
      <c r="M71" s="20"/>
      <c r="N71" s="96">
        <f t="shared" si="3"/>
        <v>516830.26999999996</v>
      </c>
      <c r="O71" s="95">
        <v>284774.3</v>
      </c>
      <c r="P71" s="20"/>
      <c r="Q71" s="96">
        <f t="shared" si="4"/>
        <v>284774.3</v>
      </c>
      <c r="R71" s="95">
        <v>105784202.65999985</v>
      </c>
      <c r="S71" s="20"/>
      <c r="T71" s="96">
        <f t="shared" si="5"/>
        <v>105784202.65999985</v>
      </c>
      <c r="U71" s="221">
        <f t="shared" si="13"/>
        <v>0</v>
      </c>
      <c r="W71" s="134" t="s">
        <v>50</v>
      </c>
      <c r="X71" s="118">
        <f t="shared" si="7"/>
        <v>0</v>
      </c>
      <c r="Y71" s="119">
        <f t="shared" si="8"/>
        <v>0</v>
      </c>
      <c r="Z71" s="119">
        <f t="shared" si="9"/>
        <v>0</v>
      </c>
      <c r="AA71" s="119">
        <f t="shared" si="10"/>
        <v>0</v>
      </c>
      <c r="AB71" s="119">
        <f t="shared" si="11"/>
        <v>0</v>
      </c>
      <c r="AC71" s="124">
        <f t="shared" si="12"/>
        <v>0</v>
      </c>
    </row>
    <row r="72" spans="1:29" ht="15.75" customHeight="1">
      <c r="A72" s="254">
        <v>42654</v>
      </c>
      <c r="B72" s="132" t="s">
        <v>42</v>
      </c>
      <c r="C72" s="92">
        <v>52322945.919999354</v>
      </c>
      <c r="D72" s="93"/>
      <c r="E72" s="94">
        <f t="shared" si="0"/>
        <v>52322945.919999354</v>
      </c>
      <c r="F72" s="92">
        <v>527254.15</v>
      </c>
      <c r="G72" s="93"/>
      <c r="H72" s="94">
        <f t="shared" si="1"/>
        <v>527254.15</v>
      </c>
      <c r="I72" s="92">
        <v>6620468.1499999855</v>
      </c>
      <c r="J72" s="93"/>
      <c r="K72" s="94">
        <f t="shared" si="2"/>
        <v>6620468.1499999855</v>
      </c>
      <c r="L72" s="92">
        <v>69516.679999999993</v>
      </c>
      <c r="M72" s="93"/>
      <c r="N72" s="94">
        <f t="shared" si="3"/>
        <v>69516.679999999993</v>
      </c>
      <c r="O72" s="92">
        <v>0</v>
      </c>
      <c r="P72" s="93"/>
      <c r="Q72" s="94">
        <f t="shared" si="4"/>
        <v>0</v>
      </c>
      <c r="R72" s="92">
        <v>57469043.919999331</v>
      </c>
      <c r="S72" s="93"/>
      <c r="T72" s="94">
        <f t="shared" si="5"/>
        <v>57469043.919999331</v>
      </c>
      <c r="U72" s="220">
        <f t="shared" si="13"/>
        <v>0</v>
      </c>
      <c r="W72" s="132" t="s">
        <v>42</v>
      </c>
      <c r="X72" s="110">
        <f t="shared" si="7"/>
        <v>0</v>
      </c>
      <c r="Y72" s="111">
        <f t="shared" si="8"/>
        <v>0</v>
      </c>
      <c r="Z72" s="111">
        <f t="shared" si="9"/>
        <v>0</v>
      </c>
      <c r="AA72" s="111">
        <f t="shared" si="10"/>
        <v>0</v>
      </c>
      <c r="AB72" s="111">
        <f t="shared" si="11"/>
        <v>0</v>
      </c>
      <c r="AC72" s="123">
        <f t="shared" si="12"/>
        <v>0</v>
      </c>
    </row>
    <row r="73" spans="1:29" ht="15.75">
      <c r="A73" s="255"/>
      <c r="B73" s="133" t="s">
        <v>43</v>
      </c>
      <c r="C73" s="95">
        <v>62469219.11000023</v>
      </c>
      <c r="D73" s="20"/>
      <c r="E73" s="96">
        <f t="shared" ref="E73:E136" si="14">C73-D73</f>
        <v>62469219.11000023</v>
      </c>
      <c r="F73" s="95">
        <v>221749.55000000005</v>
      </c>
      <c r="G73" s="20"/>
      <c r="H73" s="96">
        <f t="shared" ref="H73:H136" si="15">F73-G73</f>
        <v>221749.55000000005</v>
      </c>
      <c r="I73" s="95">
        <v>1679803.0499999986</v>
      </c>
      <c r="J73" s="20"/>
      <c r="K73" s="96">
        <f t="shared" ref="K73:K136" si="16">I73-J73</f>
        <v>1679803.0499999986</v>
      </c>
      <c r="L73" s="95">
        <v>11802.03</v>
      </c>
      <c r="M73" s="20"/>
      <c r="N73" s="96">
        <f t="shared" ref="N73:N136" si="17">L73-M73</f>
        <v>11802.03</v>
      </c>
      <c r="O73" s="95">
        <v>1840.38</v>
      </c>
      <c r="P73" s="20"/>
      <c r="Q73" s="96">
        <f t="shared" ref="Q73:Q136" si="18">O73-P73</f>
        <v>1840.38</v>
      </c>
      <c r="R73" s="95">
        <v>62997970.300000228</v>
      </c>
      <c r="S73" s="20"/>
      <c r="T73" s="96">
        <f t="shared" si="5"/>
        <v>62997970.300000228</v>
      </c>
      <c r="U73" s="221">
        <f t="shared" si="13"/>
        <v>0</v>
      </c>
      <c r="W73" s="133" t="s">
        <v>43</v>
      </c>
      <c r="X73" s="114">
        <f t="shared" si="7"/>
        <v>0</v>
      </c>
      <c r="Y73" s="115">
        <f t="shared" si="8"/>
        <v>0</v>
      </c>
      <c r="Z73" s="115">
        <f t="shared" si="9"/>
        <v>0</v>
      </c>
      <c r="AA73" s="115">
        <f t="shared" si="10"/>
        <v>0</v>
      </c>
      <c r="AB73" s="115">
        <f t="shared" si="11"/>
        <v>0</v>
      </c>
      <c r="AC73" s="121">
        <f t="shared" si="12"/>
        <v>0</v>
      </c>
    </row>
    <row r="74" spans="1:29" ht="15.75">
      <c r="A74" s="255"/>
      <c r="B74" s="104" t="s">
        <v>44</v>
      </c>
      <c r="C74" s="95">
        <v>119245562.58999431</v>
      </c>
      <c r="D74" s="20"/>
      <c r="E74" s="96">
        <f t="shared" si="14"/>
        <v>119245562.58999431</v>
      </c>
      <c r="F74" s="95">
        <v>247954.74</v>
      </c>
      <c r="G74" s="20"/>
      <c r="H74" s="96">
        <f t="shared" si="15"/>
        <v>247954.74</v>
      </c>
      <c r="I74" s="95">
        <v>0</v>
      </c>
      <c r="J74" s="20"/>
      <c r="K74" s="96">
        <f t="shared" si="16"/>
        <v>0</v>
      </c>
      <c r="L74" s="95">
        <v>467377.63</v>
      </c>
      <c r="M74" s="20"/>
      <c r="N74" s="96">
        <f t="shared" si="17"/>
        <v>467377.63</v>
      </c>
      <c r="O74" s="95">
        <v>154904.93</v>
      </c>
      <c r="P74" s="20"/>
      <c r="Q74" s="96">
        <f t="shared" si="18"/>
        <v>154904.93</v>
      </c>
      <c r="R74" s="95">
        <v>116798215.85999432</v>
      </c>
      <c r="S74" s="20"/>
      <c r="T74" s="96">
        <f t="shared" ref="T74:T137" si="19">R74-S74</f>
        <v>116798215.85999432</v>
      </c>
      <c r="U74" s="221">
        <f t="shared" si="13"/>
        <v>0</v>
      </c>
      <c r="W74" s="104" t="s">
        <v>44</v>
      </c>
      <c r="X74" s="114">
        <f t="shared" ref="X74:X137" si="20">+IF(AND(C74&lt;&gt;0,D74&lt;&gt;0,OR(E74&gt;100,E74&lt;-100)),1,0)</f>
        <v>0</v>
      </c>
      <c r="Y74" s="115">
        <f t="shared" ref="Y74:Y137" si="21">+IF(AND(F74&lt;&gt;0,G74&lt;&gt;0,OR(H74&gt;100,H74&lt;-100)),1,0)</f>
        <v>0</v>
      </c>
      <c r="Z74" s="115">
        <f t="shared" ref="Z74:Z137" si="22">+IF(AND(I74&lt;&gt;0,J74&lt;&gt;0,OR(K74&gt;100,K74&lt;-100)),1,0)</f>
        <v>0</v>
      </c>
      <c r="AA74" s="115">
        <f t="shared" ref="AA74:AA137" si="23">+IF(AND(L74&lt;&gt;0,M74&lt;&gt;0,OR(N74&gt;100,N74&lt;-100)),1,0)</f>
        <v>0</v>
      </c>
      <c r="AB74" s="115">
        <f t="shared" ref="AB74:AB137" si="24">+IF(AND(O74&lt;&gt;0,P74&lt;&gt;0,OR(Q74&gt;100,Q74&lt;-100)),1,0)</f>
        <v>0</v>
      </c>
      <c r="AC74" s="121">
        <f t="shared" ref="AC74:AC137" si="25">+IF(AND(R74&lt;&gt;0,S74&lt;&gt;0,OR(T74&gt;100,T74&lt;-100)),1,0)</f>
        <v>0</v>
      </c>
    </row>
    <row r="75" spans="1:29" ht="15.75">
      <c r="A75" s="255"/>
      <c r="B75" s="133" t="s">
        <v>45</v>
      </c>
      <c r="C75" s="95">
        <v>64848672.561397843</v>
      </c>
      <c r="D75" s="20"/>
      <c r="E75" s="96">
        <f t="shared" si="14"/>
        <v>64848672.561397843</v>
      </c>
      <c r="F75" s="95">
        <v>487818.85999999993</v>
      </c>
      <c r="G75" s="20"/>
      <c r="H75" s="96">
        <f t="shared" si="15"/>
        <v>487818.85999999993</v>
      </c>
      <c r="I75" s="95">
        <v>0</v>
      </c>
      <c r="J75" s="20"/>
      <c r="K75" s="96">
        <f t="shared" si="16"/>
        <v>0</v>
      </c>
      <c r="L75" s="95">
        <v>61422.21</v>
      </c>
      <c r="M75" s="20"/>
      <c r="N75" s="96">
        <f t="shared" si="17"/>
        <v>61422.21</v>
      </c>
      <c r="O75" s="95">
        <v>1089.6200000000001</v>
      </c>
      <c r="P75" s="20"/>
      <c r="Q75" s="96">
        <f t="shared" si="18"/>
        <v>1089.6200000000001</v>
      </c>
      <c r="R75" s="95">
        <v>63387572.671397842</v>
      </c>
      <c r="S75" s="20"/>
      <c r="T75" s="96">
        <f t="shared" si="19"/>
        <v>63387572.671397842</v>
      </c>
      <c r="U75" s="221">
        <f t="shared" si="13"/>
        <v>0</v>
      </c>
      <c r="W75" s="133" t="s">
        <v>45</v>
      </c>
      <c r="X75" s="114">
        <f t="shared" si="20"/>
        <v>0</v>
      </c>
      <c r="Y75" s="115">
        <f t="shared" si="21"/>
        <v>0</v>
      </c>
      <c r="Z75" s="115">
        <f t="shared" si="22"/>
        <v>0</v>
      </c>
      <c r="AA75" s="115">
        <f t="shared" si="23"/>
        <v>0</v>
      </c>
      <c r="AB75" s="115">
        <f t="shared" si="24"/>
        <v>0</v>
      </c>
      <c r="AC75" s="121">
        <f t="shared" si="25"/>
        <v>0</v>
      </c>
    </row>
    <row r="76" spans="1:29" ht="15.75">
      <c r="A76" s="255"/>
      <c r="B76" s="133" t="s">
        <v>46</v>
      </c>
      <c r="C76" s="95">
        <v>141209315.51999822</v>
      </c>
      <c r="D76" s="20"/>
      <c r="E76" s="96">
        <f t="shared" si="14"/>
        <v>141209315.51999822</v>
      </c>
      <c r="F76" s="95">
        <v>792888.05</v>
      </c>
      <c r="G76" s="20"/>
      <c r="H76" s="96">
        <f t="shared" si="15"/>
        <v>792888.05</v>
      </c>
      <c r="I76" s="95">
        <v>15239.61</v>
      </c>
      <c r="J76" s="20"/>
      <c r="K76" s="96">
        <f t="shared" si="16"/>
        <v>15239.61</v>
      </c>
      <c r="L76" s="95">
        <v>260389.78</v>
      </c>
      <c r="M76" s="20"/>
      <c r="N76" s="96">
        <f t="shared" si="17"/>
        <v>260389.78</v>
      </c>
      <c r="O76" s="95">
        <v>68910.42</v>
      </c>
      <c r="P76" s="20"/>
      <c r="Q76" s="96">
        <f t="shared" si="18"/>
        <v>68910.42</v>
      </c>
      <c r="R76" s="95">
        <v>133160258.19999823</v>
      </c>
      <c r="S76" s="20"/>
      <c r="T76" s="96">
        <f t="shared" si="19"/>
        <v>133160258.19999823</v>
      </c>
      <c r="U76" s="221">
        <f t="shared" si="13"/>
        <v>0</v>
      </c>
      <c r="W76" s="133" t="s">
        <v>46</v>
      </c>
      <c r="X76" s="114">
        <f t="shared" si="20"/>
        <v>0</v>
      </c>
      <c r="Y76" s="115">
        <f t="shared" si="21"/>
        <v>0</v>
      </c>
      <c r="Z76" s="115">
        <f t="shared" si="22"/>
        <v>0</v>
      </c>
      <c r="AA76" s="115">
        <f t="shared" si="23"/>
        <v>0</v>
      </c>
      <c r="AB76" s="115">
        <f t="shared" si="24"/>
        <v>0</v>
      </c>
      <c r="AC76" s="121">
        <f t="shared" si="25"/>
        <v>0</v>
      </c>
    </row>
    <row r="77" spans="1:29" ht="15.75">
      <c r="A77" s="255"/>
      <c r="B77" s="133" t="s">
        <v>47</v>
      </c>
      <c r="C77" s="95">
        <v>33551410.71000015</v>
      </c>
      <c r="D77" s="20"/>
      <c r="E77" s="96">
        <f t="shared" si="14"/>
        <v>33551410.71000015</v>
      </c>
      <c r="F77" s="95">
        <v>529273.47</v>
      </c>
      <c r="G77" s="20"/>
      <c r="H77" s="96">
        <f t="shared" si="15"/>
        <v>529273.47</v>
      </c>
      <c r="I77" s="95">
        <v>1908866.2799999977</v>
      </c>
      <c r="J77" s="20"/>
      <c r="K77" s="96">
        <f t="shared" si="16"/>
        <v>1908866.2799999977</v>
      </c>
      <c r="L77" s="95">
        <v>44492.179999999986</v>
      </c>
      <c r="M77" s="20"/>
      <c r="N77" s="96">
        <f t="shared" si="17"/>
        <v>44492.179999999986</v>
      </c>
      <c r="O77" s="95">
        <v>3960.4100000000003</v>
      </c>
      <c r="P77" s="20"/>
      <c r="Q77" s="96">
        <f t="shared" si="18"/>
        <v>3960.4100000000003</v>
      </c>
      <c r="R77" s="95">
        <v>34046844.770000152</v>
      </c>
      <c r="S77" s="20"/>
      <c r="T77" s="96">
        <f t="shared" si="19"/>
        <v>34046844.770000152</v>
      </c>
      <c r="U77" s="221">
        <f t="shared" si="13"/>
        <v>0</v>
      </c>
      <c r="W77" s="133" t="s">
        <v>47</v>
      </c>
      <c r="X77" s="114">
        <f t="shared" si="20"/>
        <v>0</v>
      </c>
      <c r="Y77" s="115">
        <f t="shared" si="21"/>
        <v>0</v>
      </c>
      <c r="Z77" s="115">
        <f t="shared" si="22"/>
        <v>0</v>
      </c>
      <c r="AA77" s="115">
        <f t="shared" si="23"/>
        <v>0</v>
      </c>
      <c r="AB77" s="115">
        <f t="shared" si="24"/>
        <v>0</v>
      </c>
      <c r="AC77" s="121">
        <f t="shared" si="25"/>
        <v>0</v>
      </c>
    </row>
    <row r="78" spans="1:29" ht="15.75">
      <c r="A78" s="255"/>
      <c r="B78" s="133" t="s">
        <v>48</v>
      </c>
      <c r="C78" s="95">
        <v>120960067.81999859</v>
      </c>
      <c r="D78" s="20"/>
      <c r="E78" s="96">
        <f t="shared" si="14"/>
        <v>120960067.81999859</v>
      </c>
      <c r="F78" s="95">
        <v>250093.00000000012</v>
      </c>
      <c r="G78" s="20"/>
      <c r="H78" s="96">
        <f t="shared" si="15"/>
        <v>250093.00000000012</v>
      </c>
      <c r="I78" s="95">
        <v>0</v>
      </c>
      <c r="J78" s="20"/>
      <c r="K78" s="96">
        <f t="shared" si="16"/>
        <v>0</v>
      </c>
      <c r="L78" s="95">
        <v>138301.63999999998</v>
      </c>
      <c r="M78" s="20"/>
      <c r="N78" s="96">
        <f t="shared" si="17"/>
        <v>138301.63999999998</v>
      </c>
      <c r="O78" s="95">
        <v>95156.13</v>
      </c>
      <c r="P78" s="20"/>
      <c r="Q78" s="96">
        <f t="shared" si="18"/>
        <v>95156.13</v>
      </c>
      <c r="R78" s="95">
        <v>118634767.94999859</v>
      </c>
      <c r="S78" s="20"/>
      <c r="T78" s="96">
        <f t="shared" si="19"/>
        <v>118634767.94999859</v>
      </c>
      <c r="U78" s="221">
        <f t="shared" si="13"/>
        <v>0</v>
      </c>
      <c r="W78" s="133" t="s">
        <v>48</v>
      </c>
      <c r="X78" s="114">
        <f t="shared" si="20"/>
        <v>0</v>
      </c>
      <c r="Y78" s="115">
        <f t="shared" si="21"/>
        <v>0</v>
      </c>
      <c r="Z78" s="115">
        <f t="shared" si="22"/>
        <v>0</v>
      </c>
      <c r="AA78" s="115">
        <f t="shared" si="23"/>
        <v>0</v>
      </c>
      <c r="AB78" s="115">
        <f t="shared" si="24"/>
        <v>0</v>
      </c>
      <c r="AC78" s="121">
        <f t="shared" si="25"/>
        <v>0</v>
      </c>
    </row>
    <row r="79" spans="1:29" ht="15.75">
      <c r="A79" s="255"/>
      <c r="B79" s="133" t="s">
        <v>49</v>
      </c>
      <c r="C79" s="95"/>
      <c r="D79" s="20"/>
      <c r="E79" s="96">
        <f t="shared" si="14"/>
        <v>0</v>
      </c>
      <c r="F79" s="95"/>
      <c r="G79" s="20"/>
      <c r="H79" s="96">
        <f t="shared" si="15"/>
        <v>0</v>
      </c>
      <c r="I79" s="95"/>
      <c r="J79" s="20"/>
      <c r="K79" s="96">
        <f t="shared" si="16"/>
        <v>0</v>
      </c>
      <c r="L79" s="95"/>
      <c r="M79" s="20"/>
      <c r="N79" s="96">
        <f t="shared" si="17"/>
        <v>0</v>
      </c>
      <c r="O79" s="95"/>
      <c r="P79" s="20"/>
      <c r="Q79" s="96">
        <f t="shared" si="18"/>
        <v>0</v>
      </c>
      <c r="R79" s="95"/>
      <c r="S79" s="20"/>
      <c r="T79" s="96">
        <f t="shared" si="19"/>
        <v>0</v>
      </c>
      <c r="U79" s="221">
        <f t="shared" si="13"/>
        <v>0</v>
      </c>
      <c r="W79" s="133" t="s">
        <v>49</v>
      </c>
      <c r="X79" s="114">
        <f t="shared" si="20"/>
        <v>0</v>
      </c>
      <c r="Y79" s="115">
        <f t="shared" si="21"/>
        <v>0</v>
      </c>
      <c r="Z79" s="115">
        <f t="shared" si="22"/>
        <v>0</v>
      </c>
      <c r="AA79" s="115">
        <f t="shared" si="23"/>
        <v>0</v>
      </c>
      <c r="AB79" s="115">
        <f t="shared" si="24"/>
        <v>0</v>
      </c>
      <c r="AC79" s="121">
        <f t="shared" si="25"/>
        <v>0</v>
      </c>
    </row>
    <row r="80" spans="1:29" ht="15.75">
      <c r="A80" s="256"/>
      <c r="B80" s="134" t="s">
        <v>50</v>
      </c>
      <c r="C80" s="97">
        <v>105784202.65999985</v>
      </c>
      <c r="D80" s="98"/>
      <c r="E80" s="99">
        <f t="shared" si="14"/>
        <v>105784202.65999985</v>
      </c>
      <c r="F80" s="97">
        <v>373093.4</v>
      </c>
      <c r="G80" s="98"/>
      <c r="H80" s="99">
        <f t="shared" si="15"/>
        <v>373093.4</v>
      </c>
      <c r="I80" s="97">
        <v>8050423.5899999905</v>
      </c>
      <c r="J80" s="98"/>
      <c r="K80" s="99">
        <f t="shared" si="16"/>
        <v>8050423.5899999905</v>
      </c>
      <c r="L80" s="97">
        <v>2407473.2200000002</v>
      </c>
      <c r="M80" s="98"/>
      <c r="N80" s="99">
        <f t="shared" si="17"/>
        <v>2407473.2200000002</v>
      </c>
      <c r="O80" s="97">
        <v>975472.24999999988</v>
      </c>
      <c r="P80" s="98"/>
      <c r="Q80" s="99">
        <f t="shared" si="18"/>
        <v>975472.24999999988</v>
      </c>
      <c r="R80" s="97">
        <v>112959059.33999988</v>
      </c>
      <c r="S80" s="98"/>
      <c r="T80" s="99">
        <f t="shared" si="19"/>
        <v>112959059.33999988</v>
      </c>
      <c r="U80" s="222">
        <f t="shared" si="13"/>
        <v>0</v>
      </c>
      <c r="W80" s="134" t="s">
        <v>50</v>
      </c>
      <c r="X80" s="118">
        <f t="shared" si="20"/>
        <v>0</v>
      </c>
      <c r="Y80" s="119">
        <f t="shared" si="21"/>
        <v>0</v>
      </c>
      <c r="Z80" s="119">
        <f t="shared" si="22"/>
        <v>0</v>
      </c>
      <c r="AA80" s="119">
        <f t="shared" si="23"/>
        <v>0</v>
      </c>
      <c r="AB80" s="119">
        <f t="shared" si="24"/>
        <v>0</v>
      </c>
      <c r="AC80" s="124">
        <f t="shared" si="25"/>
        <v>0</v>
      </c>
    </row>
    <row r="81" spans="1:29" ht="15.75" customHeight="1">
      <c r="A81" s="254">
        <v>42656</v>
      </c>
      <c r="B81" s="132" t="s">
        <v>42</v>
      </c>
      <c r="C81" s="92">
        <v>57469043.919999331</v>
      </c>
      <c r="D81" s="224"/>
      <c r="E81" s="94">
        <f t="shared" si="14"/>
        <v>57469043.919999331</v>
      </c>
      <c r="F81" s="92">
        <v>233944.64</v>
      </c>
      <c r="G81" s="93"/>
      <c r="H81" s="94">
        <f t="shared" si="15"/>
        <v>233944.64</v>
      </c>
      <c r="I81" s="92">
        <v>8845859.9900000039</v>
      </c>
      <c r="J81" s="93"/>
      <c r="K81" s="94">
        <f t="shared" si="16"/>
        <v>8845859.9900000039</v>
      </c>
      <c r="L81" s="92">
        <v>158876.84</v>
      </c>
      <c r="M81" s="93"/>
      <c r="N81" s="94">
        <f t="shared" si="17"/>
        <v>158876.84</v>
      </c>
      <c r="O81" s="92">
        <v>229834.1</v>
      </c>
      <c r="P81" s="101"/>
      <c r="Q81" s="94">
        <f t="shared" si="18"/>
        <v>229834.1</v>
      </c>
      <c r="R81" s="92">
        <v>65186143.69999934</v>
      </c>
      <c r="S81" s="93"/>
      <c r="T81" s="94">
        <f t="shared" si="19"/>
        <v>65186143.69999934</v>
      </c>
      <c r="U81" s="220">
        <f t="shared" si="13"/>
        <v>0</v>
      </c>
      <c r="W81" s="132" t="s">
        <v>42</v>
      </c>
      <c r="X81" s="110">
        <f t="shared" si="20"/>
        <v>0</v>
      </c>
      <c r="Y81" s="111">
        <f t="shared" si="21"/>
        <v>0</v>
      </c>
      <c r="Z81" s="111">
        <f t="shared" si="22"/>
        <v>0</v>
      </c>
      <c r="AA81" s="111">
        <f t="shared" si="23"/>
        <v>0</v>
      </c>
      <c r="AB81" s="111">
        <f t="shared" si="24"/>
        <v>0</v>
      </c>
      <c r="AC81" s="123">
        <f t="shared" si="25"/>
        <v>0</v>
      </c>
    </row>
    <row r="82" spans="1:29" ht="15.75">
      <c r="A82" s="255"/>
      <c r="B82" s="133" t="s">
        <v>43</v>
      </c>
      <c r="C82" s="95">
        <v>62997970.300000228</v>
      </c>
      <c r="D82" s="225"/>
      <c r="E82" s="96">
        <f t="shared" si="14"/>
        <v>62997970.300000228</v>
      </c>
      <c r="F82" s="95">
        <v>300929.88</v>
      </c>
      <c r="G82" s="20"/>
      <c r="H82" s="96">
        <f t="shared" si="15"/>
        <v>300929.88</v>
      </c>
      <c r="I82" s="95">
        <v>0</v>
      </c>
      <c r="J82" s="20"/>
      <c r="K82" s="96">
        <f t="shared" si="16"/>
        <v>0</v>
      </c>
      <c r="L82" s="95">
        <v>0</v>
      </c>
      <c r="M82" s="20"/>
      <c r="N82" s="96">
        <f t="shared" si="17"/>
        <v>0</v>
      </c>
      <c r="O82" s="95">
        <v>12299.07</v>
      </c>
      <c r="P82" s="6"/>
      <c r="Q82" s="96">
        <f t="shared" si="18"/>
        <v>12299.07</v>
      </c>
      <c r="R82" s="95">
        <v>61992677.650000229</v>
      </c>
      <c r="S82" s="20"/>
      <c r="T82" s="96">
        <f t="shared" si="19"/>
        <v>61992677.650000229</v>
      </c>
      <c r="U82" s="221">
        <f t="shared" si="13"/>
        <v>0</v>
      </c>
      <c r="W82" s="133" t="s">
        <v>43</v>
      </c>
      <c r="X82" s="114">
        <f t="shared" si="20"/>
        <v>0</v>
      </c>
      <c r="Y82" s="115">
        <f t="shared" si="21"/>
        <v>0</v>
      </c>
      <c r="Z82" s="115">
        <f t="shared" si="22"/>
        <v>0</v>
      </c>
      <c r="AA82" s="115">
        <f t="shared" si="23"/>
        <v>0</v>
      </c>
      <c r="AB82" s="115">
        <f t="shared" si="24"/>
        <v>0</v>
      </c>
      <c r="AC82" s="121">
        <f t="shared" si="25"/>
        <v>0</v>
      </c>
    </row>
    <row r="83" spans="1:29" ht="15.75">
      <c r="A83" s="255"/>
      <c r="B83" s="104" t="s">
        <v>44</v>
      </c>
      <c r="C83" s="95">
        <v>116798215.85999432</v>
      </c>
      <c r="D83" s="225"/>
      <c r="E83" s="96">
        <f t="shared" si="14"/>
        <v>116798215.85999432</v>
      </c>
      <c r="F83" s="95">
        <v>343887.36999999994</v>
      </c>
      <c r="G83" s="20"/>
      <c r="H83" s="96">
        <f t="shared" si="15"/>
        <v>343887.36999999994</v>
      </c>
      <c r="I83" s="95">
        <v>0</v>
      </c>
      <c r="J83" s="20"/>
      <c r="K83" s="96">
        <f t="shared" si="16"/>
        <v>0</v>
      </c>
      <c r="L83" s="95">
        <v>425788.45000000024</v>
      </c>
      <c r="M83" s="20"/>
      <c r="N83" s="96">
        <f t="shared" si="17"/>
        <v>425788.45000000024</v>
      </c>
      <c r="O83" s="95">
        <v>500138.58</v>
      </c>
      <c r="P83" s="6"/>
      <c r="Q83" s="96">
        <f t="shared" si="18"/>
        <v>500138.58</v>
      </c>
      <c r="R83" s="95">
        <v>113248715.99999432</v>
      </c>
      <c r="S83" s="20"/>
      <c r="T83" s="96">
        <f t="shared" si="19"/>
        <v>113248715.99999432</v>
      </c>
      <c r="U83" s="221">
        <f t="shared" ref="U83:U146" si="26">IF(D83=0,0,1)</f>
        <v>0</v>
      </c>
      <c r="W83" s="104" t="s">
        <v>44</v>
      </c>
      <c r="X83" s="114">
        <f t="shared" si="20"/>
        <v>0</v>
      </c>
      <c r="Y83" s="115">
        <f t="shared" si="21"/>
        <v>0</v>
      </c>
      <c r="Z83" s="115">
        <f t="shared" si="22"/>
        <v>0</v>
      </c>
      <c r="AA83" s="115">
        <f t="shared" si="23"/>
        <v>0</v>
      </c>
      <c r="AB83" s="115">
        <f t="shared" si="24"/>
        <v>0</v>
      </c>
      <c r="AC83" s="121">
        <f t="shared" si="25"/>
        <v>0</v>
      </c>
    </row>
    <row r="84" spans="1:29" ht="15.75">
      <c r="A84" s="255"/>
      <c r="B84" s="133" t="s">
        <v>45</v>
      </c>
      <c r="C84" s="95">
        <v>63387572.671397842</v>
      </c>
      <c r="D84" s="225"/>
      <c r="E84" s="96">
        <f t="shared" si="14"/>
        <v>63387572.671397842</v>
      </c>
      <c r="F84" s="95">
        <v>142723.25</v>
      </c>
      <c r="G84" s="20"/>
      <c r="H84" s="96">
        <f t="shared" si="15"/>
        <v>142723.25</v>
      </c>
      <c r="I84" s="95">
        <v>5054786.16</v>
      </c>
      <c r="J84" s="20"/>
      <c r="K84" s="96">
        <f t="shared" si="16"/>
        <v>5054786.16</v>
      </c>
      <c r="L84" s="95">
        <v>35718.5</v>
      </c>
      <c r="M84" s="20"/>
      <c r="N84" s="96">
        <f t="shared" si="17"/>
        <v>35718.5</v>
      </c>
      <c r="O84" s="95">
        <v>290200.13</v>
      </c>
      <c r="P84" s="6"/>
      <c r="Q84" s="96">
        <f t="shared" si="18"/>
        <v>290200.13</v>
      </c>
      <c r="R84" s="95">
        <v>66867419.891397841</v>
      </c>
      <c r="S84" s="20"/>
      <c r="T84" s="96">
        <f t="shared" si="19"/>
        <v>66867419.891397841</v>
      </c>
      <c r="U84" s="221">
        <f t="shared" si="26"/>
        <v>0</v>
      </c>
      <c r="W84" s="133" t="s">
        <v>45</v>
      </c>
      <c r="X84" s="114">
        <f t="shared" si="20"/>
        <v>0</v>
      </c>
      <c r="Y84" s="115">
        <f t="shared" si="21"/>
        <v>0</v>
      </c>
      <c r="Z84" s="115">
        <f t="shared" si="22"/>
        <v>0</v>
      </c>
      <c r="AA84" s="115">
        <f t="shared" si="23"/>
        <v>0</v>
      </c>
      <c r="AB84" s="115">
        <f t="shared" si="24"/>
        <v>0</v>
      </c>
      <c r="AC84" s="121">
        <f t="shared" si="25"/>
        <v>0</v>
      </c>
    </row>
    <row r="85" spans="1:29" ht="15.75">
      <c r="A85" s="255"/>
      <c r="B85" s="133" t="s">
        <v>46</v>
      </c>
      <c r="C85" s="95">
        <v>133160258.19999823</v>
      </c>
      <c r="D85" s="225"/>
      <c r="E85" s="96">
        <f t="shared" si="14"/>
        <v>133160258.19999823</v>
      </c>
      <c r="F85" s="95">
        <v>357498.76999999996</v>
      </c>
      <c r="G85" s="20"/>
      <c r="H85" s="96">
        <f t="shared" si="15"/>
        <v>357498.76999999996</v>
      </c>
      <c r="I85" s="95">
        <v>10467551.910000006</v>
      </c>
      <c r="J85" s="20"/>
      <c r="K85" s="96">
        <f t="shared" si="16"/>
        <v>10467551.910000006</v>
      </c>
      <c r="L85" s="95">
        <v>211157.09999999998</v>
      </c>
      <c r="M85" s="20"/>
      <c r="N85" s="96">
        <f t="shared" si="17"/>
        <v>211157.09999999998</v>
      </c>
      <c r="O85" s="95">
        <v>314844.27</v>
      </c>
      <c r="P85" s="6"/>
      <c r="Q85" s="96">
        <f t="shared" si="18"/>
        <v>314844.27</v>
      </c>
      <c r="R85" s="95">
        <v>140489682.21999824</v>
      </c>
      <c r="S85" s="20"/>
      <c r="T85" s="96">
        <f t="shared" si="19"/>
        <v>140489682.21999824</v>
      </c>
      <c r="U85" s="221">
        <f t="shared" si="26"/>
        <v>0</v>
      </c>
      <c r="W85" s="133" t="s">
        <v>46</v>
      </c>
      <c r="X85" s="114">
        <f t="shared" si="20"/>
        <v>0</v>
      </c>
      <c r="Y85" s="115">
        <f t="shared" si="21"/>
        <v>0</v>
      </c>
      <c r="Z85" s="115">
        <f t="shared" si="22"/>
        <v>0</v>
      </c>
      <c r="AA85" s="115">
        <f t="shared" si="23"/>
        <v>0</v>
      </c>
      <c r="AB85" s="115">
        <f t="shared" si="24"/>
        <v>0</v>
      </c>
      <c r="AC85" s="121">
        <f t="shared" si="25"/>
        <v>0</v>
      </c>
    </row>
    <row r="86" spans="1:29" ht="15.75">
      <c r="A86" s="255"/>
      <c r="B86" s="133" t="s">
        <v>47</v>
      </c>
      <c r="C86" s="95">
        <v>34046844.770000152</v>
      </c>
      <c r="D86" s="225"/>
      <c r="E86" s="96">
        <f t="shared" si="14"/>
        <v>34046844.770000152</v>
      </c>
      <c r="F86" s="95">
        <v>0</v>
      </c>
      <c r="G86" s="20"/>
      <c r="H86" s="96">
        <f t="shared" si="15"/>
        <v>0</v>
      </c>
      <c r="I86" s="95">
        <v>1969755.1900000009</v>
      </c>
      <c r="J86" s="20"/>
      <c r="K86" s="96">
        <f t="shared" si="16"/>
        <v>1969755.1900000009</v>
      </c>
      <c r="L86" s="95">
        <v>38239.379999999997</v>
      </c>
      <c r="M86" s="20"/>
      <c r="N86" s="96">
        <f t="shared" si="17"/>
        <v>38239.379999999997</v>
      </c>
      <c r="O86" s="95">
        <v>1301.1600000000001</v>
      </c>
      <c r="P86" s="6"/>
      <c r="Q86" s="96">
        <f t="shared" si="18"/>
        <v>1301.1600000000001</v>
      </c>
      <c r="R86" s="95">
        <v>35221970.170000151</v>
      </c>
      <c r="S86" s="20"/>
      <c r="T86" s="96">
        <f t="shared" si="19"/>
        <v>35221970.170000151</v>
      </c>
      <c r="U86" s="221">
        <f t="shared" si="26"/>
        <v>0</v>
      </c>
      <c r="W86" s="133" t="s">
        <v>47</v>
      </c>
      <c r="X86" s="114">
        <f t="shared" si="20"/>
        <v>0</v>
      </c>
      <c r="Y86" s="115">
        <f t="shared" si="21"/>
        <v>0</v>
      </c>
      <c r="Z86" s="115">
        <f t="shared" si="22"/>
        <v>0</v>
      </c>
      <c r="AA86" s="115">
        <f t="shared" si="23"/>
        <v>0</v>
      </c>
      <c r="AB86" s="115">
        <f t="shared" si="24"/>
        <v>0</v>
      </c>
      <c r="AC86" s="121">
        <f t="shared" si="25"/>
        <v>0</v>
      </c>
    </row>
    <row r="87" spans="1:29" ht="15.75">
      <c r="A87" s="255"/>
      <c r="B87" s="133" t="s">
        <v>48</v>
      </c>
      <c r="C87" s="95">
        <v>118634767.94999859</v>
      </c>
      <c r="D87" s="225"/>
      <c r="E87" s="96">
        <f t="shared" si="14"/>
        <v>118634767.94999859</v>
      </c>
      <c r="F87" s="95">
        <v>186734.97</v>
      </c>
      <c r="G87" s="20"/>
      <c r="H87" s="96">
        <f t="shared" si="15"/>
        <v>186734.97</v>
      </c>
      <c r="I87" s="95">
        <v>6093510.2400000039</v>
      </c>
      <c r="J87" s="20"/>
      <c r="K87" s="96">
        <f t="shared" si="16"/>
        <v>6093510.2400000039</v>
      </c>
      <c r="L87" s="95">
        <v>162446.43</v>
      </c>
      <c r="M87" s="20"/>
      <c r="N87" s="96">
        <f t="shared" si="17"/>
        <v>162446.43</v>
      </c>
      <c r="O87" s="95">
        <v>125868.63999999993</v>
      </c>
      <c r="P87" s="6"/>
      <c r="Q87" s="96">
        <f t="shared" si="18"/>
        <v>125868.63999999993</v>
      </c>
      <c r="R87" s="95">
        <v>122432410.61999859</v>
      </c>
      <c r="S87" s="20"/>
      <c r="T87" s="96">
        <f t="shared" si="19"/>
        <v>122432410.61999859</v>
      </c>
      <c r="U87" s="221">
        <f t="shared" si="26"/>
        <v>0</v>
      </c>
      <c r="W87" s="133" t="s">
        <v>48</v>
      </c>
      <c r="X87" s="114">
        <f t="shared" si="20"/>
        <v>0</v>
      </c>
      <c r="Y87" s="115">
        <f t="shared" si="21"/>
        <v>0</v>
      </c>
      <c r="Z87" s="115">
        <f t="shared" si="22"/>
        <v>0</v>
      </c>
      <c r="AA87" s="115">
        <f t="shared" si="23"/>
        <v>0</v>
      </c>
      <c r="AB87" s="115">
        <f t="shared" si="24"/>
        <v>0</v>
      </c>
      <c r="AC87" s="121">
        <f t="shared" si="25"/>
        <v>0</v>
      </c>
    </row>
    <row r="88" spans="1:29" ht="15.75">
      <c r="A88" s="255"/>
      <c r="B88" s="133" t="s">
        <v>49</v>
      </c>
      <c r="C88" s="95">
        <v>111798833.26999944</v>
      </c>
      <c r="D88" s="225"/>
      <c r="E88" s="96">
        <f t="shared" si="14"/>
        <v>111798833.26999944</v>
      </c>
      <c r="F88" s="95">
        <v>2995317.1799999988</v>
      </c>
      <c r="G88" s="20"/>
      <c r="H88" s="96">
        <f t="shared" si="15"/>
        <v>2995317.1799999988</v>
      </c>
      <c r="I88" s="95">
        <v>10840436.399999999</v>
      </c>
      <c r="J88" s="20"/>
      <c r="K88" s="96">
        <f t="shared" si="16"/>
        <v>10840436.399999999</v>
      </c>
      <c r="L88" s="95">
        <v>1119067.3</v>
      </c>
      <c r="M88" s="20"/>
      <c r="N88" s="96">
        <f t="shared" si="17"/>
        <v>1119067.3</v>
      </c>
      <c r="O88" s="95">
        <v>692890.05</v>
      </c>
      <c r="P88" s="6"/>
      <c r="Q88" s="96">
        <f t="shared" si="18"/>
        <v>692890.05</v>
      </c>
      <c r="R88" s="95">
        <v>106478142.10999945</v>
      </c>
      <c r="S88" s="20"/>
      <c r="T88" s="96">
        <f t="shared" si="19"/>
        <v>106478142.10999945</v>
      </c>
      <c r="U88" s="221">
        <f t="shared" si="26"/>
        <v>0</v>
      </c>
      <c r="W88" s="133" t="s">
        <v>49</v>
      </c>
      <c r="X88" s="114">
        <f t="shared" si="20"/>
        <v>0</v>
      </c>
      <c r="Y88" s="115">
        <f t="shared" si="21"/>
        <v>0</v>
      </c>
      <c r="Z88" s="115">
        <f t="shared" si="22"/>
        <v>0</v>
      </c>
      <c r="AA88" s="115">
        <f t="shared" si="23"/>
        <v>0</v>
      </c>
      <c r="AB88" s="115">
        <f t="shared" si="24"/>
        <v>0</v>
      </c>
      <c r="AC88" s="121">
        <f t="shared" si="25"/>
        <v>0</v>
      </c>
    </row>
    <row r="89" spans="1:29" ht="15.75">
      <c r="A89" s="256"/>
      <c r="B89" s="134" t="s">
        <v>50</v>
      </c>
      <c r="C89" s="97">
        <v>112959059.33999988</v>
      </c>
      <c r="D89" s="226"/>
      <c r="E89" s="99">
        <f t="shared" si="14"/>
        <v>112959059.33999988</v>
      </c>
      <c r="F89" s="97">
        <v>374043.33</v>
      </c>
      <c r="G89" s="98"/>
      <c r="H89" s="99">
        <f t="shared" si="15"/>
        <v>374043.33</v>
      </c>
      <c r="I89" s="97">
        <v>8026.54</v>
      </c>
      <c r="J89" s="98"/>
      <c r="K89" s="99">
        <f t="shared" si="16"/>
        <v>8026.54</v>
      </c>
      <c r="L89" s="97">
        <v>259086.55999999997</v>
      </c>
      <c r="M89" s="98"/>
      <c r="N89" s="99">
        <f t="shared" si="17"/>
        <v>259086.55999999997</v>
      </c>
      <c r="O89" s="97">
        <v>217080.22999999992</v>
      </c>
      <c r="P89" s="103"/>
      <c r="Q89" s="99">
        <f t="shared" si="18"/>
        <v>217080.22999999992</v>
      </c>
      <c r="R89" s="97">
        <v>110122148.25999983</v>
      </c>
      <c r="S89" s="98"/>
      <c r="T89" s="99">
        <f t="shared" si="19"/>
        <v>110122148.25999983</v>
      </c>
      <c r="U89" s="222">
        <f t="shared" si="26"/>
        <v>0</v>
      </c>
      <c r="W89" s="134" t="s">
        <v>50</v>
      </c>
      <c r="X89" s="118">
        <f t="shared" si="20"/>
        <v>0</v>
      </c>
      <c r="Y89" s="119">
        <f t="shared" si="21"/>
        <v>0</v>
      </c>
      <c r="Z89" s="119">
        <f t="shared" si="22"/>
        <v>0</v>
      </c>
      <c r="AA89" s="119">
        <f t="shared" si="23"/>
        <v>0</v>
      </c>
      <c r="AB89" s="119">
        <f t="shared" si="24"/>
        <v>0</v>
      </c>
      <c r="AC89" s="124">
        <f t="shared" si="25"/>
        <v>0</v>
      </c>
    </row>
    <row r="90" spans="1:29" ht="15.75" customHeight="1">
      <c r="A90" s="254">
        <v>42658</v>
      </c>
      <c r="B90" s="133" t="s">
        <v>42</v>
      </c>
      <c r="C90" s="135"/>
      <c r="D90" s="20"/>
      <c r="E90" s="96">
        <f t="shared" si="14"/>
        <v>0</v>
      </c>
      <c r="F90" s="135"/>
      <c r="G90" s="20"/>
      <c r="H90" s="96">
        <f t="shared" si="15"/>
        <v>0</v>
      </c>
      <c r="I90" s="135"/>
      <c r="J90" s="131"/>
      <c r="K90" s="96">
        <f t="shared" si="16"/>
        <v>0</v>
      </c>
      <c r="L90" s="135"/>
      <c r="M90" s="131"/>
      <c r="N90" s="96">
        <f t="shared" si="17"/>
        <v>0</v>
      </c>
      <c r="O90" s="135"/>
      <c r="P90" s="20"/>
      <c r="Q90" s="96">
        <f t="shared" si="18"/>
        <v>0</v>
      </c>
      <c r="R90" s="135"/>
      <c r="S90" s="20"/>
      <c r="T90" s="96">
        <f t="shared" si="19"/>
        <v>0</v>
      </c>
      <c r="U90" s="221">
        <f t="shared" si="26"/>
        <v>0</v>
      </c>
      <c r="W90" s="132" t="s">
        <v>42</v>
      </c>
      <c r="X90" s="110">
        <f t="shared" si="20"/>
        <v>0</v>
      </c>
      <c r="Y90" s="111">
        <f t="shared" si="21"/>
        <v>0</v>
      </c>
      <c r="Z90" s="111">
        <f t="shared" si="22"/>
        <v>0</v>
      </c>
      <c r="AA90" s="111">
        <f t="shared" si="23"/>
        <v>0</v>
      </c>
      <c r="AB90" s="111">
        <f t="shared" si="24"/>
        <v>0</v>
      </c>
      <c r="AC90" s="123">
        <f t="shared" si="25"/>
        <v>0</v>
      </c>
    </row>
    <row r="91" spans="1:29" ht="15.75">
      <c r="A91" s="255"/>
      <c r="B91" s="133" t="s">
        <v>43</v>
      </c>
      <c r="C91" s="95"/>
      <c r="D91" s="20"/>
      <c r="E91" s="96">
        <f t="shared" si="14"/>
        <v>0</v>
      </c>
      <c r="F91" s="95"/>
      <c r="G91" s="20"/>
      <c r="H91" s="96">
        <f t="shared" si="15"/>
        <v>0</v>
      </c>
      <c r="I91" s="95"/>
      <c r="J91" s="20"/>
      <c r="K91" s="96">
        <f t="shared" si="16"/>
        <v>0</v>
      </c>
      <c r="L91" s="95"/>
      <c r="M91" s="20"/>
      <c r="N91" s="96">
        <f t="shared" si="17"/>
        <v>0</v>
      </c>
      <c r="O91" s="95"/>
      <c r="P91" s="20"/>
      <c r="Q91" s="96">
        <f t="shared" si="18"/>
        <v>0</v>
      </c>
      <c r="R91" s="95"/>
      <c r="S91" s="20"/>
      <c r="T91" s="96">
        <f t="shared" si="19"/>
        <v>0</v>
      </c>
      <c r="U91" s="221">
        <f t="shared" si="26"/>
        <v>0</v>
      </c>
      <c r="W91" s="133" t="s">
        <v>43</v>
      </c>
      <c r="X91" s="114">
        <f t="shared" si="20"/>
        <v>0</v>
      </c>
      <c r="Y91" s="115">
        <f t="shared" si="21"/>
        <v>0</v>
      </c>
      <c r="Z91" s="115">
        <f t="shared" si="22"/>
        <v>0</v>
      </c>
      <c r="AA91" s="115">
        <f t="shared" si="23"/>
        <v>0</v>
      </c>
      <c r="AB91" s="115">
        <f t="shared" si="24"/>
        <v>0</v>
      </c>
      <c r="AC91" s="121">
        <f t="shared" si="25"/>
        <v>0</v>
      </c>
    </row>
    <row r="92" spans="1:29" ht="15.75">
      <c r="A92" s="255"/>
      <c r="B92" s="104" t="s">
        <v>44</v>
      </c>
      <c r="C92" s="95"/>
      <c r="D92" s="20"/>
      <c r="E92" s="96">
        <f t="shared" si="14"/>
        <v>0</v>
      </c>
      <c r="F92" s="95"/>
      <c r="G92" s="20"/>
      <c r="H92" s="96">
        <f t="shared" si="15"/>
        <v>0</v>
      </c>
      <c r="I92" s="95"/>
      <c r="J92" s="20"/>
      <c r="K92" s="96">
        <f t="shared" si="16"/>
        <v>0</v>
      </c>
      <c r="L92" s="95"/>
      <c r="M92" s="20"/>
      <c r="N92" s="96">
        <f t="shared" si="17"/>
        <v>0</v>
      </c>
      <c r="O92" s="95"/>
      <c r="P92" s="20"/>
      <c r="Q92" s="96">
        <f t="shared" si="18"/>
        <v>0</v>
      </c>
      <c r="R92" s="95"/>
      <c r="S92" s="20"/>
      <c r="T92" s="96">
        <f t="shared" si="19"/>
        <v>0</v>
      </c>
      <c r="U92" s="221">
        <f t="shared" si="26"/>
        <v>0</v>
      </c>
      <c r="W92" s="104" t="s">
        <v>44</v>
      </c>
      <c r="X92" s="114">
        <f t="shared" si="20"/>
        <v>0</v>
      </c>
      <c r="Y92" s="115">
        <f t="shared" si="21"/>
        <v>0</v>
      </c>
      <c r="Z92" s="115">
        <f t="shared" si="22"/>
        <v>0</v>
      </c>
      <c r="AA92" s="115">
        <f t="shared" si="23"/>
        <v>0</v>
      </c>
      <c r="AB92" s="115">
        <f t="shared" si="24"/>
        <v>0</v>
      </c>
      <c r="AC92" s="121">
        <f t="shared" si="25"/>
        <v>0</v>
      </c>
    </row>
    <row r="93" spans="1:29" ht="15.75">
      <c r="A93" s="255"/>
      <c r="B93" s="133" t="s">
        <v>45</v>
      </c>
      <c r="C93" s="95">
        <v>66867419.891397841</v>
      </c>
      <c r="D93" s="20"/>
      <c r="E93" s="96">
        <f t="shared" si="14"/>
        <v>66867419.891397841</v>
      </c>
      <c r="F93" s="95">
        <v>0</v>
      </c>
      <c r="G93" s="20"/>
      <c r="H93" s="96">
        <f t="shared" si="15"/>
        <v>0</v>
      </c>
      <c r="I93" s="95">
        <v>0</v>
      </c>
      <c r="J93" s="20"/>
      <c r="K93" s="96">
        <f t="shared" si="16"/>
        <v>0</v>
      </c>
      <c r="L93" s="95">
        <v>3485.73</v>
      </c>
      <c r="M93" s="20"/>
      <c r="N93" s="96">
        <f t="shared" si="17"/>
        <v>3485.73</v>
      </c>
      <c r="O93" s="95">
        <v>234.17000000000002</v>
      </c>
      <c r="P93" s="20"/>
      <c r="Q93" s="96">
        <f t="shared" si="18"/>
        <v>234.17000000000002</v>
      </c>
      <c r="R93" s="95">
        <v>66300463.521397837</v>
      </c>
      <c r="S93" s="20"/>
      <c r="T93" s="96">
        <f t="shared" si="19"/>
        <v>66300463.521397837</v>
      </c>
      <c r="U93" s="221">
        <f t="shared" si="26"/>
        <v>0</v>
      </c>
      <c r="W93" s="133" t="s">
        <v>45</v>
      </c>
      <c r="X93" s="114">
        <f t="shared" si="20"/>
        <v>0</v>
      </c>
      <c r="Y93" s="115">
        <f t="shared" si="21"/>
        <v>0</v>
      </c>
      <c r="Z93" s="115">
        <f t="shared" si="22"/>
        <v>0</v>
      </c>
      <c r="AA93" s="115">
        <f t="shared" si="23"/>
        <v>0</v>
      </c>
      <c r="AB93" s="115">
        <f t="shared" si="24"/>
        <v>0</v>
      </c>
      <c r="AC93" s="121">
        <f t="shared" si="25"/>
        <v>0</v>
      </c>
    </row>
    <row r="94" spans="1:29" ht="15.75">
      <c r="A94" s="255"/>
      <c r="B94" s="133" t="s">
        <v>46</v>
      </c>
      <c r="C94" s="95"/>
      <c r="D94" s="20"/>
      <c r="E94" s="96">
        <f t="shared" si="14"/>
        <v>0</v>
      </c>
      <c r="F94" s="95"/>
      <c r="G94" s="20"/>
      <c r="H94" s="96">
        <f t="shared" si="15"/>
        <v>0</v>
      </c>
      <c r="I94" s="95"/>
      <c r="J94" s="20"/>
      <c r="K94" s="96">
        <f t="shared" si="16"/>
        <v>0</v>
      </c>
      <c r="L94" s="95"/>
      <c r="M94" s="20"/>
      <c r="N94" s="96">
        <f t="shared" si="17"/>
        <v>0</v>
      </c>
      <c r="O94" s="95"/>
      <c r="P94" s="20"/>
      <c r="Q94" s="96">
        <f t="shared" si="18"/>
        <v>0</v>
      </c>
      <c r="R94" s="95"/>
      <c r="S94" s="20"/>
      <c r="T94" s="96">
        <f t="shared" si="19"/>
        <v>0</v>
      </c>
      <c r="U94" s="221">
        <f t="shared" si="26"/>
        <v>0</v>
      </c>
      <c r="W94" s="133" t="s">
        <v>46</v>
      </c>
      <c r="X94" s="114">
        <f t="shared" si="20"/>
        <v>0</v>
      </c>
      <c r="Y94" s="115">
        <f t="shared" si="21"/>
        <v>0</v>
      </c>
      <c r="Z94" s="115">
        <f t="shared" si="22"/>
        <v>0</v>
      </c>
      <c r="AA94" s="115">
        <f t="shared" si="23"/>
        <v>0</v>
      </c>
      <c r="AB94" s="115">
        <f t="shared" si="24"/>
        <v>0</v>
      </c>
      <c r="AC94" s="121">
        <f t="shared" si="25"/>
        <v>0</v>
      </c>
    </row>
    <row r="95" spans="1:29" ht="15.75">
      <c r="A95" s="255"/>
      <c r="B95" s="133" t="s">
        <v>47</v>
      </c>
      <c r="C95" s="95"/>
      <c r="D95" s="20"/>
      <c r="E95" s="96">
        <f t="shared" si="14"/>
        <v>0</v>
      </c>
      <c r="F95" s="95"/>
      <c r="G95" s="20"/>
      <c r="H95" s="96">
        <f t="shared" si="15"/>
        <v>0</v>
      </c>
      <c r="I95" s="95"/>
      <c r="J95" s="20"/>
      <c r="K95" s="96">
        <f t="shared" si="16"/>
        <v>0</v>
      </c>
      <c r="L95" s="95"/>
      <c r="M95" s="20"/>
      <c r="N95" s="96">
        <f t="shared" si="17"/>
        <v>0</v>
      </c>
      <c r="O95" s="95"/>
      <c r="P95" s="20"/>
      <c r="Q95" s="96">
        <f t="shared" si="18"/>
        <v>0</v>
      </c>
      <c r="R95" s="95"/>
      <c r="S95" s="20"/>
      <c r="T95" s="96">
        <f t="shared" si="19"/>
        <v>0</v>
      </c>
      <c r="U95" s="221">
        <f t="shared" si="26"/>
        <v>0</v>
      </c>
      <c r="W95" s="133" t="s">
        <v>47</v>
      </c>
      <c r="X95" s="114">
        <f t="shared" si="20"/>
        <v>0</v>
      </c>
      <c r="Y95" s="115">
        <f t="shared" si="21"/>
        <v>0</v>
      </c>
      <c r="Z95" s="115">
        <f t="shared" si="22"/>
        <v>0</v>
      </c>
      <c r="AA95" s="115">
        <f t="shared" si="23"/>
        <v>0</v>
      </c>
      <c r="AB95" s="115">
        <f t="shared" si="24"/>
        <v>0</v>
      </c>
      <c r="AC95" s="121">
        <f t="shared" si="25"/>
        <v>0</v>
      </c>
    </row>
    <row r="96" spans="1:29" ht="15.75">
      <c r="A96" s="255"/>
      <c r="B96" s="133" t="s">
        <v>48</v>
      </c>
      <c r="C96" s="95"/>
      <c r="D96" s="20"/>
      <c r="E96" s="96">
        <f t="shared" si="14"/>
        <v>0</v>
      </c>
      <c r="F96" s="95"/>
      <c r="G96" s="20"/>
      <c r="H96" s="96">
        <f t="shared" si="15"/>
        <v>0</v>
      </c>
      <c r="I96" s="95"/>
      <c r="J96" s="20"/>
      <c r="K96" s="96">
        <f t="shared" si="16"/>
        <v>0</v>
      </c>
      <c r="L96" s="95"/>
      <c r="M96" s="20"/>
      <c r="N96" s="96">
        <f t="shared" si="17"/>
        <v>0</v>
      </c>
      <c r="O96" s="95"/>
      <c r="P96" s="20"/>
      <c r="Q96" s="96">
        <f t="shared" si="18"/>
        <v>0</v>
      </c>
      <c r="R96" s="95"/>
      <c r="S96" s="20"/>
      <c r="T96" s="96">
        <f t="shared" si="19"/>
        <v>0</v>
      </c>
      <c r="U96" s="221">
        <f t="shared" si="26"/>
        <v>0</v>
      </c>
      <c r="W96" s="133" t="s">
        <v>48</v>
      </c>
      <c r="X96" s="114">
        <f t="shared" si="20"/>
        <v>0</v>
      </c>
      <c r="Y96" s="115">
        <f t="shared" si="21"/>
        <v>0</v>
      </c>
      <c r="Z96" s="115">
        <f t="shared" si="22"/>
        <v>0</v>
      </c>
      <c r="AA96" s="115">
        <f t="shared" si="23"/>
        <v>0</v>
      </c>
      <c r="AB96" s="115">
        <f t="shared" si="24"/>
        <v>0</v>
      </c>
      <c r="AC96" s="121">
        <f t="shared" si="25"/>
        <v>0</v>
      </c>
    </row>
    <row r="97" spans="1:29" ht="15.75">
      <c r="A97" s="255"/>
      <c r="B97" s="133" t="s">
        <v>49</v>
      </c>
      <c r="C97" s="95"/>
      <c r="D97" s="20"/>
      <c r="E97" s="96">
        <f t="shared" si="14"/>
        <v>0</v>
      </c>
      <c r="F97" s="95"/>
      <c r="G97" s="20"/>
      <c r="H97" s="96">
        <f t="shared" si="15"/>
        <v>0</v>
      </c>
      <c r="I97" s="95"/>
      <c r="J97" s="20"/>
      <c r="K97" s="96">
        <f t="shared" si="16"/>
        <v>0</v>
      </c>
      <c r="L97" s="95"/>
      <c r="M97" s="20"/>
      <c r="N97" s="96">
        <f t="shared" si="17"/>
        <v>0</v>
      </c>
      <c r="O97" s="95"/>
      <c r="P97" s="20"/>
      <c r="Q97" s="96">
        <f t="shared" si="18"/>
        <v>0</v>
      </c>
      <c r="R97" s="95"/>
      <c r="S97" s="20"/>
      <c r="T97" s="96">
        <f t="shared" si="19"/>
        <v>0</v>
      </c>
      <c r="U97" s="221">
        <f t="shared" si="26"/>
        <v>0</v>
      </c>
      <c r="W97" s="133" t="s">
        <v>49</v>
      </c>
      <c r="X97" s="114">
        <f t="shared" si="20"/>
        <v>0</v>
      </c>
      <c r="Y97" s="115">
        <f t="shared" si="21"/>
        <v>0</v>
      </c>
      <c r="Z97" s="115">
        <f t="shared" si="22"/>
        <v>0</v>
      </c>
      <c r="AA97" s="115">
        <f t="shared" si="23"/>
        <v>0</v>
      </c>
      <c r="AB97" s="115">
        <f t="shared" si="24"/>
        <v>0</v>
      </c>
      <c r="AC97" s="121">
        <f t="shared" si="25"/>
        <v>0</v>
      </c>
    </row>
    <row r="98" spans="1:29" ht="15.75">
      <c r="A98" s="256"/>
      <c r="B98" s="133" t="s">
        <v>50</v>
      </c>
      <c r="C98" s="95"/>
      <c r="D98" s="20"/>
      <c r="E98" s="96">
        <f t="shared" si="14"/>
        <v>0</v>
      </c>
      <c r="F98" s="95"/>
      <c r="G98" s="20"/>
      <c r="H98" s="96">
        <f t="shared" si="15"/>
        <v>0</v>
      </c>
      <c r="I98" s="95"/>
      <c r="J98" s="20"/>
      <c r="K98" s="96">
        <f t="shared" si="16"/>
        <v>0</v>
      </c>
      <c r="L98" s="95"/>
      <c r="M98" s="20"/>
      <c r="N98" s="96">
        <f t="shared" si="17"/>
        <v>0</v>
      </c>
      <c r="O98" s="95"/>
      <c r="P98" s="20"/>
      <c r="Q98" s="96">
        <f t="shared" si="18"/>
        <v>0</v>
      </c>
      <c r="R98" s="95"/>
      <c r="S98" s="20"/>
      <c r="T98" s="96">
        <f t="shared" si="19"/>
        <v>0</v>
      </c>
      <c r="U98" s="221">
        <f t="shared" si="26"/>
        <v>0</v>
      </c>
      <c r="W98" s="134" t="s">
        <v>50</v>
      </c>
      <c r="X98" s="118">
        <f t="shared" si="20"/>
        <v>0</v>
      </c>
      <c r="Y98" s="119">
        <f t="shared" si="21"/>
        <v>0</v>
      </c>
      <c r="Z98" s="119">
        <f t="shared" si="22"/>
        <v>0</v>
      </c>
      <c r="AA98" s="119">
        <f t="shared" si="23"/>
        <v>0</v>
      </c>
      <c r="AB98" s="119">
        <f t="shared" si="24"/>
        <v>0</v>
      </c>
      <c r="AC98" s="124">
        <f t="shared" si="25"/>
        <v>0</v>
      </c>
    </row>
    <row r="99" spans="1:29" ht="15.75" customHeight="1">
      <c r="A99" s="254">
        <v>42659</v>
      </c>
      <c r="B99" s="132" t="s">
        <v>42</v>
      </c>
      <c r="C99" s="92">
        <v>65186143.69999934</v>
      </c>
      <c r="D99" s="148"/>
      <c r="E99" s="94">
        <f t="shared" si="14"/>
        <v>65186143.69999934</v>
      </c>
      <c r="F99" s="92">
        <v>302921.53999999998</v>
      </c>
      <c r="G99" s="93"/>
      <c r="H99" s="94">
        <f t="shared" si="15"/>
        <v>302921.53999999998</v>
      </c>
      <c r="I99" s="92">
        <v>0</v>
      </c>
      <c r="J99" s="93"/>
      <c r="K99" s="94">
        <f t="shared" si="16"/>
        <v>0</v>
      </c>
      <c r="L99" s="92">
        <v>496728.56999999995</v>
      </c>
      <c r="M99" s="93"/>
      <c r="N99" s="94">
        <f t="shared" si="17"/>
        <v>496728.56999999995</v>
      </c>
      <c r="O99" s="92">
        <v>442737.35999999993</v>
      </c>
      <c r="P99" s="148"/>
      <c r="Q99" s="94">
        <f t="shared" si="18"/>
        <v>442737.35999999993</v>
      </c>
      <c r="R99" s="92">
        <v>62857407.819999345</v>
      </c>
      <c r="S99" s="93"/>
      <c r="T99" s="94">
        <f t="shared" si="19"/>
        <v>62857407.819999345</v>
      </c>
      <c r="U99" s="220">
        <f t="shared" si="26"/>
        <v>0</v>
      </c>
      <c r="W99" s="132" t="s">
        <v>42</v>
      </c>
      <c r="X99" s="110">
        <f t="shared" si="20"/>
        <v>0</v>
      </c>
      <c r="Y99" s="111">
        <f t="shared" si="21"/>
        <v>0</v>
      </c>
      <c r="Z99" s="111">
        <f t="shared" si="22"/>
        <v>0</v>
      </c>
      <c r="AA99" s="111">
        <f t="shared" si="23"/>
        <v>0</v>
      </c>
      <c r="AB99" s="111">
        <f t="shared" si="24"/>
        <v>0</v>
      </c>
      <c r="AC99" s="123">
        <f t="shared" si="25"/>
        <v>0</v>
      </c>
    </row>
    <row r="100" spans="1:29" ht="15.75">
      <c r="A100" s="255"/>
      <c r="B100" s="133" t="s">
        <v>43</v>
      </c>
      <c r="C100" s="95">
        <v>61992677.650000229</v>
      </c>
      <c r="D100" s="131"/>
      <c r="E100" s="96">
        <f t="shared" si="14"/>
        <v>61992677.650000229</v>
      </c>
      <c r="F100" s="95">
        <v>447108.15</v>
      </c>
      <c r="G100" s="20"/>
      <c r="H100" s="96">
        <f t="shared" si="15"/>
        <v>447108.15</v>
      </c>
      <c r="I100" s="95">
        <v>0</v>
      </c>
      <c r="J100" s="20"/>
      <c r="K100" s="96">
        <f t="shared" si="16"/>
        <v>0</v>
      </c>
      <c r="L100" s="95">
        <v>165316.59999999998</v>
      </c>
      <c r="M100" s="20"/>
      <c r="N100" s="96">
        <f t="shared" si="17"/>
        <v>165316.59999999998</v>
      </c>
      <c r="O100" s="95">
        <v>62705.98</v>
      </c>
      <c r="P100" s="131"/>
      <c r="Q100" s="96">
        <f t="shared" si="18"/>
        <v>62705.98</v>
      </c>
      <c r="R100" s="95">
        <v>60081120.220000207</v>
      </c>
      <c r="S100" s="20"/>
      <c r="T100" s="96">
        <f t="shared" si="19"/>
        <v>60081120.220000207</v>
      </c>
      <c r="U100" s="221">
        <f t="shared" si="26"/>
        <v>0</v>
      </c>
      <c r="W100" s="133" t="s">
        <v>43</v>
      </c>
      <c r="X100" s="114">
        <f t="shared" si="20"/>
        <v>0</v>
      </c>
      <c r="Y100" s="115">
        <f t="shared" si="21"/>
        <v>0</v>
      </c>
      <c r="Z100" s="115">
        <f t="shared" si="22"/>
        <v>0</v>
      </c>
      <c r="AA100" s="115">
        <f t="shared" si="23"/>
        <v>0</v>
      </c>
      <c r="AB100" s="115">
        <f t="shared" si="24"/>
        <v>0</v>
      </c>
      <c r="AC100" s="121">
        <f t="shared" si="25"/>
        <v>0</v>
      </c>
    </row>
    <row r="101" spans="1:29" ht="15.75">
      <c r="A101" s="255"/>
      <c r="B101" s="104" t="s">
        <v>44</v>
      </c>
      <c r="C101" s="95">
        <v>113248715.99999432</v>
      </c>
      <c r="D101" s="20"/>
      <c r="E101" s="96">
        <f t="shared" si="14"/>
        <v>113248715.99999432</v>
      </c>
      <c r="F101" s="95">
        <v>509890.11</v>
      </c>
      <c r="G101" s="20"/>
      <c r="H101" s="96">
        <f t="shared" si="15"/>
        <v>509890.11</v>
      </c>
      <c r="I101" s="95">
        <v>0</v>
      </c>
      <c r="J101" s="20"/>
      <c r="K101" s="96">
        <f t="shared" si="16"/>
        <v>0</v>
      </c>
      <c r="L101" s="95">
        <v>407200.9</v>
      </c>
      <c r="M101" s="20"/>
      <c r="N101" s="96">
        <f t="shared" si="17"/>
        <v>407200.9</v>
      </c>
      <c r="O101" s="95">
        <v>420035.64999999991</v>
      </c>
      <c r="P101" s="20"/>
      <c r="Q101" s="96">
        <f t="shared" si="18"/>
        <v>420035.64999999991</v>
      </c>
      <c r="R101" s="95">
        <v>108606810.53999431</v>
      </c>
      <c r="S101" s="20"/>
      <c r="T101" s="96">
        <f t="shared" si="19"/>
        <v>108606810.53999431</v>
      </c>
      <c r="U101" s="221">
        <f t="shared" si="26"/>
        <v>0</v>
      </c>
      <c r="W101" s="104" t="s">
        <v>44</v>
      </c>
      <c r="X101" s="114">
        <f t="shared" si="20"/>
        <v>0</v>
      </c>
      <c r="Y101" s="115">
        <f t="shared" si="21"/>
        <v>0</v>
      </c>
      <c r="Z101" s="115">
        <f t="shared" si="22"/>
        <v>0</v>
      </c>
      <c r="AA101" s="115">
        <f t="shared" si="23"/>
        <v>0</v>
      </c>
      <c r="AB101" s="115">
        <f t="shared" si="24"/>
        <v>0</v>
      </c>
      <c r="AC101" s="121">
        <f t="shared" si="25"/>
        <v>0</v>
      </c>
    </row>
    <row r="102" spans="1:29" ht="15.75">
      <c r="A102" s="255"/>
      <c r="B102" s="133" t="s">
        <v>45</v>
      </c>
      <c r="C102" s="95">
        <v>66300463.521397837</v>
      </c>
      <c r="D102" s="20"/>
      <c r="E102" s="96">
        <f t="shared" si="14"/>
        <v>66300463.521397837</v>
      </c>
      <c r="F102" s="95">
        <v>331392.58000000013</v>
      </c>
      <c r="G102" s="20"/>
      <c r="H102" s="96">
        <f t="shared" si="15"/>
        <v>331392.58000000013</v>
      </c>
      <c r="I102" s="95">
        <v>5183248.2099999972</v>
      </c>
      <c r="J102" s="20"/>
      <c r="K102" s="96">
        <f t="shared" si="16"/>
        <v>5183248.2099999972</v>
      </c>
      <c r="L102" s="95">
        <v>127153.96</v>
      </c>
      <c r="M102" s="20"/>
      <c r="N102" s="96">
        <f t="shared" si="17"/>
        <v>127153.96</v>
      </c>
      <c r="O102" s="95">
        <v>26750.63</v>
      </c>
      <c r="P102" s="20"/>
      <c r="Q102" s="96">
        <f t="shared" si="18"/>
        <v>26750.63</v>
      </c>
      <c r="R102" s="95">
        <v>68844548.331397846</v>
      </c>
      <c r="S102" s="20"/>
      <c r="T102" s="96">
        <f t="shared" si="19"/>
        <v>68844548.331397846</v>
      </c>
      <c r="U102" s="221">
        <f t="shared" si="26"/>
        <v>0</v>
      </c>
      <c r="W102" s="133" t="s">
        <v>45</v>
      </c>
      <c r="X102" s="114">
        <f t="shared" si="20"/>
        <v>0</v>
      </c>
      <c r="Y102" s="115">
        <f t="shared" si="21"/>
        <v>0</v>
      </c>
      <c r="Z102" s="115">
        <f t="shared" si="22"/>
        <v>0</v>
      </c>
      <c r="AA102" s="115">
        <f t="shared" si="23"/>
        <v>0</v>
      </c>
      <c r="AB102" s="115">
        <f t="shared" si="24"/>
        <v>0</v>
      </c>
      <c r="AC102" s="121">
        <f t="shared" si="25"/>
        <v>0</v>
      </c>
    </row>
    <row r="103" spans="1:29" ht="15.75">
      <c r="A103" s="255"/>
      <c r="B103" s="133" t="s">
        <v>46</v>
      </c>
      <c r="C103" s="95">
        <v>140489682.21999824</v>
      </c>
      <c r="D103" s="20"/>
      <c r="E103" s="96">
        <f t="shared" si="14"/>
        <v>140489682.21999824</v>
      </c>
      <c r="F103" s="95">
        <v>658663.48</v>
      </c>
      <c r="G103" s="20"/>
      <c r="H103" s="96">
        <f t="shared" si="15"/>
        <v>658663.48</v>
      </c>
      <c r="I103" s="95">
        <v>9080.2099999999991</v>
      </c>
      <c r="J103" s="20"/>
      <c r="K103" s="96">
        <f t="shared" si="16"/>
        <v>9080.2099999999991</v>
      </c>
      <c r="L103" s="95">
        <v>507656.41000000003</v>
      </c>
      <c r="M103" s="20"/>
      <c r="N103" s="96">
        <f t="shared" si="17"/>
        <v>507656.41000000003</v>
      </c>
      <c r="O103" s="95">
        <v>295189.58</v>
      </c>
      <c r="P103" s="20"/>
      <c r="Q103" s="96">
        <f t="shared" si="18"/>
        <v>295189.58</v>
      </c>
      <c r="R103" s="95">
        <v>135821183.93999824</v>
      </c>
      <c r="S103" s="20"/>
      <c r="T103" s="96">
        <f t="shared" si="19"/>
        <v>135821183.93999824</v>
      </c>
      <c r="U103" s="221">
        <f t="shared" si="26"/>
        <v>0</v>
      </c>
      <c r="W103" s="133" t="s">
        <v>46</v>
      </c>
      <c r="X103" s="114">
        <f t="shared" si="20"/>
        <v>0</v>
      </c>
      <c r="Y103" s="115">
        <f t="shared" si="21"/>
        <v>0</v>
      </c>
      <c r="Z103" s="115">
        <f t="shared" si="22"/>
        <v>0</v>
      </c>
      <c r="AA103" s="115">
        <f t="shared" si="23"/>
        <v>0</v>
      </c>
      <c r="AB103" s="115">
        <f t="shared" si="24"/>
        <v>0</v>
      </c>
      <c r="AC103" s="121">
        <f t="shared" si="25"/>
        <v>0</v>
      </c>
    </row>
    <row r="104" spans="1:29" ht="15.75">
      <c r="A104" s="255"/>
      <c r="B104" s="133" t="s">
        <v>47</v>
      </c>
      <c r="C104" s="95">
        <v>35221970.170000151</v>
      </c>
      <c r="D104" s="20"/>
      <c r="E104" s="96">
        <f t="shared" si="14"/>
        <v>35221970.170000151</v>
      </c>
      <c r="F104" s="95">
        <v>482732.54999999993</v>
      </c>
      <c r="G104" s="20"/>
      <c r="H104" s="96">
        <f t="shared" si="15"/>
        <v>482732.54999999993</v>
      </c>
      <c r="I104" s="95">
        <v>0</v>
      </c>
      <c r="J104" s="20"/>
      <c r="K104" s="96">
        <f t="shared" si="16"/>
        <v>0</v>
      </c>
      <c r="L104" s="95">
        <v>179592.49</v>
      </c>
      <c r="M104" s="20"/>
      <c r="N104" s="96">
        <f t="shared" si="17"/>
        <v>179592.49</v>
      </c>
      <c r="O104" s="95">
        <v>33136.03</v>
      </c>
      <c r="P104" s="20"/>
      <c r="Q104" s="96">
        <f t="shared" si="18"/>
        <v>33136.03</v>
      </c>
      <c r="R104" s="95">
        <v>32378561.620000154</v>
      </c>
      <c r="S104" s="20"/>
      <c r="T104" s="96">
        <f t="shared" si="19"/>
        <v>32378561.620000154</v>
      </c>
      <c r="U104" s="221">
        <f t="shared" si="26"/>
        <v>0</v>
      </c>
      <c r="W104" s="133" t="s">
        <v>47</v>
      </c>
      <c r="X104" s="114">
        <f t="shared" si="20"/>
        <v>0</v>
      </c>
      <c r="Y104" s="115">
        <f t="shared" si="21"/>
        <v>0</v>
      </c>
      <c r="Z104" s="115">
        <f t="shared" si="22"/>
        <v>0</v>
      </c>
      <c r="AA104" s="115">
        <f t="shared" si="23"/>
        <v>0</v>
      </c>
      <c r="AB104" s="115">
        <f t="shared" si="24"/>
        <v>0</v>
      </c>
      <c r="AC104" s="121">
        <f t="shared" si="25"/>
        <v>0</v>
      </c>
    </row>
    <row r="105" spans="1:29" ht="15.75">
      <c r="A105" s="255"/>
      <c r="B105" s="133" t="s">
        <v>48</v>
      </c>
      <c r="C105" s="95">
        <v>122432410.61999859</v>
      </c>
      <c r="D105" s="20"/>
      <c r="E105" s="96">
        <f t="shared" si="14"/>
        <v>122432410.61999859</v>
      </c>
      <c r="F105" s="95">
        <v>444627.83</v>
      </c>
      <c r="G105" s="20"/>
      <c r="H105" s="96">
        <f t="shared" si="15"/>
        <v>444627.83</v>
      </c>
      <c r="I105" s="95">
        <v>18966704.960000064</v>
      </c>
      <c r="J105" s="20"/>
      <c r="K105" s="96">
        <f t="shared" si="16"/>
        <v>18966704.960000064</v>
      </c>
      <c r="L105" s="95">
        <v>243829.75000000012</v>
      </c>
      <c r="M105" s="20"/>
      <c r="N105" s="96">
        <f t="shared" si="17"/>
        <v>243829.75000000012</v>
      </c>
      <c r="O105" s="95">
        <v>275057.89999999997</v>
      </c>
      <c r="P105" s="20"/>
      <c r="Q105" s="96">
        <f t="shared" si="18"/>
        <v>275057.89999999997</v>
      </c>
      <c r="R105" s="95">
        <v>137394401.78999868</v>
      </c>
      <c r="S105" s="20"/>
      <c r="T105" s="96">
        <f t="shared" si="19"/>
        <v>137394401.78999868</v>
      </c>
      <c r="U105" s="221">
        <f t="shared" si="26"/>
        <v>0</v>
      </c>
      <c r="W105" s="133" t="s">
        <v>48</v>
      </c>
      <c r="X105" s="114">
        <f t="shared" si="20"/>
        <v>0</v>
      </c>
      <c r="Y105" s="115">
        <f t="shared" si="21"/>
        <v>0</v>
      </c>
      <c r="Z105" s="115">
        <f t="shared" si="22"/>
        <v>0</v>
      </c>
      <c r="AA105" s="115">
        <f t="shared" si="23"/>
        <v>0</v>
      </c>
      <c r="AB105" s="115">
        <f t="shared" si="24"/>
        <v>0</v>
      </c>
      <c r="AC105" s="121">
        <f t="shared" si="25"/>
        <v>0</v>
      </c>
    </row>
    <row r="106" spans="1:29" ht="15.75">
      <c r="A106" s="255"/>
      <c r="B106" s="133" t="s">
        <v>49</v>
      </c>
      <c r="C106" s="95"/>
      <c r="D106" s="20"/>
      <c r="E106" s="96">
        <f t="shared" si="14"/>
        <v>0</v>
      </c>
      <c r="F106" s="95"/>
      <c r="G106" s="20"/>
      <c r="H106" s="96">
        <f t="shared" si="15"/>
        <v>0</v>
      </c>
      <c r="I106" s="95"/>
      <c r="J106" s="20"/>
      <c r="K106" s="96">
        <f t="shared" si="16"/>
        <v>0</v>
      </c>
      <c r="L106" s="95"/>
      <c r="M106" s="20"/>
      <c r="N106" s="96">
        <f t="shared" si="17"/>
        <v>0</v>
      </c>
      <c r="O106" s="95"/>
      <c r="P106" s="20"/>
      <c r="Q106" s="96">
        <f t="shared" si="18"/>
        <v>0</v>
      </c>
      <c r="R106" s="95"/>
      <c r="S106" s="20"/>
      <c r="T106" s="96">
        <f t="shared" si="19"/>
        <v>0</v>
      </c>
      <c r="U106" s="221">
        <f t="shared" si="26"/>
        <v>0</v>
      </c>
      <c r="W106" s="133" t="s">
        <v>49</v>
      </c>
      <c r="X106" s="114">
        <f t="shared" si="20"/>
        <v>0</v>
      </c>
      <c r="Y106" s="115">
        <f t="shared" si="21"/>
        <v>0</v>
      </c>
      <c r="Z106" s="115">
        <f t="shared" si="22"/>
        <v>0</v>
      </c>
      <c r="AA106" s="115">
        <f t="shared" si="23"/>
        <v>0</v>
      </c>
      <c r="AB106" s="115">
        <f t="shared" si="24"/>
        <v>0</v>
      </c>
      <c r="AC106" s="121">
        <f t="shared" si="25"/>
        <v>0</v>
      </c>
    </row>
    <row r="107" spans="1:29" ht="15.75">
      <c r="A107" s="256"/>
      <c r="B107" s="134" t="s">
        <v>50</v>
      </c>
      <c r="C107" s="97">
        <v>110122148.25999983</v>
      </c>
      <c r="D107" s="98"/>
      <c r="E107" s="99">
        <f t="shared" si="14"/>
        <v>110122148.25999983</v>
      </c>
      <c r="F107" s="97">
        <v>436671.17999999993</v>
      </c>
      <c r="G107" s="98"/>
      <c r="H107" s="99">
        <f t="shared" si="15"/>
        <v>436671.17999999993</v>
      </c>
      <c r="I107" s="97">
        <v>10114101.970000004</v>
      </c>
      <c r="J107" s="98"/>
      <c r="K107" s="99">
        <f t="shared" si="16"/>
        <v>10114101.970000004</v>
      </c>
      <c r="L107" s="97">
        <v>494883.58999999991</v>
      </c>
      <c r="M107" s="98"/>
      <c r="N107" s="99">
        <f t="shared" si="17"/>
        <v>494883.58999999991</v>
      </c>
      <c r="O107" s="97">
        <v>248041.7900000003</v>
      </c>
      <c r="P107" s="98"/>
      <c r="Q107" s="99">
        <f t="shared" si="18"/>
        <v>248041.7900000003</v>
      </c>
      <c r="R107" s="97">
        <v>116130870.80999985</v>
      </c>
      <c r="S107" s="98"/>
      <c r="T107" s="99">
        <f t="shared" si="19"/>
        <v>116130870.80999985</v>
      </c>
      <c r="U107" s="222">
        <f t="shared" si="26"/>
        <v>0</v>
      </c>
      <c r="W107" s="134" t="s">
        <v>50</v>
      </c>
      <c r="X107" s="118">
        <f t="shared" si="20"/>
        <v>0</v>
      </c>
      <c r="Y107" s="119">
        <f t="shared" si="21"/>
        <v>0</v>
      </c>
      <c r="Z107" s="119">
        <f t="shared" si="22"/>
        <v>0</v>
      </c>
      <c r="AA107" s="119">
        <f t="shared" si="23"/>
        <v>0</v>
      </c>
      <c r="AB107" s="119">
        <f t="shared" si="24"/>
        <v>0</v>
      </c>
      <c r="AC107" s="124">
        <f t="shared" si="25"/>
        <v>0</v>
      </c>
    </row>
    <row r="108" spans="1:29" ht="15.75" customHeight="1">
      <c r="A108" s="254">
        <v>42660</v>
      </c>
      <c r="B108" s="133" t="s">
        <v>42</v>
      </c>
      <c r="C108" s="95">
        <v>62857407.819999345</v>
      </c>
      <c r="D108" s="20"/>
      <c r="E108" s="96">
        <f t="shared" si="14"/>
        <v>62857407.819999345</v>
      </c>
      <c r="F108" s="95">
        <v>328378.32</v>
      </c>
      <c r="G108" s="20"/>
      <c r="H108" s="96">
        <f t="shared" si="15"/>
        <v>328378.32</v>
      </c>
      <c r="I108" s="95">
        <v>0</v>
      </c>
      <c r="J108" s="20"/>
      <c r="K108" s="96">
        <f t="shared" si="16"/>
        <v>0</v>
      </c>
      <c r="L108" s="95">
        <v>120822.3</v>
      </c>
      <c r="M108" s="20"/>
      <c r="N108" s="96">
        <f t="shared" si="17"/>
        <v>120822.3</v>
      </c>
      <c r="O108" s="95">
        <v>0</v>
      </c>
      <c r="P108" s="20"/>
      <c r="Q108" s="96">
        <f t="shared" si="18"/>
        <v>0</v>
      </c>
      <c r="R108" s="95">
        <v>60435862.619999342</v>
      </c>
      <c r="S108" s="131"/>
      <c r="T108" s="96">
        <f t="shared" si="19"/>
        <v>60435862.619999342</v>
      </c>
      <c r="U108" s="221">
        <f t="shared" si="26"/>
        <v>0</v>
      </c>
      <c r="W108" s="132" t="s">
        <v>42</v>
      </c>
      <c r="X108" s="110">
        <f t="shared" si="20"/>
        <v>0</v>
      </c>
      <c r="Y108" s="111">
        <f t="shared" si="21"/>
        <v>0</v>
      </c>
      <c r="Z108" s="111">
        <f t="shared" si="22"/>
        <v>0</v>
      </c>
      <c r="AA108" s="111">
        <f t="shared" si="23"/>
        <v>0</v>
      </c>
      <c r="AB108" s="111">
        <f t="shared" si="24"/>
        <v>0</v>
      </c>
      <c r="AC108" s="123">
        <f t="shared" si="25"/>
        <v>0</v>
      </c>
    </row>
    <row r="109" spans="1:29" ht="15.75">
      <c r="A109" s="255"/>
      <c r="B109" s="133" t="s">
        <v>43</v>
      </c>
      <c r="C109" s="95">
        <v>60081120.220000207</v>
      </c>
      <c r="D109" s="20"/>
      <c r="E109" s="96">
        <f t="shared" si="14"/>
        <v>60081120.220000207</v>
      </c>
      <c r="F109" s="95">
        <v>150258.30000000002</v>
      </c>
      <c r="G109" s="20"/>
      <c r="H109" s="96">
        <f t="shared" si="15"/>
        <v>150258.30000000002</v>
      </c>
      <c r="I109" s="95">
        <v>0</v>
      </c>
      <c r="J109" s="20"/>
      <c r="K109" s="96">
        <f t="shared" si="16"/>
        <v>0</v>
      </c>
      <c r="L109" s="95">
        <v>81519.459999999992</v>
      </c>
      <c r="M109" s="20"/>
      <c r="N109" s="96">
        <f t="shared" si="17"/>
        <v>81519.459999999992</v>
      </c>
      <c r="O109" s="95">
        <v>19172.72</v>
      </c>
      <c r="P109" s="20"/>
      <c r="Q109" s="96">
        <f t="shared" si="18"/>
        <v>19172.72</v>
      </c>
      <c r="R109" s="95">
        <v>59024907.800000213</v>
      </c>
      <c r="S109" s="20"/>
      <c r="T109" s="96">
        <f t="shared" si="19"/>
        <v>59024907.800000213</v>
      </c>
      <c r="U109" s="221">
        <f t="shared" si="26"/>
        <v>0</v>
      </c>
      <c r="W109" s="133" t="s">
        <v>43</v>
      </c>
      <c r="X109" s="114">
        <f t="shared" si="20"/>
        <v>0</v>
      </c>
      <c r="Y109" s="115">
        <f t="shared" si="21"/>
        <v>0</v>
      </c>
      <c r="Z109" s="115">
        <f t="shared" si="22"/>
        <v>0</v>
      </c>
      <c r="AA109" s="115">
        <f t="shared" si="23"/>
        <v>0</v>
      </c>
      <c r="AB109" s="115">
        <f t="shared" si="24"/>
        <v>0</v>
      </c>
      <c r="AC109" s="121">
        <f t="shared" si="25"/>
        <v>0</v>
      </c>
    </row>
    <row r="110" spans="1:29" ht="15.75">
      <c r="A110" s="255"/>
      <c r="B110" s="104" t="s">
        <v>44</v>
      </c>
      <c r="C110" s="95">
        <v>108606810.53999431</v>
      </c>
      <c r="D110" s="20"/>
      <c r="E110" s="96">
        <f t="shared" si="14"/>
        <v>108606810.53999431</v>
      </c>
      <c r="F110" s="95">
        <v>706419.19000000006</v>
      </c>
      <c r="G110" s="20"/>
      <c r="H110" s="96">
        <f t="shared" si="15"/>
        <v>706419.19000000006</v>
      </c>
      <c r="I110" s="95">
        <v>5253575.2300000023</v>
      </c>
      <c r="J110" s="20"/>
      <c r="K110" s="96">
        <f t="shared" si="16"/>
        <v>5253575.2300000023</v>
      </c>
      <c r="L110" s="95">
        <v>393785.46999999991</v>
      </c>
      <c r="M110" s="20"/>
      <c r="N110" s="96">
        <f t="shared" si="17"/>
        <v>393785.46999999991</v>
      </c>
      <c r="O110" s="95">
        <v>455405.52</v>
      </c>
      <c r="P110" s="20"/>
      <c r="Q110" s="96">
        <f t="shared" si="18"/>
        <v>455405.52</v>
      </c>
      <c r="R110" s="95">
        <v>110579461.14999431</v>
      </c>
      <c r="S110" s="20"/>
      <c r="T110" s="96">
        <f t="shared" si="19"/>
        <v>110579461.14999431</v>
      </c>
      <c r="U110" s="221">
        <f t="shared" si="26"/>
        <v>0</v>
      </c>
      <c r="W110" s="104" t="s">
        <v>44</v>
      </c>
      <c r="X110" s="114">
        <f t="shared" si="20"/>
        <v>0</v>
      </c>
      <c r="Y110" s="115">
        <f t="shared" si="21"/>
        <v>0</v>
      </c>
      <c r="Z110" s="115">
        <f t="shared" si="22"/>
        <v>0</v>
      </c>
      <c r="AA110" s="115">
        <f t="shared" si="23"/>
        <v>0</v>
      </c>
      <c r="AB110" s="115">
        <f t="shared" si="24"/>
        <v>0</v>
      </c>
      <c r="AC110" s="121">
        <f t="shared" si="25"/>
        <v>0</v>
      </c>
    </row>
    <row r="111" spans="1:29" ht="15.75">
      <c r="A111" s="255"/>
      <c r="B111" s="133" t="s">
        <v>45</v>
      </c>
      <c r="C111" s="95">
        <v>68844548.331397846</v>
      </c>
      <c r="D111" s="20"/>
      <c r="E111" s="96">
        <f t="shared" si="14"/>
        <v>68844548.331397846</v>
      </c>
      <c r="F111" s="95">
        <v>175619.46</v>
      </c>
      <c r="G111" s="20"/>
      <c r="H111" s="96">
        <f t="shared" si="15"/>
        <v>175619.46</v>
      </c>
      <c r="I111" s="95">
        <v>0</v>
      </c>
      <c r="J111" s="20"/>
      <c r="K111" s="96">
        <f t="shared" si="16"/>
        <v>0</v>
      </c>
      <c r="L111" s="95">
        <v>275979.39</v>
      </c>
      <c r="M111" s="20"/>
      <c r="N111" s="96">
        <f t="shared" si="17"/>
        <v>275979.39</v>
      </c>
      <c r="O111" s="95">
        <v>93071.37</v>
      </c>
      <c r="P111" s="20"/>
      <c r="Q111" s="96">
        <f t="shared" si="18"/>
        <v>93071.37</v>
      </c>
      <c r="R111" s="95">
        <v>66847687.251397841</v>
      </c>
      <c r="S111" s="20"/>
      <c r="T111" s="96">
        <f t="shared" si="19"/>
        <v>66847687.251397841</v>
      </c>
      <c r="U111" s="221">
        <f t="shared" si="26"/>
        <v>0</v>
      </c>
      <c r="W111" s="133" t="s">
        <v>45</v>
      </c>
      <c r="X111" s="114">
        <f t="shared" si="20"/>
        <v>0</v>
      </c>
      <c r="Y111" s="115">
        <f t="shared" si="21"/>
        <v>0</v>
      </c>
      <c r="Z111" s="115">
        <f t="shared" si="22"/>
        <v>0</v>
      </c>
      <c r="AA111" s="115">
        <f t="shared" si="23"/>
        <v>0</v>
      </c>
      <c r="AB111" s="115">
        <f t="shared" si="24"/>
        <v>0</v>
      </c>
      <c r="AC111" s="121">
        <f t="shared" si="25"/>
        <v>0</v>
      </c>
    </row>
    <row r="112" spans="1:29" ht="15.75">
      <c r="A112" s="255"/>
      <c r="B112" s="133" t="s">
        <v>46</v>
      </c>
      <c r="C112" s="95">
        <v>135821183.93999824</v>
      </c>
      <c r="D112" s="20"/>
      <c r="E112" s="96">
        <f t="shared" si="14"/>
        <v>135821183.93999824</v>
      </c>
      <c r="F112" s="95">
        <v>547918.57999999996</v>
      </c>
      <c r="G112" s="20"/>
      <c r="H112" s="96">
        <f t="shared" si="15"/>
        <v>547918.57999999996</v>
      </c>
      <c r="I112" s="95">
        <v>0</v>
      </c>
      <c r="J112" s="20"/>
      <c r="K112" s="96">
        <f t="shared" si="16"/>
        <v>0</v>
      </c>
      <c r="L112" s="95">
        <v>121405.15000000001</v>
      </c>
      <c r="M112" s="20"/>
      <c r="N112" s="96">
        <f t="shared" si="17"/>
        <v>121405.15000000001</v>
      </c>
      <c r="O112" s="95">
        <v>2347.35</v>
      </c>
      <c r="P112" s="20"/>
      <c r="Q112" s="96">
        <f t="shared" si="18"/>
        <v>2347.35</v>
      </c>
      <c r="R112" s="95">
        <v>132667893.37999825</v>
      </c>
      <c r="S112" s="20"/>
      <c r="T112" s="96">
        <f t="shared" si="19"/>
        <v>132667893.37999825</v>
      </c>
      <c r="U112" s="221">
        <f t="shared" si="26"/>
        <v>0</v>
      </c>
      <c r="W112" s="133" t="s">
        <v>46</v>
      </c>
      <c r="X112" s="114">
        <f t="shared" si="20"/>
        <v>0</v>
      </c>
      <c r="Y112" s="115">
        <f t="shared" si="21"/>
        <v>0</v>
      </c>
      <c r="Z112" s="115">
        <f t="shared" si="22"/>
        <v>0</v>
      </c>
      <c r="AA112" s="115">
        <f t="shared" si="23"/>
        <v>0</v>
      </c>
      <c r="AB112" s="115">
        <f t="shared" si="24"/>
        <v>0</v>
      </c>
      <c r="AC112" s="121">
        <f t="shared" si="25"/>
        <v>0</v>
      </c>
    </row>
    <row r="113" spans="1:29" ht="15.75">
      <c r="A113" s="255"/>
      <c r="B113" s="133" t="s">
        <v>47</v>
      </c>
      <c r="C113" s="95">
        <v>32378561.620000154</v>
      </c>
      <c r="D113" s="20"/>
      <c r="E113" s="96">
        <f t="shared" si="14"/>
        <v>32378561.620000154</v>
      </c>
      <c r="F113" s="95">
        <v>248096.65</v>
      </c>
      <c r="G113" s="20"/>
      <c r="H113" s="96">
        <f t="shared" si="15"/>
        <v>248096.65</v>
      </c>
      <c r="I113" s="95">
        <v>0</v>
      </c>
      <c r="J113" s="20"/>
      <c r="K113" s="96">
        <f t="shared" si="16"/>
        <v>0</v>
      </c>
      <c r="L113" s="95">
        <v>33777.42</v>
      </c>
      <c r="M113" s="20"/>
      <c r="N113" s="96">
        <f t="shared" si="17"/>
        <v>33777.42</v>
      </c>
      <c r="O113" s="95">
        <v>84932.64999999998</v>
      </c>
      <c r="P113" s="20"/>
      <c r="Q113" s="96">
        <f t="shared" si="18"/>
        <v>84932.64999999998</v>
      </c>
      <c r="R113" s="95">
        <v>31129947.840000153</v>
      </c>
      <c r="S113" s="20"/>
      <c r="T113" s="96">
        <f t="shared" si="19"/>
        <v>31129947.840000153</v>
      </c>
      <c r="U113" s="221">
        <f t="shared" si="26"/>
        <v>0</v>
      </c>
      <c r="W113" s="133" t="s">
        <v>47</v>
      </c>
      <c r="X113" s="114">
        <f t="shared" si="20"/>
        <v>0</v>
      </c>
      <c r="Y113" s="115">
        <f t="shared" si="21"/>
        <v>0</v>
      </c>
      <c r="Z113" s="115">
        <f t="shared" si="22"/>
        <v>0</v>
      </c>
      <c r="AA113" s="115">
        <f t="shared" si="23"/>
        <v>0</v>
      </c>
      <c r="AB113" s="115">
        <f t="shared" si="24"/>
        <v>0</v>
      </c>
      <c r="AC113" s="121">
        <f t="shared" si="25"/>
        <v>0</v>
      </c>
    </row>
    <row r="114" spans="1:29" ht="15.75">
      <c r="A114" s="255"/>
      <c r="B114" s="133" t="s">
        <v>48</v>
      </c>
      <c r="C114" s="95">
        <v>137394401.78999868</v>
      </c>
      <c r="D114" s="20"/>
      <c r="E114" s="96">
        <f t="shared" si="14"/>
        <v>137394401.78999868</v>
      </c>
      <c r="F114" s="95">
        <v>233608.33999999997</v>
      </c>
      <c r="G114" s="20"/>
      <c r="H114" s="96">
        <f t="shared" si="15"/>
        <v>233608.33999999997</v>
      </c>
      <c r="I114" s="95">
        <v>0</v>
      </c>
      <c r="J114" s="20"/>
      <c r="K114" s="96">
        <f t="shared" si="16"/>
        <v>0</v>
      </c>
      <c r="L114" s="95">
        <v>253300.73</v>
      </c>
      <c r="M114" s="20"/>
      <c r="N114" s="96">
        <f t="shared" si="17"/>
        <v>253300.73</v>
      </c>
      <c r="O114" s="95">
        <v>206762.66000000024</v>
      </c>
      <c r="P114" s="20"/>
      <c r="Q114" s="96">
        <f t="shared" si="18"/>
        <v>206762.66000000024</v>
      </c>
      <c r="R114" s="95">
        <v>135156229.04999867</v>
      </c>
      <c r="S114" s="20"/>
      <c r="T114" s="96">
        <f t="shared" si="19"/>
        <v>135156229.04999867</v>
      </c>
      <c r="U114" s="221">
        <f t="shared" si="26"/>
        <v>0</v>
      </c>
      <c r="W114" s="133" t="s">
        <v>48</v>
      </c>
      <c r="X114" s="114">
        <f t="shared" si="20"/>
        <v>0</v>
      </c>
      <c r="Y114" s="115">
        <f t="shared" si="21"/>
        <v>0</v>
      </c>
      <c r="Z114" s="115">
        <f t="shared" si="22"/>
        <v>0</v>
      </c>
      <c r="AA114" s="115">
        <f t="shared" si="23"/>
        <v>0</v>
      </c>
      <c r="AB114" s="115">
        <f t="shared" si="24"/>
        <v>0</v>
      </c>
      <c r="AC114" s="121">
        <f t="shared" si="25"/>
        <v>0</v>
      </c>
    </row>
    <row r="115" spans="1:29" ht="15.75">
      <c r="A115" s="255"/>
      <c r="B115" s="133" t="s">
        <v>49</v>
      </c>
      <c r="C115" s="95">
        <v>106478142.10999945</v>
      </c>
      <c r="D115" s="20"/>
      <c r="E115" s="96">
        <f t="shared" si="14"/>
        <v>106478142.10999945</v>
      </c>
      <c r="F115" s="95">
        <v>816377.16999999993</v>
      </c>
      <c r="G115" s="20"/>
      <c r="H115" s="96">
        <f t="shared" si="15"/>
        <v>816377.16999999993</v>
      </c>
      <c r="I115" s="95">
        <v>0</v>
      </c>
      <c r="J115" s="20"/>
      <c r="K115" s="96">
        <f t="shared" si="16"/>
        <v>0</v>
      </c>
      <c r="L115" s="95">
        <v>430777.79999999993</v>
      </c>
      <c r="M115" s="20"/>
      <c r="N115" s="96">
        <f t="shared" si="17"/>
        <v>430777.79999999993</v>
      </c>
      <c r="O115" s="95">
        <v>234654.85</v>
      </c>
      <c r="P115" s="20"/>
      <c r="Q115" s="96">
        <f t="shared" si="18"/>
        <v>234654.85</v>
      </c>
      <c r="R115" s="95">
        <v>100256731.91999945</v>
      </c>
      <c r="S115" s="20"/>
      <c r="T115" s="96">
        <f t="shared" si="19"/>
        <v>100256731.91999945</v>
      </c>
      <c r="U115" s="221">
        <f t="shared" si="26"/>
        <v>0</v>
      </c>
      <c r="W115" s="133" t="s">
        <v>49</v>
      </c>
      <c r="X115" s="114">
        <f t="shared" si="20"/>
        <v>0</v>
      </c>
      <c r="Y115" s="115">
        <f t="shared" si="21"/>
        <v>0</v>
      </c>
      <c r="Z115" s="115">
        <f t="shared" si="22"/>
        <v>0</v>
      </c>
      <c r="AA115" s="115">
        <f t="shared" si="23"/>
        <v>0</v>
      </c>
      <c r="AB115" s="115">
        <f t="shared" si="24"/>
        <v>0</v>
      </c>
      <c r="AC115" s="121">
        <f t="shared" si="25"/>
        <v>0</v>
      </c>
    </row>
    <row r="116" spans="1:29" ht="15.75">
      <c r="A116" s="256"/>
      <c r="B116" s="133" t="s">
        <v>50</v>
      </c>
      <c r="C116" s="95">
        <v>116130870.80999985</v>
      </c>
      <c r="D116" s="20"/>
      <c r="E116" s="96">
        <f t="shared" si="14"/>
        <v>116130870.80999985</v>
      </c>
      <c r="F116" s="95">
        <v>507135.72999999992</v>
      </c>
      <c r="G116" s="20"/>
      <c r="H116" s="96">
        <f t="shared" si="15"/>
        <v>507135.72999999992</v>
      </c>
      <c r="I116" s="95">
        <v>0</v>
      </c>
      <c r="J116" s="20"/>
      <c r="K116" s="96">
        <f t="shared" si="16"/>
        <v>0</v>
      </c>
      <c r="L116" s="95">
        <v>320133.72000000003</v>
      </c>
      <c r="M116" s="20"/>
      <c r="N116" s="96">
        <f t="shared" si="17"/>
        <v>320133.72000000003</v>
      </c>
      <c r="O116" s="95">
        <v>212053.34999999998</v>
      </c>
      <c r="P116" s="20"/>
      <c r="Q116" s="96">
        <f t="shared" si="18"/>
        <v>212053.34999999998</v>
      </c>
      <c r="R116" s="95">
        <v>113235733.06999984</v>
      </c>
      <c r="S116" s="20"/>
      <c r="T116" s="96">
        <f t="shared" si="19"/>
        <v>113235733.06999984</v>
      </c>
      <c r="U116" s="221">
        <f t="shared" si="26"/>
        <v>0</v>
      </c>
      <c r="W116" s="134" t="s">
        <v>50</v>
      </c>
      <c r="X116" s="118">
        <f t="shared" si="20"/>
        <v>0</v>
      </c>
      <c r="Y116" s="119">
        <f t="shared" si="21"/>
        <v>0</v>
      </c>
      <c r="Z116" s="119">
        <f t="shared" si="22"/>
        <v>0</v>
      </c>
      <c r="AA116" s="119">
        <f t="shared" si="23"/>
        <v>0</v>
      </c>
      <c r="AB116" s="119">
        <f t="shared" si="24"/>
        <v>0</v>
      </c>
      <c r="AC116" s="124">
        <f t="shared" si="25"/>
        <v>0</v>
      </c>
    </row>
    <row r="117" spans="1:29" ht="15.75" customHeight="1">
      <c r="A117" s="254">
        <v>42661</v>
      </c>
      <c r="B117" s="132" t="s">
        <v>42</v>
      </c>
      <c r="C117" s="92">
        <v>60435862.619999342</v>
      </c>
      <c r="D117" s="93"/>
      <c r="E117" s="94">
        <f t="shared" si="14"/>
        <v>60435862.619999342</v>
      </c>
      <c r="F117" s="92">
        <v>270648.03000000003</v>
      </c>
      <c r="G117" s="93"/>
      <c r="H117" s="94">
        <f t="shared" si="15"/>
        <v>270648.03000000003</v>
      </c>
      <c r="I117" s="92">
        <v>0</v>
      </c>
      <c r="J117" s="93"/>
      <c r="K117" s="94">
        <f t="shared" si="16"/>
        <v>0</v>
      </c>
      <c r="L117" s="92">
        <v>447471.09</v>
      </c>
      <c r="M117" s="93"/>
      <c r="N117" s="94">
        <f t="shared" si="17"/>
        <v>447471.09</v>
      </c>
      <c r="O117" s="92">
        <v>838682.97</v>
      </c>
      <c r="P117" s="93"/>
      <c r="Q117" s="94">
        <f t="shared" si="18"/>
        <v>838682.97</v>
      </c>
      <c r="R117" s="92">
        <v>58035768.539999343</v>
      </c>
      <c r="S117" s="93"/>
      <c r="T117" s="94">
        <f t="shared" si="19"/>
        <v>58035768.539999343</v>
      </c>
      <c r="U117" s="220">
        <f t="shared" si="26"/>
        <v>0</v>
      </c>
      <c r="W117" s="132" t="s">
        <v>42</v>
      </c>
      <c r="X117" s="110">
        <f t="shared" si="20"/>
        <v>0</v>
      </c>
      <c r="Y117" s="111">
        <f t="shared" si="21"/>
        <v>0</v>
      </c>
      <c r="Z117" s="111">
        <f t="shared" si="22"/>
        <v>0</v>
      </c>
      <c r="AA117" s="111">
        <f t="shared" si="23"/>
        <v>0</v>
      </c>
      <c r="AB117" s="111">
        <f t="shared" si="24"/>
        <v>0</v>
      </c>
      <c r="AC117" s="123">
        <f t="shared" si="25"/>
        <v>0</v>
      </c>
    </row>
    <row r="118" spans="1:29" ht="15.75">
      <c r="A118" s="255"/>
      <c r="B118" s="133" t="s">
        <v>43</v>
      </c>
      <c r="C118" s="95">
        <v>59024907.800000213</v>
      </c>
      <c r="D118" s="20"/>
      <c r="E118" s="96">
        <f t="shared" si="14"/>
        <v>59024907.800000213</v>
      </c>
      <c r="F118" s="95">
        <v>143663.63</v>
      </c>
      <c r="G118" s="20"/>
      <c r="H118" s="96">
        <f t="shared" si="15"/>
        <v>143663.63</v>
      </c>
      <c r="I118" s="95">
        <v>0</v>
      </c>
      <c r="J118" s="20"/>
      <c r="K118" s="96">
        <f t="shared" si="16"/>
        <v>0</v>
      </c>
      <c r="L118" s="95">
        <v>249294.33000000002</v>
      </c>
      <c r="M118" s="20"/>
      <c r="N118" s="96">
        <f t="shared" si="17"/>
        <v>249294.33000000002</v>
      </c>
      <c r="O118" s="95">
        <v>211587.52000000002</v>
      </c>
      <c r="P118" s="20"/>
      <c r="Q118" s="96">
        <f t="shared" si="18"/>
        <v>211587.52000000002</v>
      </c>
      <c r="R118" s="95">
        <v>58230119.140000209</v>
      </c>
      <c r="S118" s="20"/>
      <c r="T118" s="96">
        <f t="shared" si="19"/>
        <v>58230119.140000209</v>
      </c>
      <c r="U118" s="221">
        <f t="shared" si="26"/>
        <v>0</v>
      </c>
      <c r="W118" s="133" t="s">
        <v>43</v>
      </c>
      <c r="X118" s="114">
        <f t="shared" si="20"/>
        <v>0</v>
      </c>
      <c r="Y118" s="115">
        <f t="shared" si="21"/>
        <v>0</v>
      </c>
      <c r="Z118" s="115">
        <f t="shared" si="22"/>
        <v>0</v>
      </c>
      <c r="AA118" s="115">
        <f t="shared" si="23"/>
        <v>0</v>
      </c>
      <c r="AB118" s="115">
        <f t="shared" si="24"/>
        <v>0</v>
      </c>
      <c r="AC118" s="121">
        <f t="shared" si="25"/>
        <v>0</v>
      </c>
    </row>
    <row r="119" spans="1:29" ht="15.75">
      <c r="A119" s="255"/>
      <c r="B119" s="104" t="s">
        <v>44</v>
      </c>
      <c r="C119" s="95">
        <v>110579461.14999431</v>
      </c>
      <c r="D119" s="20"/>
      <c r="E119" s="96">
        <f t="shared" si="14"/>
        <v>110579461.14999431</v>
      </c>
      <c r="F119" s="95">
        <v>345734.64999999991</v>
      </c>
      <c r="G119" s="20"/>
      <c r="H119" s="96">
        <f t="shared" si="15"/>
        <v>345734.64999999991</v>
      </c>
      <c r="I119" s="95">
        <v>0</v>
      </c>
      <c r="J119" s="20"/>
      <c r="K119" s="96">
        <f t="shared" si="16"/>
        <v>0</v>
      </c>
      <c r="L119" s="95">
        <v>157338.46</v>
      </c>
      <c r="M119" s="20"/>
      <c r="N119" s="96">
        <f t="shared" si="17"/>
        <v>157338.46</v>
      </c>
      <c r="O119" s="95">
        <v>87052.660000000033</v>
      </c>
      <c r="P119" s="20"/>
      <c r="Q119" s="96">
        <f t="shared" si="18"/>
        <v>87052.660000000033</v>
      </c>
      <c r="R119" s="95">
        <v>106805883.02999437</v>
      </c>
      <c r="S119" s="20"/>
      <c r="T119" s="96">
        <f t="shared" si="19"/>
        <v>106805883.02999437</v>
      </c>
      <c r="U119" s="221">
        <f t="shared" si="26"/>
        <v>0</v>
      </c>
      <c r="W119" s="104" t="s">
        <v>44</v>
      </c>
      <c r="X119" s="114">
        <f t="shared" si="20"/>
        <v>0</v>
      </c>
      <c r="Y119" s="115">
        <f t="shared" si="21"/>
        <v>0</v>
      </c>
      <c r="Z119" s="115">
        <f t="shared" si="22"/>
        <v>0</v>
      </c>
      <c r="AA119" s="115">
        <f t="shared" si="23"/>
        <v>0</v>
      </c>
      <c r="AB119" s="115">
        <f t="shared" si="24"/>
        <v>0</v>
      </c>
      <c r="AC119" s="121">
        <f t="shared" si="25"/>
        <v>0</v>
      </c>
    </row>
    <row r="120" spans="1:29" ht="15.75">
      <c r="A120" s="255"/>
      <c r="B120" s="133" t="s">
        <v>45</v>
      </c>
      <c r="C120" s="95">
        <v>66847687.251397841</v>
      </c>
      <c r="D120" s="20"/>
      <c r="E120" s="96">
        <f t="shared" si="14"/>
        <v>66847687.251397841</v>
      </c>
      <c r="F120" s="95">
        <v>192395.24</v>
      </c>
      <c r="G120" s="20"/>
      <c r="H120" s="96">
        <f t="shared" si="15"/>
        <v>192395.24</v>
      </c>
      <c r="I120" s="95">
        <v>0</v>
      </c>
      <c r="J120" s="20"/>
      <c r="K120" s="96">
        <f t="shared" si="16"/>
        <v>0</v>
      </c>
      <c r="L120" s="95">
        <v>143665.58000000002</v>
      </c>
      <c r="M120" s="20"/>
      <c r="N120" s="96">
        <f t="shared" si="17"/>
        <v>143665.58000000002</v>
      </c>
      <c r="O120" s="95">
        <v>111872.78</v>
      </c>
      <c r="P120" s="20"/>
      <c r="Q120" s="96">
        <f t="shared" si="18"/>
        <v>111872.78</v>
      </c>
      <c r="R120" s="95">
        <v>65026474.04139784</v>
      </c>
      <c r="S120" s="20"/>
      <c r="T120" s="96">
        <f t="shared" si="19"/>
        <v>65026474.04139784</v>
      </c>
      <c r="U120" s="221">
        <f t="shared" si="26"/>
        <v>0</v>
      </c>
      <c r="W120" s="133" t="s">
        <v>45</v>
      </c>
      <c r="X120" s="114">
        <f t="shared" si="20"/>
        <v>0</v>
      </c>
      <c r="Y120" s="115">
        <f t="shared" si="21"/>
        <v>0</v>
      </c>
      <c r="Z120" s="115">
        <f t="shared" si="22"/>
        <v>0</v>
      </c>
      <c r="AA120" s="115">
        <f t="shared" si="23"/>
        <v>0</v>
      </c>
      <c r="AB120" s="115">
        <f t="shared" si="24"/>
        <v>0</v>
      </c>
      <c r="AC120" s="121">
        <f t="shared" si="25"/>
        <v>0</v>
      </c>
    </row>
    <row r="121" spans="1:29" ht="15.75">
      <c r="A121" s="255"/>
      <c r="B121" s="133" t="s">
        <v>46</v>
      </c>
      <c r="C121" s="95">
        <v>132667893.37999825</v>
      </c>
      <c r="D121" s="20"/>
      <c r="E121" s="96">
        <f t="shared" si="14"/>
        <v>132667893.37999825</v>
      </c>
      <c r="F121" s="95">
        <v>462588.35999999993</v>
      </c>
      <c r="G121" s="20"/>
      <c r="H121" s="96">
        <f t="shared" si="15"/>
        <v>462588.35999999993</v>
      </c>
      <c r="I121" s="95">
        <v>7898177.8499999894</v>
      </c>
      <c r="J121" s="20"/>
      <c r="K121" s="96">
        <f t="shared" si="16"/>
        <v>7898177.8499999894</v>
      </c>
      <c r="L121" s="95">
        <v>108357.26000000001</v>
      </c>
      <c r="M121" s="20"/>
      <c r="N121" s="96">
        <f t="shared" si="17"/>
        <v>108357.26000000001</v>
      </c>
      <c r="O121" s="95">
        <v>13195.34</v>
      </c>
      <c r="P121" s="20"/>
      <c r="Q121" s="96">
        <f t="shared" si="18"/>
        <v>13195.34</v>
      </c>
      <c r="R121" s="95">
        <v>137742478.20999822</v>
      </c>
      <c r="S121" s="20"/>
      <c r="T121" s="96">
        <f t="shared" si="19"/>
        <v>137742478.20999822</v>
      </c>
      <c r="U121" s="221">
        <f t="shared" si="26"/>
        <v>0</v>
      </c>
      <c r="W121" s="133" t="s">
        <v>46</v>
      </c>
      <c r="X121" s="114">
        <f t="shared" si="20"/>
        <v>0</v>
      </c>
      <c r="Y121" s="115">
        <f t="shared" si="21"/>
        <v>0</v>
      </c>
      <c r="Z121" s="115">
        <f t="shared" si="22"/>
        <v>0</v>
      </c>
      <c r="AA121" s="115">
        <f t="shared" si="23"/>
        <v>0</v>
      </c>
      <c r="AB121" s="115">
        <f t="shared" si="24"/>
        <v>0</v>
      </c>
      <c r="AC121" s="121">
        <f t="shared" si="25"/>
        <v>0</v>
      </c>
    </row>
    <row r="122" spans="1:29" ht="15.75">
      <c r="A122" s="255"/>
      <c r="B122" s="133" t="s">
        <v>47</v>
      </c>
      <c r="C122" s="95">
        <v>31129947.840000153</v>
      </c>
      <c r="D122" s="20"/>
      <c r="E122" s="96">
        <f t="shared" si="14"/>
        <v>31129947.840000153</v>
      </c>
      <c r="F122" s="95">
        <v>435394.63</v>
      </c>
      <c r="G122" s="20"/>
      <c r="H122" s="96">
        <f t="shared" si="15"/>
        <v>435394.63</v>
      </c>
      <c r="I122" s="95">
        <v>2695261.0400000019</v>
      </c>
      <c r="J122" s="20"/>
      <c r="K122" s="96">
        <f t="shared" si="16"/>
        <v>2695261.0400000019</v>
      </c>
      <c r="L122" s="95">
        <v>118063.04999999999</v>
      </c>
      <c r="M122" s="20"/>
      <c r="N122" s="96">
        <f t="shared" si="17"/>
        <v>118063.04999999999</v>
      </c>
      <c r="O122" s="95">
        <v>3554.38</v>
      </c>
      <c r="P122" s="20"/>
      <c r="Q122" s="96">
        <f t="shared" si="18"/>
        <v>3554.38</v>
      </c>
      <c r="R122" s="95">
        <v>32752479.770000152</v>
      </c>
      <c r="S122" s="20"/>
      <c r="T122" s="96">
        <f t="shared" si="19"/>
        <v>32752479.770000152</v>
      </c>
      <c r="U122" s="221">
        <f t="shared" si="26"/>
        <v>0</v>
      </c>
      <c r="W122" s="133" t="s">
        <v>47</v>
      </c>
      <c r="X122" s="114">
        <f t="shared" si="20"/>
        <v>0</v>
      </c>
      <c r="Y122" s="115">
        <f t="shared" si="21"/>
        <v>0</v>
      </c>
      <c r="Z122" s="115">
        <f t="shared" si="22"/>
        <v>0</v>
      </c>
      <c r="AA122" s="115">
        <f t="shared" si="23"/>
        <v>0</v>
      </c>
      <c r="AB122" s="115">
        <f t="shared" si="24"/>
        <v>0</v>
      </c>
      <c r="AC122" s="121">
        <f t="shared" si="25"/>
        <v>0</v>
      </c>
    </row>
    <row r="123" spans="1:29" ht="15.75">
      <c r="A123" s="255"/>
      <c r="B123" s="133" t="s">
        <v>48</v>
      </c>
      <c r="C123" s="95">
        <v>135156229.04999867</v>
      </c>
      <c r="D123" s="20"/>
      <c r="E123" s="96">
        <f t="shared" si="14"/>
        <v>135156229.04999867</v>
      </c>
      <c r="F123" s="95">
        <v>226498.85</v>
      </c>
      <c r="G123" s="20"/>
      <c r="H123" s="96">
        <f t="shared" si="15"/>
        <v>226498.85</v>
      </c>
      <c r="I123" s="95">
        <v>0</v>
      </c>
      <c r="J123" s="20"/>
      <c r="K123" s="96">
        <f t="shared" si="16"/>
        <v>0</v>
      </c>
      <c r="L123" s="95">
        <v>333671.39999999997</v>
      </c>
      <c r="M123" s="20"/>
      <c r="N123" s="96">
        <f t="shared" si="17"/>
        <v>333671.39999999997</v>
      </c>
      <c r="O123" s="95">
        <v>488514.11999999959</v>
      </c>
      <c r="P123" s="20"/>
      <c r="Q123" s="96">
        <f t="shared" si="18"/>
        <v>488514.11999999959</v>
      </c>
      <c r="R123" s="95">
        <v>132268649.60999867</v>
      </c>
      <c r="S123" s="20"/>
      <c r="T123" s="96">
        <f t="shared" si="19"/>
        <v>132268649.60999867</v>
      </c>
      <c r="U123" s="221">
        <f t="shared" si="26"/>
        <v>0</v>
      </c>
      <c r="W123" s="133" t="s">
        <v>48</v>
      </c>
      <c r="X123" s="114">
        <f t="shared" si="20"/>
        <v>0</v>
      </c>
      <c r="Y123" s="115">
        <f t="shared" si="21"/>
        <v>0</v>
      </c>
      <c r="Z123" s="115">
        <f t="shared" si="22"/>
        <v>0</v>
      </c>
      <c r="AA123" s="115">
        <f t="shared" si="23"/>
        <v>0</v>
      </c>
      <c r="AB123" s="115">
        <f t="shared" si="24"/>
        <v>0</v>
      </c>
      <c r="AC123" s="121">
        <f t="shared" si="25"/>
        <v>0</v>
      </c>
    </row>
    <row r="124" spans="1:29" ht="15.75">
      <c r="A124" s="255"/>
      <c r="B124" s="133" t="s">
        <v>49</v>
      </c>
      <c r="C124" s="95"/>
      <c r="D124" s="20"/>
      <c r="E124" s="96">
        <f t="shared" si="14"/>
        <v>0</v>
      </c>
      <c r="F124" s="95"/>
      <c r="G124" s="20"/>
      <c r="H124" s="96">
        <f t="shared" si="15"/>
        <v>0</v>
      </c>
      <c r="I124" s="95"/>
      <c r="J124" s="20"/>
      <c r="K124" s="96">
        <f t="shared" si="16"/>
        <v>0</v>
      </c>
      <c r="L124" s="95"/>
      <c r="M124" s="20"/>
      <c r="N124" s="96">
        <f t="shared" si="17"/>
        <v>0</v>
      </c>
      <c r="O124" s="95"/>
      <c r="P124" s="20"/>
      <c r="Q124" s="96">
        <f t="shared" si="18"/>
        <v>0</v>
      </c>
      <c r="R124" s="95"/>
      <c r="S124" s="20"/>
      <c r="T124" s="96">
        <f t="shared" si="19"/>
        <v>0</v>
      </c>
      <c r="U124" s="221">
        <f t="shared" si="26"/>
        <v>0</v>
      </c>
      <c r="W124" s="133" t="s">
        <v>49</v>
      </c>
      <c r="X124" s="114">
        <f t="shared" si="20"/>
        <v>0</v>
      </c>
      <c r="Y124" s="115">
        <f t="shared" si="21"/>
        <v>0</v>
      </c>
      <c r="Z124" s="115">
        <f t="shared" si="22"/>
        <v>0</v>
      </c>
      <c r="AA124" s="115">
        <f t="shared" si="23"/>
        <v>0</v>
      </c>
      <c r="AB124" s="115">
        <f t="shared" si="24"/>
        <v>0</v>
      </c>
      <c r="AC124" s="121">
        <f t="shared" si="25"/>
        <v>0</v>
      </c>
    </row>
    <row r="125" spans="1:29" ht="15.75">
      <c r="A125" s="256"/>
      <c r="B125" s="134" t="s">
        <v>50</v>
      </c>
      <c r="C125" s="97">
        <v>113235733.06999984</v>
      </c>
      <c r="D125" s="98"/>
      <c r="E125" s="99">
        <f t="shared" si="14"/>
        <v>113235733.06999984</v>
      </c>
      <c r="F125" s="97">
        <v>413959.06000000006</v>
      </c>
      <c r="G125" s="98"/>
      <c r="H125" s="99">
        <f t="shared" si="15"/>
        <v>413959.06000000006</v>
      </c>
      <c r="I125" s="97">
        <v>0</v>
      </c>
      <c r="J125" s="98"/>
      <c r="K125" s="99">
        <f t="shared" si="16"/>
        <v>0</v>
      </c>
      <c r="L125" s="97">
        <v>266694.34000000003</v>
      </c>
      <c r="M125" s="98"/>
      <c r="N125" s="99">
        <f t="shared" si="17"/>
        <v>266694.34000000003</v>
      </c>
      <c r="O125" s="97">
        <v>253444.87</v>
      </c>
      <c r="P125" s="98"/>
      <c r="Q125" s="99">
        <f t="shared" si="18"/>
        <v>253444.87</v>
      </c>
      <c r="R125" s="97">
        <v>110417372.10999991</v>
      </c>
      <c r="S125" s="98"/>
      <c r="T125" s="99">
        <f t="shared" si="19"/>
        <v>110417372.10999991</v>
      </c>
      <c r="U125" s="222">
        <f t="shared" si="26"/>
        <v>0</v>
      </c>
      <c r="W125" s="134" t="s">
        <v>50</v>
      </c>
      <c r="X125" s="118">
        <f t="shared" si="20"/>
        <v>0</v>
      </c>
      <c r="Y125" s="119">
        <f t="shared" si="21"/>
        <v>0</v>
      </c>
      <c r="Z125" s="119">
        <f t="shared" si="22"/>
        <v>0</v>
      </c>
      <c r="AA125" s="119">
        <f t="shared" si="23"/>
        <v>0</v>
      </c>
      <c r="AB125" s="119">
        <f t="shared" si="24"/>
        <v>0</v>
      </c>
      <c r="AC125" s="124">
        <f t="shared" si="25"/>
        <v>0</v>
      </c>
    </row>
    <row r="126" spans="1:29" ht="15.75" customHeight="1">
      <c r="A126" s="254">
        <v>42662</v>
      </c>
      <c r="B126" s="133" t="s">
        <v>42</v>
      </c>
      <c r="C126" s="95">
        <v>58035768.539999343</v>
      </c>
      <c r="D126" s="20"/>
      <c r="E126" s="96">
        <f t="shared" si="14"/>
        <v>58035768.539999343</v>
      </c>
      <c r="F126" s="95">
        <v>307159.93000000011</v>
      </c>
      <c r="G126" s="20"/>
      <c r="H126" s="96">
        <f t="shared" si="15"/>
        <v>307159.93000000011</v>
      </c>
      <c r="I126" s="95">
        <v>0</v>
      </c>
      <c r="J126" s="20"/>
      <c r="K126" s="96">
        <f t="shared" si="16"/>
        <v>0</v>
      </c>
      <c r="L126" s="95">
        <v>20565.96</v>
      </c>
      <c r="M126" s="20"/>
      <c r="N126" s="96">
        <f t="shared" si="17"/>
        <v>20565.96</v>
      </c>
      <c r="O126" s="95">
        <v>0</v>
      </c>
      <c r="P126" s="20"/>
      <c r="Q126" s="96">
        <f t="shared" si="18"/>
        <v>0</v>
      </c>
      <c r="R126" s="95">
        <v>56481446.899999343</v>
      </c>
      <c r="S126" s="20"/>
      <c r="T126" s="96">
        <f t="shared" si="19"/>
        <v>56481446.899999343</v>
      </c>
      <c r="U126" s="221">
        <f t="shared" si="26"/>
        <v>0</v>
      </c>
      <c r="W126" s="132" t="s">
        <v>42</v>
      </c>
      <c r="X126" s="110">
        <f t="shared" si="20"/>
        <v>0</v>
      </c>
      <c r="Y126" s="111">
        <f t="shared" si="21"/>
        <v>0</v>
      </c>
      <c r="Z126" s="111">
        <f t="shared" si="22"/>
        <v>0</v>
      </c>
      <c r="AA126" s="111">
        <f t="shared" si="23"/>
        <v>0</v>
      </c>
      <c r="AB126" s="111">
        <f t="shared" si="24"/>
        <v>0</v>
      </c>
      <c r="AC126" s="123">
        <f t="shared" si="25"/>
        <v>0</v>
      </c>
    </row>
    <row r="127" spans="1:29" ht="15.75">
      <c r="A127" s="255"/>
      <c r="B127" s="133" t="s">
        <v>43</v>
      </c>
      <c r="C127" s="95">
        <v>58230119.140000209</v>
      </c>
      <c r="D127" s="20"/>
      <c r="E127" s="96">
        <f t="shared" si="14"/>
        <v>58230119.140000209</v>
      </c>
      <c r="F127" s="95">
        <v>118708.94</v>
      </c>
      <c r="G127" s="20"/>
      <c r="H127" s="96">
        <f t="shared" si="15"/>
        <v>118708.94</v>
      </c>
      <c r="I127" s="95">
        <v>0</v>
      </c>
      <c r="J127" s="20"/>
      <c r="K127" s="96">
        <f t="shared" si="16"/>
        <v>0</v>
      </c>
      <c r="L127" s="95">
        <v>24113.850000000002</v>
      </c>
      <c r="M127" s="20"/>
      <c r="N127" s="96">
        <f t="shared" si="17"/>
        <v>24113.850000000002</v>
      </c>
      <c r="O127" s="95">
        <v>162182.19</v>
      </c>
      <c r="P127" s="20"/>
      <c r="Q127" s="96">
        <f t="shared" si="18"/>
        <v>162182.19</v>
      </c>
      <c r="R127" s="95">
        <v>57218028.630000211</v>
      </c>
      <c r="S127" s="20"/>
      <c r="T127" s="96">
        <f t="shared" si="19"/>
        <v>57218028.630000211</v>
      </c>
      <c r="U127" s="221">
        <f t="shared" si="26"/>
        <v>0</v>
      </c>
      <c r="W127" s="133" t="s">
        <v>43</v>
      </c>
      <c r="X127" s="114">
        <f t="shared" si="20"/>
        <v>0</v>
      </c>
      <c r="Y127" s="115">
        <f t="shared" si="21"/>
        <v>0</v>
      </c>
      <c r="Z127" s="115">
        <f t="shared" si="22"/>
        <v>0</v>
      </c>
      <c r="AA127" s="115">
        <f t="shared" si="23"/>
        <v>0</v>
      </c>
      <c r="AB127" s="115">
        <f t="shared" si="24"/>
        <v>0</v>
      </c>
      <c r="AC127" s="121">
        <f t="shared" si="25"/>
        <v>0</v>
      </c>
    </row>
    <row r="128" spans="1:29" ht="15.75">
      <c r="A128" s="255"/>
      <c r="B128" s="104" t="s">
        <v>44</v>
      </c>
      <c r="C128" s="95">
        <v>106805883.02999437</v>
      </c>
      <c r="D128" s="20"/>
      <c r="E128" s="96">
        <f t="shared" si="14"/>
        <v>106805883.02999437</v>
      </c>
      <c r="F128" s="95">
        <v>326230.49999999994</v>
      </c>
      <c r="G128" s="20"/>
      <c r="H128" s="96">
        <f t="shared" si="15"/>
        <v>326230.49999999994</v>
      </c>
      <c r="I128" s="95">
        <v>0</v>
      </c>
      <c r="J128" s="20"/>
      <c r="K128" s="96">
        <f t="shared" si="16"/>
        <v>0</v>
      </c>
      <c r="L128" s="95">
        <v>578496.43999999994</v>
      </c>
      <c r="M128" s="20"/>
      <c r="N128" s="96">
        <f t="shared" si="17"/>
        <v>578496.43999999994</v>
      </c>
      <c r="O128" s="95">
        <v>144251.51</v>
      </c>
      <c r="P128" s="20"/>
      <c r="Q128" s="96">
        <f t="shared" si="18"/>
        <v>144251.51</v>
      </c>
      <c r="R128" s="95">
        <v>104400251.60999438</v>
      </c>
      <c r="S128" s="20"/>
      <c r="T128" s="96">
        <f t="shared" si="19"/>
        <v>104400251.60999438</v>
      </c>
      <c r="U128" s="221">
        <f t="shared" si="26"/>
        <v>0</v>
      </c>
      <c r="W128" s="104" t="s">
        <v>44</v>
      </c>
      <c r="X128" s="114">
        <f t="shared" si="20"/>
        <v>0</v>
      </c>
      <c r="Y128" s="115">
        <f t="shared" si="21"/>
        <v>0</v>
      </c>
      <c r="Z128" s="115">
        <f t="shared" si="22"/>
        <v>0</v>
      </c>
      <c r="AA128" s="115">
        <f t="shared" si="23"/>
        <v>0</v>
      </c>
      <c r="AB128" s="115">
        <f t="shared" si="24"/>
        <v>0</v>
      </c>
      <c r="AC128" s="121">
        <f t="shared" si="25"/>
        <v>0</v>
      </c>
    </row>
    <row r="129" spans="1:29" ht="15.75">
      <c r="A129" s="255"/>
      <c r="B129" s="133" t="s">
        <v>45</v>
      </c>
      <c r="C129" s="95">
        <v>65026474.04139784</v>
      </c>
      <c r="D129" s="20"/>
      <c r="E129" s="96">
        <f t="shared" si="14"/>
        <v>65026474.04139784</v>
      </c>
      <c r="F129" s="95">
        <v>0</v>
      </c>
      <c r="G129" s="20"/>
      <c r="H129" s="96">
        <f t="shared" si="15"/>
        <v>0</v>
      </c>
      <c r="I129" s="95">
        <v>0</v>
      </c>
      <c r="J129" s="20"/>
      <c r="K129" s="96">
        <f t="shared" si="16"/>
        <v>0</v>
      </c>
      <c r="L129" s="95">
        <v>158936.53</v>
      </c>
      <c r="M129" s="20"/>
      <c r="N129" s="96">
        <f t="shared" si="17"/>
        <v>158936.53</v>
      </c>
      <c r="O129" s="95">
        <v>183699.86000000002</v>
      </c>
      <c r="P129" s="20"/>
      <c r="Q129" s="96">
        <f t="shared" si="18"/>
        <v>183699.86000000002</v>
      </c>
      <c r="R129" s="95">
        <v>63323065.551397838</v>
      </c>
      <c r="S129" s="20"/>
      <c r="T129" s="96">
        <f t="shared" si="19"/>
        <v>63323065.551397838</v>
      </c>
      <c r="U129" s="221">
        <f t="shared" si="26"/>
        <v>0</v>
      </c>
      <c r="W129" s="133" t="s">
        <v>45</v>
      </c>
      <c r="X129" s="114">
        <f t="shared" si="20"/>
        <v>0</v>
      </c>
      <c r="Y129" s="115">
        <f t="shared" si="21"/>
        <v>0</v>
      </c>
      <c r="Z129" s="115">
        <f t="shared" si="22"/>
        <v>0</v>
      </c>
      <c r="AA129" s="115">
        <f t="shared" si="23"/>
        <v>0</v>
      </c>
      <c r="AB129" s="115">
        <f t="shared" si="24"/>
        <v>0</v>
      </c>
      <c r="AC129" s="121">
        <f t="shared" si="25"/>
        <v>0</v>
      </c>
    </row>
    <row r="130" spans="1:29" ht="15.75">
      <c r="A130" s="255"/>
      <c r="B130" s="133" t="s">
        <v>46</v>
      </c>
      <c r="C130" s="95">
        <v>137742478.20999822</v>
      </c>
      <c r="D130" s="20"/>
      <c r="E130" s="96">
        <f t="shared" si="14"/>
        <v>137742478.20999822</v>
      </c>
      <c r="F130" s="95">
        <v>713167.81</v>
      </c>
      <c r="G130" s="20"/>
      <c r="H130" s="96">
        <f t="shared" si="15"/>
        <v>713167.81</v>
      </c>
      <c r="I130" s="95">
        <v>0</v>
      </c>
      <c r="J130" s="20"/>
      <c r="K130" s="96">
        <f t="shared" si="16"/>
        <v>0</v>
      </c>
      <c r="L130" s="95">
        <v>770289.15999999992</v>
      </c>
      <c r="M130" s="20"/>
      <c r="N130" s="96">
        <f t="shared" si="17"/>
        <v>770289.15999999992</v>
      </c>
      <c r="O130" s="95">
        <v>348152.35000000003</v>
      </c>
      <c r="P130" s="20"/>
      <c r="Q130" s="96">
        <f t="shared" si="18"/>
        <v>348152.35000000003</v>
      </c>
      <c r="R130" s="95">
        <v>134001672.37999822</v>
      </c>
      <c r="S130" s="20"/>
      <c r="T130" s="96">
        <f t="shared" si="19"/>
        <v>134001672.37999822</v>
      </c>
      <c r="U130" s="221">
        <f t="shared" si="26"/>
        <v>0</v>
      </c>
      <c r="W130" s="133" t="s">
        <v>46</v>
      </c>
      <c r="X130" s="114">
        <f t="shared" si="20"/>
        <v>0</v>
      </c>
      <c r="Y130" s="115">
        <f t="shared" si="21"/>
        <v>0</v>
      </c>
      <c r="Z130" s="115">
        <f t="shared" si="22"/>
        <v>0</v>
      </c>
      <c r="AA130" s="115">
        <f t="shared" si="23"/>
        <v>0</v>
      </c>
      <c r="AB130" s="115">
        <f t="shared" si="24"/>
        <v>0</v>
      </c>
      <c r="AC130" s="121">
        <f t="shared" si="25"/>
        <v>0</v>
      </c>
    </row>
    <row r="131" spans="1:29" ht="15.75">
      <c r="A131" s="255"/>
      <c r="B131" s="133" t="s">
        <v>47</v>
      </c>
      <c r="C131" s="95">
        <v>32752479.770000152</v>
      </c>
      <c r="D131" s="20"/>
      <c r="E131" s="96">
        <f t="shared" si="14"/>
        <v>32752479.770000152</v>
      </c>
      <c r="F131" s="95">
        <v>266841.18</v>
      </c>
      <c r="G131" s="20"/>
      <c r="H131" s="96">
        <f t="shared" si="15"/>
        <v>266841.18</v>
      </c>
      <c r="I131" s="95">
        <v>0</v>
      </c>
      <c r="J131" s="20"/>
      <c r="K131" s="96">
        <f t="shared" si="16"/>
        <v>0</v>
      </c>
      <c r="L131" s="95">
        <v>51205.560000000078</v>
      </c>
      <c r="M131" s="20"/>
      <c r="N131" s="96">
        <f t="shared" si="17"/>
        <v>51205.560000000078</v>
      </c>
      <c r="O131" s="95">
        <v>23494.010000000002</v>
      </c>
      <c r="P131" s="20"/>
      <c r="Q131" s="96">
        <f t="shared" si="18"/>
        <v>23494.010000000002</v>
      </c>
      <c r="R131" s="95">
        <v>31553520.830000155</v>
      </c>
      <c r="S131" s="20"/>
      <c r="T131" s="96">
        <f t="shared" si="19"/>
        <v>31553520.830000155</v>
      </c>
      <c r="U131" s="221">
        <f t="shared" si="26"/>
        <v>0</v>
      </c>
      <c r="W131" s="133" t="s">
        <v>47</v>
      </c>
      <c r="X131" s="114">
        <f t="shared" si="20"/>
        <v>0</v>
      </c>
      <c r="Y131" s="115">
        <f t="shared" si="21"/>
        <v>0</v>
      </c>
      <c r="Z131" s="115">
        <f t="shared" si="22"/>
        <v>0</v>
      </c>
      <c r="AA131" s="115">
        <f t="shared" si="23"/>
        <v>0</v>
      </c>
      <c r="AB131" s="115">
        <f t="shared" si="24"/>
        <v>0</v>
      </c>
      <c r="AC131" s="121">
        <f t="shared" si="25"/>
        <v>0</v>
      </c>
    </row>
    <row r="132" spans="1:29" ht="15.75">
      <c r="A132" s="255"/>
      <c r="B132" s="133" t="s">
        <v>48</v>
      </c>
      <c r="C132" s="95">
        <v>132268649.60999867</v>
      </c>
      <c r="D132" s="20"/>
      <c r="E132" s="96">
        <f t="shared" si="14"/>
        <v>132268649.60999867</v>
      </c>
      <c r="F132" s="95">
        <v>453488.22000000015</v>
      </c>
      <c r="G132" s="20"/>
      <c r="H132" s="96">
        <f t="shared" si="15"/>
        <v>453488.22000000015</v>
      </c>
      <c r="I132" s="95">
        <v>0</v>
      </c>
      <c r="J132" s="20"/>
      <c r="K132" s="96">
        <f t="shared" si="16"/>
        <v>0</v>
      </c>
      <c r="L132" s="95">
        <v>134787.85999999999</v>
      </c>
      <c r="M132" s="20"/>
      <c r="N132" s="96">
        <f t="shared" si="17"/>
        <v>134787.85999999999</v>
      </c>
      <c r="O132" s="95">
        <v>375762.43999999954</v>
      </c>
      <c r="P132" s="20"/>
      <c r="Q132" s="96">
        <f t="shared" si="18"/>
        <v>375762.43999999954</v>
      </c>
      <c r="R132" s="95">
        <v>129979436.88999867</v>
      </c>
      <c r="S132" s="20"/>
      <c r="T132" s="96">
        <f t="shared" si="19"/>
        <v>129979436.88999867</v>
      </c>
      <c r="U132" s="221">
        <f t="shared" si="26"/>
        <v>0</v>
      </c>
      <c r="W132" s="133" t="s">
        <v>48</v>
      </c>
      <c r="X132" s="114">
        <f t="shared" si="20"/>
        <v>0</v>
      </c>
      <c r="Y132" s="115">
        <f t="shared" si="21"/>
        <v>0</v>
      </c>
      <c r="Z132" s="115">
        <f t="shared" si="22"/>
        <v>0</v>
      </c>
      <c r="AA132" s="115">
        <f t="shared" si="23"/>
        <v>0</v>
      </c>
      <c r="AB132" s="115">
        <f t="shared" si="24"/>
        <v>0</v>
      </c>
      <c r="AC132" s="121">
        <f t="shared" si="25"/>
        <v>0</v>
      </c>
    </row>
    <row r="133" spans="1:29" ht="15.75">
      <c r="A133" s="255"/>
      <c r="B133" s="133" t="s">
        <v>49</v>
      </c>
      <c r="C133" s="95">
        <v>100256731.91999945</v>
      </c>
      <c r="D133" s="20"/>
      <c r="E133" s="96">
        <f t="shared" si="14"/>
        <v>100256731.91999945</v>
      </c>
      <c r="F133" s="95">
        <v>974940.18</v>
      </c>
      <c r="G133" s="20"/>
      <c r="H133" s="96">
        <f t="shared" si="15"/>
        <v>974940.18</v>
      </c>
      <c r="I133" s="95">
        <v>8344474.6199999899</v>
      </c>
      <c r="J133" s="20"/>
      <c r="K133" s="96">
        <f t="shared" si="16"/>
        <v>8344474.6199999899</v>
      </c>
      <c r="L133" s="95">
        <v>757758</v>
      </c>
      <c r="M133" s="20"/>
      <c r="N133" s="96">
        <f t="shared" si="17"/>
        <v>757758</v>
      </c>
      <c r="O133" s="95">
        <v>518395.96</v>
      </c>
      <c r="P133" s="20"/>
      <c r="Q133" s="96">
        <f t="shared" si="18"/>
        <v>518395.96</v>
      </c>
      <c r="R133" s="95">
        <v>102268859.52999945</v>
      </c>
      <c r="S133" s="20"/>
      <c r="T133" s="96">
        <f t="shared" si="19"/>
        <v>102268859.52999945</v>
      </c>
      <c r="U133" s="221">
        <f t="shared" si="26"/>
        <v>0</v>
      </c>
      <c r="W133" s="133" t="s">
        <v>49</v>
      </c>
      <c r="X133" s="114">
        <f t="shared" si="20"/>
        <v>0</v>
      </c>
      <c r="Y133" s="115">
        <f t="shared" si="21"/>
        <v>0</v>
      </c>
      <c r="Z133" s="115">
        <f t="shared" si="22"/>
        <v>0</v>
      </c>
      <c r="AA133" s="115">
        <f t="shared" si="23"/>
        <v>0</v>
      </c>
      <c r="AB133" s="115">
        <f t="shared" si="24"/>
        <v>0</v>
      </c>
      <c r="AC133" s="121">
        <f t="shared" si="25"/>
        <v>0</v>
      </c>
    </row>
    <row r="134" spans="1:29" ht="15.75">
      <c r="A134" s="256"/>
      <c r="B134" s="133" t="s">
        <v>50</v>
      </c>
      <c r="C134" s="95">
        <v>110417372.10999991</v>
      </c>
      <c r="D134" s="20"/>
      <c r="E134" s="96">
        <f t="shared" si="14"/>
        <v>110417372.10999991</v>
      </c>
      <c r="F134" s="95">
        <v>452114.69</v>
      </c>
      <c r="G134" s="20"/>
      <c r="H134" s="96">
        <f t="shared" si="15"/>
        <v>452114.69</v>
      </c>
      <c r="I134" s="95">
        <v>19818248.970000025</v>
      </c>
      <c r="J134" s="20"/>
      <c r="K134" s="96">
        <f t="shared" si="16"/>
        <v>19818248.970000025</v>
      </c>
      <c r="L134" s="95">
        <v>229088.49</v>
      </c>
      <c r="M134" s="20"/>
      <c r="N134" s="96">
        <f t="shared" si="17"/>
        <v>229088.49</v>
      </c>
      <c r="O134" s="95">
        <v>276817.32999999996</v>
      </c>
      <c r="P134" s="20"/>
      <c r="Q134" s="96">
        <f t="shared" si="18"/>
        <v>276817.32999999996</v>
      </c>
      <c r="R134" s="95">
        <v>127788981.44999987</v>
      </c>
      <c r="S134" s="20"/>
      <c r="T134" s="96">
        <f t="shared" si="19"/>
        <v>127788981.44999987</v>
      </c>
      <c r="U134" s="221">
        <f t="shared" si="26"/>
        <v>0</v>
      </c>
      <c r="W134" s="134" t="s">
        <v>50</v>
      </c>
      <c r="X134" s="118">
        <f t="shared" si="20"/>
        <v>0</v>
      </c>
      <c r="Y134" s="119">
        <f t="shared" si="21"/>
        <v>0</v>
      </c>
      <c r="Z134" s="119">
        <f t="shared" si="22"/>
        <v>0</v>
      </c>
      <c r="AA134" s="119">
        <f t="shared" si="23"/>
        <v>0</v>
      </c>
      <c r="AB134" s="119">
        <f t="shared" si="24"/>
        <v>0</v>
      </c>
      <c r="AC134" s="124">
        <f t="shared" si="25"/>
        <v>0</v>
      </c>
    </row>
    <row r="135" spans="1:29" ht="15.75" customHeight="1">
      <c r="A135" s="254">
        <v>42663</v>
      </c>
      <c r="B135" s="132" t="s">
        <v>42</v>
      </c>
      <c r="C135" s="92">
        <v>56481446.899999343</v>
      </c>
      <c r="D135" s="93"/>
      <c r="E135" s="94">
        <f t="shared" si="14"/>
        <v>56481446.899999343</v>
      </c>
      <c r="F135" s="92">
        <v>7095.66</v>
      </c>
      <c r="G135" s="101"/>
      <c r="H135" s="94">
        <f t="shared" si="15"/>
        <v>7095.66</v>
      </c>
      <c r="I135" s="92">
        <v>0</v>
      </c>
      <c r="J135" s="93"/>
      <c r="K135" s="94">
        <f t="shared" si="16"/>
        <v>0</v>
      </c>
      <c r="L135" s="92">
        <v>242602.44999999995</v>
      </c>
      <c r="M135" s="93"/>
      <c r="N135" s="94">
        <f t="shared" si="17"/>
        <v>242602.44999999995</v>
      </c>
      <c r="O135" s="92">
        <v>280805.52</v>
      </c>
      <c r="P135" s="93"/>
      <c r="Q135" s="94">
        <f t="shared" si="18"/>
        <v>280805.52</v>
      </c>
      <c r="R135" s="92">
        <v>55672733.099999331</v>
      </c>
      <c r="S135" s="93"/>
      <c r="T135" s="94">
        <f t="shared" si="19"/>
        <v>55672733.099999331</v>
      </c>
      <c r="U135" s="220">
        <f t="shared" si="26"/>
        <v>0</v>
      </c>
      <c r="W135" s="132" t="s">
        <v>42</v>
      </c>
      <c r="X135" s="114">
        <f t="shared" si="20"/>
        <v>0</v>
      </c>
      <c r="Y135" s="115">
        <f t="shared" si="21"/>
        <v>0</v>
      </c>
      <c r="Z135" s="115">
        <f t="shared" si="22"/>
        <v>0</v>
      </c>
      <c r="AA135" s="115">
        <f t="shared" si="23"/>
        <v>0</v>
      </c>
      <c r="AB135" s="115">
        <f t="shared" si="24"/>
        <v>0</v>
      </c>
      <c r="AC135" s="121">
        <f t="shared" si="25"/>
        <v>0</v>
      </c>
    </row>
    <row r="136" spans="1:29" ht="15.75">
      <c r="A136" s="255"/>
      <c r="B136" s="133" t="s">
        <v>43</v>
      </c>
      <c r="C136" s="95"/>
      <c r="D136" s="20"/>
      <c r="E136" s="96">
        <f t="shared" si="14"/>
        <v>0</v>
      </c>
      <c r="F136" s="95"/>
      <c r="G136" s="6"/>
      <c r="H136" s="96">
        <f t="shared" si="15"/>
        <v>0</v>
      </c>
      <c r="I136" s="95"/>
      <c r="J136" s="20"/>
      <c r="K136" s="96">
        <f t="shared" si="16"/>
        <v>0</v>
      </c>
      <c r="L136" s="95"/>
      <c r="M136" s="20"/>
      <c r="N136" s="96">
        <f t="shared" si="17"/>
        <v>0</v>
      </c>
      <c r="O136" s="95"/>
      <c r="P136" s="20"/>
      <c r="Q136" s="96">
        <f t="shared" si="18"/>
        <v>0</v>
      </c>
      <c r="R136" s="95"/>
      <c r="S136" s="20"/>
      <c r="T136" s="96">
        <f t="shared" si="19"/>
        <v>0</v>
      </c>
      <c r="U136" s="221">
        <f t="shared" si="26"/>
        <v>0</v>
      </c>
      <c r="W136" s="133" t="s">
        <v>43</v>
      </c>
      <c r="X136" s="114">
        <f t="shared" si="20"/>
        <v>0</v>
      </c>
      <c r="Y136" s="115">
        <f t="shared" si="21"/>
        <v>0</v>
      </c>
      <c r="Z136" s="115">
        <f t="shared" si="22"/>
        <v>0</v>
      </c>
      <c r="AA136" s="115">
        <f t="shared" si="23"/>
        <v>0</v>
      </c>
      <c r="AB136" s="115">
        <f t="shared" si="24"/>
        <v>0</v>
      </c>
      <c r="AC136" s="121">
        <f t="shared" si="25"/>
        <v>0</v>
      </c>
    </row>
    <row r="137" spans="1:29" ht="15.75">
      <c r="A137" s="255"/>
      <c r="B137" s="104" t="s">
        <v>44</v>
      </c>
      <c r="C137" s="95">
        <v>104400251.60999438</v>
      </c>
      <c r="D137" s="20"/>
      <c r="E137" s="96">
        <f t="shared" ref="E137:E200" si="27">C137-D137</f>
        <v>104400251.60999438</v>
      </c>
      <c r="F137" s="95">
        <v>37231.99</v>
      </c>
      <c r="G137" s="6"/>
      <c r="H137" s="96">
        <f t="shared" ref="H137:H200" si="28">F137-G137</f>
        <v>37231.99</v>
      </c>
      <c r="I137" s="95">
        <v>0</v>
      </c>
      <c r="J137" s="20"/>
      <c r="K137" s="96">
        <f t="shared" ref="K137:K200" si="29">I137-J137</f>
        <v>0</v>
      </c>
      <c r="L137" s="95">
        <v>167442.22</v>
      </c>
      <c r="M137" s="20"/>
      <c r="N137" s="96">
        <f t="shared" ref="N137:N200" si="30">L137-M137</f>
        <v>167442.22</v>
      </c>
      <c r="O137" s="95">
        <v>983897.29</v>
      </c>
      <c r="P137" s="20"/>
      <c r="Q137" s="96">
        <f t="shared" ref="Q137:Q200" si="31">O137-P137</f>
        <v>983897.29</v>
      </c>
      <c r="R137" s="95">
        <v>101933604.00999437</v>
      </c>
      <c r="S137" s="20"/>
      <c r="T137" s="96">
        <f t="shared" si="19"/>
        <v>101933604.00999437</v>
      </c>
      <c r="U137" s="221">
        <f t="shared" si="26"/>
        <v>0</v>
      </c>
      <c r="W137" s="104" t="s">
        <v>44</v>
      </c>
      <c r="X137" s="114">
        <f t="shared" si="20"/>
        <v>0</v>
      </c>
      <c r="Y137" s="115">
        <f t="shared" si="21"/>
        <v>0</v>
      </c>
      <c r="Z137" s="115">
        <f t="shared" si="22"/>
        <v>0</v>
      </c>
      <c r="AA137" s="115">
        <f t="shared" si="23"/>
        <v>0</v>
      </c>
      <c r="AB137" s="115">
        <f t="shared" si="24"/>
        <v>0</v>
      </c>
      <c r="AC137" s="121">
        <f t="shared" si="25"/>
        <v>0</v>
      </c>
    </row>
    <row r="138" spans="1:29" ht="15.75">
      <c r="A138" s="255"/>
      <c r="B138" s="133" t="s">
        <v>45</v>
      </c>
      <c r="C138" s="95">
        <v>63323065.551397838</v>
      </c>
      <c r="D138" s="20"/>
      <c r="E138" s="96">
        <f t="shared" si="27"/>
        <v>63323065.551397838</v>
      </c>
      <c r="F138" s="95">
        <v>260125.73</v>
      </c>
      <c r="G138" s="6"/>
      <c r="H138" s="96">
        <f t="shared" si="28"/>
        <v>260125.73</v>
      </c>
      <c r="I138" s="95">
        <v>6115249.7999999812</v>
      </c>
      <c r="J138" s="20"/>
      <c r="K138" s="96">
        <f t="shared" si="29"/>
        <v>6115249.7999999812</v>
      </c>
      <c r="L138" s="95">
        <v>103633.66</v>
      </c>
      <c r="M138" s="20"/>
      <c r="N138" s="96">
        <f t="shared" si="30"/>
        <v>103633.66</v>
      </c>
      <c r="O138" s="95">
        <v>2322.7399999999998</v>
      </c>
      <c r="P138" s="20"/>
      <c r="Q138" s="96">
        <f t="shared" si="31"/>
        <v>2322.7399999999998</v>
      </c>
      <c r="R138" s="95">
        <v>68366918.671397835</v>
      </c>
      <c r="S138" s="20"/>
      <c r="T138" s="96">
        <f t="shared" ref="T138:T201" si="32">R138-S138</f>
        <v>68366918.671397835</v>
      </c>
      <c r="U138" s="221">
        <f t="shared" si="26"/>
        <v>0</v>
      </c>
      <c r="W138" s="133" t="s">
        <v>45</v>
      </c>
      <c r="X138" s="114">
        <f t="shared" ref="X138:X201" si="33">+IF(AND(C138&lt;&gt;0,D138&lt;&gt;0,OR(E138&gt;100,E138&lt;-100)),1,0)</f>
        <v>0</v>
      </c>
      <c r="Y138" s="115">
        <f t="shared" ref="Y138:Y201" si="34">+IF(AND(F138&lt;&gt;0,G138&lt;&gt;0,OR(H138&gt;100,H138&lt;-100)),1,0)</f>
        <v>0</v>
      </c>
      <c r="Z138" s="115">
        <f t="shared" ref="Z138:Z201" si="35">+IF(AND(I138&lt;&gt;0,J138&lt;&gt;0,OR(K138&gt;100,K138&lt;-100)),1,0)</f>
        <v>0</v>
      </c>
      <c r="AA138" s="115">
        <f t="shared" ref="AA138:AA201" si="36">+IF(AND(L138&lt;&gt;0,M138&lt;&gt;0,OR(N138&gt;100,N138&lt;-100)),1,0)</f>
        <v>0</v>
      </c>
      <c r="AB138" s="115">
        <f t="shared" ref="AB138:AB201" si="37">+IF(AND(O138&lt;&gt;0,P138&lt;&gt;0,OR(Q138&gt;100,Q138&lt;-100)),1,0)</f>
        <v>0</v>
      </c>
      <c r="AC138" s="121">
        <f t="shared" ref="AC138:AC201" si="38">+IF(AND(R138&lt;&gt;0,S138&lt;&gt;0,OR(T138&gt;100,T138&lt;-100)),1,0)</f>
        <v>0</v>
      </c>
    </row>
    <row r="139" spans="1:29" ht="15.75">
      <c r="A139" s="255"/>
      <c r="B139" s="133" t="s">
        <v>46</v>
      </c>
      <c r="C139" s="95">
        <v>134001672.37999822</v>
      </c>
      <c r="D139" s="20"/>
      <c r="E139" s="96">
        <f t="shared" si="27"/>
        <v>134001672.37999822</v>
      </c>
      <c r="F139" s="95">
        <v>65659.27</v>
      </c>
      <c r="G139" s="6"/>
      <c r="H139" s="96">
        <f t="shared" si="28"/>
        <v>65659.27</v>
      </c>
      <c r="I139" s="95">
        <v>8148476.9199999943</v>
      </c>
      <c r="J139" s="20"/>
      <c r="K139" s="96">
        <f t="shared" si="29"/>
        <v>8148476.9199999943</v>
      </c>
      <c r="L139" s="95">
        <v>593396.97</v>
      </c>
      <c r="M139" s="20"/>
      <c r="N139" s="96">
        <f t="shared" si="30"/>
        <v>593396.97</v>
      </c>
      <c r="O139" s="95">
        <v>533172.65</v>
      </c>
      <c r="P139" s="20"/>
      <c r="Q139" s="96">
        <f t="shared" si="31"/>
        <v>533172.65</v>
      </c>
      <c r="R139" s="95">
        <v>139874211.37999821</v>
      </c>
      <c r="S139" s="20"/>
      <c r="T139" s="96">
        <f t="shared" si="32"/>
        <v>139874211.37999821</v>
      </c>
      <c r="U139" s="221">
        <f t="shared" si="26"/>
        <v>0</v>
      </c>
      <c r="W139" s="133" t="s">
        <v>46</v>
      </c>
      <c r="X139" s="114">
        <f t="shared" si="33"/>
        <v>0</v>
      </c>
      <c r="Y139" s="115">
        <f t="shared" si="34"/>
        <v>0</v>
      </c>
      <c r="Z139" s="115">
        <f t="shared" si="35"/>
        <v>0</v>
      </c>
      <c r="AA139" s="115">
        <f t="shared" si="36"/>
        <v>0</v>
      </c>
      <c r="AB139" s="115">
        <f t="shared" si="37"/>
        <v>0</v>
      </c>
      <c r="AC139" s="121">
        <f t="shared" si="38"/>
        <v>0</v>
      </c>
    </row>
    <row r="140" spans="1:29" ht="15.75">
      <c r="A140" s="255"/>
      <c r="B140" s="133" t="s">
        <v>47</v>
      </c>
      <c r="C140" s="95">
        <v>31553520.830000155</v>
      </c>
      <c r="D140" s="20"/>
      <c r="E140" s="96">
        <f t="shared" si="27"/>
        <v>31553520.830000155</v>
      </c>
      <c r="F140" s="95">
        <v>51973.630000000005</v>
      </c>
      <c r="G140" s="6"/>
      <c r="H140" s="96">
        <f t="shared" si="28"/>
        <v>51973.630000000005</v>
      </c>
      <c r="I140" s="95">
        <v>2177860.9</v>
      </c>
      <c r="J140" s="20"/>
      <c r="K140" s="96">
        <f t="shared" si="29"/>
        <v>2177860.9</v>
      </c>
      <c r="L140" s="95">
        <v>7605.140000000004</v>
      </c>
      <c r="M140" s="20"/>
      <c r="N140" s="96">
        <f t="shared" si="30"/>
        <v>7605.140000000004</v>
      </c>
      <c r="O140" s="95">
        <v>0</v>
      </c>
      <c r="P140" s="20"/>
      <c r="Q140" s="96">
        <f t="shared" si="31"/>
        <v>0</v>
      </c>
      <c r="R140" s="95">
        <v>33325863.980000153</v>
      </c>
      <c r="S140" s="20"/>
      <c r="T140" s="96">
        <f t="shared" si="32"/>
        <v>33325863.980000153</v>
      </c>
      <c r="U140" s="221">
        <f t="shared" si="26"/>
        <v>0</v>
      </c>
      <c r="W140" s="133" t="s">
        <v>47</v>
      </c>
      <c r="X140" s="114">
        <f t="shared" si="33"/>
        <v>0</v>
      </c>
      <c r="Y140" s="115">
        <f t="shared" si="34"/>
        <v>0</v>
      </c>
      <c r="Z140" s="115">
        <f t="shared" si="35"/>
        <v>0</v>
      </c>
      <c r="AA140" s="115">
        <f t="shared" si="36"/>
        <v>0</v>
      </c>
      <c r="AB140" s="115">
        <f t="shared" si="37"/>
        <v>0</v>
      </c>
      <c r="AC140" s="121">
        <f t="shared" si="38"/>
        <v>0</v>
      </c>
    </row>
    <row r="141" spans="1:29" ht="15.75">
      <c r="A141" s="255"/>
      <c r="B141" s="133" t="s">
        <v>48</v>
      </c>
      <c r="C141" s="95">
        <v>129979436.88999867</v>
      </c>
      <c r="D141" s="20"/>
      <c r="E141" s="96">
        <f t="shared" si="27"/>
        <v>129979436.88999867</v>
      </c>
      <c r="F141" s="95">
        <v>97117.689999999988</v>
      </c>
      <c r="G141" s="6"/>
      <c r="H141" s="96">
        <f t="shared" si="28"/>
        <v>97117.689999999988</v>
      </c>
      <c r="I141" s="95">
        <v>11652337.900000017</v>
      </c>
      <c r="J141" s="20"/>
      <c r="K141" s="96">
        <f t="shared" si="29"/>
        <v>11652337.900000017</v>
      </c>
      <c r="L141" s="95">
        <v>108514.23</v>
      </c>
      <c r="M141" s="20"/>
      <c r="N141" s="96">
        <f t="shared" si="30"/>
        <v>108514.23</v>
      </c>
      <c r="O141" s="95">
        <v>9584.01</v>
      </c>
      <c r="P141" s="20"/>
      <c r="Q141" s="96">
        <f t="shared" si="31"/>
        <v>9584.01</v>
      </c>
      <c r="R141" s="95">
        <v>139891188.60999867</v>
      </c>
      <c r="S141" s="20"/>
      <c r="T141" s="96">
        <f t="shared" si="32"/>
        <v>139891188.60999867</v>
      </c>
      <c r="U141" s="221">
        <f t="shared" si="26"/>
        <v>0</v>
      </c>
      <c r="W141" s="133" t="s">
        <v>48</v>
      </c>
      <c r="X141" s="114">
        <f t="shared" si="33"/>
        <v>0</v>
      </c>
      <c r="Y141" s="115">
        <f t="shared" si="34"/>
        <v>0</v>
      </c>
      <c r="Z141" s="115">
        <f t="shared" si="35"/>
        <v>0</v>
      </c>
      <c r="AA141" s="115">
        <f t="shared" si="36"/>
        <v>0</v>
      </c>
      <c r="AB141" s="115">
        <f t="shared" si="37"/>
        <v>0</v>
      </c>
      <c r="AC141" s="121">
        <f t="shared" si="38"/>
        <v>0</v>
      </c>
    </row>
    <row r="142" spans="1:29" ht="15.75">
      <c r="A142" s="255"/>
      <c r="B142" s="133" t="s">
        <v>49</v>
      </c>
      <c r="C142" s="95"/>
      <c r="D142" s="20"/>
      <c r="E142" s="96">
        <f t="shared" si="27"/>
        <v>0</v>
      </c>
      <c r="F142" s="95"/>
      <c r="G142" s="6"/>
      <c r="H142" s="96">
        <f t="shared" si="28"/>
        <v>0</v>
      </c>
      <c r="I142" s="95"/>
      <c r="J142" s="20"/>
      <c r="K142" s="96">
        <f t="shared" si="29"/>
        <v>0</v>
      </c>
      <c r="L142" s="95"/>
      <c r="M142" s="20"/>
      <c r="N142" s="96">
        <f t="shared" si="30"/>
        <v>0</v>
      </c>
      <c r="O142" s="95"/>
      <c r="P142" s="20"/>
      <c r="Q142" s="96">
        <f t="shared" si="31"/>
        <v>0</v>
      </c>
      <c r="R142" s="95"/>
      <c r="S142" s="20"/>
      <c r="T142" s="96">
        <f t="shared" si="32"/>
        <v>0</v>
      </c>
      <c r="U142" s="221">
        <f t="shared" si="26"/>
        <v>0</v>
      </c>
      <c r="W142" s="133" t="s">
        <v>49</v>
      </c>
      <c r="X142" s="114">
        <f t="shared" si="33"/>
        <v>0</v>
      </c>
      <c r="Y142" s="115">
        <f t="shared" si="34"/>
        <v>0</v>
      </c>
      <c r="Z142" s="115">
        <f t="shared" si="35"/>
        <v>0</v>
      </c>
      <c r="AA142" s="115">
        <f t="shared" si="36"/>
        <v>0</v>
      </c>
      <c r="AB142" s="115">
        <f t="shared" si="37"/>
        <v>0</v>
      </c>
      <c r="AC142" s="121">
        <f t="shared" si="38"/>
        <v>0</v>
      </c>
    </row>
    <row r="143" spans="1:29" ht="15.75">
      <c r="A143" s="256"/>
      <c r="B143" s="134" t="s">
        <v>50</v>
      </c>
      <c r="C143" s="97">
        <v>127788981.44999987</v>
      </c>
      <c r="D143" s="98"/>
      <c r="E143" s="99">
        <f t="shared" si="27"/>
        <v>127788981.44999987</v>
      </c>
      <c r="F143" s="97">
        <v>404741.40999999992</v>
      </c>
      <c r="G143" s="103"/>
      <c r="H143" s="99">
        <f t="shared" si="28"/>
        <v>404741.40999999992</v>
      </c>
      <c r="I143" s="97">
        <v>0</v>
      </c>
      <c r="J143" s="98"/>
      <c r="K143" s="99">
        <f t="shared" si="29"/>
        <v>0</v>
      </c>
      <c r="L143" s="97">
        <v>378354.19999999995</v>
      </c>
      <c r="M143" s="98"/>
      <c r="N143" s="99">
        <f t="shared" si="30"/>
        <v>378354.19999999995</v>
      </c>
      <c r="O143" s="97">
        <v>98871.37</v>
      </c>
      <c r="P143" s="98"/>
      <c r="Q143" s="99">
        <f t="shared" si="31"/>
        <v>98871.37</v>
      </c>
      <c r="R143" s="97">
        <v>125392860.65999989</v>
      </c>
      <c r="S143" s="98"/>
      <c r="T143" s="99">
        <f t="shared" si="32"/>
        <v>125392860.65999989</v>
      </c>
      <c r="U143" s="222">
        <f t="shared" si="26"/>
        <v>0</v>
      </c>
      <c r="W143" s="134" t="s">
        <v>50</v>
      </c>
      <c r="X143" s="118">
        <f t="shared" si="33"/>
        <v>0</v>
      </c>
      <c r="Y143" s="119">
        <f t="shared" si="34"/>
        <v>0</v>
      </c>
      <c r="Z143" s="119">
        <f t="shared" si="35"/>
        <v>0</v>
      </c>
      <c r="AA143" s="119">
        <f t="shared" si="36"/>
        <v>0</v>
      </c>
      <c r="AB143" s="119">
        <f t="shared" si="37"/>
        <v>0</v>
      </c>
      <c r="AC143" s="124">
        <f t="shared" si="38"/>
        <v>0</v>
      </c>
    </row>
    <row r="144" spans="1:29" ht="15.75" customHeight="1">
      <c r="A144" s="254">
        <v>42665</v>
      </c>
      <c r="B144" s="133" t="s">
        <v>42</v>
      </c>
      <c r="C144" s="95"/>
      <c r="D144" s="20"/>
      <c r="E144" s="96">
        <f t="shared" si="27"/>
        <v>0</v>
      </c>
      <c r="F144" s="95"/>
      <c r="G144" s="20"/>
      <c r="H144" s="96">
        <f t="shared" si="28"/>
        <v>0</v>
      </c>
      <c r="I144" s="95"/>
      <c r="J144" s="20"/>
      <c r="K144" s="96">
        <f t="shared" si="29"/>
        <v>0</v>
      </c>
      <c r="L144" s="95"/>
      <c r="M144" s="20"/>
      <c r="N144" s="96">
        <f t="shared" si="30"/>
        <v>0</v>
      </c>
      <c r="O144" s="95"/>
      <c r="P144" s="20"/>
      <c r="Q144" s="96">
        <f t="shared" si="31"/>
        <v>0</v>
      </c>
      <c r="R144" s="95"/>
      <c r="S144" s="20"/>
      <c r="T144" s="96">
        <f t="shared" si="32"/>
        <v>0</v>
      </c>
      <c r="U144" s="221">
        <f t="shared" si="26"/>
        <v>0</v>
      </c>
      <c r="W144" s="132" t="s">
        <v>42</v>
      </c>
      <c r="X144" s="110">
        <f t="shared" si="33"/>
        <v>0</v>
      </c>
      <c r="Y144" s="111">
        <f t="shared" si="34"/>
        <v>0</v>
      </c>
      <c r="Z144" s="111">
        <f t="shared" si="35"/>
        <v>0</v>
      </c>
      <c r="AA144" s="111">
        <f t="shared" si="36"/>
        <v>0</v>
      </c>
      <c r="AB144" s="111">
        <f t="shared" si="37"/>
        <v>0</v>
      </c>
      <c r="AC144" s="123">
        <f t="shared" si="38"/>
        <v>0</v>
      </c>
    </row>
    <row r="145" spans="1:29" ht="15.75">
      <c r="A145" s="255"/>
      <c r="B145" s="133" t="s">
        <v>43</v>
      </c>
      <c r="C145" s="95"/>
      <c r="D145" s="20"/>
      <c r="E145" s="96">
        <f t="shared" si="27"/>
        <v>0</v>
      </c>
      <c r="F145" s="95"/>
      <c r="G145" s="20"/>
      <c r="H145" s="96">
        <f t="shared" si="28"/>
        <v>0</v>
      </c>
      <c r="I145" s="95"/>
      <c r="J145" s="20"/>
      <c r="K145" s="96">
        <f t="shared" si="29"/>
        <v>0</v>
      </c>
      <c r="L145" s="95"/>
      <c r="M145" s="20"/>
      <c r="N145" s="96">
        <f t="shared" si="30"/>
        <v>0</v>
      </c>
      <c r="O145" s="95"/>
      <c r="P145" s="20"/>
      <c r="Q145" s="96">
        <f t="shared" si="31"/>
        <v>0</v>
      </c>
      <c r="R145" s="95"/>
      <c r="S145" s="20"/>
      <c r="T145" s="96">
        <f t="shared" si="32"/>
        <v>0</v>
      </c>
      <c r="U145" s="221">
        <f t="shared" si="26"/>
        <v>0</v>
      </c>
      <c r="W145" s="133" t="s">
        <v>43</v>
      </c>
      <c r="X145" s="114">
        <f t="shared" si="33"/>
        <v>0</v>
      </c>
      <c r="Y145" s="115">
        <f t="shared" si="34"/>
        <v>0</v>
      </c>
      <c r="Z145" s="115">
        <f t="shared" si="35"/>
        <v>0</v>
      </c>
      <c r="AA145" s="115">
        <f t="shared" si="36"/>
        <v>0</v>
      </c>
      <c r="AB145" s="115">
        <f t="shared" si="37"/>
        <v>0</v>
      </c>
      <c r="AC145" s="121">
        <f t="shared" si="38"/>
        <v>0</v>
      </c>
    </row>
    <row r="146" spans="1:29" ht="15.75">
      <c r="A146" s="255"/>
      <c r="B146" s="104" t="s">
        <v>44</v>
      </c>
      <c r="C146" s="95">
        <v>101933604.00999437</v>
      </c>
      <c r="D146" s="20"/>
      <c r="E146" s="96">
        <f t="shared" si="27"/>
        <v>101933604.00999437</v>
      </c>
      <c r="F146" s="95">
        <v>429743.10000000003</v>
      </c>
      <c r="G146" s="20"/>
      <c r="H146" s="96">
        <f t="shared" si="28"/>
        <v>429743.10000000003</v>
      </c>
      <c r="I146" s="95">
        <v>0</v>
      </c>
      <c r="J146" s="20"/>
      <c r="K146" s="96">
        <f t="shared" si="29"/>
        <v>0</v>
      </c>
      <c r="L146" s="95">
        <v>0</v>
      </c>
      <c r="M146" s="20"/>
      <c r="N146" s="96">
        <f t="shared" si="30"/>
        <v>0</v>
      </c>
      <c r="O146" s="95">
        <v>0</v>
      </c>
      <c r="P146" s="20"/>
      <c r="Q146" s="96">
        <f t="shared" si="31"/>
        <v>0</v>
      </c>
      <c r="R146" s="95">
        <v>100504858.70999438</v>
      </c>
      <c r="S146" s="20"/>
      <c r="T146" s="96">
        <f t="shared" si="32"/>
        <v>100504858.70999438</v>
      </c>
      <c r="U146" s="221">
        <f t="shared" si="26"/>
        <v>0</v>
      </c>
      <c r="W146" s="104" t="s">
        <v>44</v>
      </c>
      <c r="X146" s="114">
        <f t="shared" si="33"/>
        <v>0</v>
      </c>
      <c r="Y146" s="115">
        <f t="shared" si="34"/>
        <v>0</v>
      </c>
      <c r="Z146" s="115">
        <f t="shared" si="35"/>
        <v>0</v>
      </c>
      <c r="AA146" s="115">
        <f t="shared" si="36"/>
        <v>0</v>
      </c>
      <c r="AB146" s="115">
        <f t="shared" si="37"/>
        <v>0</v>
      </c>
      <c r="AC146" s="121">
        <f t="shared" si="38"/>
        <v>0</v>
      </c>
    </row>
    <row r="147" spans="1:29" ht="15.75">
      <c r="A147" s="255"/>
      <c r="B147" s="133" t="s">
        <v>45</v>
      </c>
      <c r="C147" s="95">
        <v>68366918.671397835</v>
      </c>
      <c r="D147" s="20"/>
      <c r="E147" s="96">
        <f t="shared" si="27"/>
        <v>68366918.671397835</v>
      </c>
      <c r="F147" s="95">
        <v>293737.07</v>
      </c>
      <c r="G147" s="20"/>
      <c r="H147" s="96">
        <f t="shared" si="28"/>
        <v>293737.07</v>
      </c>
      <c r="I147" s="95">
        <v>6298352.1699999943</v>
      </c>
      <c r="J147" s="20"/>
      <c r="K147" s="96">
        <f t="shared" si="29"/>
        <v>6298352.1699999943</v>
      </c>
      <c r="L147" s="95">
        <v>8683.93</v>
      </c>
      <c r="M147" s="20"/>
      <c r="N147" s="96">
        <f t="shared" si="30"/>
        <v>8683.93</v>
      </c>
      <c r="O147" s="95">
        <v>329.15000000000003</v>
      </c>
      <c r="P147" s="20"/>
      <c r="Q147" s="96">
        <f t="shared" si="31"/>
        <v>329.15000000000003</v>
      </c>
      <c r="R147" s="95">
        <v>73819408.661397815</v>
      </c>
      <c r="S147" s="20"/>
      <c r="T147" s="96">
        <f t="shared" si="32"/>
        <v>73819408.661397815</v>
      </c>
      <c r="U147" s="221">
        <f t="shared" ref="U147:U210" si="39">IF(D147=0,0,1)</f>
        <v>0</v>
      </c>
      <c r="W147" s="133" t="s">
        <v>45</v>
      </c>
      <c r="X147" s="114">
        <f t="shared" si="33"/>
        <v>0</v>
      </c>
      <c r="Y147" s="115">
        <f t="shared" si="34"/>
        <v>0</v>
      </c>
      <c r="Z147" s="115">
        <f t="shared" si="35"/>
        <v>0</v>
      </c>
      <c r="AA147" s="115">
        <f t="shared" si="36"/>
        <v>0</v>
      </c>
      <c r="AB147" s="115">
        <f t="shared" si="37"/>
        <v>0</v>
      </c>
      <c r="AC147" s="121">
        <f t="shared" si="38"/>
        <v>0</v>
      </c>
    </row>
    <row r="148" spans="1:29" ht="15.75">
      <c r="A148" s="255"/>
      <c r="B148" s="133" t="s">
        <v>46</v>
      </c>
      <c r="C148" s="95"/>
      <c r="D148" s="20"/>
      <c r="E148" s="96">
        <f t="shared" si="27"/>
        <v>0</v>
      </c>
      <c r="F148" s="95"/>
      <c r="G148" s="20"/>
      <c r="H148" s="96">
        <f t="shared" si="28"/>
        <v>0</v>
      </c>
      <c r="I148" s="95"/>
      <c r="J148" s="20"/>
      <c r="K148" s="96">
        <f t="shared" si="29"/>
        <v>0</v>
      </c>
      <c r="L148" s="95"/>
      <c r="M148" s="20"/>
      <c r="N148" s="96">
        <f t="shared" si="30"/>
        <v>0</v>
      </c>
      <c r="O148" s="95"/>
      <c r="P148" s="20"/>
      <c r="Q148" s="96">
        <f t="shared" si="31"/>
        <v>0</v>
      </c>
      <c r="R148" s="95"/>
      <c r="S148" s="20"/>
      <c r="T148" s="96">
        <f t="shared" si="32"/>
        <v>0</v>
      </c>
      <c r="U148" s="221">
        <f t="shared" si="39"/>
        <v>0</v>
      </c>
      <c r="W148" s="133" t="s">
        <v>46</v>
      </c>
      <c r="X148" s="114">
        <f t="shared" si="33"/>
        <v>0</v>
      </c>
      <c r="Y148" s="115">
        <f t="shared" si="34"/>
        <v>0</v>
      </c>
      <c r="Z148" s="115">
        <f t="shared" si="35"/>
        <v>0</v>
      </c>
      <c r="AA148" s="115">
        <f t="shared" si="36"/>
        <v>0</v>
      </c>
      <c r="AB148" s="115">
        <f t="shared" si="37"/>
        <v>0</v>
      </c>
      <c r="AC148" s="121">
        <f t="shared" si="38"/>
        <v>0</v>
      </c>
    </row>
    <row r="149" spans="1:29" ht="15.75">
      <c r="A149" s="255"/>
      <c r="B149" s="133" t="s">
        <v>47</v>
      </c>
      <c r="C149" s="95"/>
      <c r="D149" s="20"/>
      <c r="E149" s="96">
        <f t="shared" si="27"/>
        <v>0</v>
      </c>
      <c r="F149" s="95"/>
      <c r="G149" s="20"/>
      <c r="H149" s="96">
        <f t="shared" si="28"/>
        <v>0</v>
      </c>
      <c r="I149" s="95"/>
      <c r="J149" s="20"/>
      <c r="K149" s="96">
        <f t="shared" si="29"/>
        <v>0</v>
      </c>
      <c r="L149" s="95"/>
      <c r="M149" s="20"/>
      <c r="N149" s="96">
        <f t="shared" si="30"/>
        <v>0</v>
      </c>
      <c r="O149" s="95"/>
      <c r="P149" s="20"/>
      <c r="Q149" s="96">
        <f t="shared" si="31"/>
        <v>0</v>
      </c>
      <c r="R149" s="95"/>
      <c r="S149" s="20"/>
      <c r="T149" s="96">
        <f t="shared" si="32"/>
        <v>0</v>
      </c>
      <c r="U149" s="221">
        <f t="shared" si="39"/>
        <v>0</v>
      </c>
      <c r="W149" s="133" t="s">
        <v>47</v>
      </c>
      <c r="X149" s="114">
        <f t="shared" si="33"/>
        <v>0</v>
      </c>
      <c r="Y149" s="115">
        <f t="shared" si="34"/>
        <v>0</v>
      </c>
      <c r="Z149" s="115">
        <f t="shared" si="35"/>
        <v>0</v>
      </c>
      <c r="AA149" s="115">
        <f t="shared" si="36"/>
        <v>0</v>
      </c>
      <c r="AB149" s="115">
        <f t="shared" si="37"/>
        <v>0</v>
      </c>
      <c r="AC149" s="121">
        <f t="shared" si="38"/>
        <v>0</v>
      </c>
    </row>
    <row r="150" spans="1:29" ht="15.75">
      <c r="A150" s="255"/>
      <c r="B150" s="133" t="s">
        <v>48</v>
      </c>
      <c r="C150" s="95"/>
      <c r="D150" s="20"/>
      <c r="E150" s="96">
        <f t="shared" si="27"/>
        <v>0</v>
      </c>
      <c r="F150" s="95"/>
      <c r="G150" s="20"/>
      <c r="H150" s="96">
        <f t="shared" si="28"/>
        <v>0</v>
      </c>
      <c r="I150" s="95"/>
      <c r="J150" s="20"/>
      <c r="K150" s="96">
        <f t="shared" si="29"/>
        <v>0</v>
      </c>
      <c r="L150" s="95"/>
      <c r="M150" s="20"/>
      <c r="N150" s="96">
        <f t="shared" si="30"/>
        <v>0</v>
      </c>
      <c r="O150" s="95"/>
      <c r="P150" s="20"/>
      <c r="Q150" s="96">
        <f t="shared" si="31"/>
        <v>0</v>
      </c>
      <c r="R150" s="95"/>
      <c r="S150" s="20"/>
      <c r="T150" s="96">
        <f t="shared" si="32"/>
        <v>0</v>
      </c>
      <c r="U150" s="221">
        <f t="shared" si="39"/>
        <v>0</v>
      </c>
      <c r="W150" s="133" t="s">
        <v>48</v>
      </c>
      <c r="X150" s="114">
        <f t="shared" si="33"/>
        <v>0</v>
      </c>
      <c r="Y150" s="115">
        <f t="shared" si="34"/>
        <v>0</v>
      </c>
      <c r="Z150" s="115">
        <f t="shared" si="35"/>
        <v>0</v>
      </c>
      <c r="AA150" s="115">
        <f t="shared" si="36"/>
        <v>0</v>
      </c>
      <c r="AB150" s="115">
        <f t="shared" si="37"/>
        <v>0</v>
      </c>
      <c r="AC150" s="121">
        <f t="shared" si="38"/>
        <v>0</v>
      </c>
    </row>
    <row r="151" spans="1:29" ht="15.75">
      <c r="A151" s="255"/>
      <c r="B151" s="133" t="s">
        <v>49</v>
      </c>
      <c r="C151" s="95">
        <v>102268859.52999945</v>
      </c>
      <c r="D151" s="20"/>
      <c r="E151" s="96">
        <f t="shared" si="27"/>
        <v>102268859.52999945</v>
      </c>
      <c r="F151" s="95">
        <v>78646.7</v>
      </c>
      <c r="G151" s="20"/>
      <c r="H151" s="96">
        <f t="shared" si="28"/>
        <v>78646.7</v>
      </c>
      <c r="I151" s="95">
        <v>8599173.1400000006</v>
      </c>
      <c r="J151" s="20"/>
      <c r="K151" s="96">
        <f t="shared" si="29"/>
        <v>8599173.1400000006</v>
      </c>
      <c r="L151" s="95">
        <v>192368.62</v>
      </c>
      <c r="M151" s="20"/>
      <c r="N151" s="96">
        <f t="shared" si="30"/>
        <v>192368.62</v>
      </c>
      <c r="O151" s="95">
        <v>155502.17000000001</v>
      </c>
      <c r="P151" s="20"/>
      <c r="Q151" s="96">
        <f t="shared" si="31"/>
        <v>155502.17000000001</v>
      </c>
      <c r="R151" s="95">
        <v>109050069.68999943</v>
      </c>
      <c r="S151" s="20"/>
      <c r="T151" s="96">
        <f t="shared" si="32"/>
        <v>109050069.68999943</v>
      </c>
      <c r="U151" s="221">
        <f t="shared" si="39"/>
        <v>0</v>
      </c>
      <c r="W151" s="133" t="s">
        <v>49</v>
      </c>
      <c r="X151" s="114">
        <f t="shared" si="33"/>
        <v>0</v>
      </c>
      <c r="Y151" s="115">
        <f t="shared" si="34"/>
        <v>0</v>
      </c>
      <c r="Z151" s="115">
        <f t="shared" si="35"/>
        <v>0</v>
      </c>
      <c r="AA151" s="115">
        <f t="shared" si="36"/>
        <v>0</v>
      </c>
      <c r="AB151" s="115">
        <f t="shared" si="37"/>
        <v>0</v>
      </c>
      <c r="AC151" s="121">
        <f t="shared" si="38"/>
        <v>0</v>
      </c>
    </row>
    <row r="152" spans="1:29" ht="15.75">
      <c r="A152" s="256"/>
      <c r="B152" s="133" t="s">
        <v>50</v>
      </c>
      <c r="C152" s="95"/>
      <c r="D152" s="20"/>
      <c r="E152" s="96">
        <f t="shared" si="27"/>
        <v>0</v>
      </c>
      <c r="F152" s="95"/>
      <c r="G152" s="20"/>
      <c r="H152" s="96">
        <f t="shared" si="28"/>
        <v>0</v>
      </c>
      <c r="I152" s="95"/>
      <c r="J152" s="20"/>
      <c r="K152" s="96">
        <f t="shared" si="29"/>
        <v>0</v>
      </c>
      <c r="L152" s="95"/>
      <c r="M152" s="20"/>
      <c r="N152" s="96">
        <f t="shared" si="30"/>
        <v>0</v>
      </c>
      <c r="O152" s="95"/>
      <c r="P152" s="20"/>
      <c r="Q152" s="96">
        <f t="shared" si="31"/>
        <v>0</v>
      </c>
      <c r="R152" s="95"/>
      <c r="S152" s="20"/>
      <c r="T152" s="96">
        <f t="shared" si="32"/>
        <v>0</v>
      </c>
      <c r="U152" s="221">
        <f t="shared" si="39"/>
        <v>0</v>
      </c>
      <c r="W152" s="134" t="s">
        <v>50</v>
      </c>
      <c r="X152" s="118">
        <f t="shared" si="33"/>
        <v>0</v>
      </c>
      <c r="Y152" s="119">
        <f t="shared" si="34"/>
        <v>0</v>
      </c>
      <c r="Z152" s="119">
        <f t="shared" si="35"/>
        <v>0</v>
      </c>
      <c r="AA152" s="119">
        <f t="shared" si="36"/>
        <v>0</v>
      </c>
      <c r="AB152" s="119">
        <f t="shared" si="37"/>
        <v>0</v>
      </c>
      <c r="AC152" s="124">
        <f t="shared" si="38"/>
        <v>0</v>
      </c>
    </row>
    <row r="153" spans="1:29" ht="15.75" customHeight="1">
      <c r="A153" s="254">
        <v>42666</v>
      </c>
      <c r="B153" s="132" t="s">
        <v>42</v>
      </c>
      <c r="C153" s="92">
        <v>55672733.099999331</v>
      </c>
      <c r="D153" s="93"/>
      <c r="E153" s="94">
        <f t="shared" si="27"/>
        <v>55672733.099999331</v>
      </c>
      <c r="F153" s="92">
        <v>338440.43</v>
      </c>
      <c r="G153" s="93"/>
      <c r="H153" s="94">
        <f t="shared" si="28"/>
        <v>338440.43</v>
      </c>
      <c r="I153" s="92">
        <v>11502995.209999997</v>
      </c>
      <c r="J153" s="93"/>
      <c r="K153" s="94">
        <f t="shared" si="29"/>
        <v>11502995.209999997</v>
      </c>
      <c r="L153" s="92">
        <v>144381.75</v>
      </c>
      <c r="M153" s="93"/>
      <c r="N153" s="94">
        <f t="shared" si="30"/>
        <v>144381.75</v>
      </c>
      <c r="O153" s="92">
        <v>46901.55</v>
      </c>
      <c r="P153" s="93"/>
      <c r="Q153" s="94">
        <f t="shared" si="31"/>
        <v>46901.55</v>
      </c>
      <c r="R153" s="92">
        <v>64511355.249999315</v>
      </c>
      <c r="S153" s="93"/>
      <c r="T153" s="94">
        <f t="shared" si="32"/>
        <v>64511355.249999315</v>
      </c>
      <c r="U153" s="220">
        <f t="shared" si="39"/>
        <v>0</v>
      </c>
      <c r="W153" s="132" t="s">
        <v>42</v>
      </c>
      <c r="X153" s="110">
        <f t="shared" si="33"/>
        <v>0</v>
      </c>
      <c r="Y153" s="111">
        <f t="shared" si="34"/>
        <v>0</v>
      </c>
      <c r="Z153" s="111">
        <f t="shared" si="35"/>
        <v>0</v>
      </c>
      <c r="AA153" s="111">
        <f t="shared" si="36"/>
        <v>0</v>
      </c>
      <c r="AB153" s="111">
        <f t="shared" si="37"/>
        <v>0</v>
      </c>
      <c r="AC153" s="123">
        <f t="shared" si="38"/>
        <v>0</v>
      </c>
    </row>
    <row r="154" spans="1:29" ht="15.75">
      <c r="A154" s="255"/>
      <c r="B154" s="133" t="s">
        <v>43</v>
      </c>
      <c r="C154" s="95">
        <v>57218028.630000211</v>
      </c>
      <c r="D154" s="20"/>
      <c r="E154" s="96">
        <f t="shared" si="27"/>
        <v>57218028.630000211</v>
      </c>
      <c r="F154" s="95">
        <v>529888.6399999999</v>
      </c>
      <c r="G154" s="20"/>
      <c r="H154" s="96">
        <f t="shared" si="28"/>
        <v>529888.6399999999</v>
      </c>
      <c r="I154" s="95">
        <v>7097409.1899999985</v>
      </c>
      <c r="J154" s="20"/>
      <c r="K154" s="96">
        <f t="shared" si="29"/>
        <v>7097409.1899999985</v>
      </c>
      <c r="L154" s="95">
        <v>87878.150000000009</v>
      </c>
      <c r="M154" s="20"/>
      <c r="N154" s="96">
        <f t="shared" si="30"/>
        <v>87878.150000000009</v>
      </c>
      <c r="O154" s="95">
        <v>48358</v>
      </c>
      <c r="P154" s="20"/>
      <c r="Q154" s="96">
        <f t="shared" si="31"/>
        <v>48358</v>
      </c>
      <c r="R154" s="95">
        <v>62526280.71000021</v>
      </c>
      <c r="S154" s="20"/>
      <c r="T154" s="96">
        <f t="shared" si="32"/>
        <v>62526280.71000021</v>
      </c>
      <c r="U154" s="221">
        <f t="shared" si="39"/>
        <v>0</v>
      </c>
      <c r="W154" s="133" t="s">
        <v>43</v>
      </c>
      <c r="X154" s="114">
        <f t="shared" si="33"/>
        <v>0</v>
      </c>
      <c r="Y154" s="115">
        <f t="shared" si="34"/>
        <v>0</v>
      </c>
      <c r="Z154" s="115">
        <f t="shared" si="35"/>
        <v>0</v>
      </c>
      <c r="AA154" s="115">
        <f t="shared" si="36"/>
        <v>0</v>
      </c>
      <c r="AB154" s="115">
        <f t="shared" si="37"/>
        <v>0</v>
      </c>
      <c r="AC154" s="121">
        <f t="shared" si="38"/>
        <v>0</v>
      </c>
    </row>
    <row r="155" spans="1:29" ht="15.75">
      <c r="A155" s="255"/>
      <c r="B155" s="104" t="s">
        <v>44</v>
      </c>
      <c r="C155" s="95">
        <v>100504858.70999438</v>
      </c>
      <c r="D155" s="20"/>
      <c r="E155" s="96">
        <f t="shared" si="27"/>
        <v>100504858.70999438</v>
      </c>
      <c r="F155" s="95">
        <v>267415.89</v>
      </c>
      <c r="G155" s="20"/>
      <c r="H155" s="96">
        <f t="shared" si="28"/>
        <v>267415.89</v>
      </c>
      <c r="I155" s="95">
        <v>0</v>
      </c>
      <c r="J155" s="20"/>
      <c r="K155" s="96">
        <f t="shared" si="29"/>
        <v>0</v>
      </c>
      <c r="L155" s="95">
        <v>372356.66000000003</v>
      </c>
      <c r="M155" s="20"/>
      <c r="N155" s="96">
        <f t="shared" si="30"/>
        <v>372356.66000000003</v>
      </c>
      <c r="O155" s="95">
        <v>993693.3</v>
      </c>
      <c r="P155" s="20"/>
      <c r="Q155" s="96">
        <f t="shared" si="31"/>
        <v>993693.3</v>
      </c>
      <c r="R155" s="95">
        <v>97197268.479994372</v>
      </c>
      <c r="S155" s="20"/>
      <c r="T155" s="96">
        <f t="shared" si="32"/>
        <v>97197268.479994372</v>
      </c>
      <c r="U155" s="221">
        <f t="shared" si="39"/>
        <v>0</v>
      </c>
      <c r="W155" s="104" t="s">
        <v>44</v>
      </c>
      <c r="X155" s="114">
        <f t="shared" si="33"/>
        <v>0</v>
      </c>
      <c r="Y155" s="115">
        <f t="shared" si="34"/>
        <v>0</v>
      </c>
      <c r="Z155" s="115">
        <f t="shared" si="35"/>
        <v>0</v>
      </c>
      <c r="AA155" s="115">
        <f t="shared" si="36"/>
        <v>0</v>
      </c>
      <c r="AB155" s="115">
        <f t="shared" si="37"/>
        <v>0</v>
      </c>
      <c r="AC155" s="121">
        <f t="shared" si="38"/>
        <v>0</v>
      </c>
    </row>
    <row r="156" spans="1:29" ht="15.75">
      <c r="A156" s="255"/>
      <c r="B156" s="133" t="s">
        <v>45</v>
      </c>
      <c r="C156" s="95">
        <v>73819408.661397815</v>
      </c>
      <c r="D156" s="20"/>
      <c r="E156" s="96">
        <f t="shared" si="27"/>
        <v>73819408.661397815</v>
      </c>
      <c r="F156" s="95">
        <v>134901.04999999999</v>
      </c>
      <c r="G156" s="20"/>
      <c r="H156" s="96">
        <f t="shared" si="28"/>
        <v>134901.04999999999</v>
      </c>
      <c r="I156" s="95">
        <v>0</v>
      </c>
      <c r="J156" s="20"/>
      <c r="K156" s="96">
        <f t="shared" si="29"/>
        <v>0</v>
      </c>
      <c r="L156" s="95">
        <v>155235.93</v>
      </c>
      <c r="M156" s="20"/>
      <c r="N156" s="96">
        <f t="shared" si="30"/>
        <v>155235.93</v>
      </c>
      <c r="O156" s="95">
        <v>84818.11</v>
      </c>
      <c r="P156" s="20"/>
      <c r="Q156" s="96">
        <f t="shared" si="31"/>
        <v>84818.11</v>
      </c>
      <c r="R156" s="95">
        <v>72882006.129999995</v>
      </c>
      <c r="S156" s="20"/>
      <c r="T156" s="96">
        <f t="shared" si="32"/>
        <v>72882006.129999995</v>
      </c>
      <c r="U156" s="221">
        <f t="shared" si="39"/>
        <v>0</v>
      </c>
      <c r="W156" s="133" t="s">
        <v>45</v>
      </c>
      <c r="X156" s="114">
        <f t="shared" si="33"/>
        <v>0</v>
      </c>
      <c r="Y156" s="115">
        <f t="shared" si="34"/>
        <v>0</v>
      </c>
      <c r="Z156" s="115">
        <f t="shared" si="35"/>
        <v>0</v>
      </c>
      <c r="AA156" s="115">
        <f t="shared" si="36"/>
        <v>0</v>
      </c>
      <c r="AB156" s="115">
        <f t="shared" si="37"/>
        <v>0</v>
      </c>
      <c r="AC156" s="121">
        <f t="shared" si="38"/>
        <v>0</v>
      </c>
    </row>
    <row r="157" spans="1:29" ht="15.75">
      <c r="A157" s="255"/>
      <c r="B157" s="133" t="s">
        <v>46</v>
      </c>
      <c r="C157" s="95">
        <v>139874211.37999821</v>
      </c>
      <c r="D157" s="20"/>
      <c r="E157" s="96">
        <f t="shared" si="27"/>
        <v>139874211.37999821</v>
      </c>
      <c r="F157" s="95">
        <v>1613465.1399999994</v>
      </c>
      <c r="G157" s="20"/>
      <c r="H157" s="96">
        <f t="shared" si="28"/>
        <v>1613465.1399999994</v>
      </c>
      <c r="I157" s="95">
        <v>9124239.7500000037</v>
      </c>
      <c r="J157" s="20"/>
      <c r="K157" s="96">
        <f t="shared" si="29"/>
        <v>9124239.7500000037</v>
      </c>
      <c r="L157" s="95">
        <v>201522.14999999997</v>
      </c>
      <c r="M157" s="20"/>
      <c r="N157" s="96">
        <f t="shared" si="30"/>
        <v>201522.14999999997</v>
      </c>
      <c r="O157" s="95">
        <v>30591.689999999995</v>
      </c>
      <c r="P157" s="20"/>
      <c r="Q157" s="96">
        <f t="shared" si="31"/>
        <v>30591.689999999995</v>
      </c>
      <c r="R157" s="95">
        <v>143464189.76999822</v>
      </c>
      <c r="S157" s="20"/>
      <c r="T157" s="96">
        <f t="shared" si="32"/>
        <v>143464189.76999822</v>
      </c>
      <c r="U157" s="221">
        <f t="shared" si="39"/>
        <v>0</v>
      </c>
      <c r="W157" s="133" t="s">
        <v>46</v>
      </c>
      <c r="X157" s="114">
        <f t="shared" si="33"/>
        <v>0</v>
      </c>
      <c r="Y157" s="115">
        <f t="shared" si="34"/>
        <v>0</v>
      </c>
      <c r="Z157" s="115">
        <f t="shared" si="35"/>
        <v>0</v>
      </c>
      <c r="AA157" s="115">
        <f t="shared" si="36"/>
        <v>0</v>
      </c>
      <c r="AB157" s="115">
        <f t="shared" si="37"/>
        <v>0</v>
      </c>
      <c r="AC157" s="121">
        <f t="shared" si="38"/>
        <v>0</v>
      </c>
    </row>
    <row r="158" spans="1:29" ht="15.75">
      <c r="A158" s="255"/>
      <c r="B158" s="133" t="s">
        <v>47</v>
      </c>
      <c r="C158" s="95">
        <v>33325863.980000153</v>
      </c>
      <c r="D158" s="20"/>
      <c r="E158" s="96">
        <f t="shared" si="27"/>
        <v>33325863.980000153</v>
      </c>
      <c r="F158" s="95">
        <v>460919.77</v>
      </c>
      <c r="G158" s="20"/>
      <c r="H158" s="96">
        <f t="shared" si="28"/>
        <v>460919.77</v>
      </c>
      <c r="I158" s="95">
        <v>2203453.399999999</v>
      </c>
      <c r="J158" s="20"/>
      <c r="K158" s="96">
        <f t="shared" si="29"/>
        <v>2203453.399999999</v>
      </c>
      <c r="L158" s="95">
        <v>41976.31</v>
      </c>
      <c r="M158" s="20"/>
      <c r="N158" s="96">
        <f t="shared" si="30"/>
        <v>41976.31</v>
      </c>
      <c r="O158" s="95">
        <v>4548.8100000000004</v>
      </c>
      <c r="P158" s="20"/>
      <c r="Q158" s="96">
        <f t="shared" si="31"/>
        <v>4548.8100000000004</v>
      </c>
      <c r="R158" s="95">
        <v>33612557.470000155</v>
      </c>
      <c r="S158" s="20"/>
      <c r="T158" s="96">
        <f t="shared" si="32"/>
        <v>33612557.470000155</v>
      </c>
      <c r="U158" s="221">
        <f t="shared" si="39"/>
        <v>0</v>
      </c>
      <c r="W158" s="133" t="s">
        <v>47</v>
      </c>
      <c r="X158" s="114">
        <f t="shared" si="33"/>
        <v>0</v>
      </c>
      <c r="Y158" s="115">
        <f t="shared" si="34"/>
        <v>0</v>
      </c>
      <c r="Z158" s="115">
        <f t="shared" si="35"/>
        <v>0</v>
      </c>
      <c r="AA158" s="115">
        <f t="shared" si="36"/>
        <v>0</v>
      </c>
      <c r="AB158" s="115">
        <f t="shared" si="37"/>
        <v>0</v>
      </c>
      <c r="AC158" s="121">
        <f t="shared" si="38"/>
        <v>0</v>
      </c>
    </row>
    <row r="159" spans="1:29" ht="15.75">
      <c r="A159" s="255"/>
      <c r="B159" s="133" t="s">
        <v>48</v>
      </c>
      <c r="C159" s="95">
        <v>139891188.60999867</v>
      </c>
      <c r="D159" s="20"/>
      <c r="E159" s="96">
        <f t="shared" si="27"/>
        <v>139891188.60999867</v>
      </c>
      <c r="F159" s="95">
        <v>838578.87</v>
      </c>
      <c r="G159" s="20"/>
      <c r="H159" s="96">
        <f t="shared" si="28"/>
        <v>838578.87</v>
      </c>
      <c r="I159" s="95">
        <v>5606343.4900000039</v>
      </c>
      <c r="J159" s="20"/>
      <c r="K159" s="96">
        <f t="shared" si="29"/>
        <v>5606343.4900000039</v>
      </c>
      <c r="L159" s="95">
        <v>156598.35</v>
      </c>
      <c r="M159" s="20"/>
      <c r="N159" s="96">
        <f t="shared" si="30"/>
        <v>156598.35</v>
      </c>
      <c r="O159" s="95">
        <v>64168.450000000004</v>
      </c>
      <c r="P159" s="20"/>
      <c r="Q159" s="96">
        <f t="shared" si="31"/>
        <v>64168.450000000004</v>
      </c>
      <c r="R159" s="95">
        <v>140926593.31999871</v>
      </c>
      <c r="S159" s="20"/>
      <c r="T159" s="96">
        <f t="shared" si="32"/>
        <v>140926593.31999871</v>
      </c>
      <c r="U159" s="221">
        <f t="shared" si="39"/>
        <v>0</v>
      </c>
      <c r="W159" s="133" t="s">
        <v>48</v>
      </c>
      <c r="X159" s="114">
        <f t="shared" si="33"/>
        <v>0</v>
      </c>
      <c r="Y159" s="115">
        <f t="shared" si="34"/>
        <v>0</v>
      </c>
      <c r="Z159" s="115">
        <f t="shared" si="35"/>
        <v>0</v>
      </c>
      <c r="AA159" s="115">
        <f t="shared" si="36"/>
        <v>0</v>
      </c>
      <c r="AB159" s="115">
        <f t="shared" si="37"/>
        <v>0</v>
      </c>
      <c r="AC159" s="121">
        <f t="shared" si="38"/>
        <v>0</v>
      </c>
    </row>
    <row r="160" spans="1:29" ht="15.75">
      <c r="A160" s="255"/>
      <c r="B160" s="133" t="s">
        <v>49</v>
      </c>
      <c r="C160" s="95"/>
      <c r="D160" s="20"/>
      <c r="E160" s="96">
        <f t="shared" si="27"/>
        <v>0</v>
      </c>
      <c r="F160" s="95"/>
      <c r="G160" s="20"/>
      <c r="H160" s="96">
        <f t="shared" si="28"/>
        <v>0</v>
      </c>
      <c r="I160" s="95"/>
      <c r="J160" s="20"/>
      <c r="K160" s="96">
        <f t="shared" si="29"/>
        <v>0</v>
      </c>
      <c r="L160" s="95"/>
      <c r="M160" s="20"/>
      <c r="N160" s="96">
        <f t="shared" si="30"/>
        <v>0</v>
      </c>
      <c r="O160" s="95"/>
      <c r="P160" s="20"/>
      <c r="Q160" s="96">
        <f t="shared" si="31"/>
        <v>0</v>
      </c>
      <c r="R160" s="95"/>
      <c r="S160" s="20"/>
      <c r="T160" s="96">
        <f t="shared" si="32"/>
        <v>0</v>
      </c>
      <c r="U160" s="221">
        <f t="shared" si="39"/>
        <v>0</v>
      </c>
      <c r="W160" s="133" t="s">
        <v>49</v>
      </c>
      <c r="X160" s="114">
        <f t="shared" si="33"/>
        <v>0</v>
      </c>
      <c r="Y160" s="115">
        <f t="shared" si="34"/>
        <v>0</v>
      </c>
      <c r="Z160" s="115">
        <f t="shared" si="35"/>
        <v>0</v>
      </c>
      <c r="AA160" s="115">
        <f t="shared" si="36"/>
        <v>0</v>
      </c>
      <c r="AB160" s="115">
        <f t="shared" si="37"/>
        <v>0</v>
      </c>
      <c r="AC160" s="121">
        <f t="shared" si="38"/>
        <v>0</v>
      </c>
    </row>
    <row r="161" spans="1:29" ht="15.75">
      <c r="A161" s="256"/>
      <c r="B161" s="134" t="s">
        <v>50</v>
      </c>
      <c r="C161" s="97">
        <v>125392860.65999989</v>
      </c>
      <c r="D161" s="98"/>
      <c r="E161" s="99">
        <f t="shared" si="27"/>
        <v>125392860.65999989</v>
      </c>
      <c r="F161" s="97">
        <v>411789.98</v>
      </c>
      <c r="G161" s="98"/>
      <c r="H161" s="99">
        <f t="shared" si="28"/>
        <v>411789.98</v>
      </c>
      <c r="I161" s="97">
        <v>12517992.939999998</v>
      </c>
      <c r="J161" s="98"/>
      <c r="K161" s="99">
        <f t="shared" si="29"/>
        <v>12517992.939999998</v>
      </c>
      <c r="L161" s="97">
        <v>411251.63999999996</v>
      </c>
      <c r="M161" s="98"/>
      <c r="N161" s="99">
        <f t="shared" si="30"/>
        <v>411251.63999999996</v>
      </c>
      <c r="O161" s="97">
        <v>1423583.2500000012</v>
      </c>
      <c r="P161" s="98"/>
      <c r="Q161" s="99">
        <f t="shared" si="31"/>
        <v>1423583.2500000012</v>
      </c>
      <c r="R161" s="97">
        <v>132046950.59999987</v>
      </c>
      <c r="S161" s="98"/>
      <c r="T161" s="99">
        <f t="shared" si="32"/>
        <v>132046950.59999987</v>
      </c>
      <c r="U161" s="222">
        <f t="shared" si="39"/>
        <v>0</v>
      </c>
      <c r="W161" s="134" t="s">
        <v>50</v>
      </c>
      <c r="X161" s="118">
        <f t="shared" si="33"/>
        <v>0</v>
      </c>
      <c r="Y161" s="119">
        <f t="shared" si="34"/>
        <v>0</v>
      </c>
      <c r="Z161" s="119">
        <f t="shared" si="35"/>
        <v>0</v>
      </c>
      <c r="AA161" s="119">
        <f t="shared" si="36"/>
        <v>0</v>
      </c>
      <c r="AB161" s="119">
        <f t="shared" si="37"/>
        <v>0</v>
      </c>
      <c r="AC161" s="124">
        <f t="shared" si="38"/>
        <v>0</v>
      </c>
    </row>
    <row r="162" spans="1:29" ht="15.75" customHeight="1">
      <c r="A162" s="254">
        <v>42667</v>
      </c>
      <c r="B162" s="133" t="s">
        <v>42</v>
      </c>
      <c r="C162" s="95">
        <v>64511355.249999315</v>
      </c>
      <c r="D162" s="20"/>
      <c r="E162" s="96">
        <f t="shared" si="27"/>
        <v>64511355.249999315</v>
      </c>
      <c r="F162" s="95">
        <v>505276.5500000001</v>
      </c>
      <c r="G162" s="20"/>
      <c r="H162" s="96">
        <f t="shared" si="28"/>
        <v>505276.5500000001</v>
      </c>
      <c r="I162" s="95">
        <v>4684542.1300000045</v>
      </c>
      <c r="J162" s="20"/>
      <c r="K162" s="96">
        <f t="shared" si="29"/>
        <v>4684542.1300000045</v>
      </c>
      <c r="L162" s="95">
        <v>312704.50000000012</v>
      </c>
      <c r="M162" s="20"/>
      <c r="N162" s="96">
        <f t="shared" si="30"/>
        <v>312704.50000000012</v>
      </c>
      <c r="O162" s="95">
        <v>309343.28000000003</v>
      </c>
      <c r="P162" s="20"/>
      <c r="Q162" s="96">
        <f t="shared" si="31"/>
        <v>309343.28000000003</v>
      </c>
      <c r="R162" s="95">
        <v>66837812.559999317</v>
      </c>
      <c r="S162" s="20"/>
      <c r="T162" s="96">
        <f t="shared" si="32"/>
        <v>66837812.559999317</v>
      </c>
      <c r="U162" s="221">
        <f t="shared" si="39"/>
        <v>0</v>
      </c>
      <c r="W162" s="132" t="s">
        <v>42</v>
      </c>
      <c r="X162" s="110">
        <f t="shared" si="33"/>
        <v>0</v>
      </c>
      <c r="Y162" s="111">
        <f t="shared" si="34"/>
        <v>0</v>
      </c>
      <c r="Z162" s="111">
        <f t="shared" si="35"/>
        <v>0</v>
      </c>
      <c r="AA162" s="111">
        <f t="shared" si="36"/>
        <v>0</v>
      </c>
      <c r="AB162" s="111">
        <f t="shared" si="37"/>
        <v>0</v>
      </c>
      <c r="AC162" s="123">
        <f t="shared" si="38"/>
        <v>0</v>
      </c>
    </row>
    <row r="163" spans="1:29" ht="15.75">
      <c r="A163" s="255"/>
      <c r="B163" s="133" t="s">
        <v>43</v>
      </c>
      <c r="C163" s="95">
        <v>62526280.71000021</v>
      </c>
      <c r="D163" s="20"/>
      <c r="E163" s="96">
        <f t="shared" si="27"/>
        <v>62526280.71000021</v>
      </c>
      <c r="F163" s="95">
        <v>151801.86999999997</v>
      </c>
      <c r="G163" s="20"/>
      <c r="H163" s="96">
        <f t="shared" si="28"/>
        <v>151801.86999999997</v>
      </c>
      <c r="I163" s="95">
        <v>41858.14</v>
      </c>
      <c r="J163" s="20"/>
      <c r="K163" s="96">
        <f t="shared" si="29"/>
        <v>41858.14</v>
      </c>
      <c r="L163" s="95">
        <v>87222</v>
      </c>
      <c r="M163" s="20"/>
      <c r="N163" s="96">
        <f t="shared" si="30"/>
        <v>87222</v>
      </c>
      <c r="O163" s="95">
        <v>0</v>
      </c>
      <c r="P163" s="20"/>
      <c r="Q163" s="96">
        <f t="shared" si="31"/>
        <v>0</v>
      </c>
      <c r="R163" s="95">
        <v>61613358.620000213</v>
      </c>
      <c r="S163" s="20"/>
      <c r="T163" s="96">
        <f t="shared" si="32"/>
        <v>61613358.620000213</v>
      </c>
      <c r="U163" s="221">
        <f t="shared" si="39"/>
        <v>0</v>
      </c>
      <c r="W163" s="133" t="s">
        <v>43</v>
      </c>
      <c r="X163" s="114">
        <f t="shared" si="33"/>
        <v>0</v>
      </c>
      <c r="Y163" s="115">
        <f t="shared" si="34"/>
        <v>0</v>
      </c>
      <c r="Z163" s="115">
        <f t="shared" si="35"/>
        <v>0</v>
      </c>
      <c r="AA163" s="115">
        <f t="shared" si="36"/>
        <v>0</v>
      </c>
      <c r="AB163" s="115">
        <f t="shared" si="37"/>
        <v>0</v>
      </c>
      <c r="AC163" s="121">
        <f t="shared" si="38"/>
        <v>0</v>
      </c>
    </row>
    <row r="164" spans="1:29" ht="15.75">
      <c r="A164" s="255"/>
      <c r="B164" s="104" t="s">
        <v>44</v>
      </c>
      <c r="C164" s="95">
        <v>97197268.479994372</v>
      </c>
      <c r="D164" s="20"/>
      <c r="E164" s="96">
        <f t="shared" si="27"/>
        <v>97197268.479994372</v>
      </c>
      <c r="F164" s="95">
        <v>209112.01</v>
      </c>
      <c r="G164" s="20"/>
      <c r="H164" s="96">
        <f t="shared" si="28"/>
        <v>209112.01</v>
      </c>
      <c r="I164" s="95">
        <v>11466294.329999998</v>
      </c>
      <c r="J164" s="20"/>
      <c r="K164" s="96">
        <f t="shared" si="29"/>
        <v>11466294.329999998</v>
      </c>
      <c r="L164" s="95">
        <v>192319.92</v>
      </c>
      <c r="M164" s="20"/>
      <c r="N164" s="96">
        <f t="shared" si="30"/>
        <v>192319.92</v>
      </c>
      <c r="O164" s="95">
        <v>121554.12999999999</v>
      </c>
      <c r="P164" s="20"/>
      <c r="Q164" s="96">
        <f t="shared" si="31"/>
        <v>121554.12999999999</v>
      </c>
      <c r="R164" s="95">
        <v>105728286.56999438</v>
      </c>
      <c r="S164" s="20"/>
      <c r="T164" s="96">
        <f t="shared" si="32"/>
        <v>105728286.56999438</v>
      </c>
      <c r="U164" s="221">
        <f t="shared" si="39"/>
        <v>0</v>
      </c>
      <c r="W164" s="104" t="s">
        <v>44</v>
      </c>
      <c r="X164" s="114">
        <f t="shared" si="33"/>
        <v>0</v>
      </c>
      <c r="Y164" s="115">
        <f t="shared" si="34"/>
        <v>0</v>
      </c>
      <c r="Z164" s="115">
        <f t="shared" si="35"/>
        <v>0</v>
      </c>
      <c r="AA164" s="115">
        <f t="shared" si="36"/>
        <v>0</v>
      </c>
      <c r="AB164" s="115">
        <f t="shared" si="37"/>
        <v>0</v>
      </c>
      <c r="AC164" s="121">
        <f t="shared" si="38"/>
        <v>0</v>
      </c>
    </row>
    <row r="165" spans="1:29" ht="15.75">
      <c r="A165" s="255"/>
      <c r="B165" s="133" t="s">
        <v>45</v>
      </c>
      <c r="C165" s="95">
        <v>72882006.129999995</v>
      </c>
      <c r="D165" s="20"/>
      <c r="E165" s="96">
        <f t="shared" si="27"/>
        <v>72882006.129999995</v>
      </c>
      <c r="F165" s="95">
        <v>124770.94</v>
      </c>
      <c r="G165" s="20"/>
      <c r="H165" s="96">
        <f t="shared" si="28"/>
        <v>124770.94</v>
      </c>
      <c r="I165" s="95">
        <v>0</v>
      </c>
      <c r="J165" s="20"/>
      <c r="K165" s="96">
        <f t="shared" si="29"/>
        <v>0</v>
      </c>
      <c r="L165" s="95">
        <v>207417.68</v>
      </c>
      <c r="M165" s="20"/>
      <c r="N165" s="96">
        <f t="shared" si="30"/>
        <v>207417.68</v>
      </c>
      <c r="O165" s="95">
        <v>418497.77</v>
      </c>
      <c r="P165" s="20"/>
      <c r="Q165" s="96">
        <f t="shared" si="31"/>
        <v>418497.77</v>
      </c>
      <c r="R165" s="95">
        <v>70343675.799999997</v>
      </c>
      <c r="S165" s="20"/>
      <c r="T165" s="96">
        <f t="shared" si="32"/>
        <v>70343675.799999997</v>
      </c>
      <c r="U165" s="221">
        <f t="shared" si="39"/>
        <v>0</v>
      </c>
      <c r="W165" s="133" t="s">
        <v>45</v>
      </c>
      <c r="X165" s="114">
        <f t="shared" si="33"/>
        <v>0</v>
      </c>
      <c r="Y165" s="115">
        <f t="shared" si="34"/>
        <v>0</v>
      </c>
      <c r="Z165" s="115">
        <f t="shared" si="35"/>
        <v>0</v>
      </c>
      <c r="AA165" s="115">
        <f t="shared" si="36"/>
        <v>0</v>
      </c>
      <c r="AB165" s="115">
        <f t="shared" si="37"/>
        <v>0</v>
      </c>
      <c r="AC165" s="121">
        <f t="shared" si="38"/>
        <v>0</v>
      </c>
    </row>
    <row r="166" spans="1:29" ht="15.75">
      <c r="A166" s="255"/>
      <c r="B166" s="133" t="s">
        <v>46</v>
      </c>
      <c r="C166" s="95">
        <v>143464189.76999822</v>
      </c>
      <c r="D166" s="20"/>
      <c r="E166" s="96">
        <f t="shared" si="27"/>
        <v>143464189.76999822</v>
      </c>
      <c r="F166" s="95">
        <v>763316.61</v>
      </c>
      <c r="G166" s="20"/>
      <c r="H166" s="96">
        <f t="shared" si="28"/>
        <v>763316.61</v>
      </c>
      <c r="I166" s="95">
        <v>14892.5</v>
      </c>
      <c r="J166" s="20"/>
      <c r="K166" s="96">
        <f t="shared" si="29"/>
        <v>14892.5</v>
      </c>
      <c r="L166" s="95">
        <v>141742.00999999998</v>
      </c>
      <c r="M166" s="20"/>
      <c r="N166" s="96">
        <f t="shared" si="30"/>
        <v>141742.00999999998</v>
      </c>
      <c r="O166" s="95">
        <v>32635.100000000002</v>
      </c>
      <c r="P166" s="20"/>
      <c r="Q166" s="96">
        <f t="shared" si="31"/>
        <v>32635.100000000002</v>
      </c>
      <c r="R166" s="95">
        <v>139937422.85999823</v>
      </c>
      <c r="S166" s="20"/>
      <c r="T166" s="96">
        <f t="shared" si="32"/>
        <v>139937422.85999823</v>
      </c>
      <c r="U166" s="221">
        <f t="shared" si="39"/>
        <v>0</v>
      </c>
      <c r="W166" s="133" t="s">
        <v>46</v>
      </c>
      <c r="X166" s="114">
        <f t="shared" si="33"/>
        <v>0</v>
      </c>
      <c r="Y166" s="115">
        <f t="shared" si="34"/>
        <v>0</v>
      </c>
      <c r="Z166" s="115">
        <f t="shared" si="35"/>
        <v>0</v>
      </c>
      <c r="AA166" s="115">
        <f t="shared" si="36"/>
        <v>0</v>
      </c>
      <c r="AB166" s="115">
        <f t="shared" si="37"/>
        <v>0</v>
      </c>
      <c r="AC166" s="121">
        <f t="shared" si="38"/>
        <v>0</v>
      </c>
    </row>
    <row r="167" spans="1:29" ht="15.75">
      <c r="A167" s="255"/>
      <c r="B167" s="133" t="s">
        <v>47</v>
      </c>
      <c r="C167" s="95">
        <v>33612557.470000155</v>
      </c>
      <c r="D167" s="20"/>
      <c r="E167" s="96">
        <f t="shared" si="27"/>
        <v>33612557.470000155</v>
      </c>
      <c r="F167" s="95">
        <v>352591.94000000006</v>
      </c>
      <c r="G167" s="20"/>
      <c r="H167" s="96">
        <f t="shared" si="28"/>
        <v>352591.94000000006</v>
      </c>
      <c r="I167" s="95">
        <v>0</v>
      </c>
      <c r="J167" s="20"/>
      <c r="K167" s="96">
        <f t="shared" si="29"/>
        <v>0</v>
      </c>
      <c r="L167" s="95">
        <v>33656.19</v>
      </c>
      <c r="M167" s="20"/>
      <c r="N167" s="96">
        <f t="shared" si="30"/>
        <v>33656.19</v>
      </c>
      <c r="O167" s="95">
        <v>66870.2</v>
      </c>
      <c r="P167" s="20"/>
      <c r="Q167" s="96">
        <f t="shared" si="31"/>
        <v>66870.2</v>
      </c>
      <c r="R167" s="95">
        <v>32237310.060000144</v>
      </c>
      <c r="S167" s="20"/>
      <c r="T167" s="96">
        <f t="shared" si="32"/>
        <v>32237310.060000144</v>
      </c>
      <c r="U167" s="221">
        <f t="shared" si="39"/>
        <v>0</v>
      </c>
      <c r="W167" s="133" t="s">
        <v>47</v>
      </c>
      <c r="X167" s="114">
        <f t="shared" si="33"/>
        <v>0</v>
      </c>
      <c r="Y167" s="115">
        <f t="shared" si="34"/>
        <v>0</v>
      </c>
      <c r="Z167" s="115">
        <f t="shared" si="35"/>
        <v>0</v>
      </c>
      <c r="AA167" s="115">
        <f t="shared" si="36"/>
        <v>0</v>
      </c>
      <c r="AB167" s="115">
        <f t="shared" si="37"/>
        <v>0</v>
      </c>
      <c r="AC167" s="121">
        <f t="shared" si="38"/>
        <v>0</v>
      </c>
    </row>
    <row r="168" spans="1:29" ht="15.75">
      <c r="A168" s="255"/>
      <c r="B168" s="133" t="s">
        <v>48</v>
      </c>
      <c r="C168" s="95">
        <v>140926593.31999871</v>
      </c>
      <c r="D168" s="20"/>
      <c r="E168" s="96">
        <f t="shared" si="27"/>
        <v>140926593.31999871</v>
      </c>
      <c r="F168" s="95">
        <v>933561.40999999992</v>
      </c>
      <c r="G168" s="20"/>
      <c r="H168" s="96">
        <f t="shared" si="28"/>
        <v>933561.40999999992</v>
      </c>
      <c r="I168" s="95">
        <v>6262372.0099999942</v>
      </c>
      <c r="J168" s="20"/>
      <c r="K168" s="96">
        <f t="shared" si="29"/>
        <v>6262372.0099999942</v>
      </c>
      <c r="L168" s="95">
        <v>240727.28999999998</v>
      </c>
      <c r="M168" s="20"/>
      <c r="N168" s="96">
        <f t="shared" si="30"/>
        <v>240727.28999999998</v>
      </c>
      <c r="O168" s="95">
        <v>181085.11999999994</v>
      </c>
      <c r="P168" s="20"/>
      <c r="Q168" s="96">
        <f t="shared" si="31"/>
        <v>181085.11999999994</v>
      </c>
      <c r="R168" s="95">
        <v>143052829.89999866</v>
      </c>
      <c r="S168" s="20"/>
      <c r="T168" s="96">
        <f t="shared" si="32"/>
        <v>143052829.89999866</v>
      </c>
      <c r="U168" s="221">
        <f t="shared" si="39"/>
        <v>0</v>
      </c>
      <c r="W168" s="133" t="s">
        <v>48</v>
      </c>
      <c r="X168" s="114">
        <f t="shared" si="33"/>
        <v>0</v>
      </c>
      <c r="Y168" s="115">
        <f t="shared" si="34"/>
        <v>0</v>
      </c>
      <c r="Z168" s="115">
        <f t="shared" si="35"/>
        <v>0</v>
      </c>
      <c r="AA168" s="115">
        <f t="shared" si="36"/>
        <v>0</v>
      </c>
      <c r="AB168" s="115">
        <f t="shared" si="37"/>
        <v>0</v>
      </c>
      <c r="AC168" s="121">
        <f t="shared" si="38"/>
        <v>0</v>
      </c>
    </row>
    <row r="169" spans="1:29" ht="15.75">
      <c r="A169" s="255"/>
      <c r="B169" s="133" t="s">
        <v>49</v>
      </c>
      <c r="C169" s="95">
        <v>109050069.68999943</v>
      </c>
      <c r="D169" s="20"/>
      <c r="E169" s="96">
        <f t="shared" si="27"/>
        <v>109050069.68999943</v>
      </c>
      <c r="F169" s="95">
        <v>1191088.6799999997</v>
      </c>
      <c r="G169" s="20"/>
      <c r="H169" s="96">
        <f t="shared" si="28"/>
        <v>1191088.6799999997</v>
      </c>
      <c r="I169" s="95">
        <v>8488100.9499999937</v>
      </c>
      <c r="J169" s="20"/>
      <c r="K169" s="96">
        <f t="shared" si="29"/>
        <v>8488100.9499999937</v>
      </c>
      <c r="L169" s="95">
        <v>503420.65999999992</v>
      </c>
      <c r="M169" s="20"/>
      <c r="N169" s="96">
        <f t="shared" si="30"/>
        <v>503420.65999999992</v>
      </c>
      <c r="O169" s="95">
        <v>252956.53</v>
      </c>
      <c r="P169" s="20"/>
      <c r="Q169" s="96">
        <f t="shared" si="31"/>
        <v>252956.53</v>
      </c>
      <c r="R169" s="95">
        <v>112649965.65999943</v>
      </c>
      <c r="S169" s="20"/>
      <c r="T169" s="96">
        <f t="shared" si="32"/>
        <v>112649965.65999943</v>
      </c>
      <c r="U169" s="221">
        <f t="shared" si="39"/>
        <v>0</v>
      </c>
      <c r="W169" s="133" t="s">
        <v>49</v>
      </c>
      <c r="X169" s="114">
        <f t="shared" si="33"/>
        <v>0</v>
      </c>
      <c r="Y169" s="115">
        <f t="shared" si="34"/>
        <v>0</v>
      </c>
      <c r="Z169" s="115">
        <f t="shared" si="35"/>
        <v>0</v>
      </c>
      <c r="AA169" s="115">
        <f t="shared" si="36"/>
        <v>0</v>
      </c>
      <c r="AB169" s="115">
        <f t="shared" si="37"/>
        <v>0</v>
      </c>
      <c r="AC169" s="121">
        <f t="shared" si="38"/>
        <v>0</v>
      </c>
    </row>
    <row r="170" spans="1:29" ht="15.75">
      <c r="A170" s="256"/>
      <c r="B170" s="133" t="s">
        <v>50</v>
      </c>
      <c r="C170" s="95">
        <v>132046950.59999987</v>
      </c>
      <c r="D170" s="20"/>
      <c r="E170" s="96">
        <f t="shared" si="27"/>
        <v>132046950.59999987</v>
      </c>
      <c r="F170" s="95">
        <v>366506.36</v>
      </c>
      <c r="G170" s="20"/>
      <c r="H170" s="96">
        <f t="shared" si="28"/>
        <v>366506.36</v>
      </c>
      <c r="I170" s="95">
        <v>0</v>
      </c>
      <c r="J170" s="20"/>
      <c r="K170" s="96">
        <f t="shared" si="29"/>
        <v>0</v>
      </c>
      <c r="L170" s="95">
        <v>1411391.6099999996</v>
      </c>
      <c r="M170" s="20"/>
      <c r="N170" s="96">
        <f t="shared" si="30"/>
        <v>1411391.6099999996</v>
      </c>
      <c r="O170" s="95">
        <v>1119174.92</v>
      </c>
      <c r="P170" s="20"/>
      <c r="Q170" s="96">
        <f t="shared" si="31"/>
        <v>1119174.92</v>
      </c>
      <c r="R170" s="95">
        <v>129095476.19999987</v>
      </c>
      <c r="S170" s="20"/>
      <c r="T170" s="96">
        <f t="shared" si="32"/>
        <v>129095476.19999987</v>
      </c>
      <c r="U170" s="221">
        <f t="shared" si="39"/>
        <v>0</v>
      </c>
      <c r="W170" s="134" t="s">
        <v>50</v>
      </c>
      <c r="X170" s="118">
        <f t="shared" si="33"/>
        <v>0</v>
      </c>
      <c r="Y170" s="119">
        <f t="shared" si="34"/>
        <v>0</v>
      </c>
      <c r="Z170" s="119">
        <f t="shared" si="35"/>
        <v>0</v>
      </c>
      <c r="AA170" s="119">
        <f t="shared" si="36"/>
        <v>0</v>
      </c>
      <c r="AB170" s="119">
        <f t="shared" si="37"/>
        <v>0</v>
      </c>
      <c r="AC170" s="124">
        <f t="shared" si="38"/>
        <v>0</v>
      </c>
    </row>
    <row r="171" spans="1:29" ht="15.75" customHeight="1">
      <c r="A171" s="254">
        <v>42668</v>
      </c>
      <c r="B171" s="132" t="s">
        <v>42</v>
      </c>
      <c r="C171" s="92">
        <v>66837812.559999317</v>
      </c>
      <c r="D171" s="93"/>
      <c r="E171" s="94">
        <f t="shared" si="27"/>
        <v>66837812.559999317</v>
      </c>
      <c r="F171" s="92">
        <v>574772.82000000007</v>
      </c>
      <c r="G171" s="148"/>
      <c r="H171" s="94">
        <f t="shared" si="28"/>
        <v>574772.82000000007</v>
      </c>
      <c r="I171" s="92">
        <v>3169.6</v>
      </c>
      <c r="J171" s="93"/>
      <c r="K171" s="94">
        <f t="shared" si="29"/>
        <v>3169.6</v>
      </c>
      <c r="L171" s="92">
        <v>77555.06999999992</v>
      </c>
      <c r="M171" s="93"/>
      <c r="N171" s="94">
        <f t="shared" si="30"/>
        <v>77555.06999999992</v>
      </c>
      <c r="O171" s="92">
        <v>0</v>
      </c>
      <c r="P171" s="93"/>
      <c r="Q171" s="94">
        <f t="shared" si="31"/>
        <v>0</v>
      </c>
      <c r="R171" s="92">
        <v>64481500.109999314</v>
      </c>
      <c r="S171" s="93"/>
      <c r="T171" s="94">
        <f t="shared" si="32"/>
        <v>64481500.109999314</v>
      </c>
      <c r="U171" s="220">
        <f t="shared" si="39"/>
        <v>0</v>
      </c>
      <c r="W171" s="132" t="s">
        <v>42</v>
      </c>
      <c r="X171" s="110">
        <f t="shared" si="33"/>
        <v>0</v>
      </c>
      <c r="Y171" s="111">
        <f t="shared" si="34"/>
        <v>0</v>
      </c>
      <c r="Z171" s="111">
        <f t="shared" si="35"/>
        <v>0</v>
      </c>
      <c r="AA171" s="111">
        <f t="shared" si="36"/>
        <v>0</v>
      </c>
      <c r="AB171" s="111">
        <f t="shared" si="37"/>
        <v>0</v>
      </c>
      <c r="AC171" s="123">
        <f t="shared" si="38"/>
        <v>0</v>
      </c>
    </row>
    <row r="172" spans="1:29" ht="15.75">
      <c r="A172" s="255"/>
      <c r="B172" s="133" t="s">
        <v>43</v>
      </c>
      <c r="C172" s="95">
        <v>61613358.620000213</v>
      </c>
      <c r="D172" s="20"/>
      <c r="E172" s="96">
        <f t="shared" si="27"/>
        <v>61613358.620000213</v>
      </c>
      <c r="F172" s="95">
        <v>154335.12</v>
      </c>
      <c r="G172" s="20"/>
      <c r="H172" s="96">
        <f t="shared" si="28"/>
        <v>154335.12</v>
      </c>
      <c r="I172" s="95">
        <v>1836103.7699999998</v>
      </c>
      <c r="J172" s="20"/>
      <c r="K172" s="96">
        <f t="shared" si="29"/>
        <v>1836103.7699999998</v>
      </c>
      <c r="L172" s="95">
        <v>95081.680000000008</v>
      </c>
      <c r="M172" s="20"/>
      <c r="N172" s="96">
        <f t="shared" si="30"/>
        <v>95081.680000000008</v>
      </c>
      <c r="O172" s="95">
        <v>55545.41</v>
      </c>
      <c r="P172" s="20"/>
      <c r="Q172" s="96">
        <f t="shared" si="31"/>
        <v>55545.41</v>
      </c>
      <c r="R172" s="95">
        <v>62850583.28000021</v>
      </c>
      <c r="S172" s="20"/>
      <c r="T172" s="96">
        <f t="shared" si="32"/>
        <v>62850583.28000021</v>
      </c>
      <c r="U172" s="221">
        <f t="shared" si="39"/>
        <v>0</v>
      </c>
      <c r="W172" s="133" t="s">
        <v>43</v>
      </c>
      <c r="X172" s="114">
        <f t="shared" si="33"/>
        <v>0</v>
      </c>
      <c r="Y172" s="115">
        <f t="shared" si="34"/>
        <v>0</v>
      </c>
      <c r="Z172" s="115">
        <f t="shared" si="35"/>
        <v>0</v>
      </c>
      <c r="AA172" s="115">
        <f t="shared" si="36"/>
        <v>0</v>
      </c>
      <c r="AB172" s="115">
        <f t="shared" si="37"/>
        <v>0</v>
      </c>
      <c r="AC172" s="121">
        <f t="shared" si="38"/>
        <v>0</v>
      </c>
    </row>
    <row r="173" spans="1:29" ht="15.75">
      <c r="A173" s="255"/>
      <c r="B173" s="104" t="s">
        <v>44</v>
      </c>
      <c r="C173" s="95">
        <v>105728286.56999438</v>
      </c>
      <c r="D173" s="20"/>
      <c r="E173" s="96">
        <f t="shared" si="27"/>
        <v>105728286.56999438</v>
      </c>
      <c r="F173" s="95">
        <v>365627.41000000003</v>
      </c>
      <c r="G173" s="20"/>
      <c r="H173" s="96">
        <f t="shared" si="28"/>
        <v>365627.41000000003</v>
      </c>
      <c r="I173" s="95">
        <v>0</v>
      </c>
      <c r="J173" s="20"/>
      <c r="K173" s="96">
        <f t="shared" si="29"/>
        <v>0</v>
      </c>
      <c r="L173" s="95">
        <v>231870.91</v>
      </c>
      <c r="M173" s="20"/>
      <c r="N173" s="96">
        <f t="shared" si="30"/>
        <v>231870.91</v>
      </c>
      <c r="O173" s="95">
        <v>326493.5</v>
      </c>
      <c r="P173" s="20"/>
      <c r="Q173" s="96">
        <f t="shared" si="31"/>
        <v>326493.5</v>
      </c>
      <c r="R173" s="95">
        <v>102184201.51999438</v>
      </c>
      <c r="S173" s="20"/>
      <c r="T173" s="96">
        <f t="shared" si="32"/>
        <v>102184201.51999438</v>
      </c>
      <c r="U173" s="221">
        <f t="shared" si="39"/>
        <v>0</v>
      </c>
      <c r="W173" s="104" t="s">
        <v>44</v>
      </c>
      <c r="X173" s="114">
        <f t="shared" si="33"/>
        <v>0</v>
      </c>
      <c r="Y173" s="115">
        <f t="shared" si="34"/>
        <v>0</v>
      </c>
      <c r="Z173" s="115">
        <f t="shared" si="35"/>
        <v>0</v>
      </c>
      <c r="AA173" s="115">
        <f t="shared" si="36"/>
        <v>0</v>
      </c>
      <c r="AB173" s="115">
        <f t="shared" si="37"/>
        <v>0</v>
      </c>
      <c r="AC173" s="121">
        <f t="shared" si="38"/>
        <v>0</v>
      </c>
    </row>
    <row r="174" spans="1:29" ht="15.75">
      <c r="A174" s="255"/>
      <c r="B174" s="133" t="s">
        <v>45</v>
      </c>
      <c r="C174" s="95">
        <v>70343675.799999997</v>
      </c>
      <c r="D174" s="20"/>
      <c r="E174" s="96">
        <f t="shared" si="27"/>
        <v>70343675.799999997</v>
      </c>
      <c r="F174" s="95">
        <v>71451.89</v>
      </c>
      <c r="G174" s="20"/>
      <c r="H174" s="96">
        <f t="shared" si="28"/>
        <v>71451.89</v>
      </c>
      <c r="I174" s="95">
        <v>4862913.4700000016</v>
      </c>
      <c r="J174" s="20"/>
      <c r="K174" s="96">
        <f t="shared" si="29"/>
        <v>4862913.4700000016</v>
      </c>
      <c r="L174" s="95">
        <v>104961.11</v>
      </c>
      <c r="M174" s="20"/>
      <c r="N174" s="96">
        <f t="shared" si="30"/>
        <v>104961.11</v>
      </c>
      <c r="O174" s="95">
        <v>14862.27</v>
      </c>
      <c r="P174" s="20"/>
      <c r="Q174" s="96">
        <f t="shared" si="31"/>
        <v>14862.27</v>
      </c>
      <c r="R174" s="95">
        <v>73606126.920000002</v>
      </c>
      <c r="S174" s="20"/>
      <c r="T174" s="96">
        <f t="shared" si="32"/>
        <v>73606126.920000002</v>
      </c>
      <c r="U174" s="221">
        <f t="shared" si="39"/>
        <v>0</v>
      </c>
      <c r="W174" s="133" t="s">
        <v>45</v>
      </c>
      <c r="X174" s="114">
        <f t="shared" si="33"/>
        <v>0</v>
      </c>
      <c r="Y174" s="115">
        <f t="shared" si="34"/>
        <v>0</v>
      </c>
      <c r="Z174" s="115">
        <f t="shared" si="35"/>
        <v>0</v>
      </c>
      <c r="AA174" s="115">
        <f t="shared" si="36"/>
        <v>0</v>
      </c>
      <c r="AB174" s="115">
        <f t="shared" si="37"/>
        <v>0</v>
      </c>
      <c r="AC174" s="121">
        <f t="shared" si="38"/>
        <v>0</v>
      </c>
    </row>
    <row r="175" spans="1:29" ht="15.75">
      <c r="A175" s="255"/>
      <c r="B175" s="133" t="s">
        <v>46</v>
      </c>
      <c r="C175" s="95"/>
      <c r="D175" s="20"/>
      <c r="E175" s="96">
        <f t="shared" si="27"/>
        <v>0</v>
      </c>
      <c r="F175" s="95"/>
      <c r="G175" s="20"/>
      <c r="H175" s="96">
        <f t="shared" si="28"/>
        <v>0</v>
      </c>
      <c r="I175" s="95"/>
      <c r="J175" s="20"/>
      <c r="K175" s="96">
        <f t="shared" si="29"/>
        <v>0</v>
      </c>
      <c r="L175" s="95"/>
      <c r="M175" s="20"/>
      <c r="N175" s="96">
        <f t="shared" si="30"/>
        <v>0</v>
      </c>
      <c r="O175" s="95"/>
      <c r="P175" s="20"/>
      <c r="Q175" s="96">
        <f t="shared" si="31"/>
        <v>0</v>
      </c>
      <c r="R175" s="95"/>
      <c r="S175" s="20"/>
      <c r="T175" s="96">
        <f t="shared" si="32"/>
        <v>0</v>
      </c>
      <c r="U175" s="221">
        <f t="shared" si="39"/>
        <v>0</v>
      </c>
      <c r="W175" s="133" t="s">
        <v>46</v>
      </c>
      <c r="X175" s="114">
        <f t="shared" si="33"/>
        <v>0</v>
      </c>
      <c r="Y175" s="115">
        <f t="shared" si="34"/>
        <v>0</v>
      </c>
      <c r="Z175" s="115">
        <f t="shared" si="35"/>
        <v>0</v>
      </c>
      <c r="AA175" s="115">
        <f t="shared" si="36"/>
        <v>0</v>
      </c>
      <c r="AB175" s="115">
        <f t="shared" si="37"/>
        <v>0</v>
      </c>
      <c r="AC175" s="121">
        <f t="shared" si="38"/>
        <v>0</v>
      </c>
    </row>
    <row r="176" spans="1:29" ht="15.75">
      <c r="A176" s="255"/>
      <c r="B176" s="133" t="s">
        <v>47</v>
      </c>
      <c r="C176" s="95">
        <v>32237310.060000144</v>
      </c>
      <c r="D176" s="20"/>
      <c r="E176" s="96">
        <f t="shared" si="27"/>
        <v>32237310.060000144</v>
      </c>
      <c r="F176" s="95">
        <v>280378.5</v>
      </c>
      <c r="G176" s="20"/>
      <c r="H176" s="96">
        <f t="shared" si="28"/>
        <v>280378.5</v>
      </c>
      <c r="I176" s="95">
        <v>3639534.0700000026</v>
      </c>
      <c r="J176" s="20"/>
      <c r="K176" s="96">
        <f t="shared" si="29"/>
        <v>3639534.0700000026</v>
      </c>
      <c r="L176" s="95">
        <v>187446.41000000012</v>
      </c>
      <c r="M176" s="20"/>
      <c r="N176" s="96">
        <f t="shared" si="30"/>
        <v>187446.41000000012</v>
      </c>
      <c r="O176" s="95">
        <v>3350.84</v>
      </c>
      <c r="P176" s="20"/>
      <c r="Q176" s="96">
        <f t="shared" si="31"/>
        <v>3350.84</v>
      </c>
      <c r="R176" s="95">
        <v>34706329.510000147</v>
      </c>
      <c r="S176" s="20"/>
      <c r="T176" s="96">
        <f t="shared" si="32"/>
        <v>34706329.510000147</v>
      </c>
      <c r="U176" s="221">
        <f t="shared" si="39"/>
        <v>0</v>
      </c>
      <c r="W176" s="133" t="s">
        <v>47</v>
      </c>
      <c r="X176" s="114">
        <f t="shared" si="33"/>
        <v>0</v>
      </c>
      <c r="Y176" s="115">
        <f t="shared" si="34"/>
        <v>0</v>
      </c>
      <c r="Z176" s="115">
        <f t="shared" si="35"/>
        <v>0</v>
      </c>
      <c r="AA176" s="115">
        <f t="shared" si="36"/>
        <v>0</v>
      </c>
      <c r="AB176" s="115">
        <f t="shared" si="37"/>
        <v>0</v>
      </c>
      <c r="AC176" s="121">
        <f t="shared" si="38"/>
        <v>0</v>
      </c>
    </row>
    <row r="177" spans="1:29" ht="15.75">
      <c r="A177" s="255"/>
      <c r="B177" s="133" t="s">
        <v>48</v>
      </c>
      <c r="C177" s="95">
        <v>143052829.89999866</v>
      </c>
      <c r="D177" s="20"/>
      <c r="E177" s="96">
        <f t="shared" si="27"/>
        <v>143052829.89999866</v>
      </c>
      <c r="F177" s="95">
        <v>1054362.73</v>
      </c>
      <c r="G177" s="20"/>
      <c r="H177" s="96">
        <f t="shared" si="28"/>
        <v>1054362.73</v>
      </c>
      <c r="I177" s="95">
        <v>0</v>
      </c>
      <c r="J177" s="20"/>
      <c r="K177" s="96">
        <f t="shared" si="29"/>
        <v>0</v>
      </c>
      <c r="L177" s="95">
        <v>570233.18999999994</v>
      </c>
      <c r="M177" s="20"/>
      <c r="N177" s="96">
        <f t="shared" si="30"/>
        <v>570233.18999999994</v>
      </c>
      <c r="O177" s="95">
        <v>287630.02999999869</v>
      </c>
      <c r="P177" s="20"/>
      <c r="Q177" s="96">
        <f t="shared" si="31"/>
        <v>287630.02999999869</v>
      </c>
      <c r="R177" s="95">
        <v>138727163.90999866</v>
      </c>
      <c r="S177" s="20"/>
      <c r="T177" s="96">
        <f t="shared" si="32"/>
        <v>138727163.90999866</v>
      </c>
      <c r="U177" s="221">
        <f t="shared" si="39"/>
        <v>0</v>
      </c>
      <c r="W177" s="133" t="s">
        <v>48</v>
      </c>
      <c r="X177" s="114">
        <f t="shared" si="33"/>
        <v>0</v>
      </c>
      <c r="Y177" s="115">
        <f t="shared" si="34"/>
        <v>0</v>
      </c>
      <c r="Z177" s="115">
        <f t="shared" si="35"/>
        <v>0</v>
      </c>
      <c r="AA177" s="115">
        <f t="shared" si="36"/>
        <v>0</v>
      </c>
      <c r="AB177" s="115">
        <f t="shared" si="37"/>
        <v>0</v>
      </c>
      <c r="AC177" s="121">
        <f t="shared" si="38"/>
        <v>0</v>
      </c>
    </row>
    <row r="178" spans="1:29" ht="15.75">
      <c r="A178" s="255"/>
      <c r="B178" s="133" t="s">
        <v>49</v>
      </c>
      <c r="C178" s="95">
        <v>112649965.65999943</v>
      </c>
      <c r="D178" s="20"/>
      <c r="E178" s="96">
        <f t="shared" si="27"/>
        <v>112649965.65999943</v>
      </c>
      <c r="F178" s="95">
        <v>602319.55999999994</v>
      </c>
      <c r="G178" s="20"/>
      <c r="H178" s="96">
        <f t="shared" si="28"/>
        <v>602319.55999999994</v>
      </c>
      <c r="I178" s="95">
        <v>26836325.359999996</v>
      </c>
      <c r="J178" s="20"/>
      <c r="K178" s="96">
        <f t="shared" si="29"/>
        <v>26836325.359999996</v>
      </c>
      <c r="L178" s="95">
        <v>160946.06</v>
      </c>
      <c r="M178" s="20"/>
      <c r="N178" s="96">
        <f t="shared" si="30"/>
        <v>160946.06</v>
      </c>
      <c r="O178" s="95">
        <v>95435.08</v>
      </c>
      <c r="P178" s="20"/>
      <c r="Q178" s="96">
        <f t="shared" si="31"/>
        <v>95435.08</v>
      </c>
      <c r="R178" s="95">
        <v>136409719.02999943</v>
      </c>
      <c r="S178" s="20"/>
      <c r="T178" s="96">
        <f t="shared" si="32"/>
        <v>136409719.02999943</v>
      </c>
      <c r="U178" s="221">
        <f t="shared" si="39"/>
        <v>0</v>
      </c>
      <c r="W178" s="133" t="s">
        <v>49</v>
      </c>
      <c r="X178" s="114">
        <f t="shared" si="33"/>
        <v>0</v>
      </c>
      <c r="Y178" s="115">
        <f t="shared" si="34"/>
        <v>0</v>
      </c>
      <c r="Z178" s="115">
        <f t="shared" si="35"/>
        <v>0</v>
      </c>
      <c r="AA178" s="115">
        <f t="shared" si="36"/>
        <v>0</v>
      </c>
      <c r="AB178" s="115">
        <f t="shared" si="37"/>
        <v>0</v>
      </c>
      <c r="AC178" s="121">
        <f t="shared" si="38"/>
        <v>0</v>
      </c>
    </row>
    <row r="179" spans="1:29" ht="15.75">
      <c r="A179" s="256"/>
      <c r="B179" s="134" t="s">
        <v>50</v>
      </c>
      <c r="C179" s="97">
        <v>129095476.19999987</v>
      </c>
      <c r="D179" s="98"/>
      <c r="E179" s="99">
        <f t="shared" si="27"/>
        <v>129095476.19999987</v>
      </c>
      <c r="F179" s="97">
        <v>576161.85999999987</v>
      </c>
      <c r="G179" s="98"/>
      <c r="H179" s="99">
        <f t="shared" si="28"/>
        <v>576161.85999999987</v>
      </c>
      <c r="I179" s="97">
        <v>7703471.9500000039</v>
      </c>
      <c r="J179" s="98"/>
      <c r="K179" s="99">
        <f t="shared" si="29"/>
        <v>7703471.9500000039</v>
      </c>
      <c r="L179" s="97">
        <v>512277.07000000024</v>
      </c>
      <c r="M179" s="98"/>
      <c r="N179" s="99">
        <f t="shared" si="30"/>
        <v>512277.07000000024</v>
      </c>
      <c r="O179" s="97">
        <v>555850.76</v>
      </c>
      <c r="P179" s="98"/>
      <c r="Q179" s="99">
        <f t="shared" si="31"/>
        <v>555850.76</v>
      </c>
      <c r="R179" s="97">
        <v>132760473.81999989</v>
      </c>
      <c r="S179" s="98"/>
      <c r="T179" s="99">
        <f t="shared" si="32"/>
        <v>132760473.81999989</v>
      </c>
      <c r="U179" s="222">
        <f t="shared" si="39"/>
        <v>0</v>
      </c>
      <c r="W179" s="134" t="s">
        <v>50</v>
      </c>
      <c r="X179" s="118">
        <f t="shared" si="33"/>
        <v>0</v>
      </c>
      <c r="Y179" s="119">
        <f t="shared" si="34"/>
        <v>0</v>
      </c>
      <c r="Z179" s="119">
        <f t="shared" si="35"/>
        <v>0</v>
      </c>
      <c r="AA179" s="119">
        <f t="shared" si="36"/>
        <v>0</v>
      </c>
      <c r="AB179" s="119">
        <f t="shared" si="37"/>
        <v>0</v>
      </c>
      <c r="AC179" s="124">
        <f t="shared" si="38"/>
        <v>0</v>
      </c>
    </row>
    <row r="180" spans="1:29" ht="15.75" customHeight="1">
      <c r="A180" s="254">
        <v>42669</v>
      </c>
      <c r="B180" s="133" t="s">
        <v>42</v>
      </c>
      <c r="C180" s="95">
        <v>64481500.109999314</v>
      </c>
      <c r="D180" s="20"/>
      <c r="E180" s="96">
        <f t="shared" si="27"/>
        <v>64481500.109999314</v>
      </c>
      <c r="F180" s="95">
        <v>671001.62999999989</v>
      </c>
      <c r="G180" s="20"/>
      <c r="H180" s="96">
        <f t="shared" si="28"/>
        <v>671001.62999999989</v>
      </c>
      <c r="I180" s="95">
        <v>4161972.350000002</v>
      </c>
      <c r="J180" s="20"/>
      <c r="K180" s="96">
        <f t="shared" si="29"/>
        <v>4161972.350000002</v>
      </c>
      <c r="L180" s="95">
        <v>330261.03999999998</v>
      </c>
      <c r="M180" s="20"/>
      <c r="N180" s="96">
        <f t="shared" si="30"/>
        <v>330261.03999999998</v>
      </c>
      <c r="O180" s="95">
        <v>232393.15000000008</v>
      </c>
      <c r="P180" s="20"/>
      <c r="Q180" s="96">
        <f t="shared" si="31"/>
        <v>232393.15000000008</v>
      </c>
      <c r="R180" s="95">
        <v>65945647.939999312</v>
      </c>
      <c r="S180" s="20"/>
      <c r="T180" s="96">
        <f t="shared" si="32"/>
        <v>65945647.939999312</v>
      </c>
      <c r="U180" s="221">
        <f t="shared" si="39"/>
        <v>0</v>
      </c>
      <c r="W180" s="132" t="s">
        <v>42</v>
      </c>
      <c r="X180" s="110">
        <f t="shared" si="33"/>
        <v>0</v>
      </c>
      <c r="Y180" s="111">
        <f t="shared" si="34"/>
        <v>0</v>
      </c>
      <c r="Z180" s="111">
        <f t="shared" si="35"/>
        <v>0</v>
      </c>
      <c r="AA180" s="111">
        <f t="shared" si="36"/>
        <v>0</v>
      </c>
      <c r="AB180" s="111">
        <f t="shared" si="37"/>
        <v>0</v>
      </c>
      <c r="AC180" s="123">
        <f t="shared" si="38"/>
        <v>0</v>
      </c>
    </row>
    <row r="181" spans="1:29" ht="15.75">
      <c r="A181" s="255"/>
      <c r="B181" s="133" t="s">
        <v>43</v>
      </c>
      <c r="C181" s="95">
        <v>62850583.28000021</v>
      </c>
      <c r="D181" s="20"/>
      <c r="E181" s="96">
        <f t="shared" si="27"/>
        <v>62850583.28000021</v>
      </c>
      <c r="F181" s="95">
        <v>144103.08000000002</v>
      </c>
      <c r="G181" s="20"/>
      <c r="H181" s="96">
        <f t="shared" si="28"/>
        <v>144103.08000000002</v>
      </c>
      <c r="I181" s="95">
        <v>1777235.1600000013</v>
      </c>
      <c r="J181" s="20"/>
      <c r="K181" s="96">
        <f t="shared" si="29"/>
        <v>1777235.1600000013</v>
      </c>
      <c r="L181" s="95">
        <v>17075.189999999999</v>
      </c>
      <c r="M181" s="20"/>
      <c r="N181" s="96">
        <f t="shared" si="30"/>
        <v>17075.189999999999</v>
      </c>
      <c r="O181" s="95">
        <v>0</v>
      </c>
      <c r="P181" s="20"/>
      <c r="Q181" s="96">
        <f t="shared" si="31"/>
        <v>0</v>
      </c>
      <c r="R181" s="95">
        <v>63961517.310000211</v>
      </c>
      <c r="S181" s="20"/>
      <c r="T181" s="96">
        <f t="shared" si="32"/>
        <v>63961517.310000211</v>
      </c>
      <c r="U181" s="221">
        <f t="shared" si="39"/>
        <v>0</v>
      </c>
      <c r="W181" s="133" t="s">
        <v>43</v>
      </c>
      <c r="X181" s="114">
        <f t="shared" si="33"/>
        <v>0</v>
      </c>
      <c r="Y181" s="115">
        <f t="shared" si="34"/>
        <v>0</v>
      </c>
      <c r="Z181" s="115">
        <f t="shared" si="35"/>
        <v>0</v>
      </c>
      <c r="AA181" s="115">
        <f t="shared" si="36"/>
        <v>0</v>
      </c>
      <c r="AB181" s="115">
        <f t="shared" si="37"/>
        <v>0</v>
      </c>
      <c r="AC181" s="121">
        <f t="shared" si="38"/>
        <v>0</v>
      </c>
    </row>
    <row r="182" spans="1:29" ht="15.75">
      <c r="A182" s="255"/>
      <c r="B182" s="104" t="s">
        <v>44</v>
      </c>
      <c r="C182" s="95">
        <v>102184201.51999438</v>
      </c>
      <c r="D182" s="20"/>
      <c r="E182" s="96">
        <f t="shared" si="27"/>
        <v>102184201.51999438</v>
      </c>
      <c r="F182" s="95">
        <v>363732.18</v>
      </c>
      <c r="G182" s="20"/>
      <c r="H182" s="96">
        <f t="shared" si="28"/>
        <v>363732.18</v>
      </c>
      <c r="I182" s="95">
        <v>10606675.589999989</v>
      </c>
      <c r="J182" s="20"/>
      <c r="K182" s="96">
        <f t="shared" si="29"/>
        <v>10606675.589999989</v>
      </c>
      <c r="L182" s="95">
        <v>155535.41</v>
      </c>
      <c r="M182" s="20"/>
      <c r="N182" s="96">
        <f t="shared" si="30"/>
        <v>155535.41</v>
      </c>
      <c r="O182" s="95">
        <v>98189.040000000008</v>
      </c>
      <c r="P182" s="20"/>
      <c r="Q182" s="96">
        <f t="shared" si="31"/>
        <v>98189.040000000008</v>
      </c>
      <c r="R182" s="95">
        <v>110152068.63999432</v>
      </c>
      <c r="S182" s="20"/>
      <c r="T182" s="96">
        <f t="shared" si="32"/>
        <v>110152068.63999432</v>
      </c>
      <c r="U182" s="221">
        <f t="shared" si="39"/>
        <v>0</v>
      </c>
      <c r="W182" s="104" t="s">
        <v>44</v>
      </c>
      <c r="X182" s="114">
        <f t="shared" si="33"/>
        <v>0</v>
      </c>
      <c r="Y182" s="115">
        <f t="shared" si="34"/>
        <v>0</v>
      </c>
      <c r="Z182" s="115">
        <f t="shared" si="35"/>
        <v>0</v>
      </c>
      <c r="AA182" s="115">
        <f t="shared" si="36"/>
        <v>0</v>
      </c>
      <c r="AB182" s="115">
        <f t="shared" si="37"/>
        <v>0</v>
      </c>
      <c r="AC182" s="121">
        <f t="shared" si="38"/>
        <v>0</v>
      </c>
    </row>
    <row r="183" spans="1:29" ht="15.75">
      <c r="A183" s="255"/>
      <c r="B183" s="133" t="s">
        <v>45</v>
      </c>
      <c r="C183" s="95">
        <v>73606126.920000002</v>
      </c>
      <c r="D183" s="20"/>
      <c r="E183" s="96">
        <f t="shared" si="27"/>
        <v>73606126.920000002</v>
      </c>
      <c r="F183" s="95">
        <v>166792.34</v>
      </c>
      <c r="G183" s="20"/>
      <c r="H183" s="96">
        <f t="shared" si="28"/>
        <v>166792.34</v>
      </c>
      <c r="I183" s="95">
        <v>5890686.7599999895</v>
      </c>
      <c r="J183" s="20"/>
      <c r="K183" s="96">
        <f t="shared" si="29"/>
        <v>5890686.7599999895</v>
      </c>
      <c r="L183" s="95">
        <v>451340.19</v>
      </c>
      <c r="M183" s="20"/>
      <c r="N183" s="96">
        <f t="shared" si="30"/>
        <v>451340.19</v>
      </c>
      <c r="O183" s="95">
        <v>266989.74</v>
      </c>
      <c r="P183" s="20"/>
      <c r="Q183" s="96">
        <f t="shared" si="31"/>
        <v>266989.74</v>
      </c>
      <c r="R183" s="95">
        <v>77906587.379999995</v>
      </c>
      <c r="S183" s="20"/>
      <c r="T183" s="96">
        <f t="shared" si="32"/>
        <v>77906587.379999995</v>
      </c>
      <c r="U183" s="221">
        <f t="shared" si="39"/>
        <v>0</v>
      </c>
      <c r="W183" s="133" t="s">
        <v>45</v>
      </c>
      <c r="X183" s="114">
        <f t="shared" si="33"/>
        <v>0</v>
      </c>
      <c r="Y183" s="115">
        <f t="shared" si="34"/>
        <v>0</v>
      </c>
      <c r="Z183" s="115">
        <f t="shared" si="35"/>
        <v>0</v>
      </c>
      <c r="AA183" s="115">
        <f t="shared" si="36"/>
        <v>0</v>
      </c>
      <c r="AB183" s="115">
        <f t="shared" si="37"/>
        <v>0</v>
      </c>
      <c r="AC183" s="121">
        <f t="shared" si="38"/>
        <v>0</v>
      </c>
    </row>
    <row r="184" spans="1:29" ht="15.75">
      <c r="A184" s="255"/>
      <c r="B184" s="133" t="s">
        <v>46</v>
      </c>
      <c r="C184" s="95">
        <v>139937422.85999823</v>
      </c>
      <c r="D184" s="20"/>
      <c r="E184" s="96">
        <f t="shared" si="27"/>
        <v>139937422.85999823</v>
      </c>
      <c r="F184" s="95">
        <v>1175772.4000000001</v>
      </c>
      <c r="G184" s="20"/>
      <c r="H184" s="96">
        <f t="shared" si="28"/>
        <v>1175772.4000000001</v>
      </c>
      <c r="I184" s="95">
        <v>3012671.7900000024</v>
      </c>
      <c r="J184" s="20"/>
      <c r="K184" s="96">
        <f t="shared" si="29"/>
        <v>3012671.7900000024</v>
      </c>
      <c r="L184" s="95">
        <v>1037478.12</v>
      </c>
      <c r="M184" s="20"/>
      <c r="N184" s="96">
        <f t="shared" si="30"/>
        <v>1037478.12</v>
      </c>
      <c r="O184" s="95">
        <v>878620.59</v>
      </c>
      <c r="P184" s="20"/>
      <c r="Q184" s="96">
        <f t="shared" si="31"/>
        <v>878620.59</v>
      </c>
      <c r="R184" s="95">
        <v>135199537.89999822</v>
      </c>
      <c r="S184" s="20"/>
      <c r="T184" s="96">
        <f t="shared" si="32"/>
        <v>135199537.89999822</v>
      </c>
      <c r="U184" s="221">
        <f t="shared" si="39"/>
        <v>0</v>
      </c>
      <c r="W184" s="133" t="s">
        <v>46</v>
      </c>
      <c r="X184" s="114">
        <f t="shared" si="33"/>
        <v>0</v>
      </c>
      <c r="Y184" s="115">
        <f t="shared" si="34"/>
        <v>0</v>
      </c>
      <c r="Z184" s="115">
        <f t="shared" si="35"/>
        <v>0</v>
      </c>
      <c r="AA184" s="115">
        <f t="shared" si="36"/>
        <v>0</v>
      </c>
      <c r="AB184" s="115">
        <f t="shared" si="37"/>
        <v>0</v>
      </c>
      <c r="AC184" s="121">
        <f t="shared" si="38"/>
        <v>0</v>
      </c>
    </row>
    <row r="185" spans="1:29" ht="15.75">
      <c r="A185" s="255"/>
      <c r="B185" s="133" t="s">
        <v>47</v>
      </c>
      <c r="C185" s="95">
        <v>34706329.510000147</v>
      </c>
      <c r="D185" s="20"/>
      <c r="E185" s="96">
        <f t="shared" si="27"/>
        <v>34706329.510000147</v>
      </c>
      <c r="F185" s="95">
        <v>180652.78</v>
      </c>
      <c r="G185" s="20"/>
      <c r="H185" s="96">
        <f t="shared" si="28"/>
        <v>180652.78</v>
      </c>
      <c r="I185" s="95">
        <v>0</v>
      </c>
      <c r="J185" s="20"/>
      <c r="K185" s="96">
        <f t="shared" si="29"/>
        <v>0</v>
      </c>
      <c r="L185" s="95">
        <v>135106.44</v>
      </c>
      <c r="M185" s="20"/>
      <c r="N185" s="96">
        <f t="shared" si="30"/>
        <v>135106.44</v>
      </c>
      <c r="O185" s="95">
        <v>72565.67</v>
      </c>
      <c r="P185" s="20"/>
      <c r="Q185" s="96">
        <f t="shared" si="31"/>
        <v>72565.67</v>
      </c>
      <c r="R185" s="95">
        <v>33960756.21000015</v>
      </c>
      <c r="S185" s="20"/>
      <c r="T185" s="96">
        <f t="shared" si="32"/>
        <v>33960756.21000015</v>
      </c>
      <c r="U185" s="221">
        <f t="shared" si="39"/>
        <v>0</v>
      </c>
      <c r="W185" s="133" t="s">
        <v>47</v>
      </c>
      <c r="X185" s="114">
        <f t="shared" si="33"/>
        <v>0</v>
      </c>
      <c r="Y185" s="115">
        <f t="shared" si="34"/>
        <v>0</v>
      </c>
      <c r="Z185" s="115">
        <f t="shared" si="35"/>
        <v>0</v>
      </c>
      <c r="AA185" s="115">
        <f t="shared" si="36"/>
        <v>0</v>
      </c>
      <c r="AB185" s="115">
        <f t="shared" si="37"/>
        <v>0</v>
      </c>
      <c r="AC185" s="121">
        <f t="shared" si="38"/>
        <v>0</v>
      </c>
    </row>
    <row r="186" spans="1:29" ht="15.75">
      <c r="A186" s="255"/>
      <c r="B186" s="133" t="s">
        <v>48</v>
      </c>
      <c r="C186" s="95">
        <v>138727163.90999866</v>
      </c>
      <c r="D186" s="20"/>
      <c r="E186" s="96">
        <f t="shared" si="27"/>
        <v>138727163.90999866</v>
      </c>
      <c r="F186" s="95">
        <v>841700.64000000036</v>
      </c>
      <c r="G186" s="20"/>
      <c r="H186" s="96">
        <f t="shared" si="28"/>
        <v>841700.64000000036</v>
      </c>
      <c r="I186" s="95">
        <v>0</v>
      </c>
      <c r="J186" s="20"/>
      <c r="K186" s="96">
        <f t="shared" si="29"/>
        <v>0</v>
      </c>
      <c r="L186" s="95">
        <v>194050.05000000002</v>
      </c>
      <c r="M186" s="20"/>
      <c r="N186" s="96">
        <f t="shared" si="30"/>
        <v>194050.05000000002</v>
      </c>
      <c r="O186" s="95">
        <v>213823.45000000045</v>
      </c>
      <c r="P186" s="20"/>
      <c r="Q186" s="96">
        <f t="shared" si="31"/>
        <v>213823.45000000045</v>
      </c>
      <c r="R186" s="95">
        <v>135277392.66999868</v>
      </c>
      <c r="S186" s="20"/>
      <c r="T186" s="96">
        <f t="shared" si="32"/>
        <v>135277392.66999868</v>
      </c>
      <c r="U186" s="221">
        <f t="shared" si="39"/>
        <v>0</v>
      </c>
      <c r="W186" s="133" t="s">
        <v>48</v>
      </c>
      <c r="X186" s="114">
        <f t="shared" si="33"/>
        <v>0</v>
      </c>
      <c r="Y186" s="115">
        <f t="shared" si="34"/>
        <v>0</v>
      </c>
      <c r="Z186" s="115">
        <f t="shared" si="35"/>
        <v>0</v>
      </c>
      <c r="AA186" s="115">
        <f t="shared" si="36"/>
        <v>0</v>
      </c>
      <c r="AB186" s="115">
        <f t="shared" si="37"/>
        <v>0</v>
      </c>
      <c r="AC186" s="121">
        <f t="shared" si="38"/>
        <v>0</v>
      </c>
    </row>
    <row r="187" spans="1:29" ht="15.75">
      <c r="A187" s="255"/>
      <c r="B187" s="133" t="s">
        <v>49</v>
      </c>
      <c r="C187" s="95">
        <v>136409719.02999943</v>
      </c>
      <c r="D187" s="20"/>
      <c r="E187" s="96">
        <f t="shared" si="27"/>
        <v>136409719.02999943</v>
      </c>
      <c r="F187" s="95">
        <v>1074131.0199999998</v>
      </c>
      <c r="G187" s="20"/>
      <c r="H187" s="96">
        <f t="shared" si="28"/>
        <v>1074131.0199999998</v>
      </c>
      <c r="I187" s="95">
        <v>0</v>
      </c>
      <c r="J187" s="20"/>
      <c r="K187" s="96">
        <f t="shared" si="29"/>
        <v>0</v>
      </c>
      <c r="L187" s="95">
        <v>371142.09</v>
      </c>
      <c r="M187" s="20"/>
      <c r="N187" s="96">
        <f t="shared" si="30"/>
        <v>371142.09</v>
      </c>
      <c r="O187" s="95">
        <v>312073.14</v>
      </c>
      <c r="P187" s="20"/>
      <c r="Q187" s="96">
        <f t="shared" si="31"/>
        <v>312073.14</v>
      </c>
      <c r="R187" s="95">
        <v>133131141.34999944</v>
      </c>
      <c r="S187" s="20"/>
      <c r="T187" s="96">
        <f t="shared" si="32"/>
        <v>133131141.34999944</v>
      </c>
      <c r="U187" s="221">
        <f t="shared" si="39"/>
        <v>0</v>
      </c>
      <c r="W187" s="133" t="s">
        <v>49</v>
      </c>
      <c r="X187" s="114">
        <f t="shared" si="33"/>
        <v>0</v>
      </c>
      <c r="Y187" s="115">
        <f t="shared" si="34"/>
        <v>0</v>
      </c>
      <c r="Z187" s="115">
        <f t="shared" si="35"/>
        <v>0</v>
      </c>
      <c r="AA187" s="115">
        <f t="shared" si="36"/>
        <v>0</v>
      </c>
      <c r="AB187" s="115">
        <f t="shared" si="37"/>
        <v>0</v>
      </c>
      <c r="AC187" s="121">
        <f t="shared" si="38"/>
        <v>0</v>
      </c>
    </row>
    <row r="188" spans="1:29" ht="15.75">
      <c r="A188" s="256"/>
      <c r="B188" s="133" t="s">
        <v>50</v>
      </c>
      <c r="C188" s="95">
        <v>132760473.81999989</v>
      </c>
      <c r="D188" s="20"/>
      <c r="E188" s="96">
        <f t="shared" si="27"/>
        <v>132760473.81999989</v>
      </c>
      <c r="F188" s="95">
        <v>700967.83</v>
      </c>
      <c r="G188" s="20"/>
      <c r="H188" s="96">
        <f t="shared" si="28"/>
        <v>700967.83</v>
      </c>
      <c r="I188" s="95">
        <v>0</v>
      </c>
      <c r="J188" s="20"/>
      <c r="K188" s="96">
        <f t="shared" si="29"/>
        <v>0</v>
      </c>
      <c r="L188" s="95">
        <v>820034.4</v>
      </c>
      <c r="M188" s="20"/>
      <c r="N188" s="96">
        <f t="shared" si="30"/>
        <v>820034.4</v>
      </c>
      <c r="O188" s="95">
        <v>559674.33000000019</v>
      </c>
      <c r="P188" s="20"/>
      <c r="Q188" s="96">
        <f t="shared" si="31"/>
        <v>559674.33000000019</v>
      </c>
      <c r="R188" s="95">
        <v>128365770.88999988</v>
      </c>
      <c r="S188" s="20"/>
      <c r="T188" s="96">
        <f t="shared" si="32"/>
        <v>128365770.88999988</v>
      </c>
      <c r="U188" s="221">
        <f t="shared" si="39"/>
        <v>0</v>
      </c>
      <c r="W188" s="134" t="s">
        <v>50</v>
      </c>
      <c r="X188" s="118">
        <f t="shared" si="33"/>
        <v>0</v>
      </c>
      <c r="Y188" s="119">
        <f t="shared" si="34"/>
        <v>0</v>
      </c>
      <c r="Z188" s="119">
        <f t="shared" si="35"/>
        <v>0</v>
      </c>
      <c r="AA188" s="119">
        <f t="shared" si="36"/>
        <v>0</v>
      </c>
      <c r="AB188" s="119">
        <f t="shared" si="37"/>
        <v>0</v>
      </c>
      <c r="AC188" s="124">
        <f t="shared" si="38"/>
        <v>0</v>
      </c>
    </row>
    <row r="189" spans="1:29" ht="15.75" customHeight="1">
      <c r="A189" s="254">
        <v>42670</v>
      </c>
      <c r="B189" s="132" t="s">
        <v>42</v>
      </c>
      <c r="C189" s="92">
        <v>65945647.939999312</v>
      </c>
      <c r="D189" s="93"/>
      <c r="E189" s="94">
        <f t="shared" si="27"/>
        <v>65945647.939999312</v>
      </c>
      <c r="F189" s="92">
        <v>870153.30999999982</v>
      </c>
      <c r="G189" s="93"/>
      <c r="H189" s="94">
        <f t="shared" si="28"/>
        <v>870153.30999999982</v>
      </c>
      <c r="I189" s="92">
        <v>4790890.2999999952</v>
      </c>
      <c r="J189" s="93"/>
      <c r="K189" s="94">
        <f t="shared" si="29"/>
        <v>4790890.2999999952</v>
      </c>
      <c r="L189" s="92">
        <v>53066.630000000026</v>
      </c>
      <c r="M189" s="93"/>
      <c r="N189" s="94">
        <f t="shared" si="30"/>
        <v>53066.630000000026</v>
      </c>
      <c r="O189" s="92">
        <v>0</v>
      </c>
      <c r="P189" s="93"/>
      <c r="Q189" s="94">
        <f t="shared" si="31"/>
        <v>0</v>
      </c>
      <c r="R189" s="92">
        <v>68829459.789999321</v>
      </c>
      <c r="S189" s="93"/>
      <c r="T189" s="94">
        <f t="shared" si="32"/>
        <v>68829459.789999321</v>
      </c>
      <c r="U189" s="220">
        <f t="shared" si="39"/>
        <v>0</v>
      </c>
      <c r="W189" s="132" t="s">
        <v>42</v>
      </c>
      <c r="X189" s="114">
        <f t="shared" si="33"/>
        <v>0</v>
      </c>
      <c r="Y189" s="115">
        <f t="shared" si="34"/>
        <v>0</v>
      </c>
      <c r="Z189" s="115">
        <f t="shared" si="35"/>
        <v>0</v>
      </c>
      <c r="AA189" s="115">
        <f t="shared" si="36"/>
        <v>0</v>
      </c>
      <c r="AB189" s="115">
        <f t="shared" si="37"/>
        <v>0</v>
      </c>
      <c r="AC189" s="121">
        <f t="shared" si="38"/>
        <v>0</v>
      </c>
    </row>
    <row r="190" spans="1:29" ht="15.75">
      <c r="A190" s="255"/>
      <c r="B190" s="133" t="s">
        <v>43</v>
      </c>
      <c r="C190" s="95">
        <v>63961517.310000211</v>
      </c>
      <c r="D190" s="20"/>
      <c r="E190" s="96">
        <f t="shared" si="27"/>
        <v>63961517.310000211</v>
      </c>
      <c r="F190" s="95">
        <v>0</v>
      </c>
      <c r="G190" s="20"/>
      <c r="H190" s="96">
        <f t="shared" si="28"/>
        <v>0</v>
      </c>
      <c r="I190" s="95">
        <v>0</v>
      </c>
      <c r="J190" s="20"/>
      <c r="K190" s="96">
        <f t="shared" si="29"/>
        <v>0</v>
      </c>
      <c r="L190" s="95">
        <v>107272.37</v>
      </c>
      <c r="M190" s="20"/>
      <c r="N190" s="96">
        <f t="shared" si="30"/>
        <v>107272.37</v>
      </c>
      <c r="O190" s="95">
        <v>1046.47</v>
      </c>
      <c r="P190" s="20"/>
      <c r="Q190" s="96">
        <f t="shared" si="31"/>
        <v>1046.47</v>
      </c>
      <c r="R190" s="95">
        <v>63550564.680000208</v>
      </c>
      <c r="S190" s="20"/>
      <c r="T190" s="96">
        <f t="shared" si="32"/>
        <v>63550564.680000208</v>
      </c>
      <c r="U190" s="221">
        <f t="shared" si="39"/>
        <v>0</v>
      </c>
      <c r="W190" s="133" t="s">
        <v>43</v>
      </c>
      <c r="X190" s="114">
        <f t="shared" si="33"/>
        <v>0</v>
      </c>
      <c r="Y190" s="115">
        <f t="shared" si="34"/>
        <v>0</v>
      </c>
      <c r="Z190" s="115">
        <f t="shared" si="35"/>
        <v>0</v>
      </c>
      <c r="AA190" s="115">
        <f t="shared" si="36"/>
        <v>0</v>
      </c>
      <c r="AB190" s="115">
        <f t="shared" si="37"/>
        <v>0</v>
      </c>
      <c r="AC190" s="121">
        <f t="shared" si="38"/>
        <v>0</v>
      </c>
    </row>
    <row r="191" spans="1:29" ht="15.75">
      <c r="A191" s="255"/>
      <c r="B191" s="104" t="s">
        <v>44</v>
      </c>
      <c r="C191" s="95">
        <v>110152068.63999432</v>
      </c>
      <c r="D191" s="20"/>
      <c r="E191" s="96">
        <f t="shared" si="27"/>
        <v>110152068.63999432</v>
      </c>
      <c r="F191" s="95">
        <v>500894.66000000003</v>
      </c>
      <c r="G191" s="20"/>
      <c r="H191" s="96">
        <f t="shared" si="28"/>
        <v>500894.66000000003</v>
      </c>
      <c r="I191" s="95">
        <v>6401187.8299999898</v>
      </c>
      <c r="J191" s="20"/>
      <c r="K191" s="96">
        <f t="shared" si="29"/>
        <v>6401187.8299999898</v>
      </c>
      <c r="L191" s="95">
        <v>170130.67</v>
      </c>
      <c r="M191" s="20"/>
      <c r="N191" s="96">
        <f t="shared" si="30"/>
        <v>170130.67</v>
      </c>
      <c r="O191" s="95">
        <v>81010.459999999992</v>
      </c>
      <c r="P191" s="20"/>
      <c r="Q191" s="96">
        <f t="shared" si="31"/>
        <v>81010.459999999992</v>
      </c>
      <c r="R191" s="95">
        <v>114040023.25999431</v>
      </c>
      <c r="S191" s="20"/>
      <c r="T191" s="96">
        <f t="shared" si="32"/>
        <v>114040023.25999431</v>
      </c>
      <c r="U191" s="221">
        <f t="shared" si="39"/>
        <v>0</v>
      </c>
      <c r="W191" s="104" t="s">
        <v>44</v>
      </c>
      <c r="X191" s="114">
        <f t="shared" si="33"/>
        <v>0</v>
      </c>
      <c r="Y191" s="115">
        <f t="shared" si="34"/>
        <v>0</v>
      </c>
      <c r="Z191" s="115">
        <f t="shared" si="35"/>
        <v>0</v>
      </c>
      <c r="AA191" s="115">
        <f t="shared" si="36"/>
        <v>0</v>
      </c>
      <c r="AB191" s="115">
        <f t="shared" si="37"/>
        <v>0</v>
      </c>
      <c r="AC191" s="121">
        <f t="shared" si="38"/>
        <v>0</v>
      </c>
    </row>
    <row r="192" spans="1:29" ht="15.75">
      <c r="A192" s="255"/>
      <c r="B192" s="133" t="s">
        <v>45</v>
      </c>
      <c r="C192" s="95">
        <v>77906587.379999995</v>
      </c>
      <c r="D192" s="20"/>
      <c r="E192" s="96">
        <f t="shared" si="27"/>
        <v>77906587.379999995</v>
      </c>
      <c r="F192" s="95">
        <v>137208.75</v>
      </c>
      <c r="G192" s="20"/>
      <c r="H192" s="96">
        <f t="shared" si="28"/>
        <v>137208.75</v>
      </c>
      <c r="I192" s="95">
        <v>0</v>
      </c>
      <c r="J192" s="20"/>
      <c r="K192" s="96">
        <f t="shared" si="29"/>
        <v>0</v>
      </c>
      <c r="L192" s="95">
        <v>150652.88</v>
      </c>
      <c r="M192" s="20"/>
      <c r="N192" s="96">
        <f t="shared" si="30"/>
        <v>150652.88</v>
      </c>
      <c r="O192" s="95">
        <v>108980.55</v>
      </c>
      <c r="P192" s="20"/>
      <c r="Q192" s="96">
        <f t="shared" si="31"/>
        <v>108980.55</v>
      </c>
      <c r="R192" s="95">
        <v>76020870.109999999</v>
      </c>
      <c r="S192" s="20"/>
      <c r="T192" s="96">
        <f t="shared" si="32"/>
        <v>76020870.109999999</v>
      </c>
      <c r="U192" s="221">
        <f t="shared" si="39"/>
        <v>0</v>
      </c>
      <c r="W192" s="133" t="s">
        <v>45</v>
      </c>
      <c r="X192" s="114">
        <f t="shared" si="33"/>
        <v>0</v>
      </c>
      <c r="Y192" s="115">
        <f t="shared" si="34"/>
        <v>0</v>
      </c>
      <c r="Z192" s="115">
        <f t="shared" si="35"/>
        <v>0</v>
      </c>
      <c r="AA192" s="115">
        <f t="shared" si="36"/>
        <v>0</v>
      </c>
      <c r="AB192" s="115">
        <f t="shared" si="37"/>
        <v>0</v>
      </c>
      <c r="AC192" s="121">
        <f t="shared" si="38"/>
        <v>0</v>
      </c>
    </row>
    <row r="193" spans="1:29" ht="15.75">
      <c r="A193" s="255"/>
      <c r="B193" s="133" t="s">
        <v>46</v>
      </c>
      <c r="C193" s="95"/>
      <c r="D193" s="20"/>
      <c r="E193" s="96">
        <f t="shared" si="27"/>
        <v>0</v>
      </c>
      <c r="F193" s="95"/>
      <c r="G193" s="20"/>
      <c r="H193" s="96">
        <f t="shared" si="28"/>
        <v>0</v>
      </c>
      <c r="I193" s="95"/>
      <c r="J193" s="20"/>
      <c r="K193" s="96">
        <f t="shared" si="29"/>
        <v>0</v>
      </c>
      <c r="L193" s="95"/>
      <c r="M193" s="20"/>
      <c r="N193" s="96">
        <f t="shared" si="30"/>
        <v>0</v>
      </c>
      <c r="O193" s="95"/>
      <c r="P193" s="20"/>
      <c r="Q193" s="96">
        <f t="shared" si="31"/>
        <v>0</v>
      </c>
      <c r="R193" s="95"/>
      <c r="S193" s="20"/>
      <c r="T193" s="96">
        <f t="shared" si="32"/>
        <v>0</v>
      </c>
      <c r="U193" s="221">
        <f t="shared" si="39"/>
        <v>0</v>
      </c>
      <c r="W193" s="133" t="s">
        <v>46</v>
      </c>
      <c r="X193" s="114">
        <f t="shared" si="33"/>
        <v>0</v>
      </c>
      <c r="Y193" s="115">
        <f t="shared" si="34"/>
        <v>0</v>
      </c>
      <c r="Z193" s="115">
        <f t="shared" si="35"/>
        <v>0</v>
      </c>
      <c r="AA193" s="115">
        <f t="shared" si="36"/>
        <v>0</v>
      </c>
      <c r="AB193" s="115">
        <f t="shared" si="37"/>
        <v>0</v>
      </c>
      <c r="AC193" s="121">
        <f t="shared" si="38"/>
        <v>0</v>
      </c>
    </row>
    <row r="194" spans="1:29" ht="15.75">
      <c r="A194" s="255"/>
      <c r="B194" s="133" t="s">
        <v>47</v>
      </c>
      <c r="C194" s="95">
        <v>33960756.21000015</v>
      </c>
      <c r="D194" s="20"/>
      <c r="E194" s="96">
        <f t="shared" si="27"/>
        <v>33960756.21000015</v>
      </c>
      <c r="F194" s="95">
        <v>0</v>
      </c>
      <c r="G194" s="20"/>
      <c r="H194" s="96">
        <f t="shared" si="28"/>
        <v>0</v>
      </c>
      <c r="I194" s="95">
        <v>6387950.4499999993</v>
      </c>
      <c r="J194" s="20"/>
      <c r="K194" s="96">
        <f t="shared" si="29"/>
        <v>6387950.4499999993</v>
      </c>
      <c r="L194" s="95">
        <v>150416.1</v>
      </c>
      <c r="M194" s="20"/>
      <c r="N194" s="96">
        <f t="shared" si="30"/>
        <v>150416.1</v>
      </c>
      <c r="O194" s="95">
        <v>3455.37</v>
      </c>
      <c r="P194" s="20"/>
      <c r="Q194" s="96">
        <f t="shared" si="31"/>
        <v>3455.37</v>
      </c>
      <c r="R194" s="95">
        <v>39822139.250000156</v>
      </c>
      <c r="S194" s="20"/>
      <c r="T194" s="96">
        <f t="shared" si="32"/>
        <v>39822139.250000156</v>
      </c>
      <c r="U194" s="221">
        <f t="shared" si="39"/>
        <v>0</v>
      </c>
      <c r="W194" s="133" t="s">
        <v>47</v>
      </c>
      <c r="X194" s="114">
        <f t="shared" si="33"/>
        <v>0</v>
      </c>
      <c r="Y194" s="115">
        <f t="shared" si="34"/>
        <v>0</v>
      </c>
      <c r="Z194" s="115">
        <f t="shared" si="35"/>
        <v>0</v>
      </c>
      <c r="AA194" s="115">
        <f t="shared" si="36"/>
        <v>0</v>
      </c>
      <c r="AB194" s="115">
        <f t="shared" si="37"/>
        <v>0</v>
      </c>
      <c r="AC194" s="121">
        <f t="shared" si="38"/>
        <v>0</v>
      </c>
    </row>
    <row r="195" spans="1:29" ht="15.75">
      <c r="A195" s="255"/>
      <c r="B195" s="133" t="s">
        <v>48</v>
      </c>
      <c r="C195" s="95">
        <v>135277392.66999868</v>
      </c>
      <c r="D195" s="20"/>
      <c r="E195" s="96">
        <f t="shared" si="27"/>
        <v>135277392.66999868</v>
      </c>
      <c r="F195" s="95">
        <v>816455.05999999971</v>
      </c>
      <c r="G195" s="20"/>
      <c r="H195" s="96">
        <f t="shared" si="28"/>
        <v>816455.05999999971</v>
      </c>
      <c r="I195" s="95">
        <v>0</v>
      </c>
      <c r="J195" s="20"/>
      <c r="K195" s="96">
        <f t="shared" si="29"/>
        <v>0</v>
      </c>
      <c r="L195" s="95">
        <v>126743.27999999998</v>
      </c>
      <c r="M195" s="20"/>
      <c r="N195" s="96">
        <f t="shared" si="30"/>
        <v>126743.27999999998</v>
      </c>
      <c r="O195" s="95">
        <v>461651.22999999957</v>
      </c>
      <c r="P195" s="20"/>
      <c r="Q195" s="96">
        <f t="shared" si="31"/>
        <v>461651.22999999957</v>
      </c>
      <c r="R195" s="95">
        <v>131176643.32999867</v>
      </c>
      <c r="S195" s="20"/>
      <c r="T195" s="96">
        <f t="shared" si="32"/>
        <v>131176643.32999867</v>
      </c>
      <c r="U195" s="221">
        <f t="shared" si="39"/>
        <v>0</v>
      </c>
      <c r="W195" s="133" t="s">
        <v>48</v>
      </c>
      <c r="X195" s="114">
        <f t="shared" si="33"/>
        <v>0</v>
      </c>
      <c r="Y195" s="115">
        <f t="shared" si="34"/>
        <v>0</v>
      </c>
      <c r="Z195" s="115">
        <f t="shared" si="35"/>
        <v>0</v>
      </c>
      <c r="AA195" s="115">
        <f t="shared" si="36"/>
        <v>0</v>
      </c>
      <c r="AB195" s="115">
        <f t="shared" si="37"/>
        <v>0</v>
      </c>
      <c r="AC195" s="121">
        <f t="shared" si="38"/>
        <v>0</v>
      </c>
    </row>
    <row r="196" spans="1:29" ht="15.75">
      <c r="A196" s="255"/>
      <c r="B196" s="133" t="s">
        <v>49</v>
      </c>
      <c r="C196" s="95">
        <v>133131141.34999944</v>
      </c>
      <c r="D196" s="20"/>
      <c r="E196" s="96">
        <f t="shared" si="27"/>
        <v>133131141.34999944</v>
      </c>
      <c r="F196" s="95">
        <v>1328263.0199999996</v>
      </c>
      <c r="G196" s="20"/>
      <c r="H196" s="96">
        <f t="shared" si="28"/>
        <v>1328263.0199999996</v>
      </c>
      <c r="I196" s="95">
        <v>0</v>
      </c>
      <c r="J196" s="20"/>
      <c r="K196" s="96">
        <f t="shared" si="29"/>
        <v>0</v>
      </c>
      <c r="L196" s="95">
        <v>246887.27999999997</v>
      </c>
      <c r="M196" s="20"/>
      <c r="N196" s="96">
        <f t="shared" si="30"/>
        <v>246887.27999999997</v>
      </c>
      <c r="O196" s="95">
        <v>156273.34</v>
      </c>
      <c r="P196" s="20"/>
      <c r="Q196" s="96">
        <f t="shared" si="31"/>
        <v>156273.34</v>
      </c>
      <c r="R196" s="95">
        <v>130711900.68999943</v>
      </c>
      <c r="S196" s="20"/>
      <c r="T196" s="96">
        <f t="shared" si="32"/>
        <v>130711900.68999943</v>
      </c>
      <c r="U196" s="221">
        <f t="shared" si="39"/>
        <v>0</v>
      </c>
      <c r="W196" s="133" t="s">
        <v>49</v>
      </c>
      <c r="X196" s="114">
        <f t="shared" si="33"/>
        <v>0</v>
      </c>
      <c r="Y196" s="115">
        <f t="shared" si="34"/>
        <v>0</v>
      </c>
      <c r="Z196" s="115">
        <f t="shared" si="35"/>
        <v>0</v>
      </c>
      <c r="AA196" s="115">
        <f t="shared" si="36"/>
        <v>0</v>
      </c>
      <c r="AB196" s="115">
        <f t="shared" si="37"/>
        <v>0</v>
      </c>
      <c r="AC196" s="121">
        <f t="shared" si="38"/>
        <v>0</v>
      </c>
    </row>
    <row r="197" spans="1:29" ht="15.75">
      <c r="A197" s="256"/>
      <c r="B197" s="134" t="s">
        <v>50</v>
      </c>
      <c r="C197" s="97">
        <v>128365770.88999988</v>
      </c>
      <c r="D197" s="98"/>
      <c r="E197" s="99">
        <f t="shared" si="27"/>
        <v>128365770.88999988</v>
      </c>
      <c r="F197" s="97">
        <v>537277.85999999975</v>
      </c>
      <c r="G197" s="98"/>
      <c r="H197" s="99">
        <f t="shared" si="28"/>
        <v>537277.85999999975</v>
      </c>
      <c r="I197" s="97">
        <v>0</v>
      </c>
      <c r="J197" s="98"/>
      <c r="K197" s="99">
        <f t="shared" si="29"/>
        <v>0</v>
      </c>
      <c r="L197" s="97">
        <v>253040.22</v>
      </c>
      <c r="M197" s="98"/>
      <c r="N197" s="99">
        <f t="shared" si="30"/>
        <v>253040.22</v>
      </c>
      <c r="O197" s="97">
        <v>284407.86</v>
      </c>
      <c r="P197" s="98"/>
      <c r="Q197" s="99">
        <f t="shared" si="31"/>
        <v>284407.86</v>
      </c>
      <c r="R197" s="97">
        <v>124999308.72999988</v>
      </c>
      <c r="S197" s="98"/>
      <c r="T197" s="99">
        <f t="shared" si="32"/>
        <v>124999308.72999988</v>
      </c>
      <c r="U197" s="222">
        <f t="shared" si="39"/>
        <v>0</v>
      </c>
      <c r="W197" s="134" t="s">
        <v>50</v>
      </c>
      <c r="X197" s="118">
        <f t="shared" si="33"/>
        <v>0</v>
      </c>
      <c r="Y197" s="119">
        <f t="shared" si="34"/>
        <v>0</v>
      </c>
      <c r="Z197" s="119">
        <f t="shared" si="35"/>
        <v>0</v>
      </c>
      <c r="AA197" s="119">
        <f t="shared" si="36"/>
        <v>0</v>
      </c>
      <c r="AB197" s="119">
        <f t="shared" si="37"/>
        <v>0</v>
      </c>
      <c r="AC197" s="124">
        <f t="shared" si="38"/>
        <v>0</v>
      </c>
    </row>
    <row r="198" spans="1:29" ht="15.75" customHeight="1">
      <c r="A198" s="254">
        <v>42672</v>
      </c>
      <c r="B198" s="133" t="s">
        <v>42</v>
      </c>
      <c r="C198" s="95"/>
      <c r="D198" s="20"/>
      <c r="E198" s="96">
        <f t="shared" si="27"/>
        <v>0</v>
      </c>
      <c r="F198" s="95"/>
      <c r="G198" s="20"/>
      <c r="H198" s="96">
        <f t="shared" si="28"/>
        <v>0</v>
      </c>
      <c r="I198" s="95"/>
      <c r="J198" s="20"/>
      <c r="K198" s="96">
        <f t="shared" si="29"/>
        <v>0</v>
      </c>
      <c r="L198" s="95"/>
      <c r="M198" s="20"/>
      <c r="N198" s="96">
        <f t="shared" si="30"/>
        <v>0</v>
      </c>
      <c r="O198" s="95"/>
      <c r="P198" s="20"/>
      <c r="Q198" s="96">
        <f t="shared" si="31"/>
        <v>0</v>
      </c>
      <c r="R198" s="95"/>
      <c r="S198" s="20"/>
      <c r="T198" s="96">
        <f t="shared" si="32"/>
        <v>0</v>
      </c>
      <c r="U198" s="221">
        <f t="shared" si="39"/>
        <v>0</v>
      </c>
      <c r="W198" s="132" t="s">
        <v>42</v>
      </c>
      <c r="X198" s="110">
        <f t="shared" si="33"/>
        <v>0</v>
      </c>
      <c r="Y198" s="111">
        <f t="shared" si="34"/>
        <v>0</v>
      </c>
      <c r="Z198" s="111">
        <f t="shared" si="35"/>
        <v>0</v>
      </c>
      <c r="AA198" s="111">
        <f t="shared" si="36"/>
        <v>0</v>
      </c>
      <c r="AB198" s="111">
        <f t="shared" si="37"/>
        <v>0</v>
      </c>
      <c r="AC198" s="123">
        <f t="shared" si="38"/>
        <v>0</v>
      </c>
    </row>
    <row r="199" spans="1:29" ht="15.75">
      <c r="A199" s="255"/>
      <c r="B199" s="133" t="s">
        <v>43</v>
      </c>
      <c r="C199" s="95"/>
      <c r="D199" s="20"/>
      <c r="E199" s="96">
        <f t="shared" si="27"/>
        <v>0</v>
      </c>
      <c r="F199" s="95"/>
      <c r="G199" s="20"/>
      <c r="H199" s="96">
        <f t="shared" si="28"/>
        <v>0</v>
      </c>
      <c r="I199" s="95"/>
      <c r="J199" s="20"/>
      <c r="K199" s="96">
        <f t="shared" si="29"/>
        <v>0</v>
      </c>
      <c r="L199" s="95"/>
      <c r="M199" s="20"/>
      <c r="N199" s="96">
        <f t="shared" si="30"/>
        <v>0</v>
      </c>
      <c r="O199" s="95"/>
      <c r="P199" s="20"/>
      <c r="Q199" s="96">
        <f t="shared" si="31"/>
        <v>0</v>
      </c>
      <c r="R199" s="95"/>
      <c r="S199" s="20"/>
      <c r="T199" s="96">
        <f t="shared" si="32"/>
        <v>0</v>
      </c>
      <c r="U199" s="221">
        <f t="shared" si="39"/>
        <v>0</v>
      </c>
      <c r="W199" s="133" t="s">
        <v>43</v>
      </c>
      <c r="X199" s="114">
        <f t="shared" si="33"/>
        <v>0</v>
      </c>
      <c r="Y199" s="115">
        <f t="shared" si="34"/>
        <v>0</v>
      </c>
      <c r="Z199" s="115">
        <f t="shared" si="35"/>
        <v>0</v>
      </c>
      <c r="AA199" s="115">
        <f t="shared" si="36"/>
        <v>0</v>
      </c>
      <c r="AB199" s="115">
        <f t="shared" si="37"/>
        <v>0</v>
      </c>
      <c r="AC199" s="121">
        <f t="shared" si="38"/>
        <v>0</v>
      </c>
    </row>
    <row r="200" spans="1:29" ht="15.75">
      <c r="A200" s="255"/>
      <c r="B200" s="104" t="s">
        <v>44</v>
      </c>
      <c r="C200" s="95"/>
      <c r="D200" s="20"/>
      <c r="E200" s="96">
        <f t="shared" si="27"/>
        <v>0</v>
      </c>
      <c r="F200" s="95"/>
      <c r="G200" s="20"/>
      <c r="H200" s="96">
        <f t="shared" si="28"/>
        <v>0</v>
      </c>
      <c r="I200" s="95"/>
      <c r="J200" s="20"/>
      <c r="K200" s="96">
        <f t="shared" si="29"/>
        <v>0</v>
      </c>
      <c r="L200" s="95"/>
      <c r="M200" s="20"/>
      <c r="N200" s="96">
        <f t="shared" si="30"/>
        <v>0</v>
      </c>
      <c r="O200" s="95"/>
      <c r="P200" s="20"/>
      <c r="Q200" s="96">
        <f t="shared" si="31"/>
        <v>0</v>
      </c>
      <c r="R200" s="95"/>
      <c r="S200" s="20"/>
      <c r="T200" s="96">
        <f t="shared" si="32"/>
        <v>0</v>
      </c>
      <c r="U200" s="221">
        <f t="shared" si="39"/>
        <v>0</v>
      </c>
      <c r="W200" s="104" t="s">
        <v>44</v>
      </c>
      <c r="X200" s="114">
        <f t="shared" si="33"/>
        <v>0</v>
      </c>
      <c r="Y200" s="115">
        <f t="shared" si="34"/>
        <v>0</v>
      </c>
      <c r="Z200" s="115">
        <f t="shared" si="35"/>
        <v>0</v>
      </c>
      <c r="AA200" s="115">
        <f t="shared" si="36"/>
        <v>0</v>
      </c>
      <c r="AB200" s="115">
        <f t="shared" si="37"/>
        <v>0</v>
      </c>
      <c r="AC200" s="121">
        <f t="shared" si="38"/>
        <v>0</v>
      </c>
    </row>
    <row r="201" spans="1:29" ht="15.75">
      <c r="A201" s="255"/>
      <c r="B201" s="133" t="s">
        <v>45</v>
      </c>
      <c r="C201" s="95">
        <v>76020870.109999999</v>
      </c>
      <c r="D201" s="20"/>
      <c r="E201" s="96">
        <f t="shared" ref="E201:E224" si="40">C201-D201</f>
        <v>76020870.109999999</v>
      </c>
      <c r="F201" s="95">
        <v>333.27</v>
      </c>
      <c r="G201" s="20"/>
      <c r="H201" s="96">
        <f t="shared" ref="H201:H224" si="41">F201-G201</f>
        <v>333.27</v>
      </c>
      <c r="I201" s="95">
        <v>5770.85</v>
      </c>
      <c r="J201" s="20"/>
      <c r="K201" s="96">
        <f t="shared" ref="K201:K224" si="42">I201-J201</f>
        <v>5770.85</v>
      </c>
      <c r="L201" s="95">
        <v>75855.75</v>
      </c>
      <c r="M201" s="20"/>
      <c r="N201" s="96">
        <f t="shared" ref="N201:N224" si="43">L201-M201</f>
        <v>75855.75</v>
      </c>
      <c r="O201" s="95">
        <v>66268.75</v>
      </c>
      <c r="P201" s="20"/>
      <c r="Q201" s="96">
        <f t="shared" ref="Q201:Q224" si="44">O201-P201</f>
        <v>66268.75</v>
      </c>
      <c r="R201" s="95">
        <v>75239980.939999998</v>
      </c>
      <c r="S201" s="20"/>
      <c r="T201" s="96">
        <f t="shared" si="32"/>
        <v>75239980.939999998</v>
      </c>
      <c r="U201" s="221">
        <f t="shared" si="39"/>
        <v>0</v>
      </c>
      <c r="W201" s="133" t="s">
        <v>45</v>
      </c>
      <c r="X201" s="114">
        <f t="shared" si="33"/>
        <v>0</v>
      </c>
      <c r="Y201" s="115">
        <f t="shared" si="34"/>
        <v>0</v>
      </c>
      <c r="Z201" s="115">
        <f t="shared" si="35"/>
        <v>0</v>
      </c>
      <c r="AA201" s="115">
        <f t="shared" si="36"/>
        <v>0</v>
      </c>
      <c r="AB201" s="115">
        <f t="shared" si="37"/>
        <v>0</v>
      </c>
      <c r="AC201" s="121">
        <f t="shared" si="38"/>
        <v>0</v>
      </c>
    </row>
    <row r="202" spans="1:29" ht="15.75">
      <c r="A202" s="255"/>
      <c r="B202" s="133" t="s">
        <v>46</v>
      </c>
      <c r="C202" s="95"/>
      <c r="D202" s="20"/>
      <c r="E202" s="96">
        <f t="shared" si="40"/>
        <v>0</v>
      </c>
      <c r="F202" s="95"/>
      <c r="G202" s="20"/>
      <c r="H202" s="96">
        <f t="shared" si="41"/>
        <v>0</v>
      </c>
      <c r="I202" s="95"/>
      <c r="J202" s="20"/>
      <c r="K202" s="96">
        <f t="shared" si="42"/>
        <v>0</v>
      </c>
      <c r="L202" s="95"/>
      <c r="M202" s="20"/>
      <c r="N202" s="96">
        <f t="shared" si="43"/>
        <v>0</v>
      </c>
      <c r="O202" s="95"/>
      <c r="P202" s="20"/>
      <c r="Q202" s="96">
        <f t="shared" si="44"/>
        <v>0</v>
      </c>
      <c r="R202" s="95"/>
      <c r="S202" s="20"/>
      <c r="T202" s="96">
        <f t="shared" ref="T202:T215" si="45">R202-S202</f>
        <v>0</v>
      </c>
      <c r="U202" s="221">
        <f t="shared" si="39"/>
        <v>0</v>
      </c>
      <c r="W202" s="133" t="s">
        <v>46</v>
      </c>
      <c r="X202" s="114">
        <f t="shared" ref="X202:X215" si="46">+IF(AND(C202&lt;&gt;0,D202&lt;&gt;0,OR(E202&gt;100,E202&lt;-100)),1,0)</f>
        <v>0</v>
      </c>
      <c r="Y202" s="115">
        <f t="shared" ref="Y202:Y215" si="47">+IF(AND(F202&lt;&gt;0,G202&lt;&gt;0,OR(H202&gt;100,H202&lt;-100)),1,0)</f>
        <v>0</v>
      </c>
      <c r="Z202" s="115">
        <f t="shared" ref="Z202:Z215" si="48">+IF(AND(I202&lt;&gt;0,J202&lt;&gt;0,OR(K202&gt;100,K202&lt;-100)),1,0)</f>
        <v>0</v>
      </c>
      <c r="AA202" s="115">
        <f t="shared" ref="AA202:AA215" si="49">+IF(AND(L202&lt;&gt;0,M202&lt;&gt;0,OR(N202&gt;100,N202&lt;-100)),1,0)</f>
        <v>0</v>
      </c>
      <c r="AB202" s="115">
        <f t="shared" ref="AB202:AB215" si="50">+IF(AND(O202&lt;&gt;0,P202&lt;&gt;0,OR(Q202&gt;100,Q202&lt;-100)),1,0)</f>
        <v>0</v>
      </c>
      <c r="AC202" s="121">
        <f t="shared" ref="AC202:AC215" si="51">+IF(AND(R202&lt;&gt;0,S202&lt;&gt;0,OR(T202&gt;100,T202&lt;-100)),1,0)</f>
        <v>0</v>
      </c>
    </row>
    <row r="203" spans="1:29" ht="15.75">
      <c r="A203" s="255"/>
      <c r="B203" s="133" t="s">
        <v>47</v>
      </c>
      <c r="C203" s="95"/>
      <c r="D203" s="20"/>
      <c r="E203" s="96">
        <f t="shared" si="40"/>
        <v>0</v>
      </c>
      <c r="F203" s="95"/>
      <c r="G203" s="20"/>
      <c r="H203" s="96">
        <f t="shared" si="41"/>
        <v>0</v>
      </c>
      <c r="I203" s="95"/>
      <c r="J203" s="20"/>
      <c r="K203" s="96">
        <f t="shared" si="42"/>
        <v>0</v>
      </c>
      <c r="L203" s="95"/>
      <c r="M203" s="20"/>
      <c r="N203" s="96">
        <f t="shared" si="43"/>
        <v>0</v>
      </c>
      <c r="O203" s="95"/>
      <c r="P203" s="20"/>
      <c r="Q203" s="96">
        <f t="shared" si="44"/>
        <v>0</v>
      </c>
      <c r="R203" s="95"/>
      <c r="S203" s="20"/>
      <c r="T203" s="96">
        <f t="shared" si="45"/>
        <v>0</v>
      </c>
      <c r="U203" s="221">
        <f t="shared" si="39"/>
        <v>0</v>
      </c>
      <c r="W203" s="133" t="s">
        <v>47</v>
      </c>
      <c r="X203" s="114">
        <f t="shared" si="46"/>
        <v>0</v>
      </c>
      <c r="Y203" s="115">
        <f t="shared" si="47"/>
        <v>0</v>
      </c>
      <c r="Z203" s="115">
        <f t="shared" si="48"/>
        <v>0</v>
      </c>
      <c r="AA203" s="115">
        <f t="shared" si="49"/>
        <v>0</v>
      </c>
      <c r="AB203" s="115">
        <f t="shared" si="50"/>
        <v>0</v>
      </c>
      <c r="AC203" s="121">
        <f t="shared" si="51"/>
        <v>0</v>
      </c>
    </row>
    <row r="204" spans="1:29" ht="15.75">
      <c r="A204" s="255"/>
      <c r="B204" s="133" t="s">
        <v>48</v>
      </c>
      <c r="C204" s="95"/>
      <c r="D204" s="20"/>
      <c r="E204" s="96">
        <f t="shared" si="40"/>
        <v>0</v>
      </c>
      <c r="F204" s="95"/>
      <c r="G204" s="20"/>
      <c r="H204" s="96">
        <f t="shared" si="41"/>
        <v>0</v>
      </c>
      <c r="I204" s="95"/>
      <c r="J204" s="20"/>
      <c r="K204" s="96">
        <f t="shared" si="42"/>
        <v>0</v>
      </c>
      <c r="L204" s="95"/>
      <c r="M204" s="20"/>
      <c r="N204" s="96">
        <f t="shared" si="43"/>
        <v>0</v>
      </c>
      <c r="O204" s="95"/>
      <c r="P204" s="20"/>
      <c r="Q204" s="96">
        <f t="shared" si="44"/>
        <v>0</v>
      </c>
      <c r="R204" s="95"/>
      <c r="S204" s="20"/>
      <c r="T204" s="96">
        <f t="shared" si="45"/>
        <v>0</v>
      </c>
      <c r="U204" s="221">
        <f t="shared" si="39"/>
        <v>0</v>
      </c>
      <c r="W204" s="133" t="s">
        <v>48</v>
      </c>
      <c r="X204" s="114">
        <f t="shared" si="46"/>
        <v>0</v>
      </c>
      <c r="Y204" s="115">
        <f t="shared" si="47"/>
        <v>0</v>
      </c>
      <c r="Z204" s="115">
        <f t="shared" si="48"/>
        <v>0</v>
      </c>
      <c r="AA204" s="115">
        <f t="shared" si="49"/>
        <v>0</v>
      </c>
      <c r="AB204" s="115">
        <f t="shared" si="50"/>
        <v>0</v>
      </c>
      <c r="AC204" s="121">
        <f t="shared" si="51"/>
        <v>0</v>
      </c>
    </row>
    <row r="205" spans="1:29" ht="15.75">
      <c r="A205" s="255"/>
      <c r="B205" s="133" t="s">
        <v>49</v>
      </c>
      <c r="C205" s="95">
        <v>130711900.68999943</v>
      </c>
      <c r="D205" s="20"/>
      <c r="E205" s="96">
        <f t="shared" si="40"/>
        <v>130711900.68999943</v>
      </c>
      <c r="F205" s="95">
        <v>0</v>
      </c>
      <c r="G205" s="20"/>
      <c r="H205" s="96">
        <f t="shared" si="41"/>
        <v>0</v>
      </c>
      <c r="I205" s="95">
        <v>0</v>
      </c>
      <c r="J205" s="20"/>
      <c r="K205" s="96">
        <f t="shared" si="42"/>
        <v>0</v>
      </c>
      <c r="L205" s="95">
        <v>0</v>
      </c>
      <c r="M205" s="20"/>
      <c r="N205" s="96">
        <f t="shared" si="43"/>
        <v>0</v>
      </c>
      <c r="O205" s="95">
        <v>0</v>
      </c>
      <c r="P205" s="20"/>
      <c r="Q205" s="96">
        <f t="shared" si="44"/>
        <v>0</v>
      </c>
      <c r="R205" s="95">
        <v>130103498.78999943</v>
      </c>
      <c r="S205" s="20"/>
      <c r="T205" s="96">
        <f t="shared" si="45"/>
        <v>130103498.78999943</v>
      </c>
      <c r="U205" s="221">
        <f t="shared" si="39"/>
        <v>0</v>
      </c>
      <c r="W205" s="133" t="s">
        <v>49</v>
      </c>
      <c r="X205" s="114">
        <f t="shared" si="46"/>
        <v>0</v>
      </c>
      <c r="Y205" s="115">
        <f t="shared" si="47"/>
        <v>0</v>
      </c>
      <c r="Z205" s="115">
        <f t="shared" si="48"/>
        <v>0</v>
      </c>
      <c r="AA205" s="115">
        <f t="shared" si="49"/>
        <v>0</v>
      </c>
      <c r="AB205" s="115">
        <f t="shared" si="50"/>
        <v>0</v>
      </c>
      <c r="AC205" s="121">
        <f t="shared" si="51"/>
        <v>0</v>
      </c>
    </row>
    <row r="206" spans="1:29" ht="15.75">
      <c r="A206" s="256"/>
      <c r="B206" s="133" t="s">
        <v>50</v>
      </c>
      <c r="C206" s="95">
        <v>124999308.72999988</v>
      </c>
      <c r="D206" s="20"/>
      <c r="E206" s="96">
        <f t="shared" si="40"/>
        <v>124999308.72999988</v>
      </c>
      <c r="F206" s="95">
        <v>5317.1</v>
      </c>
      <c r="G206" s="20"/>
      <c r="H206" s="96">
        <f t="shared" si="41"/>
        <v>5317.1</v>
      </c>
      <c r="I206" s="95">
        <v>0</v>
      </c>
      <c r="J206" s="20"/>
      <c r="K206" s="96">
        <f t="shared" si="42"/>
        <v>0</v>
      </c>
      <c r="L206" s="95">
        <v>100740.90000000001</v>
      </c>
      <c r="M206" s="20"/>
      <c r="N206" s="96">
        <f t="shared" si="43"/>
        <v>100740.90000000001</v>
      </c>
      <c r="O206" s="95">
        <v>2065.8000000000002</v>
      </c>
      <c r="P206" s="20"/>
      <c r="Q206" s="96">
        <f t="shared" si="44"/>
        <v>2065.8000000000002</v>
      </c>
      <c r="R206" s="95">
        <v>123619906.85999987</v>
      </c>
      <c r="S206" s="20"/>
      <c r="T206" s="96">
        <f t="shared" si="45"/>
        <v>123619906.85999987</v>
      </c>
      <c r="U206" s="221">
        <f t="shared" si="39"/>
        <v>0</v>
      </c>
      <c r="W206" s="134" t="s">
        <v>50</v>
      </c>
      <c r="X206" s="118">
        <f t="shared" si="46"/>
        <v>0</v>
      </c>
      <c r="Y206" s="119">
        <f t="shared" si="47"/>
        <v>0</v>
      </c>
      <c r="Z206" s="119">
        <f t="shared" si="48"/>
        <v>0</v>
      </c>
      <c r="AA206" s="119">
        <f t="shared" si="49"/>
        <v>0</v>
      </c>
      <c r="AB206" s="119">
        <f t="shared" si="50"/>
        <v>0</v>
      </c>
      <c r="AC206" s="124">
        <f t="shared" si="51"/>
        <v>0</v>
      </c>
    </row>
    <row r="207" spans="1:29" ht="15.75" customHeight="1">
      <c r="A207" s="254">
        <v>42673</v>
      </c>
      <c r="B207" s="132" t="s">
        <v>42</v>
      </c>
      <c r="C207" s="92">
        <v>68829459.789999321</v>
      </c>
      <c r="D207" s="93"/>
      <c r="E207" s="94">
        <f t="shared" si="40"/>
        <v>68829459.789999321</v>
      </c>
      <c r="F207" s="92">
        <v>1267736.9500000007</v>
      </c>
      <c r="G207" s="93"/>
      <c r="H207" s="94">
        <f t="shared" si="41"/>
        <v>1267736.9500000007</v>
      </c>
      <c r="I207" s="92">
        <v>0</v>
      </c>
      <c r="J207" s="93"/>
      <c r="K207" s="94">
        <f t="shared" si="42"/>
        <v>0</v>
      </c>
      <c r="L207" s="92">
        <v>284702.20000000013</v>
      </c>
      <c r="M207" s="93"/>
      <c r="N207" s="94">
        <f t="shared" si="43"/>
        <v>284702.20000000013</v>
      </c>
      <c r="O207" s="92">
        <v>394257.36999999994</v>
      </c>
      <c r="P207" s="93"/>
      <c r="Q207" s="94">
        <f t="shared" si="44"/>
        <v>394257.36999999994</v>
      </c>
      <c r="R207" s="92">
        <v>64614907.889999315</v>
      </c>
      <c r="S207" s="93"/>
      <c r="T207" s="94">
        <f t="shared" si="45"/>
        <v>64614907.889999315</v>
      </c>
      <c r="U207" s="220">
        <f t="shared" si="39"/>
        <v>0</v>
      </c>
      <c r="W207" s="132" t="s">
        <v>42</v>
      </c>
      <c r="X207" s="114">
        <f t="shared" si="46"/>
        <v>0</v>
      </c>
      <c r="Y207" s="115">
        <f t="shared" si="47"/>
        <v>0</v>
      </c>
      <c r="Z207" s="115">
        <f t="shared" si="48"/>
        <v>0</v>
      </c>
      <c r="AA207" s="115">
        <f t="shared" si="49"/>
        <v>0</v>
      </c>
      <c r="AB207" s="115">
        <f t="shared" si="50"/>
        <v>0</v>
      </c>
      <c r="AC207" s="121">
        <f t="shared" si="51"/>
        <v>0</v>
      </c>
    </row>
    <row r="208" spans="1:29" ht="15.75">
      <c r="A208" s="255"/>
      <c r="B208" s="133" t="s">
        <v>43</v>
      </c>
      <c r="C208" s="95">
        <v>63550564.680000208</v>
      </c>
      <c r="D208" s="20"/>
      <c r="E208" s="96">
        <f t="shared" si="40"/>
        <v>63550564.680000208</v>
      </c>
      <c r="F208" s="95">
        <v>345986.85000000003</v>
      </c>
      <c r="G208" s="20"/>
      <c r="H208" s="96">
        <f t="shared" si="41"/>
        <v>345986.85000000003</v>
      </c>
      <c r="I208" s="95">
        <v>3123479.630000005</v>
      </c>
      <c r="J208" s="20"/>
      <c r="K208" s="96">
        <f t="shared" si="42"/>
        <v>3123479.630000005</v>
      </c>
      <c r="L208" s="95">
        <v>113141.04999999999</v>
      </c>
      <c r="M208" s="20"/>
      <c r="N208" s="96">
        <f t="shared" si="43"/>
        <v>113141.04999999999</v>
      </c>
      <c r="O208" s="95">
        <v>5481.59</v>
      </c>
      <c r="P208" s="20"/>
      <c r="Q208" s="96">
        <f t="shared" si="44"/>
        <v>5481.59</v>
      </c>
      <c r="R208" s="95">
        <v>65570929.620000213</v>
      </c>
      <c r="S208" s="20"/>
      <c r="T208" s="96">
        <f t="shared" si="45"/>
        <v>65570929.620000213</v>
      </c>
      <c r="U208" s="221">
        <f t="shared" si="39"/>
        <v>0</v>
      </c>
      <c r="W208" s="133" t="s">
        <v>43</v>
      </c>
      <c r="X208" s="114">
        <f t="shared" si="46"/>
        <v>0</v>
      </c>
      <c r="Y208" s="115">
        <f t="shared" si="47"/>
        <v>0</v>
      </c>
      <c r="Z208" s="115">
        <f t="shared" si="48"/>
        <v>0</v>
      </c>
      <c r="AA208" s="115">
        <f t="shared" si="49"/>
        <v>0</v>
      </c>
      <c r="AB208" s="115">
        <f t="shared" si="50"/>
        <v>0</v>
      </c>
      <c r="AC208" s="121">
        <f t="shared" si="51"/>
        <v>0</v>
      </c>
    </row>
    <row r="209" spans="1:29" ht="15.75">
      <c r="A209" s="255"/>
      <c r="B209" s="104" t="s">
        <v>44</v>
      </c>
      <c r="C209" s="95">
        <v>114040023.25999431</v>
      </c>
      <c r="D209" s="20"/>
      <c r="E209" s="96">
        <f t="shared" si="40"/>
        <v>114040023.25999431</v>
      </c>
      <c r="F209" s="95">
        <v>709187.54</v>
      </c>
      <c r="G209" s="20"/>
      <c r="H209" s="96">
        <f t="shared" si="41"/>
        <v>709187.54</v>
      </c>
      <c r="I209" s="95">
        <v>0</v>
      </c>
      <c r="J209" s="20"/>
      <c r="K209" s="96">
        <f t="shared" si="42"/>
        <v>0</v>
      </c>
      <c r="L209" s="95">
        <v>731657.36</v>
      </c>
      <c r="M209" s="20"/>
      <c r="N209" s="96">
        <f t="shared" si="43"/>
        <v>731657.36</v>
      </c>
      <c r="O209" s="95">
        <v>617598.2699999999</v>
      </c>
      <c r="P209" s="20"/>
      <c r="Q209" s="96">
        <f t="shared" si="44"/>
        <v>617598.2699999999</v>
      </c>
      <c r="R209" s="95">
        <v>109139395.44999437</v>
      </c>
      <c r="S209" s="20"/>
      <c r="T209" s="96">
        <f t="shared" si="45"/>
        <v>109139395.44999437</v>
      </c>
      <c r="U209" s="221">
        <f t="shared" si="39"/>
        <v>0</v>
      </c>
      <c r="W209" s="104" t="s">
        <v>44</v>
      </c>
      <c r="X209" s="114">
        <f t="shared" si="46"/>
        <v>0</v>
      </c>
      <c r="Y209" s="115">
        <f t="shared" si="47"/>
        <v>0</v>
      </c>
      <c r="Z209" s="115">
        <f t="shared" si="48"/>
        <v>0</v>
      </c>
      <c r="AA209" s="115">
        <f t="shared" si="49"/>
        <v>0</v>
      </c>
      <c r="AB209" s="115">
        <f t="shared" si="50"/>
        <v>0</v>
      </c>
      <c r="AC209" s="121">
        <f t="shared" si="51"/>
        <v>0</v>
      </c>
    </row>
    <row r="210" spans="1:29" ht="15.75">
      <c r="A210" s="255"/>
      <c r="B210" s="133" t="s">
        <v>45</v>
      </c>
      <c r="C210" s="95">
        <v>75239980.939999998</v>
      </c>
      <c r="D210" s="20"/>
      <c r="E210" s="96">
        <f t="shared" si="40"/>
        <v>75239980.939999998</v>
      </c>
      <c r="F210" s="95">
        <v>334968.81999999995</v>
      </c>
      <c r="G210" s="20"/>
      <c r="H210" s="96">
        <f t="shared" si="41"/>
        <v>334968.81999999995</v>
      </c>
      <c r="I210" s="95">
        <v>11837010.919999998</v>
      </c>
      <c r="J210" s="20"/>
      <c r="K210" s="96">
        <f t="shared" si="42"/>
        <v>11837010.919999998</v>
      </c>
      <c r="L210" s="95">
        <v>130477.49</v>
      </c>
      <c r="M210" s="20"/>
      <c r="N210" s="96">
        <f t="shared" si="43"/>
        <v>130477.49</v>
      </c>
      <c r="O210" s="95">
        <v>66485.680000000008</v>
      </c>
      <c r="P210" s="20"/>
      <c r="Q210" s="96">
        <f t="shared" si="44"/>
        <v>66485.680000000008</v>
      </c>
      <c r="R210" s="95">
        <v>84725856.899999976</v>
      </c>
      <c r="S210" s="20"/>
      <c r="T210" s="96">
        <f t="shared" si="45"/>
        <v>84725856.899999976</v>
      </c>
      <c r="U210" s="221">
        <f t="shared" si="39"/>
        <v>0</v>
      </c>
      <c r="W210" s="133" t="s">
        <v>45</v>
      </c>
      <c r="X210" s="114">
        <f t="shared" si="46"/>
        <v>0</v>
      </c>
      <c r="Y210" s="115">
        <f t="shared" si="47"/>
        <v>0</v>
      </c>
      <c r="Z210" s="115">
        <f t="shared" si="48"/>
        <v>0</v>
      </c>
      <c r="AA210" s="115">
        <f t="shared" si="49"/>
        <v>0</v>
      </c>
      <c r="AB210" s="115">
        <f t="shared" si="50"/>
        <v>0</v>
      </c>
      <c r="AC210" s="121">
        <f t="shared" si="51"/>
        <v>0</v>
      </c>
    </row>
    <row r="211" spans="1:29" ht="15.75">
      <c r="A211" s="255"/>
      <c r="B211" s="133" t="s">
        <v>46</v>
      </c>
      <c r="C211" s="95">
        <v>135199537.89999822</v>
      </c>
      <c r="D211" s="20"/>
      <c r="E211" s="96">
        <f t="shared" si="40"/>
        <v>135199537.89999822</v>
      </c>
      <c r="F211" s="95">
        <v>1491319.0200000007</v>
      </c>
      <c r="G211" s="20"/>
      <c r="H211" s="96">
        <f t="shared" si="41"/>
        <v>1491319.0200000007</v>
      </c>
      <c r="I211" s="95">
        <v>10155852.50999999</v>
      </c>
      <c r="J211" s="20"/>
      <c r="K211" s="96">
        <f t="shared" si="42"/>
        <v>10155852.50999999</v>
      </c>
      <c r="L211" s="95">
        <v>448458.75</v>
      </c>
      <c r="M211" s="20"/>
      <c r="N211" s="96">
        <f t="shared" si="43"/>
        <v>448458.75</v>
      </c>
      <c r="O211" s="95">
        <v>267478.20999999996</v>
      </c>
      <c r="P211" s="20"/>
      <c r="Q211" s="96">
        <f t="shared" si="44"/>
        <v>267478.20999999996</v>
      </c>
      <c r="R211" s="95">
        <v>138680602.18999821</v>
      </c>
      <c r="S211" s="20"/>
      <c r="T211" s="96">
        <f t="shared" si="45"/>
        <v>138680602.18999821</v>
      </c>
      <c r="U211" s="221">
        <f t="shared" ref="U211:U219" si="52">IF(D211=0,0,1)</f>
        <v>0</v>
      </c>
      <c r="W211" s="133" t="s">
        <v>46</v>
      </c>
      <c r="X211" s="114">
        <f t="shared" si="46"/>
        <v>0</v>
      </c>
      <c r="Y211" s="115">
        <f t="shared" si="47"/>
        <v>0</v>
      </c>
      <c r="Z211" s="115">
        <f t="shared" si="48"/>
        <v>0</v>
      </c>
      <c r="AA211" s="115">
        <f t="shared" si="49"/>
        <v>0</v>
      </c>
      <c r="AB211" s="115">
        <f t="shared" si="50"/>
        <v>0</v>
      </c>
      <c r="AC211" s="121">
        <f t="shared" si="51"/>
        <v>0</v>
      </c>
    </row>
    <row r="212" spans="1:29" ht="15.75">
      <c r="A212" s="255"/>
      <c r="B212" s="133" t="s">
        <v>47</v>
      </c>
      <c r="C212" s="95">
        <v>39822139.250000156</v>
      </c>
      <c r="D212" s="20"/>
      <c r="E212" s="96">
        <f t="shared" si="40"/>
        <v>39822139.250000156</v>
      </c>
      <c r="F212" s="95">
        <v>624838.61000000022</v>
      </c>
      <c r="G212" s="20"/>
      <c r="H212" s="96">
        <f t="shared" si="41"/>
        <v>624838.61000000022</v>
      </c>
      <c r="I212" s="95">
        <v>0</v>
      </c>
      <c r="J212" s="20"/>
      <c r="K212" s="96">
        <f t="shared" si="42"/>
        <v>0</v>
      </c>
      <c r="L212" s="95">
        <v>43136.58</v>
      </c>
      <c r="M212" s="20"/>
      <c r="N212" s="96">
        <f t="shared" si="43"/>
        <v>43136.58</v>
      </c>
      <c r="O212" s="95">
        <v>28967.9</v>
      </c>
      <c r="P212" s="20"/>
      <c r="Q212" s="96">
        <f t="shared" si="44"/>
        <v>28967.9</v>
      </c>
      <c r="R212" s="95">
        <v>37517723.740000144</v>
      </c>
      <c r="S212" s="20"/>
      <c r="T212" s="96">
        <f t="shared" si="45"/>
        <v>37517723.740000144</v>
      </c>
      <c r="U212" s="221">
        <f t="shared" si="52"/>
        <v>0</v>
      </c>
      <c r="W212" s="133" t="s">
        <v>47</v>
      </c>
      <c r="X212" s="114">
        <f t="shared" si="46"/>
        <v>0</v>
      </c>
      <c r="Y212" s="115">
        <f t="shared" si="47"/>
        <v>0</v>
      </c>
      <c r="Z212" s="115">
        <f t="shared" si="48"/>
        <v>0</v>
      </c>
      <c r="AA212" s="115">
        <f t="shared" si="49"/>
        <v>0</v>
      </c>
      <c r="AB212" s="115">
        <f t="shared" si="50"/>
        <v>0</v>
      </c>
      <c r="AC212" s="121">
        <f t="shared" si="51"/>
        <v>0</v>
      </c>
    </row>
    <row r="213" spans="1:29" ht="15.75">
      <c r="A213" s="255"/>
      <c r="B213" s="133" t="s">
        <v>48</v>
      </c>
      <c r="C213" s="95">
        <v>131176643.32999867</v>
      </c>
      <c r="D213" s="20"/>
      <c r="E213" s="96">
        <f t="shared" si="40"/>
        <v>131176643.32999867</v>
      </c>
      <c r="F213" s="95">
        <v>1069879.1400000004</v>
      </c>
      <c r="G213" s="20"/>
      <c r="H213" s="96">
        <f t="shared" si="41"/>
        <v>1069879.1400000004</v>
      </c>
      <c r="I213" s="95">
        <v>3991049.5300000017</v>
      </c>
      <c r="J213" s="20"/>
      <c r="K213" s="96">
        <f t="shared" si="42"/>
        <v>3991049.5300000017</v>
      </c>
      <c r="L213" s="95">
        <v>145039.58000000002</v>
      </c>
      <c r="M213" s="20"/>
      <c r="N213" s="96">
        <f t="shared" si="43"/>
        <v>145039.58000000002</v>
      </c>
      <c r="O213" s="95">
        <v>147976.00999999986</v>
      </c>
      <c r="P213" s="20"/>
      <c r="Q213" s="96">
        <f t="shared" si="44"/>
        <v>147976.00999999986</v>
      </c>
      <c r="R213" s="95">
        <v>130703757.64999868</v>
      </c>
      <c r="S213" s="20"/>
      <c r="T213" s="96">
        <f t="shared" si="45"/>
        <v>130703757.64999868</v>
      </c>
      <c r="U213" s="221">
        <f t="shared" si="52"/>
        <v>0</v>
      </c>
      <c r="W213" s="133" t="s">
        <v>48</v>
      </c>
      <c r="X213" s="114">
        <f t="shared" si="46"/>
        <v>0</v>
      </c>
      <c r="Y213" s="115">
        <f t="shared" si="47"/>
        <v>0</v>
      </c>
      <c r="Z213" s="115">
        <f t="shared" si="48"/>
        <v>0</v>
      </c>
      <c r="AA213" s="115">
        <f t="shared" si="49"/>
        <v>0</v>
      </c>
      <c r="AB213" s="115">
        <f t="shared" si="50"/>
        <v>0</v>
      </c>
      <c r="AC213" s="121">
        <f t="shared" si="51"/>
        <v>0</v>
      </c>
    </row>
    <row r="214" spans="1:29" ht="15.75">
      <c r="A214" s="255"/>
      <c r="B214" s="133" t="s">
        <v>49</v>
      </c>
      <c r="C214" s="95">
        <v>130103498.78999943</v>
      </c>
      <c r="D214" s="20"/>
      <c r="E214" s="96">
        <f t="shared" si="40"/>
        <v>130103498.78999943</v>
      </c>
      <c r="F214" s="95">
        <v>1696464.7799999989</v>
      </c>
      <c r="G214" s="20"/>
      <c r="H214" s="96">
        <f t="shared" si="41"/>
        <v>1696464.7799999989</v>
      </c>
      <c r="I214" s="95">
        <v>0</v>
      </c>
      <c r="J214" s="20"/>
      <c r="K214" s="96">
        <f t="shared" si="42"/>
        <v>0</v>
      </c>
      <c r="L214" s="95">
        <v>600180.57999999996</v>
      </c>
      <c r="M214" s="20"/>
      <c r="N214" s="96">
        <f t="shared" si="43"/>
        <v>600180.57999999996</v>
      </c>
      <c r="O214" s="95">
        <v>538779.82999999996</v>
      </c>
      <c r="P214" s="20"/>
      <c r="Q214" s="96">
        <f t="shared" si="44"/>
        <v>538779.82999999996</v>
      </c>
      <c r="R214" s="95">
        <v>126762414.60999943</v>
      </c>
      <c r="S214" s="20"/>
      <c r="T214" s="96">
        <f t="shared" si="45"/>
        <v>126762414.60999943</v>
      </c>
      <c r="U214" s="221">
        <f t="shared" si="52"/>
        <v>0</v>
      </c>
      <c r="W214" s="133" t="s">
        <v>49</v>
      </c>
      <c r="X214" s="114">
        <f t="shared" si="46"/>
        <v>0</v>
      </c>
      <c r="Y214" s="115">
        <f t="shared" si="47"/>
        <v>0</v>
      </c>
      <c r="Z214" s="115">
        <f t="shared" si="48"/>
        <v>0</v>
      </c>
      <c r="AA214" s="115">
        <f t="shared" si="49"/>
        <v>0</v>
      </c>
      <c r="AB214" s="115">
        <f t="shared" si="50"/>
        <v>0</v>
      </c>
      <c r="AC214" s="121">
        <f t="shared" si="51"/>
        <v>0</v>
      </c>
    </row>
    <row r="215" spans="1:29" ht="15.75">
      <c r="A215" s="256"/>
      <c r="B215" s="134" t="s">
        <v>50</v>
      </c>
      <c r="C215" s="97">
        <v>123619906.85999987</v>
      </c>
      <c r="D215" s="98"/>
      <c r="E215" s="99">
        <f t="shared" si="40"/>
        <v>123619906.85999987</v>
      </c>
      <c r="F215" s="97">
        <v>1098171.7099999995</v>
      </c>
      <c r="G215" s="98"/>
      <c r="H215" s="99">
        <f t="shared" si="41"/>
        <v>1098171.7099999995</v>
      </c>
      <c r="I215" s="97">
        <v>13682327.420000007</v>
      </c>
      <c r="J215" s="98"/>
      <c r="K215" s="99">
        <f t="shared" si="42"/>
        <v>13682327.420000007</v>
      </c>
      <c r="L215" s="97">
        <v>1231099.5200000005</v>
      </c>
      <c r="M215" s="98"/>
      <c r="N215" s="99">
        <f t="shared" si="43"/>
        <v>1231099.5200000005</v>
      </c>
      <c r="O215" s="97">
        <v>543858.51999999979</v>
      </c>
      <c r="P215" s="98"/>
      <c r="Q215" s="99">
        <f t="shared" si="44"/>
        <v>543858.51999999979</v>
      </c>
      <c r="R215" s="97">
        <v>133654257.18999992</v>
      </c>
      <c r="S215" s="98"/>
      <c r="T215" s="99">
        <f t="shared" si="45"/>
        <v>133654257.18999992</v>
      </c>
      <c r="U215" s="222">
        <f t="shared" si="52"/>
        <v>0</v>
      </c>
      <c r="W215" s="134" t="s">
        <v>50</v>
      </c>
      <c r="X215" s="118">
        <f t="shared" si="46"/>
        <v>0</v>
      </c>
      <c r="Y215" s="119">
        <f t="shared" si="47"/>
        <v>0</v>
      </c>
      <c r="Z215" s="119">
        <f t="shared" si="48"/>
        <v>0</v>
      </c>
      <c r="AA215" s="119">
        <f t="shared" si="49"/>
        <v>0</v>
      </c>
      <c r="AB215" s="119">
        <f t="shared" si="50"/>
        <v>0</v>
      </c>
      <c r="AC215" s="124">
        <f t="shared" si="51"/>
        <v>0</v>
      </c>
    </row>
    <row r="216" spans="1:29" ht="15.75">
      <c r="A216" s="254">
        <v>42674</v>
      </c>
      <c r="B216" s="132" t="s">
        <v>42</v>
      </c>
      <c r="C216" s="92">
        <v>64614907.889999315</v>
      </c>
      <c r="D216" s="93"/>
      <c r="E216" s="94">
        <f t="shared" si="40"/>
        <v>64614907.889999315</v>
      </c>
      <c r="F216" s="92">
        <v>890268.14999999991</v>
      </c>
      <c r="G216" s="93"/>
      <c r="H216" s="94">
        <f t="shared" si="41"/>
        <v>890268.14999999991</v>
      </c>
      <c r="I216" s="92">
        <v>8195980.9200000037</v>
      </c>
      <c r="J216" s="93"/>
      <c r="K216" s="94">
        <f t="shared" si="42"/>
        <v>8195980.9200000037</v>
      </c>
      <c r="L216" s="92">
        <v>52920.539999999994</v>
      </c>
      <c r="M216" s="93"/>
      <c r="N216" s="94">
        <f t="shared" si="43"/>
        <v>52920.539999999994</v>
      </c>
      <c r="O216" s="92">
        <v>0</v>
      </c>
      <c r="P216" s="93"/>
      <c r="Q216" s="94">
        <f t="shared" si="44"/>
        <v>0</v>
      </c>
      <c r="R216" s="92">
        <v>70071231.62999931</v>
      </c>
      <c r="S216" s="93"/>
      <c r="T216" s="94">
        <f t="shared" ref="T216:T224" si="53">R216-S216</f>
        <v>70071231.62999931</v>
      </c>
      <c r="U216" s="220">
        <f t="shared" si="52"/>
        <v>0</v>
      </c>
      <c r="W216" s="132" t="s">
        <v>42</v>
      </c>
      <c r="X216" s="114">
        <f t="shared" ref="X216:X224" si="54">+IF(AND(C216&lt;&gt;0,D216&lt;&gt;0,OR(E216&gt;100,E216&lt;-100)),1,0)</f>
        <v>0</v>
      </c>
      <c r="Y216" s="115">
        <f t="shared" ref="Y216:Y224" si="55">+IF(AND(F216&lt;&gt;0,G216&lt;&gt;0,OR(H216&gt;100,H216&lt;-100)),1,0)</f>
        <v>0</v>
      </c>
      <c r="Z216" s="115">
        <f t="shared" ref="Z216:Z224" si="56">+IF(AND(I216&lt;&gt;0,J216&lt;&gt;0,OR(K216&gt;100,K216&lt;-100)),1,0)</f>
        <v>0</v>
      </c>
      <c r="AA216" s="115">
        <f t="shared" ref="AA216:AA224" si="57">+IF(AND(L216&lt;&gt;0,M216&lt;&gt;0,OR(N216&gt;100,N216&lt;-100)),1,0)</f>
        <v>0</v>
      </c>
      <c r="AB216" s="115">
        <f t="shared" ref="AB216:AB224" si="58">+IF(AND(O216&lt;&gt;0,P216&lt;&gt;0,OR(Q216&gt;100,Q216&lt;-100)),1,0)</f>
        <v>0</v>
      </c>
      <c r="AC216" s="121">
        <f t="shared" ref="AC216:AC224" si="59">+IF(AND(R216&lt;&gt;0,S216&lt;&gt;0,OR(T216&gt;100,T216&lt;-100)),1,0)</f>
        <v>0</v>
      </c>
    </row>
    <row r="217" spans="1:29" ht="15.75">
      <c r="A217" s="239"/>
      <c r="B217" s="133" t="s">
        <v>43</v>
      </c>
      <c r="C217" s="95">
        <v>65570929.620000213</v>
      </c>
      <c r="D217" s="20"/>
      <c r="E217" s="96">
        <f t="shared" si="40"/>
        <v>65570929.620000213</v>
      </c>
      <c r="F217" s="95">
        <v>174391.9</v>
      </c>
      <c r="G217" s="20"/>
      <c r="H217" s="96">
        <f t="shared" si="41"/>
        <v>174391.9</v>
      </c>
      <c r="I217" s="95">
        <v>0</v>
      </c>
      <c r="J217" s="20"/>
      <c r="K217" s="96">
        <f t="shared" si="42"/>
        <v>0</v>
      </c>
      <c r="L217" s="95">
        <v>72209.440000000002</v>
      </c>
      <c r="M217" s="20"/>
      <c r="N217" s="96">
        <f t="shared" si="43"/>
        <v>72209.440000000002</v>
      </c>
      <c r="O217" s="95">
        <v>1307.43</v>
      </c>
      <c r="P217" s="20"/>
      <c r="Q217" s="96">
        <f t="shared" si="44"/>
        <v>1307.43</v>
      </c>
      <c r="R217" s="95">
        <v>64386202.96000021</v>
      </c>
      <c r="S217" s="20"/>
      <c r="T217" s="96">
        <f t="shared" si="53"/>
        <v>64386202.96000021</v>
      </c>
      <c r="U217" s="221">
        <f t="shared" si="52"/>
        <v>0</v>
      </c>
      <c r="W217" s="133" t="s">
        <v>43</v>
      </c>
      <c r="X217" s="114">
        <f t="shared" si="54"/>
        <v>0</v>
      </c>
      <c r="Y217" s="115">
        <f t="shared" si="55"/>
        <v>0</v>
      </c>
      <c r="Z217" s="115">
        <f t="shared" si="56"/>
        <v>0</v>
      </c>
      <c r="AA217" s="115">
        <f t="shared" si="57"/>
        <v>0</v>
      </c>
      <c r="AB217" s="115">
        <f t="shared" si="58"/>
        <v>0</v>
      </c>
      <c r="AC217" s="121">
        <f t="shared" si="59"/>
        <v>0</v>
      </c>
    </row>
    <row r="218" spans="1:29" ht="15.75">
      <c r="A218" s="239"/>
      <c r="B218" s="104" t="s">
        <v>44</v>
      </c>
      <c r="C218" s="95">
        <v>109139395.44999437</v>
      </c>
      <c r="D218" s="20"/>
      <c r="E218" s="96">
        <f t="shared" si="40"/>
        <v>109139395.44999437</v>
      </c>
      <c r="F218" s="95">
        <v>599980.9</v>
      </c>
      <c r="G218" s="20"/>
      <c r="H218" s="96">
        <f t="shared" si="41"/>
        <v>599980.9</v>
      </c>
      <c r="I218" s="95">
        <v>0</v>
      </c>
      <c r="J218" s="20"/>
      <c r="K218" s="96">
        <f t="shared" si="42"/>
        <v>0</v>
      </c>
      <c r="L218" s="95">
        <v>148129.73000000007</v>
      </c>
      <c r="M218" s="20"/>
      <c r="N218" s="96">
        <f t="shared" si="43"/>
        <v>148129.73000000007</v>
      </c>
      <c r="O218" s="95">
        <v>131024.23</v>
      </c>
      <c r="P218" s="20"/>
      <c r="Q218" s="96">
        <f t="shared" si="44"/>
        <v>131024.23</v>
      </c>
      <c r="R218" s="95">
        <v>106130010.18999438</v>
      </c>
      <c r="S218" s="20"/>
      <c r="T218" s="96">
        <f t="shared" si="53"/>
        <v>106130010.18999438</v>
      </c>
      <c r="U218" s="221">
        <f t="shared" si="52"/>
        <v>0</v>
      </c>
      <c r="W218" s="104" t="s">
        <v>44</v>
      </c>
      <c r="X218" s="114">
        <f t="shared" si="54"/>
        <v>0</v>
      </c>
      <c r="Y218" s="115">
        <f t="shared" si="55"/>
        <v>0</v>
      </c>
      <c r="Z218" s="115">
        <f t="shared" si="56"/>
        <v>0</v>
      </c>
      <c r="AA218" s="115">
        <f t="shared" si="57"/>
        <v>0</v>
      </c>
      <c r="AB218" s="115">
        <f t="shared" si="58"/>
        <v>0</v>
      </c>
      <c r="AC218" s="121">
        <f t="shared" si="59"/>
        <v>0</v>
      </c>
    </row>
    <row r="219" spans="1:29" ht="15.75">
      <c r="A219" s="239"/>
      <c r="B219" s="133" t="s">
        <v>45</v>
      </c>
      <c r="C219" s="95">
        <v>84725856.899999976</v>
      </c>
      <c r="D219" s="20"/>
      <c r="E219" s="96">
        <f t="shared" si="40"/>
        <v>84725856.899999976</v>
      </c>
      <c r="F219" s="95">
        <v>247984.06999999998</v>
      </c>
      <c r="G219" s="20"/>
      <c r="H219" s="96">
        <f t="shared" si="41"/>
        <v>247984.06999999998</v>
      </c>
      <c r="I219" s="95">
        <v>0</v>
      </c>
      <c r="J219" s="20"/>
      <c r="K219" s="96">
        <f t="shared" si="42"/>
        <v>0</v>
      </c>
      <c r="L219" s="95">
        <v>219945.97</v>
      </c>
      <c r="M219" s="20"/>
      <c r="N219" s="96">
        <f t="shared" si="43"/>
        <v>219945.97</v>
      </c>
      <c r="O219" s="95">
        <v>479294.25999999995</v>
      </c>
      <c r="P219" s="20"/>
      <c r="Q219" s="96">
        <f t="shared" si="44"/>
        <v>479294.25999999995</v>
      </c>
      <c r="R219" s="95">
        <v>81908098.579999983</v>
      </c>
      <c r="S219" s="20"/>
      <c r="T219" s="96">
        <f t="shared" si="53"/>
        <v>81908098.579999983</v>
      </c>
      <c r="U219" s="221">
        <f t="shared" si="52"/>
        <v>0</v>
      </c>
      <c r="W219" s="133" t="s">
        <v>45</v>
      </c>
      <c r="X219" s="114">
        <f t="shared" si="54"/>
        <v>0</v>
      </c>
      <c r="Y219" s="115">
        <f t="shared" si="55"/>
        <v>0</v>
      </c>
      <c r="Z219" s="115">
        <f t="shared" si="56"/>
        <v>0</v>
      </c>
      <c r="AA219" s="115">
        <f t="shared" si="57"/>
        <v>0</v>
      </c>
      <c r="AB219" s="115">
        <f t="shared" si="58"/>
        <v>0</v>
      </c>
      <c r="AC219" s="121">
        <f t="shared" si="59"/>
        <v>0</v>
      </c>
    </row>
    <row r="220" spans="1:29" ht="15.75">
      <c r="A220" s="239"/>
      <c r="B220" s="133" t="s">
        <v>46</v>
      </c>
      <c r="C220" s="95">
        <v>138680602.18999821</v>
      </c>
      <c r="D220" s="20"/>
      <c r="E220" s="96">
        <f t="shared" si="40"/>
        <v>138680602.18999821</v>
      </c>
      <c r="F220" s="95">
        <v>452046.64</v>
      </c>
      <c r="G220" s="20"/>
      <c r="H220" s="96">
        <f t="shared" si="41"/>
        <v>452046.64</v>
      </c>
      <c r="I220" s="95">
        <v>6657793.3599999938</v>
      </c>
      <c r="J220" s="20"/>
      <c r="K220" s="96">
        <f t="shared" si="42"/>
        <v>6657793.3599999938</v>
      </c>
      <c r="L220" s="95">
        <v>129800.54000000001</v>
      </c>
      <c r="M220" s="20"/>
      <c r="N220" s="96">
        <f t="shared" si="43"/>
        <v>129800.54000000001</v>
      </c>
      <c r="O220" s="95">
        <v>2367.79</v>
      </c>
      <c r="P220" s="20"/>
      <c r="Q220" s="96">
        <f t="shared" si="44"/>
        <v>2367.79</v>
      </c>
      <c r="R220" s="95">
        <v>142650916.68999821</v>
      </c>
      <c r="S220" s="20"/>
      <c r="T220" s="96">
        <f t="shared" si="53"/>
        <v>142650916.68999821</v>
      </c>
      <c r="U220" s="221">
        <f t="shared" ref="U220:U224" si="60">IF(D220=0,0,1)</f>
        <v>0</v>
      </c>
      <c r="W220" s="133" t="s">
        <v>46</v>
      </c>
      <c r="X220" s="114">
        <f t="shared" si="54"/>
        <v>0</v>
      </c>
      <c r="Y220" s="115">
        <f t="shared" si="55"/>
        <v>0</v>
      </c>
      <c r="Z220" s="115">
        <f t="shared" si="56"/>
        <v>0</v>
      </c>
      <c r="AA220" s="115">
        <f t="shared" si="57"/>
        <v>0</v>
      </c>
      <c r="AB220" s="115">
        <f t="shared" si="58"/>
        <v>0</v>
      </c>
      <c r="AC220" s="121">
        <f t="shared" si="59"/>
        <v>0</v>
      </c>
    </row>
    <row r="221" spans="1:29" ht="15.75">
      <c r="A221" s="239"/>
      <c r="B221" s="133" t="s">
        <v>47</v>
      </c>
      <c r="C221" s="95">
        <v>37517723.740000144</v>
      </c>
      <c r="D221" s="20"/>
      <c r="E221" s="96">
        <f t="shared" si="40"/>
        <v>37517723.740000144</v>
      </c>
      <c r="F221" s="95">
        <v>219989.2</v>
      </c>
      <c r="G221" s="20"/>
      <c r="H221" s="96">
        <f t="shared" si="41"/>
        <v>219989.2</v>
      </c>
      <c r="I221" s="95">
        <v>4532814.6000000043</v>
      </c>
      <c r="J221" s="20"/>
      <c r="K221" s="96">
        <f t="shared" si="42"/>
        <v>4532814.6000000043</v>
      </c>
      <c r="L221" s="95">
        <v>21559.71</v>
      </c>
      <c r="M221" s="20"/>
      <c r="N221" s="96">
        <f t="shared" si="43"/>
        <v>21559.71</v>
      </c>
      <c r="O221" s="95">
        <v>22897.18</v>
      </c>
      <c r="P221" s="20"/>
      <c r="Q221" s="96">
        <f t="shared" si="44"/>
        <v>22897.18</v>
      </c>
      <c r="R221" s="95">
        <v>40595073.240000151</v>
      </c>
      <c r="S221" s="20"/>
      <c r="T221" s="96">
        <f t="shared" si="53"/>
        <v>40595073.240000151</v>
      </c>
      <c r="U221" s="221">
        <f t="shared" si="60"/>
        <v>0</v>
      </c>
      <c r="W221" s="133" t="s">
        <v>47</v>
      </c>
      <c r="X221" s="114">
        <f t="shared" si="54"/>
        <v>0</v>
      </c>
      <c r="Y221" s="115">
        <f t="shared" si="55"/>
        <v>0</v>
      </c>
      <c r="Z221" s="115">
        <f t="shared" si="56"/>
        <v>0</v>
      </c>
      <c r="AA221" s="115">
        <f t="shared" si="57"/>
        <v>0</v>
      </c>
      <c r="AB221" s="115">
        <f t="shared" si="58"/>
        <v>0</v>
      </c>
      <c r="AC221" s="121">
        <f t="shared" si="59"/>
        <v>0</v>
      </c>
    </row>
    <row r="222" spans="1:29" ht="15.75">
      <c r="A222" s="239"/>
      <c r="B222" s="133" t="s">
        <v>48</v>
      </c>
      <c r="C222" s="95">
        <v>130703757.64999868</v>
      </c>
      <c r="D222" s="20"/>
      <c r="E222" s="96">
        <f t="shared" si="40"/>
        <v>130703757.64999868</v>
      </c>
      <c r="F222" s="95">
        <v>704608.05</v>
      </c>
      <c r="G222" s="20"/>
      <c r="H222" s="96">
        <f t="shared" si="41"/>
        <v>704608.05</v>
      </c>
      <c r="I222" s="95">
        <v>22517985.05999998</v>
      </c>
      <c r="J222" s="20"/>
      <c r="K222" s="96">
        <f t="shared" si="42"/>
        <v>22517985.05999998</v>
      </c>
      <c r="L222" s="95">
        <v>81378.829999999987</v>
      </c>
      <c r="M222" s="20"/>
      <c r="N222" s="96">
        <f t="shared" si="43"/>
        <v>81378.829999999987</v>
      </c>
      <c r="O222" s="95">
        <v>22456.23</v>
      </c>
      <c r="P222" s="20"/>
      <c r="Q222" s="96">
        <f t="shared" si="44"/>
        <v>22456.23</v>
      </c>
      <c r="R222" s="95">
        <v>150510319.78999868</v>
      </c>
      <c r="S222" s="20"/>
      <c r="T222" s="96">
        <f t="shared" si="53"/>
        <v>150510319.78999868</v>
      </c>
      <c r="U222" s="221">
        <f t="shared" si="60"/>
        <v>0</v>
      </c>
      <c r="W222" s="133" t="s">
        <v>48</v>
      </c>
      <c r="X222" s="114">
        <f t="shared" si="54"/>
        <v>0</v>
      </c>
      <c r="Y222" s="115">
        <f t="shared" si="55"/>
        <v>0</v>
      </c>
      <c r="Z222" s="115">
        <f t="shared" si="56"/>
        <v>0</v>
      </c>
      <c r="AA222" s="115">
        <f t="shared" si="57"/>
        <v>0</v>
      </c>
      <c r="AB222" s="115">
        <f t="shared" si="58"/>
        <v>0</v>
      </c>
      <c r="AC222" s="121">
        <f t="shared" si="59"/>
        <v>0</v>
      </c>
    </row>
    <row r="223" spans="1:29" ht="15.75">
      <c r="A223" s="239"/>
      <c r="B223" s="133" t="s">
        <v>49</v>
      </c>
      <c r="C223" s="95">
        <v>126762414.60999943</v>
      </c>
      <c r="D223" s="20"/>
      <c r="E223" s="96">
        <f t="shared" si="40"/>
        <v>126762414.60999943</v>
      </c>
      <c r="F223" s="95">
        <v>1223517.9500000007</v>
      </c>
      <c r="G223" s="20"/>
      <c r="H223" s="96">
        <f t="shared" si="41"/>
        <v>1223517.9500000007</v>
      </c>
      <c r="I223" s="95">
        <v>10677740.580000043</v>
      </c>
      <c r="J223" s="20"/>
      <c r="K223" s="96">
        <f t="shared" si="42"/>
        <v>10677740.580000043</v>
      </c>
      <c r="L223" s="95">
        <v>109628.26999999999</v>
      </c>
      <c r="M223" s="20"/>
      <c r="N223" s="96">
        <f t="shared" si="43"/>
        <v>109628.26999999999</v>
      </c>
      <c r="O223" s="95">
        <v>1043936.99</v>
      </c>
      <c r="P223" s="20"/>
      <c r="Q223" s="96">
        <f t="shared" si="44"/>
        <v>1043936.99</v>
      </c>
      <c r="R223" s="95">
        <v>133434213.19999947</v>
      </c>
      <c r="S223" s="20"/>
      <c r="T223" s="96">
        <f t="shared" si="53"/>
        <v>133434213.19999947</v>
      </c>
      <c r="U223" s="221">
        <f t="shared" si="60"/>
        <v>0</v>
      </c>
      <c r="W223" s="133" t="s">
        <v>49</v>
      </c>
      <c r="X223" s="114">
        <f t="shared" si="54"/>
        <v>0</v>
      </c>
      <c r="Y223" s="115">
        <f t="shared" si="55"/>
        <v>0</v>
      </c>
      <c r="Z223" s="115">
        <f t="shared" si="56"/>
        <v>0</v>
      </c>
      <c r="AA223" s="115">
        <f t="shared" si="57"/>
        <v>0</v>
      </c>
      <c r="AB223" s="115">
        <f t="shared" si="58"/>
        <v>0</v>
      </c>
      <c r="AC223" s="121">
        <f t="shared" si="59"/>
        <v>0</v>
      </c>
    </row>
    <row r="224" spans="1:29" ht="15.75">
      <c r="A224" s="240"/>
      <c r="B224" s="134" t="s">
        <v>50</v>
      </c>
      <c r="C224" s="97">
        <v>133654257.18999992</v>
      </c>
      <c r="D224" s="98"/>
      <c r="E224" s="99">
        <f t="shared" si="40"/>
        <v>133654257.18999992</v>
      </c>
      <c r="F224" s="97">
        <v>759898.41</v>
      </c>
      <c r="G224" s="98"/>
      <c r="H224" s="99">
        <f t="shared" si="41"/>
        <v>759898.41</v>
      </c>
      <c r="I224" s="97">
        <v>6792620.0500000045</v>
      </c>
      <c r="J224" s="98"/>
      <c r="K224" s="99">
        <f t="shared" si="42"/>
        <v>6792620.0500000045</v>
      </c>
      <c r="L224" s="97">
        <v>709916.27000000048</v>
      </c>
      <c r="M224" s="98"/>
      <c r="N224" s="99">
        <f t="shared" si="43"/>
        <v>709916.27000000048</v>
      </c>
      <c r="O224" s="97">
        <v>969139.02</v>
      </c>
      <c r="P224" s="98"/>
      <c r="Q224" s="99">
        <f t="shared" si="44"/>
        <v>969139.02</v>
      </c>
      <c r="R224" s="97">
        <v>137066209.55999991</v>
      </c>
      <c r="S224" s="98"/>
      <c r="T224" s="99">
        <f t="shared" si="53"/>
        <v>137066209.55999991</v>
      </c>
      <c r="U224" s="222">
        <f t="shared" si="60"/>
        <v>0</v>
      </c>
      <c r="W224" s="134" t="s">
        <v>50</v>
      </c>
      <c r="X224" s="118">
        <f t="shared" si="54"/>
        <v>0</v>
      </c>
      <c r="Y224" s="119">
        <f t="shared" si="55"/>
        <v>0</v>
      </c>
      <c r="Z224" s="119">
        <f t="shared" si="56"/>
        <v>0</v>
      </c>
      <c r="AA224" s="119">
        <f t="shared" si="57"/>
        <v>0</v>
      </c>
      <c r="AB224" s="119">
        <f t="shared" si="58"/>
        <v>0</v>
      </c>
      <c r="AC224" s="124">
        <f t="shared" si="59"/>
        <v>0</v>
      </c>
    </row>
    <row r="225" spans="1:29" ht="15.75">
      <c r="A225" s="235"/>
      <c r="B225" s="236"/>
      <c r="C225" s="20"/>
      <c r="D225" s="20"/>
      <c r="E225" s="6"/>
      <c r="F225" s="20"/>
      <c r="G225" s="20"/>
      <c r="H225" s="6"/>
      <c r="I225" s="20"/>
      <c r="J225" s="20"/>
      <c r="K225" s="6"/>
      <c r="L225" s="20"/>
      <c r="M225" s="20"/>
      <c r="N225" s="6"/>
      <c r="O225" s="20"/>
      <c r="P225" s="20"/>
      <c r="Q225" s="6"/>
      <c r="R225" s="20"/>
      <c r="S225" s="20"/>
      <c r="T225" s="6"/>
      <c r="U225" s="237"/>
      <c r="W225" s="236"/>
      <c r="X225" s="114"/>
      <c r="Y225" s="115"/>
      <c r="Z225" s="115"/>
      <c r="AA225" s="115"/>
      <c r="AB225" s="115"/>
      <c r="AC225" s="121"/>
    </row>
    <row r="226" spans="1:29">
      <c r="G226" s="20"/>
      <c r="P226" s="20"/>
      <c r="U226" s="227" t="s">
        <v>368</v>
      </c>
      <c r="X226" s="91" t="s">
        <v>13</v>
      </c>
      <c r="Y226" s="91" t="s">
        <v>14</v>
      </c>
      <c r="Z226" s="109" t="s">
        <v>15</v>
      </c>
      <c r="AA226" s="91" t="s">
        <v>16</v>
      </c>
      <c r="AB226" s="91" t="s">
        <v>17</v>
      </c>
      <c r="AC226" s="91" t="s">
        <v>18</v>
      </c>
    </row>
    <row r="227" spans="1:29">
      <c r="G227" s="20"/>
      <c r="P227" s="20"/>
      <c r="U227" s="228">
        <f>U9+U18+U27+U36+U45+U54+U63+U72+U81+U90+U99+U108+U117+U126+U135+U144+U153+U162+U171+U180+U189+U198+U207</f>
        <v>0</v>
      </c>
      <c r="W227" s="132" t="s">
        <v>42</v>
      </c>
      <c r="X227" s="110">
        <f t="shared" ref="X227:AC235" si="61">X9+X18+X27+X36+X45+X54+X63+X72+X81+X90+X99+X108+X117+X126+X135+X144+X153+X162+X171+X180+X189+X198+X207</f>
        <v>0</v>
      </c>
      <c r="Y227" s="111">
        <f t="shared" si="61"/>
        <v>0</v>
      </c>
      <c r="Z227" s="111">
        <f t="shared" si="61"/>
        <v>0</v>
      </c>
      <c r="AA227" s="111">
        <f t="shared" si="61"/>
        <v>0</v>
      </c>
      <c r="AB227" s="111">
        <f t="shared" si="61"/>
        <v>0</v>
      </c>
      <c r="AC227" s="123">
        <f t="shared" si="61"/>
        <v>0</v>
      </c>
    </row>
    <row r="228" spans="1:29">
      <c r="G228" s="20"/>
      <c r="P228" s="20"/>
      <c r="U228" s="229">
        <f t="shared" ref="U228:U235" si="62">U10+U19+U28+U37+U46+U55+U64+U73+U82+U91+U100+U109+U118+U127+U136+U145+U154+U163+U172+U181+U190+U199+U208</f>
        <v>0</v>
      </c>
      <c r="W228" s="133" t="s">
        <v>43</v>
      </c>
      <c r="X228" s="114">
        <f t="shared" si="61"/>
        <v>0</v>
      </c>
      <c r="Y228" s="115">
        <f t="shared" si="61"/>
        <v>0</v>
      </c>
      <c r="Z228" s="115">
        <f t="shared" si="61"/>
        <v>0</v>
      </c>
      <c r="AA228" s="115">
        <f t="shared" si="61"/>
        <v>0</v>
      </c>
      <c r="AB228" s="115">
        <f t="shared" si="61"/>
        <v>0</v>
      </c>
      <c r="AC228" s="121">
        <f t="shared" si="61"/>
        <v>0</v>
      </c>
    </row>
    <row r="229" spans="1:29">
      <c r="G229" s="20"/>
      <c r="P229" s="20"/>
      <c r="U229" s="229">
        <f t="shared" si="62"/>
        <v>0</v>
      </c>
      <c r="W229" s="104" t="s">
        <v>44</v>
      </c>
      <c r="X229" s="114">
        <f t="shared" si="61"/>
        <v>0</v>
      </c>
      <c r="Y229" s="115">
        <f t="shared" si="61"/>
        <v>0</v>
      </c>
      <c r="Z229" s="115">
        <f t="shared" si="61"/>
        <v>0</v>
      </c>
      <c r="AA229" s="115">
        <f t="shared" si="61"/>
        <v>0</v>
      </c>
      <c r="AB229" s="115">
        <f t="shared" si="61"/>
        <v>0</v>
      </c>
      <c r="AC229" s="121">
        <f t="shared" si="61"/>
        <v>0</v>
      </c>
    </row>
    <row r="230" spans="1:29">
      <c r="U230" s="229">
        <f t="shared" si="62"/>
        <v>0</v>
      </c>
      <c r="W230" s="133" t="s">
        <v>45</v>
      </c>
      <c r="X230" s="114">
        <f t="shared" si="61"/>
        <v>0</v>
      </c>
      <c r="Y230" s="115">
        <f t="shared" si="61"/>
        <v>0</v>
      </c>
      <c r="Z230" s="115">
        <f t="shared" si="61"/>
        <v>0</v>
      </c>
      <c r="AA230" s="115">
        <f t="shared" si="61"/>
        <v>0</v>
      </c>
      <c r="AB230" s="115">
        <f t="shared" si="61"/>
        <v>0</v>
      </c>
      <c r="AC230" s="121">
        <f t="shared" si="61"/>
        <v>0</v>
      </c>
    </row>
    <row r="231" spans="1:29">
      <c r="U231" s="229">
        <f t="shared" si="62"/>
        <v>0</v>
      </c>
      <c r="W231" s="133" t="s">
        <v>46</v>
      </c>
      <c r="X231" s="114">
        <f t="shared" si="61"/>
        <v>0</v>
      </c>
      <c r="Y231" s="115">
        <f t="shared" si="61"/>
        <v>0</v>
      </c>
      <c r="Z231" s="115">
        <f t="shared" si="61"/>
        <v>0</v>
      </c>
      <c r="AA231" s="115">
        <f t="shared" si="61"/>
        <v>0</v>
      </c>
      <c r="AB231" s="115">
        <f t="shared" si="61"/>
        <v>0</v>
      </c>
      <c r="AC231" s="121">
        <f t="shared" si="61"/>
        <v>0</v>
      </c>
    </row>
    <row r="232" spans="1:29">
      <c r="U232" s="229">
        <f t="shared" si="62"/>
        <v>0</v>
      </c>
      <c r="W232" s="133" t="s">
        <v>47</v>
      </c>
      <c r="X232" s="114">
        <f t="shared" si="61"/>
        <v>0</v>
      </c>
      <c r="Y232" s="115">
        <f t="shared" si="61"/>
        <v>0</v>
      </c>
      <c r="Z232" s="115">
        <f t="shared" si="61"/>
        <v>0</v>
      </c>
      <c r="AA232" s="115">
        <f t="shared" si="61"/>
        <v>0</v>
      </c>
      <c r="AB232" s="115">
        <f t="shared" si="61"/>
        <v>0</v>
      </c>
      <c r="AC232" s="121">
        <f t="shared" si="61"/>
        <v>0</v>
      </c>
    </row>
    <row r="233" spans="1:29">
      <c r="U233" s="229">
        <f t="shared" si="62"/>
        <v>0</v>
      </c>
      <c r="W233" s="133" t="s">
        <v>48</v>
      </c>
      <c r="X233" s="114">
        <f t="shared" si="61"/>
        <v>0</v>
      </c>
      <c r="Y233" s="115">
        <f t="shared" si="61"/>
        <v>0</v>
      </c>
      <c r="Z233" s="115">
        <f t="shared" si="61"/>
        <v>0</v>
      </c>
      <c r="AA233" s="115">
        <f t="shared" si="61"/>
        <v>0</v>
      </c>
      <c r="AB233" s="115">
        <f t="shared" si="61"/>
        <v>0</v>
      </c>
      <c r="AC233" s="121">
        <f t="shared" si="61"/>
        <v>0</v>
      </c>
    </row>
    <row r="234" spans="1:29">
      <c r="U234" s="229">
        <f t="shared" si="62"/>
        <v>0</v>
      </c>
      <c r="W234" s="133" t="s">
        <v>49</v>
      </c>
      <c r="X234" s="114">
        <f t="shared" si="61"/>
        <v>0</v>
      </c>
      <c r="Y234" s="115">
        <f t="shared" si="61"/>
        <v>0</v>
      </c>
      <c r="Z234" s="115">
        <f t="shared" si="61"/>
        <v>0</v>
      </c>
      <c r="AA234" s="115">
        <f t="shared" si="61"/>
        <v>0</v>
      </c>
      <c r="AB234" s="115">
        <f t="shared" si="61"/>
        <v>0</v>
      </c>
      <c r="AC234" s="121">
        <f t="shared" si="61"/>
        <v>0</v>
      </c>
    </row>
    <row r="235" spans="1:29">
      <c r="K235"/>
      <c r="N235"/>
      <c r="U235" s="230">
        <f t="shared" si="62"/>
        <v>0</v>
      </c>
      <c r="W235" s="134" t="s">
        <v>50</v>
      </c>
      <c r="X235" s="118">
        <f t="shared" si="61"/>
        <v>0</v>
      </c>
      <c r="Y235" s="119">
        <f t="shared" si="61"/>
        <v>0</v>
      </c>
      <c r="Z235" s="119">
        <f t="shared" si="61"/>
        <v>0</v>
      </c>
      <c r="AA235" s="119">
        <f t="shared" si="61"/>
        <v>0</v>
      </c>
      <c r="AB235" s="119">
        <f t="shared" si="61"/>
        <v>0</v>
      </c>
      <c r="AC235" s="124">
        <f t="shared" si="61"/>
        <v>0</v>
      </c>
    </row>
  </sheetData>
  <mergeCells count="32">
    <mergeCell ref="A36:A44"/>
    <mergeCell ref="B7:B8"/>
    <mergeCell ref="C7:E7"/>
    <mergeCell ref="F7:H7"/>
    <mergeCell ref="I7:K7"/>
    <mergeCell ref="R7:T7"/>
    <mergeCell ref="U7:U8"/>
    <mergeCell ref="A9:A17"/>
    <mergeCell ref="A18:A26"/>
    <mergeCell ref="A27:A35"/>
    <mergeCell ref="L7:N7"/>
    <mergeCell ref="O7:Q7"/>
    <mergeCell ref="A144:A152"/>
    <mergeCell ref="A45:A53"/>
    <mergeCell ref="A54:A62"/>
    <mergeCell ref="A63:A71"/>
    <mergeCell ref="A72:A80"/>
    <mergeCell ref="A81:A89"/>
    <mergeCell ref="A90:A98"/>
    <mergeCell ref="A99:A107"/>
    <mergeCell ref="A108:A116"/>
    <mergeCell ref="A117:A125"/>
    <mergeCell ref="A126:A134"/>
    <mergeCell ref="A135:A143"/>
    <mergeCell ref="A207:A215"/>
    <mergeCell ref="A216:A224"/>
    <mergeCell ref="A153:A161"/>
    <mergeCell ref="A162:A170"/>
    <mergeCell ref="A171:A179"/>
    <mergeCell ref="A180:A188"/>
    <mergeCell ref="A189:A197"/>
    <mergeCell ref="A198:A20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4"/>
  <sheetViews>
    <sheetView zoomScale="70" zoomScaleNormal="70" workbookViewId="0">
      <selection activeCell="U9" sqref="U9"/>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4.7109375"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42676</v>
      </c>
      <c r="B9" s="132" t="s">
        <v>42</v>
      </c>
      <c r="C9" s="92">
        <v>70071231.62999931</v>
      </c>
      <c r="D9" s="93"/>
      <c r="E9" s="94">
        <f t="shared" ref="E9:E72" si="0">C9-D9</f>
        <v>70071231.62999931</v>
      </c>
      <c r="F9" s="92">
        <v>566551.35999999987</v>
      </c>
      <c r="G9" s="93"/>
      <c r="H9" s="94">
        <f t="shared" ref="H9:H72" si="1">F9-G9</f>
        <v>566551.35999999987</v>
      </c>
      <c r="I9" s="92">
        <v>0</v>
      </c>
      <c r="J9" s="93"/>
      <c r="K9" s="94">
        <f t="shared" ref="K9:K72" si="2">I9-J9</f>
        <v>0</v>
      </c>
      <c r="L9" s="92">
        <v>233095.16</v>
      </c>
      <c r="M9" s="93"/>
      <c r="N9" s="94">
        <f t="shared" ref="N9:N72" si="3">L9-M9</f>
        <v>233095.16</v>
      </c>
      <c r="O9" s="92">
        <v>240284.28000000009</v>
      </c>
      <c r="P9" s="93"/>
      <c r="Q9" s="94">
        <f t="shared" ref="Q9:Q72" si="4">O9-P9</f>
        <v>240284.28000000009</v>
      </c>
      <c r="R9" s="92">
        <v>67338194.719999313</v>
      </c>
      <c r="S9" s="93"/>
      <c r="T9" s="94">
        <f>R9-S9</f>
        <v>67338194.719999313</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v>64386202.96000021</v>
      </c>
      <c r="D10" s="20"/>
      <c r="E10" s="96">
        <f t="shared" si="0"/>
        <v>64386202.96000021</v>
      </c>
      <c r="F10" s="95">
        <v>0</v>
      </c>
      <c r="G10" s="20"/>
      <c r="H10" s="96">
        <f t="shared" si="1"/>
        <v>0</v>
      </c>
      <c r="I10" s="95">
        <v>0</v>
      </c>
      <c r="J10" s="20"/>
      <c r="K10" s="96">
        <f t="shared" si="2"/>
        <v>0</v>
      </c>
      <c r="L10" s="95">
        <v>122831.80999999998</v>
      </c>
      <c r="M10" s="20"/>
      <c r="N10" s="96">
        <f t="shared" si="3"/>
        <v>122831.80999999998</v>
      </c>
      <c r="O10" s="95">
        <v>729345.32000000007</v>
      </c>
      <c r="P10" s="20"/>
      <c r="Q10" s="96">
        <f t="shared" si="4"/>
        <v>729345.32000000007</v>
      </c>
      <c r="R10" s="95">
        <v>62601677.790000208</v>
      </c>
      <c r="S10" s="20"/>
      <c r="T10" s="96">
        <f t="shared" ref="T10:T73" si="5">R10-S10</f>
        <v>62601677.790000208</v>
      </c>
      <c r="U10" s="221">
        <f t="shared" ref="U10:U17" si="6">IF(D10=0,0,1)</f>
        <v>0</v>
      </c>
      <c r="V10" s="88"/>
      <c r="W10" s="133" t="s">
        <v>43</v>
      </c>
      <c r="X10" s="114">
        <f t="shared" ref="X10:X73" si="7">+IF(AND(C10&lt;&gt;0,D10&lt;&gt;0,OR(E10&gt;100,E10&lt;-100)),1,0)</f>
        <v>0</v>
      </c>
      <c r="Y10" s="115">
        <f t="shared" ref="Y10:Y73" si="8">+IF(AND(F10&lt;&gt;0,G10&lt;&gt;0,OR(H10&gt;100,H10&lt;-100)),1,0)</f>
        <v>0</v>
      </c>
      <c r="Z10" s="115">
        <f t="shared" ref="Z10:Z73" si="9">+IF(AND(I10&lt;&gt;0,J10&lt;&gt;0,OR(K10&gt;100,K10&lt;-100)),1,0)</f>
        <v>0</v>
      </c>
      <c r="AA10" s="116">
        <f t="shared" ref="AA10:AA73" si="10">+IF(AND(L10&lt;&gt;0,M10&lt;&gt;0,OR(N10&gt;100,N10&lt;-100)),1,0)</f>
        <v>0</v>
      </c>
      <c r="AB10" s="116">
        <f t="shared" ref="AB10:AB73" si="11">+IF(AND(O10&lt;&gt;0,P10&lt;&gt;0,OR(Q10&gt;100,Q10&lt;-100)),1,0)</f>
        <v>0</v>
      </c>
      <c r="AC10" s="117">
        <f t="shared" ref="AC10:AC73" si="12">+IF(AND(R10&lt;&gt;0,S10&lt;&gt;0,OR(T10&gt;100,T10&lt;-100)),1,0)</f>
        <v>0</v>
      </c>
    </row>
    <row r="11" spans="1:29" s="2" customFormat="1" ht="12.75" customHeight="1">
      <c r="A11" s="255"/>
      <c r="B11" s="104" t="s">
        <v>44</v>
      </c>
      <c r="C11" s="95">
        <v>106130010.18999438</v>
      </c>
      <c r="D11" s="20"/>
      <c r="E11" s="96">
        <f t="shared" si="0"/>
        <v>106130010.18999438</v>
      </c>
      <c r="F11" s="95">
        <v>496720.08</v>
      </c>
      <c r="G11" s="20"/>
      <c r="H11" s="96">
        <f t="shared" si="1"/>
        <v>496720.08</v>
      </c>
      <c r="I11" s="95">
        <v>19195564.120000057</v>
      </c>
      <c r="J11" s="20"/>
      <c r="K11" s="96">
        <f t="shared" si="2"/>
        <v>19195564.120000057</v>
      </c>
      <c r="L11" s="95">
        <v>80900.289999999994</v>
      </c>
      <c r="M11" s="20"/>
      <c r="N11" s="96">
        <f t="shared" si="3"/>
        <v>80900.289999999994</v>
      </c>
      <c r="O11" s="95">
        <v>47904.15</v>
      </c>
      <c r="P11" s="20"/>
      <c r="Q11" s="96">
        <f t="shared" si="4"/>
        <v>47904.15</v>
      </c>
      <c r="R11" s="95">
        <v>122154079.29999444</v>
      </c>
      <c r="S11" s="20"/>
      <c r="T11" s="96">
        <f t="shared" si="5"/>
        <v>122154079.29999444</v>
      </c>
      <c r="U11" s="221">
        <f t="shared" si="6"/>
        <v>0</v>
      </c>
      <c r="V11" s="88"/>
      <c r="W11" s="104" t="s">
        <v>44</v>
      </c>
      <c r="X11" s="114">
        <f t="shared" si="7"/>
        <v>0</v>
      </c>
      <c r="Y11" s="115">
        <f t="shared" si="8"/>
        <v>0</v>
      </c>
      <c r="Z11" s="115">
        <f t="shared" si="9"/>
        <v>0</v>
      </c>
      <c r="AA11" s="116">
        <f t="shared" si="10"/>
        <v>0</v>
      </c>
      <c r="AB11" s="116">
        <f t="shared" si="11"/>
        <v>0</v>
      </c>
      <c r="AC11" s="117">
        <f t="shared" si="12"/>
        <v>0</v>
      </c>
    </row>
    <row r="12" spans="1:29" s="2" customFormat="1" ht="12.75" customHeight="1">
      <c r="A12" s="255"/>
      <c r="B12" s="133" t="s">
        <v>45</v>
      </c>
      <c r="C12" s="95">
        <v>81908098.579999983</v>
      </c>
      <c r="D12" s="20"/>
      <c r="E12" s="96">
        <f t="shared" si="0"/>
        <v>81908098.579999983</v>
      </c>
      <c r="F12" s="95">
        <v>228396.96</v>
      </c>
      <c r="G12" s="20"/>
      <c r="H12" s="96">
        <f t="shared" si="1"/>
        <v>228396.96</v>
      </c>
      <c r="I12" s="95">
        <v>2632245.9</v>
      </c>
      <c r="J12" s="20"/>
      <c r="K12" s="96">
        <f t="shared" si="2"/>
        <v>2632245.9</v>
      </c>
      <c r="L12" s="95">
        <v>102169.05</v>
      </c>
      <c r="M12" s="20"/>
      <c r="N12" s="96">
        <f t="shared" si="3"/>
        <v>102169.05</v>
      </c>
      <c r="O12" s="95">
        <v>176565.95999999996</v>
      </c>
      <c r="P12" s="20"/>
      <c r="Q12" s="96">
        <f t="shared" si="4"/>
        <v>176565.95999999996</v>
      </c>
      <c r="R12" s="95">
        <v>81946042.840000004</v>
      </c>
      <c r="S12" s="20"/>
      <c r="T12" s="96">
        <f t="shared" si="5"/>
        <v>81946042.840000004</v>
      </c>
      <c r="U12" s="221">
        <f t="shared" si="6"/>
        <v>0</v>
      </c>
      <c r="V12" s="88"/>
      <c r="W12" s="133" t="s">
        <v>45</v>
      </c>
      <c r="X12" s="114">
        <f t="shared" si="7"/>
        <v>0</v>
      </c>
      <c r="Y12" s="115">
        <f t="shared" si="8"/>
        <v>0</v>
      </c>
      <c r="Z12" s="115">
        <f t="shared" si="9"/>
        <v>0</v>
      </c>
      <c r="AA12" s="116">
        <f t="shared" si="10"/>
        <v>0</v>
      </c>
      <c r="AB12" s="116">
        <f t="shared" si="11"/>
        <v>0</v>
      </c>
      <c r="AC12" s="117">
        <f t="shared" si="12"/>
        <v>0</v>
      </c>
    </row>
    <row r="13" spans="1:29" s="2" customFormat="1" ht="12.75" customHeight="1">
      <c r="A13" s="255"/>
      <c r="B13" s="133" t="s">
        <v>46</v>
      </c>
      <c r="C13" s="95">
        <v>142650916.68999821</v>
      </c>
      <c r="D13" s="20"/>
      <c r="E13" s="96">
        <f t="shared" si="0"/>
        <v>142650916.68999821</v>
      </c>
      <c r="F13" s="95">
        <v>480495.77</v>
      </c>
      <c r="G13" s="20"/>
      <c r="H13" s="96">
        <f t="shared" si="1"/>
        <v>480495.77</v>
      </c>
      <c r="I13" s="95">
        <v>0</v>
      </c>
      <c r="J13" s="20"/>
      <c r="K13" s="96">
        <f t="shared" si="2"/>
        <v>0</v>
      </c>
      <c r="L13" s="95">
        <v>139635.47</v>
      </c>
      <c r="M13" s="20"/>
      <c r="N13" s="96">
        <f t="shared" si="3"/>
        <v>139635.47</v>
      </c>
      <c r="O13" s="95">
        <v>18405.21</v>
      </c>
      <c r="P13" s="20"/>
      <c r="Q13" s="96">
        <f t="shared" si="4"/>
        <v>18405.21</v>
      </c>
      <c r="R13" s="95">
        <v>139710440.80999815</v>
      </c>
      <c r="S13" s="20"/>
      <c r="T13" s="96">
        <f t="shared" si="5"/>
        <v>139710440.80999815</v>
      </c>
      <c r="U13" s="221">
        <f t="shared" si="6"/>
        <v>0</v>
      </c>
      <c r="V13" s="88"/>
      <c r="W13" s="133" t="s">
        <v>46</v>
      </c>
      <c r="X13" s="114">
        <f t="shared" si="7"/>
        <v>0</v>
      </c>
      <c r="Y13" s="115">
        <f t="shared" si="8"/>
        <v>0</v>
      </c>
      <c r="Z13" s="115">
        <f t="shared" si="9"/>
        <v>0</v>
      </c>
      <c r="AA13" s="116">
        <f t="shared" si="10"/>
        <v>0</v>
      </c>
      <c r="AB13" s="116">
        <f t="shared" si="11"/>
        <v>0</v>
      </c>
      <c r="AC13" s="117">
        <f t="shared" si="12"/>
        <v>0</v>
      </c>
    </row>
    <row r="14" spans="1:29" s="2" customFormat="1" ht="12.75" customHeight="1">
      <c r="A14" s="255"/>
      <c r="B14" s="133" t="s">
        <v>47</v>
      </c>
      <c r="C14" s="95">
        <v>40595073.240000151</v>
      </c>
      <c r="D14" s="20"/>
      <c r="E14" s="96">
        <f t="shared" si="0"/>
        <v>40595073.240000151</v>
      </c>
      <c r="F14" s="95">
        <v>235173.95</v>
      </c>
      <c r="G14" s="20"/>
      <c r="H14" s="96">
        <f t="shared" si="1"/>
        <v>235173.95</v>
      </c>
      <c r="I14" s="95">
        <v>1712291.4600000011</v>
      </c>
      <c r="J14" s="20"/>
      <c r="K14" s="96">
        <f t="shared" si="2"/>
        <v>1712291.4600000011</v>
      </c>
      <c r="L14" s="95">
        <v>139826.62</v>
      </c>
      <c r="M14" s="20"/>
      <c r="N14" s="96">
        <f t="shared" si="3"/>
        <v>139826.62</v>
      </c>
      <c r="O14" s="95">
        <v>23725.88</v>
      </c>
      <c r="P14" s="20"/>
      <c r="Q14" s="96">
        <f t="shared" si="4"/>
        <v>23725.88</v>
      </c>
      <c r="R14" s="95">
        <v>41121588.03000015</v>
      </c>
      <c r="S14" s="20"/>
      <c r="T14" s="96">
        <f t="shared" si="5"/>
        <v>41121588.03000015</v>
      </c>
      <c r="U14" s="221">
        <f t="shared" si="6"/>
        <v>0</v>
      </c>
      <c r="V14" s="88"/>
      <c r="W14" s="133" t="s">
        <v>47</v>
      </c>
      <c r="X14" s="114">
        <f t="shared" si="7"/>
        <v>0</v>
      </c>
      <c r="Y14" s="115">
        <f t="shared" si="8"/>
        <v>0</v>
      </c>
      <c r="Z14" s="115">
        <f t="shared" si="9"/>
        <v>0</v>
      </c>
      <c r="AA14" s="116">
        <f t="shared" si="10"/>
        <v>0</v>
      </c>
      <c r="AB14" s="116">
        <f t="shared" si="11"/>
        <v>0</v>
      </c>
      <c r="AC14" s="117">
        <f t="shared" si="12"/>
        <v>0</v>
      </c>
    </row>
    <row r="15" spans="1:29" s="2" customFormat="1" ht="12.75" customHeight="1">
      <c r="A15" s="255"/>
      <c r="B15" s="133" t="s">
        <v>48</v>
      </c>
      <c r="C15" s="95">
        <v>150510319.78999868</v>
      </c>
      <c r="D15" s="20"/>
      <c r="E15" s="96">
        <f t="shared" si="0"/>
        <v>150510319.78999868</v>
      </c>
      <c r="F15" s="95">
        <v>841991.66999999969</v>
      </c>
      <c r="G15" s="20"/>
      <c r="H15" s="96">
        <f t="shared" si="1"/>
        <v>841991.66999999969</v>
      </c>
      <c r="I15" s="95">
        <v>0</v>
      </c>
      <c r="J15" s="20"/>
      <c r="K15" s="96">
        <f t="shared" si="2"/>
        <v>0</v>
      </c>
      <c r="L15" s="95">
        <v>138393.08000000002</v>
      </c>
      <c r="M15" s="20"/>
      <c r="N15" s="96">
        <f t="shared" si="3"/>
        <v>138393.08000000002</v>
      </c>
      <c r="O15" s="95">
        <v>187308.0699999994</v>
      </c>
      <c r="P15" s="20"/>
      <c r="Q15" s="96">
        <f t="shared" si="4"/>
        <v>187308.0699999994</v>
      </c>
      <c r="R15" s="95">
        <v>146321007.72999868</v>
      </c>
      <c r="S15" s="20"/>
      <c r="T15" s="96">
        <f t="shared" si="5"/>
        <v>146321007.72999868</v>
      </c>
      <c r="U15" s="221">
        <f t="shared" si="6"/>
        <v>0</v>
      </c>
      <c r="V15" s="88"/>
      <c r="W15" s="133" t="s">
        <v>48</v>
      </c>
      <c r="X15" s="114">
        <f t="shared" si="7"/>
        <v>0</v>
      </c>
      <c r="Y15" s="115">
        <f t="shared" si="8"/>
        <v>0</v>
      </c>
      <c r="Z15" s="115">
        <f t="shared" si="9"/>
        <v>0</v>
      </c>
      <c r="AA15" s="116">
        <f t="shared" si="10"/>
        <v>0</v>
      </c>
      <c r="AB15" s="116">
        <f t="shared" si="11"/>
        <v>0</v>
      </c>
      <c r="AC15" s="117">
        <f t="shared" si="12"/>
        <v>0</v>
      </c>
    </row>
    <row r="16" spans="1:29" s="2" customFormat="1" ht="12.75" customHeight="1">
      <c r="A16" s="255"/>
      <c r="B16" s="133" t="s">
        <v>49</v>
      </c>
      <c r="C16" s="95"/>
      <c r="D16" s="20"/>
      <c r="E16" s="96">
        <f t="shared" ref="E16" si="13">C16-D16</f>
        <v>0</v>
      </c>
      <c r="F16" s="95"/>
      <c r="G16" s="20"/>
      <c r="H16" s="96">
        <f t="shared" si="1"/>
        <v>0</v>
      </c>
      <c r="I16" s="95"/>
      <c r="J16" s="20"/>
      <c r="K16" s="96">
        <f t="shared" si="2"/>
        <v>0</v>
      </c>
      <c r="L16" s="95"/>
      <c r="M16" s="20"/>
      <c r="N16" s="96">
        <f t="shared" si="3"/>
        <v>0</v>
      </c>
      <c r="O16" s="95"/>
      <c r="P16" s="20"/>
      <c r="Q16" s="96">
        <f t="shared" si="4"/>
        <v>0</v>
      </c>
      <c r="R16" s="95"/>
      <c r="S16" s="20"/>
      <c r="T16" s="96">
        <f t="shared" si="5"/>
        <v>0</v>
      </c>
      <c r="U16" s="221">
        <f t="shared" si="6"/>
        <v>0</v>
      </c>
      <c r="V16" s="88"/>
      <c r="W16" s="133" t="s">
        <v>49</v>
      </c>
      <c r="X16" s="114">
        <f t="shared" si="7"/>
        <v>0</v>
      </c>
      <c r="Y16" s="115">
        <f t="shared" si="8"/>
        <v>0</v>
      </c>
      <c r="Z16" s="115">
        <f t="shared" si="9"/>
        <v>0</v>
      </c>
      <c r="AA16" s="116">
        <f t="shared" si="10"/>
        <v>0</v>
      </c>
      <c r="AB16" s="116">
        <f t="shared" si="11"/>
        <v>0</v>
      </c>
      <c r="AC16" s="117">
        <f t="shared" si="12"/>
        <v>0</v>
      </c>
    </row>
    <row r="17" spans="1:29" s="2" customFormat="1" ht="12.75" customHeight="1">
      <c r="A17" s="256"/>
      <c r="B17" s="134" t="s">
        <v>50</v>
      </c>
      <c r="C17" s="97">
        <v>137066209.55999991</v>
      </c>
      <c r="D17" s="98"/>
      <c r="E17" s="99">
        <f t="shared" si="0"/>
        <v>137066209.55999991</v>
      </c>
      <c r="F17" s="97">
        <v>858418.76</v>
      </c>
      <c r="G17" s="98"/>
      <c r="H17" s="99">
        <f t="shared" si="1"/>
        <v>858418.76</v>
      </c>
      <c r="I17" s="97">
        <v>0</v>
      </c>
      <c r="J17" s="98"/>
      <c r="K17" s="99">
        <f t="shared" si="2"/>
        <v>0</v>
      </c>
      <c r="L17" s="97">
        <v>184845.93</v>
      </c>
      <c r="M17" s="98"/>
      <c r="N17" s="99">
        <f t="shared" si="3"/>
        <v>184845.93</v>
      </c>
      <c r="O17" s="97">
        <v>154060.41</v>
      </c>
      <c r="P17" s="98"/>
      <c r="Q17" s="99">
        <f t="shared" si="4"/>
        <v>154060.41</v>
      </c>
      <c r="R17" s="97">
        <v>132192622.02999991</v>
      </c>
      <c r="S17" s="98"/>
      <c r="T17" s="99">
        <f t="shared" si="5"/>
        <v>132192622.02999991</v>
      </c>
      <c r="U17" s="222">
        <f t="shared" si="6"/>
        <v>0</v>
      </c>
      <c r="V17" s="88"/>
      <c r="W17" s="134" t="s">
        <v>50</v>
      </c>
      <c r="X17" s="118">
        <f t="shared" si="7"/>
        <v>0</v>
      </c>
      <c r="Y17" s="119">
        <f t="shared" si="8"/>
        <v>0</v>
      </c>
      <c r="Z17" s="119">
        <f t="shared" si="9"/>
        <v>0</v>
      </c>
      <c r="AA17" s="120">
        <f t="shared" si="10"/>
        <v>0</v>
      </c>
      <c r="AB17" s="120">
        <f t="shared" si="11"/>
        <v>0</v>
      </c>
      <c r="AC17" s="223">
        <f t="shared" si="12"/>
        <v>0</v>
      </c>
    </row>
    <row r="18" spans="1:29" ht="15.75" customHeight="1">
      <c r="A18" s="254">
        <v>42677</v>
      </c>
      <c r="B18" s="132" t="s">
        <v>42</v>
      </c>
      <c r="C18" s="92">
        <v>67338194.719999313</v>
      </c>
      <c r="D18" s="93"/>
      <c r="E18" s="94">
        <f t="shared" si="0"/>
        <v>67338194.719999313</v>
      </c>
      <c r="F18" s="92">
        <v>580078.80000000005</v>
      </c>
      <c r="G18" s="93"/>
      <c r="H18" s="94">
        <f t="shared" si="1"/>
        <v>580078.80000000005</v>
      </c>
      <c r="I18" s="92">
        <v>0</v>
      </c>
      <c r="J18" s="93"/>
      <c r="K18" s="94">
        <f t="shared" si="2"/>
        <v>0</v>
      </c>
      <c r="L18" s="92">
        <v>58103.990000000027</v>
      </c>
      <c r="M18" s="93"/>
      <c r="N18" s="94">
        <f t="shared" si="3"/>
        <v>58103.990000000027</v>
      </c>
      <c r="O18" s="92">
        <v>0</v>
      </c>
      <c r="P18" s="93"/>
      <c r="Q18" s="94">
        <f t="shared" si="4"/>
        <v>0</v>
      </c>
      <c r="R18" s="92">
        <v>65449398.839999318</v>
      </c>
      <c r="S18" s="93"/>
      <c r="T18" s="94">
        <f t="shared" si="5"/>
        <v>65449398.839999318</v>
      </c>
      <c r="U18" s="220">
        <f>IF(D18=0,0,1)</f>
        <v>0</v>
      </c>
      <c r="W18" s="132" t="s">
        <v>42</v>
      </c>
      <c r="X18" s="110">
        <f t="shared" si="7"/>
        <v>0</v>
      </c>
      <c r="Y18" s="111">
        <f t="shared" si="8"/>
        <v>0</v>
      </c>
      <c r="Z18" s="111">
        <f t="shared" si="9"/>
        <v>0</v>
      </c>
      <c r="AA18" s="112">
        <f t="shared" si="10"/>
        <v>0</v>
      </c>
      <c r="AB18" s="112">
        <f t="shared" si="11"/>
        <v>0</v>
      </c>
      <c r="AC18" s="113">
        <f t="shared" si="12"/>
        <v>0</v>
      </c>
    </row>
    <row r="19" spans="1:29" ht="15.75">
      <c r="A19" s="255"/>
      <c r="B19" s="133" t="s">
        <v>43</v>
      </c>
      <c r="C19" s="95">
        <v>62601677.790000208</v>
      </c>
      <c r="D19" s="20"/>
      <c r="E19" s="96">
        <f t="shared" si="0"/>
        <v>62601677.790000208</v>
      </c>
      <c r="F19" s="95">
        <v>0</v>
      </c>
      <c r="G19" s="20"/>
      <c r="H19" s="96">
        <f t="shared" si="1"/>
        <v>0</v>
      </c>
      <c r="I19" s="95">
        <v>0</v>
      </c>
      <c r="J19" s="20"/>
      <c r="K19" s="96">
        <f t="shared" si="2"/>
        <v>0</v>
      </c>
      <c r="L19" s="95">
        <v>40089.68</v>
      </c>
      <c r="M19" s="20"/>
      <c r="N19" s="96">
        <f t="shared" si="3"/>
        <v>40089.68</v>
      </c>
      <c r="O19" s="95">
        <v>3942.88</v>
      </c>
      <c r="P19" s="20"/>
      <c r="Q19" s="96">
        <f t="shared" si="4"/>
        <v>3942.88</v>
      </c>
      <c r="R19" s="95">
        <v>61720858.690000236</v>
      </c>
      <c r="S19" s="20"/>
      <c r="T19" s="96">
        <f t="shared" si="5"/>
        <v>61720858.690000236</v>
      </c>
      <c r="U19" s="221">
        <f t="shared" ref="U19:U82" si="14">IF(D19=0,0,1)</f>
        <v>0</v>
      </c>
      <c r="W19" s="133" t="s">
        <v>43</v>
      </c>
      <c r="X19" s="114">
        <f t="shared" si="7"/>
        <v>0</v>
      </c>
      <c r="Y19" s="115">
        <f t="shared" si="8"/>
        <v>0</v>
      </c>
      <c r="Z19" s="115">
        <f t="shared" si="9"/>
        <v>0</v>
      </c>
      <c r="AA19" s="116">
        <f t="shared" si="10"/>
        <v>0</v>
      </c>
      <c r="AB19" s="116">
        <f t="shared" si="11"/>
        <v>0</v>
      </c>
      <c r="AC19" s="117">
        <f t="shared" si="12"/>
        <v>0</v>
      </c>
    </row>
    <row r="20" spans="1:29" ht="15.75">
      <c r="A20" s="255"/>
      <c r="B20" s="104" t="s">
        <v>44</v>
      </c>
      <c r="C20" s="95">
        <v>122154079.29999444</v>
      </c>
      <c r="D20" s="20"/>
      <c r="E20" s="96">
        <f t="shared" si="0"/>
        <v>122154079.29999444</v>
      </c>
      <c r="F20" s="95">
        <v>230579.19</v>
      </c>
      <c r="G20" s="20"/>
      <c r="H20" s="96">
        <f t="shared" si="1"/>
        <v>230579.19</v>
      </c>
      <c r="I20" s="95">
        <v>12769577.590000018</v>
      </c>
      <c r="J20" s="20"/>
      <c r="K20" s="96">
        <f t="shared" si="2"/>
        <v>12769577.590000018</v>
      </c>
      <c r="L20" s="95">
        <v>223550.42</v>
      </c>
      <c r="M20" s="20"/>
      <c r="N20" s="96">
        <f t="shared" si="3"/>
        <v>223550.42</v>
      </c>
      <c r="O20" s="95">
        <v>13251.76</v>
      </c>
      <c r="P20" s="20"/>
      <c r="Q20" s="96">
        <f t="shared" si="4"/>
        <v>13251.76</v>
      </c>
      <c r="R20" s="95">
        <v>132783015.73999445</v>
      </c>
      <c r="S20" s="20"/>
      <c r="T20" s="96">
        <f t="shared" si="5"/>
        <v>132783015.73999445</v>
      </c>
      <c r="U20" s="221">
        <f t="shared" si="14"/>
        <v>0</v>
      </c>
      <c r="W20" s="104" t="s">
        <v>44</v>
      </c>
      <c r="X20" s="114">
        <f t="shared" si="7"/>
        <v>0</v>
      </c>
      <c r="Y20" s="115">
        <f t="shared" si="8"/>
        <v>0</v>
      </c>
      <c r="Z20" s="115">
        <f t="shared" si="9"/>
        <v>0</v>
      </c>
      <c r="AA20" s="116">
        <f t="shared" si="10"/>
        <v>0</v>
      </c>
      <c r="AB20" s="116">
        <f t="shared" si="11"/>
        <v>0</v>
      </c>
      <c r="AC20" s="117">
        <f t="shared" si="12"/>
        <v>0</v>
      </c>
    </row>
    <row r="21" spans="1:29" ht="15.75">
      <c r="A21" s="255"/>
      <c r="B21" s="133" t="s">
        <v>45</v>
      </c>
      <c r="C21" s="95">
        <v>81946042.840000004</v>
      </c>
      <c r="D21" s="20"/>
      <c r="E21" s="96">
        <f t="shared" si="0"/>
        <v>81946042.840000004</v>
      </c>
      <c r="F21" s="95">
        <v>0</v>
      </c>
      <c r="G21" s="20"/>
      <c r="H21" s="96">
        <f t="shared" si="1"/>
        <v>0</v>
      </c>
      <c r="I21" s="95">
        <v>0</v>
      </c>
      <c r="J21" s="20"/>
      <c r="K21" s="96">
        <f t="shared" si="2"/>
        <v>0</v>
      </c>
      <c r="L21" s="95">
        <v>123908.24</v>
      </c>
      <c r="M21" s="20"/>
      <c r="N21" s="96">
        <f t="shared" si="3"/>
        <v>123908.24</v>
      </c>
      <c r="O21" s="95">
        <v>215674.12999999998</v>
      </c>
      <c r="P21" s="20"/>
      <c r="Q21" s="96">
        <f t="shared" si="4"/>
        <v>215674.12999999998</v>
      </c>
      <c r="R21" s="95">
        <v>79731641.809999987</v>
      </c>
      <c r="S21" s="20"/>
      <c r="T21" s="96">
        <f t="shared" si="5"/>
        <v>79731641.809999987</v>
      </c>
      <c r="U21" s="221">
        <f t="shared" si="14"/>
        <v>0</v>
      </c>
      <c r="W21" s="133" t="s">
        <v>45</v>
      </c>
      <c r="X21" s="114">
        <f t="shared" si="7"/>
        <v>0</v>
      </c>
      <c r="Y21" s="115">
        <f t="shared" si="8"/>
        <v>0</v>
      </c>
      <c r="Z21" s="115">
        <f t="shared" si="9"/>
        <v>0</v>
      </c>
      <c r="AA21" s="116">
        <f t="shared" si="10"/>
        <v>0</v>
      </c>
      <c r="AB21" s="116">
        <f t="shared" si="11"/>
        <v>0</v>
      </c>
      <c r="AC21" s="117">
        <f t="shared" si="12"/>
        <v>0</v>
      </c>
    </row>
    <row r="22" spans="1:29" ht="15.75">
      <c r="A22" s="255"/>
      <c r="B22" s="133" t="s">
        <v>46</v>
      </c>
      <c r="C22" s="95">
        <v>139710440.80999815</v>
      </c>
      <c r="D22" s="20"/>
      <c r="E22" s="96">
        <f t="shared" si="0"/>
        <v>139710440.80999815</v>
      </c>
      <c r="F22" s="95">
        <v>672269.79</v>
      </c>
      <c r="G22" s="20"/>
      <c r="H22" s="96">
        <f t="shared" si="1"/>
        <v>672269.79</v>
      </c>
      <c r="I22" s="95">
        <v>0</v>
      </c>
      <c r="J22" s="20"/>
      <c r="K22" s="96">
        <f t="shared" si="2"/>
        <v>0</v>
      </c>
      <c r="L22" s="95">
        <v>32376.819999999996</v>
      </c>
      <c r="M22" s="20"/>
      <c r="N22" s="96">
        <f t="shared" si="3"/>
        <v>32376.819999999996</v>
      </c>
      <c r="O22" s="95">
        <v>3616.81</v>
      </c>
      <c r="P22" s="20"/>
      <c r="Q22" s="96">
        <f t="shared" si="4"/>
        <v>3616.81</v>
      </c>
      <c r="R22" s="95">
        <v>136655499.65999815</v>
      </c>
      <c r="S22" s="20"/>
      <c r="T22" s="96">
        <f t="shared" si="5"/>
        <v>136655499.65999815</v>
      </c>
      <c r="U22" s="221">
        <f t="shared" si="14"/>
        <v>0</v>
      </c>
      <c r="W22" s="133" t="s">
        <v>46</v>
      </c>
      <c r="X22" s="114">
        <f t="shared" si="7"/>
        <v>0</v>
      </c>
      <c r="Y22" s="115">
        <f t="shared" si="8"/>
        <v>0</v>
      </c>
      <c r="Z22" s="115">
        <f t="shared" si="9"/>
        <v>0</v>
      </c>
      <c r="AA22" s="116">
        <f t="shared" si="10"/>
        <v>0</v>
      </c>
      <c r="AB22" s="116">
        <f t="shared" si="11"/>
        <v>0</v>
      </c>
      <c r="AC22" s="117">
        <f t="shared" si="12"/>
        <v>0</v>
      </c>
    </row>
    <row r="23" spans="1:29" ht="15.75">
      <c r="A23" s="255"/>
      <c r="B23" s="133" t="s">
        <v>47</v>
      </c>
      <c r="C23" s="95">
        <v>41121588.03000015</v>
      </c>
      <c r="D23" s="20"/>
      <c r="E23" s="96">
        <f t="shared" si="0"/>
        <v>41121588.03000015</v>
      </c>
      <c r="F23" s="95">
        <v>396914.53</v>
      </c>
      <c r="G23" s="20"/>
      <c r="H23" s="96">
        <f t="shared" si="1"/>
        <v>396914.53</v>
      </c>
      <c r="I23" s="95">
        <v>0</v>
      </c>
      <c r="J23" s="20"/>
      <c r="K23" s="96">
        <f t="shared" si="2"/>
        <v>0</v>
      </c>
      <c r="L23" s="95">
        <v>31379.100000000002</v>
      </c>
      <c r="M23" s="20"/>
      <c r="N23" s="96">
        <f t="shared" si="3"/>
        <v>31379.100000000002</v>
      </c>
      <c r="O23" s="95">
        <v>14045.09</v>
      </c>
      <c r="P23" s="20"/>
      <c r="Q23" s="96">
        <f t="shared" si="4"/>
        <v>14045.09</v>
      </c>
      <c r="R23" s="95">
        <v>39892151.080000155</v>
      </c>
      <c r="S23" s="20"/>
      <c r="T23" s="96">
        <f t="shared" si="5"/>
        <v>39892151.080000155</v>
      </c>
      <c r="U23" s="221">
        <f t="shared" si="14"/>
        <v>0</v>
      </c>
      <c r="W23" s="133" t="s">
        <v>47</v>
      </c>
      <c r="X23" s="114">
        <f t="shared" si="7"/>
        <v>0</v>
      </c>
      <c r="Y23" s="115">
        <f t="shared" si="8"/>
        <v>0</v>
      </c>
      <c r="Z23" s="115">
        <f t="shared" si="9"/>
        <v>0</v>
      </c>
      <c r="AA23" s="116">
        <f t="shared" si="10"/>
        <v>0</v>
      </c>
      <c r="AB23" s="116">
        <f t="shared" si="11"/>
        <v>0</v>
      </c>
      <c r="AC23" s="117">
        <f t="shared" si="12"/>
        <v>0</v>
      </c>
    </row>
    <row r="24" spans="1:29" ht="15.75">
      <c r="A24" s="255"/>
      <c r="B24" s="133" t="s">
        <v>48</v>
      </c>
      <c r="C24" s="95">
        <v>146321007.72999868</v>
      </c>
      <c r="D24" s="20"/>
      <c r="E24" s="96">
        <f t="shared" si="0"/>
        <v>146321007.72999868</v>
      </c>
      <c r="F24" s="95">
        <v>680691.68000000017</v>
      </c>
      <c r="G24" s="20"/>
      <c r="H24" s="96">
        <f t="shared" si="1"/>
        <v>680691.68000000017</v>
      </c>
      <c r="I24" s="95">
        <v>0</v>
      </c>
      <c r="J24" s="20"/>
      <c r="K24" s="96">
        <f t="shared" si="2"/>
        <v>0</v>
      </c>
      <c r="L24" s="95">
        <v>126305.7</v>
      </c>
      <c r="M24" s="20"/>
      <c r="N24" s="96">
        <f t="shared" si="3"/>
        <v>126305.7</v>
      </c>
      <c r="O24" s="95">
        <v>196182.52000000031</v>
      </c>
      <c r="P24" s="20"/>
      <c r="Q24" s="96">
        <f t="shared" si="4"/>
        <v>196182.52000000031</v>
      </c>
      <c r="R24" s="95">
        <v>144041210.40999869</v>
      </c>
      <c r="S24" s="20"/>
      <c r="T24" s="96">
        <f t="shared" si="5"/>
        <v>144041210.40999869</v>
      </c>
      <c r="U24" s="221">
        <f t="shared" si="14"/>
        <v>0</v>
      </c>
      <c r="W24" s="133" t="s">
        <v>48</v>
      </c>
      <c r="X24" s="114">
        <f t="shared" si="7"/>
        <v>0</v>
      </c>
      <c r="Y24" s="115">
        <f t="shared" si="8"/>
        <v>0</v>
      </c>
      <c r="Z24" s="115">
        <f t="shared" si="9"/>
        <v>0</v>
      </c>
      <c r="AA24" s="116">
        <f t="shared" si="10"/>
        <v>0</v>
      </c>
      <c r="AB24" s="116">
        <f t="shared" si="11"/>
        <v>0</v>
      </c>
      <c r="AC24" s="117">
        <f t="shared" si="12"/>
        <v>0</v>
      </c>
    </row>
    <row r="25" spans="1:29" ht="15.75">
      <c r="A25" s="255"/>
      <c r="B25" s="133" t="s">
        <v>49</v>
      </c>
      <c r="C25" s="95"/>
      <c r="D25" s="20"/>
      <c r="E25" s="96">
        <f t="shared" si="0"/>
        <v>0</v>
      </c>
      <c r="F25" s="95"/>
      <c r="G25" s="20"/>
      <c r="H25" s="96">
        <f t="shared" si="1"/>
        <v>0</v>
      </c>
      <c r="I25" s="95"/>
      <c r="J25" s="20"/>
      <c r="K25" s="96">
        <f t="shared" si="2"/>
        <v>0</v>
      </c>
      <c r="L25" s="95"/>
      <c r="M25" s="20"/>
      <c r="N25" s="96">
        <f t="shared" si="3"/>
        <v>0</v>
      </c>
      <c r="O25" s="95"/>
      <c r="P25" s="20"/>
      <c r="Q25" s="96">
        <f t="shared" si="4"/>
        <v>0</v>
      </c>
      <c r="R25" s="95"/>
      <c r="S25" s="20"/>
      <c r="T25" s="96">
        <f t="shared" si="5"/>
        <v>0</v>
      </c>
      <c r="U25" s="221">
        <f t="shared" si="14"/>
        <v>0</v>
      </c>
      <c r="W25" s="133" t="s">
        <v>49</v>
      </c>
      <c r="X25" s="114">
        <f t="shared" si="7"/>
        <v>0</v>
      </c>
      <c r="Y25" s="115">
        <f t="shared" si="8"/>
        <v>0</v>
      </c>
      <c r="Z25" s="115">
        <f t="shared" si="9"/>
        <v>0</v>
      </c>
      <c r="AA25" s="116">
        <f t="shared" si="10"/>
        <v>0</v>
      </c>
      <c r="AB25" s="116">
        <f t="shared" si="11"/>
        <v>0</v>
      </c>
      <c r="AC25" s="117">
        <f t="shared" si="12"/>
        <v>0</v>
      </c>
    </row>
    <row r="26" spans="1:29" ht="15.75">
      <c r="A26" s="256"/>
      <c r="B26" s="134" t="s">
        <v>50</v>
      </c>
      <c r="C26" s="97"/>
      <c r="D26" s="98"/>
      <c r="E26" s="99">
        <f t="shared" si="0"/>
        <v>0</v>
      </c>
      <c r="F26" s="97"/>
      <c r="G26" s="98"/>
      <c r="H26" s="99">
        <f t="shared" si="1"/>
        <v>0</v>
      </c>
      <c r="I26" s="97"/>
      <c r="J26" s="98"/>
      <c r="K26" s="99">
        <f t="shared" si="2"/>
        <v>0</v>
      </c>
      <c r="L26" s="97"/>
      <c r="M26" s="98"/>
      <c r="N26" s="99">
        <f t="shared" si="3"/>
        <v>0</v>
      </c>
      <c r="O26" s="97"/>
      <c r="P26" s="98"/>
      <c r="Q26" s="99">
        <f t="shared" si="4"/>
        <v>0</v>
      </c>
      <c r="R26" s="97"/>
      <c r="S26" s="98"/>
      <c r="T26" s="99">
        <f t="shared" si="5"/>
        <v>0</v>
      </c>
      <c r="U26" s="222">
        <f t="shared" si="14"/>
        <v>0</v>
      </c>
      <c r="W26" s="134" t="s">
        <v>50</v>
      </c>
      <c r="X26" s="118">
        <f t="shared" si="7"/>
        <v>0</v>
      </c>
      <c r="Y26" s="119">
        <f t="shared" si="8"/>
        <v>0</v>
      </c>
      <c r="Z26" s="119">
        <f t="shared" si="9"/>
        <v>0</v>
      </c>
      <c r="AA26" s="120">
        <f t="shared" si="10"/>
        <v>0</v>
      </c>
      <c r="AB26" s="120">
        <f t="shared" si="11"/>
        <v>0</v>
      </c>
      <c r="AC26" s="223">
        <f t="shared" si="12"/>
        <v>0</v>
      </c>
    </row>
    <row r="27" spans="1:29" ht="15.75" customHeight="1">
      <c r="A27" s="254">
        <v>42679</v>
      </c>
      <c r="B27" s="133" t="s">
        <v>42</v>
      </c>
      <c r="C27" s="95"/>
      <c r="D27" s="20"/>
      <c r="E27" s="96">
        <f t="shared" si="0"/>
        <v>0</v>
      </c>
      <c r="F27" s="95"/>
      <c r="G27" s="20"/>
      <c r="H27" s="96">
        <f t="shared" si="1"/>
        <v>0</v>
      </c>
      <c r="I27" s="95"/>
      <c r="J27" s="20"/>
      <c r="K27" s="96">
        <f t="shared" si="2"/>
        <v>0</v>
      </c>
      <c r="L27" s="95"/>
      <c r="M27" s="20"/>
      <c r="N27" s="96">
        <f t="shared" si="3"/>
        <v>0</v>
      </c>
      <c r="O27" s="95"/>
      <c r="P27" s="20"/>
      <c r="Q27" s="96">
        <f t="shared" si="4"/>
        <v>0</v>
      </c>
      <c r="R27" s="95"/>
      <c r="S27" s="20"/>
      <c r="T27" s="96">
        <f t="shared" si="5"/>
        <v>0</v>
      </c>
      <c r="U27" s="221">
        <f t="shared" si="14"/>
        <v>0</v>
      </c>
      <c r="W27" s="132" t="s">
        <v>42</v>
      </c>
      <c r="X27" s="114">
        <f t="shared" si="7"/>
        <v>0</v>
      </c>
      <c r="Y27" s="115">
        <f t="shared" si="8"/>
        <v>0</v>
      </c>
      <c r="Z27" s="115">
        <f t="shared" si="9"/>
        <v>0</v>
      </c>
      <c r="AA27" s="115">
        <f t="shared" si="10"/>
        <v>0</v>
      </c>
      <c r="AB27" s="116">
        <f t="shared" si="11"/>
        <v>0</v>
      </c>
      <c r="AC27" s="121">
        <f t="shared" si="12"/>
        <v>0</v>
      </c>
    </row>
    <row r="28" spans="1:29" ht="15.75">
      <c r="A28" s="255"/>
      <c r="B28" s="133" t="s">
        <v>43</v>
      </c>
      <c r="C28" s="95"/>
      <c r="D28" s="20"/>
      <c r="E28" s="96">
        <f t="shared" si="0"/>
        <v>0</v>
      </c>
      <c r="F28" s="95"/>
      <c r="G28" s="20"/>
      <c r="H28" s="96">
        <f t="shared" si="1"/>
        <v>0</v>
      </c>
      <c r="I28" s="95"/>
      <c r="J28" s="20"/>
      <c r="K28" s="96">
        <f t="shared" si="2"/>
        <v>0</v>
      </c>
      <c r="L28" s="95"/>
      <c r="M28" s="20"/>
      <c r="N28" s="96">
        <f t="shared" si="3"/>
        <v>0</v>
      </c>
      <c r="O28" s="95"/>
      <c r="P28" s="20"/>
      <c r="Q28" s="96">
        <f t="shared" si="4"/>
        <v>0</v>
      </c>
      <c r="R28" s="95"/>
      <c r="S28" s="20"/>
      <c r="T28" s="96">
        <f t="shared" si="5"/>
        <v>0</v>
      </c>
      <c r="U28" s="221">
        <f t="shared" si="14"/>
        <v>0</v>
      </c>
      <c r="W28" s="133" t="s">
        <v>43</v>
      </c>
      <c r="X28" s="114">
        <f t="shared" si="7"/>
        <v>0</v>
      </c>
      <c r="Y28" s="115">
        <f t="shared" si="8"/>
        <v>0</v>
      </c>
      <c r="Z28" s="115">
        <f t="shared" si="9"/>
        <v>0</v>
      </c>
      <c r="AA28" s="115">
        <f t="shared" si="10"/>
        <v>0</v>
      </c>
      <c r="AB28" s="116">
        <f t="shared" si="11"/>
        <v>0</v>
      </c>
      <c r="AC28" s="121">
        <f t="shared" si="12"/>
        <v>0</v>
      </c>
    </row>
    <row r="29" spans="1:29" ht="15.75">
      <c r="A29" s="255"/>
      <c r="B29" s="104" t="s">
        <v>44</v>
      </c>
      <c r="C29" s="95">
        <v>132783015.73999445</v>
      </c>
      <c r="D29" s="20"/>
      <c r="E29" s="96">
        <f t="shared" si="0"/>
        <v>132783015.73999445</v>
      </c>
      <c r="F29" s="95">
        <v>8260.76</v>
      </c>
      <c r="G29" s="20"/>
      <c r="H29" s="96">
        <f t="shared" si="1"/>
        <v>8260.76</v>
      </c>
      <c r="I29" s="95">
        <v>0</v>
      </c>
      <c r="J29" s="20"/>
      <c r="K29" s="96">
        <f t="shared" si="2"/>
        <v>0</v>
      </c>
      <c r="L29" s="95">
        <v>65318.96</v>
      </c>
      <c r="M29" s="20"/>
      <c r="N29" s="96">
        <f t="shared" si="3"/>
        <v>65318.96</v>
      </c>
      <c r="O29" s="95">
        <v>4689.01</v>
      </c>
      <c r="P29" s="20"/>
      <c r="Q29" s="96">
        <f t="shared" si="4"/>
        <v>4689.01</v>
      </c>
      <c r="R29" s="95">
        <v>131637607.85999446</v>
      </c>
      <c r="S29" s="20"/>
      <c r="T29" s="96">
        <f t="shared" si="5"/>
        <v>131637607.85999446</v>
      </c>
      <c r="U29" s="221">
        <f t="shared" si="14"/>
        <v>0</v>
      </c>
      <c r="W29" s="104" t="s">
        <v>44</v>
      </c>
      <c r="X29" s="114">
        <f t="shared" si="7"/>
        <v>0</v>
      </c>
      <c r="Y29" s="115">
        <f t="shared" si="8"/>
        <v>0</v>
      </c>
      <c r="Z29" s="115">
        <f t="shared" si="9"/>
        <v>0</v>
      </c>
      <c r="AA29" s="115">
        <f t="shared" si="10"/>
        <v>0</v>
      </c>
      <c r="AB29" s="116">
        <f t="shared" si="11"/>
        <v>0</v>
      </c>
      <c r="AC29" s="121">
        <f t="shared" si="12"/>
        <v>0</v>
      </c>
    </row>
    <row r="30" spans="1:29" ht="15.75">
      <c r="A30" s="255"/>
      <c r="B30" s="133" t="s">
        <v>45</v>
      </c>
      <c r="C30" s="95">
        <v>79731641.809999987</v>
      </c>
      <c r="D30" s="20"/>
      <c r="E30" s="96">
        <f t="shared" si="0"/>
        <v>79731641.809999987</v>
      </c>
      <c r="F30" s="95">
        <v>338870.98999999993</v>
      </c>
      <c r="G30" s="20"/>
      <c r="H30" s="96">
        <f t="shared" si="1"/>
        <v>338870.98999999993</v>
      </c>
      <c r="I30" s="95">
        <v>0</v>
      </c>
      <c r="J30" s="20"/>
      <c r="K30" s="96">
        <f t="shared" si="2"/>
        <v>0</v>
      </c>
      <c r="L30" s="95">
        <v>87888.01999999999</v>
      </c>
      <c r="M30" s="20"/>
      <c r="N30" s="96">
        <f t="shared" si="3"/>
        <v>87888.01999999999</v>
      </c>
      <c r="O30" s="95">
        <v>20913.489999999998</v>
      </c>
      <c r="P30" s="20"/>
      <c r="Q30" s="96">
        <f t="shared" si="4"/>
        <v>20913.489999999998</v>
      </c>
      <c r="R30" s="95">
        <v>78344515.639999986</v>
      </c>
      <c r="S30" s="20"/>
      <c r="T30" s="96">
        <f t="shared" si="5"/>
        <v>78344515.639999986</v>
      </c>
      <c r="U30" s="221">
        <f t="shared" si="14"/>
        <v>0</v>
      </c>
      <c r="W30" s="133" t="s">
        <v>45</v>
      </c>
      <c r="X30" s="114">
        <f t="shared" si="7"/>
        <v>0</v>
      </c>
      <c r="Y30" s="4">
        <f t="shared" si="8"/>
        <v>0</v>
      </c>
      <c r="Z30" s="122">
        <f t="shared" si="9"/>
        <v>0</v>
      </c>
      <c r="AA30" s="4">
        <f t="shared" si="10"/>
        <v>0</v>
      </c>
      <c r="AB30" s="116">
        <f t="shared" si="11"/>
        <v>0</v>
      </c>
      <c r="AC30" s="121">
        <f t="shared" si="12"/>
        <v>0</v>
      </c>
    </row>
    <row r="31" spans="1:29" ht="15.75">
      <c r="A31" s="255"/>
      <c r="B31" s="133" t="s">
        <v>46</v>
      </c>
      <c r="C31" s="95"/>
      <c r="D31" s="20"/>
      <c r="E31" s="96">
        <f t="shared" si="0"/>
        <v>0</v>
      </c>
      <c r="F31" s="95"/>
      <c r="G31" s="20"/>
      <c r="H31" s="96">
        <f t="shared" si="1"/>
        <v>0</v>
      </c>
      <c r="I31" s="95"/>
      <c r="J31" s="20"/>
      <c r="K31" s="96">
        <f t="shared" si="2"/>
        <v>0</v>
      </c>
      <c r="L31" s="95"/>
      <c r="M31" s="20"/>
      <c r="N31" s="96">
        <f t="shared" si="3"/>
        <v>0</v>
      </c>
      <c r="O31" s="95"/>
      <c r="P31" s="20"/>
      <c r="Q31" s="96">
        <f t="shared" si="4"/>
        <v>0</v>
      </c>
      <c r="R31" s="95"/>
      <c r="S31" s="20"/>
      <c r="T31" s="96">
        <f t="shared" si="5"/>
        <v>0</v>
      </c>
      <c r="U31" s="221">
        <f t="shared" si="14"/>
        <v>0</v>
      </c>
      <c r="W31" s="133" t="s">
        <v>46</v>
      </c>
      <c r="X31" s="114">
        <f t="shared" si="7"/>
        <v>0</v>
      </c>
      <c r="Y31" s="4">
        <f t="shared" si="8"/>
        <v>0</v>
      </c>
      <c r="Z31" s="122">
        <f t="shared" si="9"/>
        <v>0</v>
      </c>
      <c r="AA31" s="4">
        <f t="shared" si="10"/>
        <v>0</v>
      </c>
      <c r="AB31" s="4">
        <f t="shared" si="11"/>
        <v>0</v>
      </c>
      <c r="AC31" s="121">
        <f t="shared" si="12"/>
        <v>0</v>
      </c>
    </row>
    <row r="32" spans="1:29" ht="15.75">
      <c r="A32" s="255"/>
      <c r="B32" s="133" t="s">
        <v>47</v>
      </c>
      <c r="C32" s="95"/>
      <c r="D32" s="20"/>
      <c r="E32" s="96">
        <f t="shared" si="0"/>
        <v>0</v>
      </c>
      <c r="F32" s="95"/>
      <c r="G32" s="20"/>
      <c r="H32" s="96">
        <f t="shared" si="1"/>
        <v>0</v>
      </c>
      <c r="I32" s="95"/>
      <c r="J32" s="20"/>
      <c r="K32" s="96">
        <f t="shared" si="2"/>
        <v>0</v>
      </c>
      <c r="L32" s="95"/>
      <c r="M32" s="20"/>
      <c r="N32" s="96">
        <f t="shared" si="3"/>
        <v>0</v>
      </c>
      <c r="O32" s="95"/>
      <c r="P32" s="20"/>
      <c r="Q32" s="96">
        <f t="shared" si="4"/>
        <v>0</v>
      </c>
      <c r="R32" s="95"/>
      <c r="S32" s="20"/>
      <c r="T32" s="96">
        <f t="shared" si="5"/>
        <v>0</v>
      </c>
      <c r="U32" s="221">
        <f t="shared" si="14"/>
        <v>0</v>
      </c>
      <c r="W32" s="133" t="s">
        <v>47</v>
      </c>
      <c r="X32" s="114">
        <f t="shared" si="7"/>
        <v>0</v>
      </c>
      <c r="Y32" s="4">
        <f t="shared" si="8"/>
        <v>0</v>
      </c>
      <c r="Z32" s="122">
        <f t="shared" si="9"/>
        <v>0</v>
      </c>
      <c r="AA32" s="4">
        <f t="shared" si="10"/>
        <v>0</v>
      </c>
      <c r="AB32" s="4">
        <f t="shared" si="11"/>
        <v>0</v>
      </c>
      <c r="AC32" s="121">
        <f t="shared" si="12"/>
        <v>0</v>
      </c>
    </row>
    <row r="33" spans="1:29" ht="15.75">
      <c r="A33" s="255"/>
      <c r="B33" s="133" t="s">
        <v>48</v>
      </c>
      <c r="C33" s="95"/>
      <c r="D33" s="20"/>
      <c r="E33" s="96">
        <f t="shared" si="0"/>
        <v>0</v>
      </c>
      <c r="F33" s="95"/>
      <c r="G33" s="20"/>
      <c r="H33" s="96">
        <f t="shared" si="1"/>
        <v>0</v>
      </c>
      <c r="I33" s="95"/>
      <c r="J33" s="20"/>
      <c r="K33" s="96">
        <f t="shared" si="2"/>
        <v>0</v>
      </c>
      <c r="L33" s="95"/>
      <c r="M33" s="20"/>
      <c r="N33" s="96">
        <f t="shared" si="3"/>
        <v>0</v>
      </c>
      <c r="O33" s="95"/>
      <c r="P33" s="20"/>
      <c r="Q33" s="96">
        <f t="shared" si="4"/>
        <v>0</v>
      </c>
      <c r="R33" s="95"/>
      <c r="S33" s="20"/>
      <c r="T33" s="96">
        <f t="shared" si="5"/>
        <v>0</v>
      </c>
      <c r="U33" s="221">
        <f t="shared" si="14"/>
        <v>0</v>
      </c>
      <c r="W33" s="133" t="s">
        <v>48</v>
      </c>
      <c r="X33" s="114">
        <f t="shared" si="7"/>
        <v>0</v>
      </c>
      <c r="Y33" s="4">
        <f t="shared" si="8"/>
        <v>0</v>
      </c>
      <c r="Z33" s="122">
        <f t="shared" si="9"/>
        <v>0</v>
      </c>
      <c r="AA33" s="4">
        <f t="shared" si="10"/>
        <v>0</v>
      </c>
      <c r="AB33" s="4">
        <f t="shared" si="11"/>
        <v>0</v>
      </c>
      <c r="AC33" s="121">
        <f t="shared" si="12"/>
        <v>0</v>
      </c>
    </row>
    <row r="34" spans="1:29" ht="15.75">
      <c r="A34" s="255"/>
      <c r="B34" s="133" t="s">
        <v>49</v>
      </c>
      <c r="C34" s="95">
        <v>133434213.19999947</v>
      </c>
      <c r="D34" s="20"/>
      <c r="E34" s="96">
        <f t="shared" si="0"/>
        <v>133434213.19999947</v>
      </c>
      <c r="F34" s="95">
        <v>1444560.2299999997</v>
      </c>
      <c r="G34" s="20"/>
      <c r="H34" s="96">
        <f t="shared" si="1"/>
        <v>1444560.2299999997</v>
      </c>
      <c r="I34" s="95">
        <v>5912934.5799999991</v>
      </c>
      <c r="J34" s="20"/>
      <c r="K34" s="96">
        <f t="shared" si="2"/>
        <v>5912934.5799999991</v>
      </c>
      <c r="L34" s="95">
        <v>443081.99</v>
      </c>
      <c r="M34" s="20"/>
      <c r="N34" s="96">
        <f t="shared" si="3"/>
        <v>443081.99</v>
      </c>
      <c r="O34" s="95">
        <v>262070.15</v>
      </c>
      <c r="P34" s="20"/>
      <c r="Q34" s="96">
        <f t="shared" si="4"/>
        <v>262070.15</v>
      </c>
      <c r="R34" s="95">
        <v>134473931.03999949</v>
      </c>
      <c r="S34" s="20"/>
      <c r="T34" s="96">
        <f t="shared" si="5"/>
        <v>134473931.03999949</v>
      </c>
      <c r="U34" s="221">
        <f t="shared" si="14"/>
        <v>0</v>
      </c>
      <c r="W34" s="133" t="s">
        <v>49</v>
      </c>
      <c r="X34" s="114">
        <f t="shared" si="7"/>
        <v>0</v>
      </c>
      <c r="Y34" s="4">
        <f t="shared" si="8"/>
        <v>0</v>
      </c>
      <c r="Z34" s="122">
        <f t="shared" si="9"/>
        <v>0</v>
      </c>
      <c r="AA34" s="4">
        <f t="shared" si="10"/>
        <v>0</v>
      </c>
      <c r="AB34" s="4">
        <f t="shared" si="11"/>
        <v>0</v>
      </c>
      <c r="AC34" s="121">
        <f t="shared" si="12"/>
        <v>0</v>
      </c>
    </row>
    <row r="35" spans="1:29" ht="15.75">
      <c r="A35" s="256"/>
      <c r="B35" s="133" t="s">
        <v>50</v>
      </c>
      <c r="C35" s="95">
        <v>132192622.02999991</v>
      </c>
      <c r="D35" s="20"/>
      <c r="E35" s="96">
        <f t="shared" si="0"/>
        <v>132192622.02999991</v>
      </c>
      <c r="F35" s="95">
        <v>1000290.1499999994</v>
      </c>
      <c r="G35" s="20"/>
      <c r="H35" s="96">
        <f t="shared" si="1"/>
        <v>1000290.1499999994</v>
      </c>
      <c r="I35" s="95">
        <v>0</v>
      </c>
      <c r="J35" s="20"/>
      <c r="K35" s="96">
        <f t="shared" si="2"/>
        <v>0</v>
      </c>
      <c r="L35" s="95">
        <v>345002.23</v>
      </c>
      <c r="M35" s="20"/>
      <c r="N35" s="96">
        <f t="shared" si="3"/>
        <v>345002.23</v>
      </c>
      <c r="O35" s="95">
        <v>298442.23</v>
      </c>
      <c r="P35" s="20"/>
      <c r="Q35" s="96">
        <f t="shared" si="4"/>
        <v>298442.23</v>
      </c>
      <c r="R35" s="95">
        <v>127256930.10999991</v>
      </c>
      <c r="S35" s="20"/>
      <c r="T35" s="96">
        <f t="shared" si="5"/>
        <v>127256930.10999991</v>
      </c>
      <c r="U35" s="221">
        <f t="shared" si="14"/>
        <v>0</v>
      </c>
      <c r="W35" s="134" t="s">
        <v>50</v>
      </c>
      <c r="X35" s="114">
        <f t="shared" si="7"/>
        <v>0</v>
      </c>
      <c r="Y35" s="4">
        <f t="shared" si="8"/>
        <v>0</v>
      </c>
      <c r="Z35" s="122">
        <f t="shared" si="9"/>
        <v>0</v>
      </c>
      <c r="AA35" s="4">
        <f t="shared" si="10"/>
        <v>0</v>
      </c>
      <c r="AB35" s="4">
        <f t="shared" si="11"/>
        <v>0</v>
      </c>
      <c r="AC35" s="121">
        <f t="shared" si="12"/>
        <v>0</v>
      </c>
    </row>
    <row r="36" spans="1:29" ht="15.75" customHeight="1">
      <c r="A36" s="254">
        <v>42680</v>
      </c>
      <c r="B36" s="132" t="s">
        <v>42</v>
      </c>
      <c r="C36" s="92">
        <v>65449398.839999318</v>
      </c>
      <c r="D36" s="93"/>
      <c r="E36" s="94">
        <f t="shared" si="0"/>
        <v>65449398.839999318</v>
      </c>
      <c r="F36" s="92">
        <v>1577623.02</v>
      </c>
      <c r="G36" s="93"/>
      <c r="H36" s="94">
        <f t="shared" si="1"/>
        <v>1577623.02</v>
      </c>
      <c r="I36" s="92">
        <v>4267536.799999998</v>
      </c>
      <c r="J36" s="93"/>
      <c r="K36" s="94">
        <f t="shared" si="2"/>
        <v>4267536.799999998</v>
      </c>
      <c r="L36" s="92">
        <v>411380.98</v>
      </c>
      <c r="M36" s="93"/>
      <c r="N36" s="94">
        <f t="shared" si="3"/>
        <v>411380.98</v>
      </c>
      <c r="O36" s="92">
        <v>80279.66</v>
      </c>
      <c r="P36" s="93"/>
      <c r="Q36" s="94">
        <f t="shared" si="4"/>
        <v>80279.66</v>
      </c>
      <c r="R36" s="92">
        <v>65792238.999999315</v>
      </c>
      <c r="S36" s="93"/>
      <c r="T36" s="94">
        <f t="shared" si="5"/>
        <v>65792238.999999315</v>
      </c>
      <c r="U36" s="220">
        <f t="shared" si="14"/>
        <v>0</v>
      </c>
      <c r="W36" s="132" t="s">
        <v>42</v>
      </c>
      <c r="X36" s="110">
        <f t="shared" si="7"/>
        <v>0</v>
      </c>
      <c r="Y36" s="111">
        <f t="shared" si="8"/>
        <v>0</v>
      </c>
      <c r="Z36" s="111">
        <f t="shared" si="9"/>
        <v>0</v>
      </c>
      <c r="AA36" s="111">
        <f t="shared" si="10"/>
        <v>0</v>
      </c>
      <c r="AB36" s="111">
        <f t="shared" si="11"/>
        <v>0</v>
      </c>
      <c r="AC36" s="123">
        <f t="shared" si="12"/>
        <v>0</v>
      </c>
    </row>
    <row r="37" spans="1:29" ht="15.75">
      <c r="A37" s="255"/>
      <c r="B37" s="133" t="s">
        <v>43</v>
      </c>
      <c r="C37" s="95">
        <v>61720858.690000236</v>
      </c>
      <c r="D37" s="20"/>
      <c r="E37" s="96">
        <f t="shared" si="0"/>
        <v>61720858.690000236</v>
      </c>
      <c r="F37" s="95">
        <v>0</v>
      </c>
      <c r="G37" s="20"/>
      <c r="H37" s="96">
        <f t="shared" si="1"/>
        <v>0</v>
      </c>
      <c r="I37" s="95">
        <v>0</v>
      </c>
      <c r="J37" s="20"/>
      <c r="K37" s="96">
        <f t="shared" si="2"/>
        <v>0</v>
      </c>
      <c r="L37" s="95">
        <v>94347.34</v>
      </c>
      <c r="M37" s="20"/>
      <c r="N37" s="96">
        <f t="shared" si="3"/>
        <v>94347.34</v>
      </c>
      <c r="O37" s="95">
        <v>79773.59</v>
      </c>
      <c r="P37" s="20"/>
      <c r="Q37" s="96">
        <f t="shared" si="4"/>
        <v>79773.59</v>
      </c>
      <c r="R37" s="95">
        <v>60274337.270000212</v>
      </c>
      <c r="S37" s="20"/>
      <c r="T37" s="96">
        <f t="shared" si="5"/>
        <v>60274337.270000212</v>
      </c>
      <c r="U37" s="221">
        <f t="shared" si="14"/>
        <v>0</v>
      </c>
      <c r="W37" s="133" t="s">
        <v>43</v>
      </c>
      <c r="X37" s="114">
        <f t="shared" si="7"/>
        <v>0</v>
      </c>
      <c r="Y37" s="115">
        <f t="shared" si="8"/>
        <v>0</v>
      </c>
      <c r="Z37" s="115">
        <f t="shared" si="9"/>
        <v>0</v>
      </c>
      <c r="AA37" s="115">
        <f t="shared" si="10"/>
        <v>0</v>
      </c>
      <c r="AB37" s="115">
        <f t="shared" si="11"/>
        <v>0</v>
      </c>
      <c r="AC37" s="121">
        <f t="shared" si="12"/>
        <v>0</v>
      </c>
    </row>
    <row r="38" spans="1:29" ht="15.75">
      <c r="A38" s="255"/>
      <c r="B38" s="104" t="s">
        <v>44</v>
      </c>
      <c r="C38" s="95">
        <v>131637607.85999446</v>
      </c>
      <c r="D38" s="20"/>
      <c r="E38" s="96">
        <f t="shared" si="0"/>
        <v>131637607.85999446</v>
      </c>
      <c r="F38" s="95">
        <v>980289.07999999984</v>
      </c>
      <c r="G38" s="20"/>
      <c r="H38" s="96">
        <f t="shared" si="1"/>
        <v>980289.07999999984</v>
      </c>
      <c r="I38" s="95">
        <v>3507736.0300000026</v>
      </c>
      <c r="J38" s="20"/>
      <c r="K38" s="96">
        <f t="shared" si="2"/>
        <v>3507736.0300000026</v>
      </c>
      <c r="L38" s="95">
        <v>786671.8</v>
      </c>
      <c r="M38" s="20"/>
      <c r="N38" s="96">
        <f t="shared" si="3"/>
        <v>786671.8</v>
      </c>
      <c r="O38" s="95">
        <v>751230.23</v>
      </c>
      <c r="P38" s="20"/>
      <c r="Q38" s="96">
        <f t="shared" si="4"/>
        <v>751230.23</v>
      </c>
      <c r="R38" s="95">
        <v>130851484.70999445</v>
      </c>
      <c r="S38" s="20"/>
      <c r="T38" s="96">
        <f t="shared" si="5"/>
        <v>130851484.70999445</v>
      </c>
      <c r="U38" s="221">
        <f t="shared" si="14"/>
        <v>0</v>
      </c>
      <c r="W38" s="104" t="s">
        <v>44</v>
      </c>
      <c r="X38" s="114">
        <f t="shared" si="7"/>
        <v>0</v>
      </c>
      <c r="Y38" s="115">
        <f t="shared" si="8"/>
        <v>0</v>
      </c>
      <c r="Z38" s="115">
        <f t="shared" si="9"/>
        <v>0</v>
      </c>
      <c r="AA38" s="115">
        <f t="shared" si="10"/>
        <v>0</v>
      </c>
      <c r="AB38" s="115">
        <f t="shared" si="11"/>
        <v>0</v>
      </c>
      <c r="AC38" s="121">
        <f t="shared" si="12"/>
        <v>0</v>
      </c>
    </row>
    <row r="39" spans="1:29" ht="15.75">
      <c r="A39" s="255"/>
      <c r="B39" s="133" t="s">
        <v>45</v>
      </c>
      <c r="C39" s="95">
        <v>78344515.639999986</v>
      </c>
      <c r="D39" s="20"/>
      <c r="E39" s="96">
        <f t="shared" si="0"/>
        <v>78344515.639999986</v>
      </c>
      <c r="F39" s="95">
        <v>562008.88</v>
      </c>
      <c r="G39" s="20"/>
      <c r="H39" s="96">
        <f t="shared" si="1"/>
        <v>562008.88</v>
      </c>
      <c r="I39" s="95">
        <v>12566977.009999998</v>
      </c>
      <c r="J39" s="20"/>
      <c r="K39" s="96">
        <f t="shared" si="2"/>
        <v>12566977.009999998</v>
      </c>
      <c r="L39" s="95">
        <v>54783.32</v>
      </c>
      <c r="M39" s="20"/>
      <c r="N39" s="96">
        <f t="shared" si="3"/>
        <v>54783.32</v>
      </c>
      <c r="O39" s="95">
        <v>126296.16</v>
      </c>
      <c r="P39" s="20"/>
      <c r="Q39" s="96">
        <f t="shared" si="4"/>
        <v>126296.16</v>
      </c>
      <c r="R39" s="95">
        <v>87448187.409999982</v>
      </c>
      <c r="S39" s="20"/>
      <c r="T39" s="96">
        <f t="shared" si="5"/>
        <v>87448187.409999982</v>
      </c>
      <c r="U39" s="221">
        <f t="shared" si="14"/>
        <v>0</v>
      </c>
      <c r="W39" s="133" t="s">
        <v>45</v>
      </c>
      <c r="X39" s="114">
        <f t="shared" si="7"/>
        <v>0</v>
      </c>
      <c r="Y39" s="115">
        <f t="shared" si="8"/>
        <v>0</v>
      </c>
      <c r="Z39" s="115">
        <f t="shared" si="9"/>
        <v>0</v>
      </c>
      <c r="AA39" s="115">
        <f t="shared" si="10"/>
        <v>0</v>
      </c>
      <c r="AB39" s="115">
        <f t="shared" si="11"/>
        <v>0</v>
      </c>
      <c r="AC39" s="121">
        <f t="shared" si="12"/>
        <v>0</v>
      </c>
    </row>
    <row r="40" spans="1:29" ht="15.75">
      <c r="A40" s="255"/>
      <c r="B40" s="133" t="s">
        <v>46</v>
      </c>
      <c r="C40" s="95"/>
      <c r="D40" s="20"/>
      <c r="E40" s="96">
        <f t="shared" si="0"/>
        <v>0</v>
      </c>
      <c r="F40" s="95"/>
      <c r="G40" s="20"/>
      <c r="H40" s="96">
        <f t="shared" si="1"/>
        <v>0</v>
      </c>
      <c r="I40" s="95"/>
      <c r="J40" s="20"/>
      <c r="K40" s="96">
        <f t="shared" si="2"/>
        <v>0</v>
      </c>
      <c r="L40" s="95"/>
      <c r="M40" s="20"/>
      <c r="N40" s="96">
        <f t="shared" si="3"/>
        <v>0</v>
      </c>
      <c r="O40" s="95"/>
      <c r="P40" s="20"/>
      <c r="Q40" s="96">
        <f t="shared" si="4"/>
        <v>0</v>
      </c>
      <c r="R40" s="95"/>
      <c r="S40" s="20"/>
      <c r="T40" s="96">
        <f t="shared" si="5"/>
        <v>0</v>
      </c>
      <c r="U40" s="221">
        <f t="shared" si="14"/>
        <v>0</v>
      </c>
      <c r="W40" s="133" t="s">
        <v>46</v>
      </c>
      <c r="X40" s="114">
        <f t="shared" si="7"/>
        <v>0</v>
      </c>
      <c r="Y40" s="115">
        <f t="shared" si="8"/>
        <v>0</v>
      </c>
      <c r="Z40" s="115">
        <f t="shared" si="9"/>
        <v>0</v>
      </c>
      <c r="AA40" s="115">
        <f t="shared" si="10"/>
        <v>0</v>
      </c>
      <c r="AB40" s="115">
        <f t="shared" si="11"/>
        <v>0</v>
      </c>
      <c r="AC40" s="121">
        <f t="shared" si="12"/>
        <v>0</v>
      </c>
    </row>
    <row r="41" spans="1:29" ht="15.75">
      <c r="A41" s="255"/>
      <c r="B41" s="133" t="s">
        <v>47</v>
      </c>
      <c r="C41" s="95">
        <v>39892151.080000155</v>
      </c>
      <c r="D41" s="20"/>
      <c r="E41" s="96">
        <f t="shared" si="0"/>
        <v>39892151.080000155</v>
      </c>
      <c r="F41" s="95">
        <v>717813.85</v>
      </c>
      <c r="G41" s="20"/>
      <c r="H41" s="96">
        <f t="shared" si="1"/>
        <v>717813.85</v>
      </c>
      <c r="I41" s="95">
        <v>0</v>
      </c>
      <c r="J41" s="20"/>
      <c r="K41" s="96">
        <f t="shared" si="2"/>
        <v>0</v>
      </c>
      <c r="L41" s="95">
        <v>129149.61</v>
      </c>
      <c r="M41" s="20"/>
      <c r="N41" s="96">
        <f t="shared" si="3"/>
        <v>129149.61</v>
      </c>
      <c r="O41" s="95">
        <v>11734.12</v>
      </c>
      <c r="P41" s="20"/>
      <c r="Q41" s="96">
        <f t="shared" si="4"/>
        <v>11734.12</v>
      </c>
      <c r="R41" s="95">
        <v>37375397.260000154</v>
      </c>
      <c r="S41" s="20"/>
      <c r="T41" s="96">
        <f t="shared" si="5"/>
        <v>37375397.260000154</v>
      </c>
      <c r="U41" s="221">
        <f t="shared" si="14"/>
        <v>0</v>
      </c>
      <c r="W41" s="133" t="s">
        <v>47</v>
      </c>
      <c r="X41" s="114">
        <f t="shared" si="7"/>
        <v>0</v>
      </c>
      <c r="Y41" s="115">
        <f t="shared" si="8"/>
        <v>0</v>
      </c>
      <c r="Z41" s="115">
        <f t="shared" si="9"/>
        <v>0</v>
      </c>
      <c r="AA41" s="115">
        <f t="shared" si="10"/>
        <v>0</v>
      </c>
      <c r="AB41" s="115">
        <f t="shared" si="11"/>
        <v>0</v>
      </c>
      <c r="AC41" s="121">
        <f t="shared" si="12"/>
        <v>0</v>
      </c>
    </row>
    <row r="42" spans="1:29" ht="15.75">
      <c r="A42" s="255"/>
      <c r="B42" s="133" t="s">
        <v>48</v>
      </c>
      <c r="C42" s="95">
        <v>144041210.40999869</v>
      </c>
      <c r="D42" s="20"/>
      <c r="E42" s="96">
        <f t="shared" si="0"/>
        <v>144041210.40999869</v>
      </c>
      <c r="F42" s="95">
        <v>1080550.8</v>
      </c>
      <c r="G42" s="20"/>
      <c r="H42" s="96">
        <f t="shared" si="1"/>
        <v>1080550.8</v>
      </c>
      <c r="I42" s="95">
        <v>0</v>
      </c>
      <c r="J42" s="20"/>
      <c r="K42" s="96">
        <f t="shared" si="2"/>
        <v>0</v>
      </c>
      <c r="L42" s="95">
        <v>547035.37</v>
      </c>
      <c r="M42" s="20"/>
      <c r="N42" s="96">
        <f t="shared" si="3"/>
        <v>547035.37</v>
      </c>
      <c r="O42" s="95">
        <v>108058.5</v>
      </c>
      <c r="P42" s="20"/>
      <c r="Q42" s="96">
        <f t="shared" si="4"/>
        <v>108058.5</v>
      </c>
      <c r="R42" s="95">
        <v>139901860.60999867</v>
      </c>
      <c r="S42" s="20"/>
      <c r="T42" s="96">
        <f t="shared" si="5"/>
        <v>139901860.60999867</v>
      </c>
      <c r="U42" s="221">
        <f t="shared" si="14"/>
        <v>0</v>
      </c>
      <c r="W42" s="133" t="s">
        <v>48</v>
      </c>
      <c r="X42" s="114">
        <f t="shared" si="7"/>
        <v>0</v>
      </c>
      <c r="Y42" s="115">
        <f t="shared" si="8"/>
        <v>0</v>
      </c>
      <c r="Z42" s="115">
        <f t="shared" si="9"/>
        <v>0</v>
      </c>
      <c r="AA42" s="115">
        <f t="shared" si="10"/>
        <v>0</v>
      </c>
      <c r="AB42" s="115">
        <f t="shared" si="11"/>
        <v>0</v>
      </c>
      <c r="AC42" s="121">
        <f t="shared" si="12"/>
        <v>0</v>
      </c>
    </row>
    <row r="43" spans="1:29" ht="15.75">
      <c r="A43" s="255"/>
      <c r="B43" s="133" t="s">
        <v>49</v>
      </c>
      <c r="C43" s="95">
        <v>134473931.03999949</v>
      </c>
      <c r="D43" s="20"/>
      <c r="E43" s="96">
        <f t="shared" si="0"/>
        <v>134473931.03999949</v>
      </c>
      <c r="F43" s="95">
        <v>3018153.3200000017</v>
      </c>
      <c r="G43" s="20"/>
      <c r="H43" s="96">
        <f t="shared" si="1"/>
        <v>3018153.3200000017</v>
      </c>
      <c r="I43" s="95">
        <v>7284281.2900000038</v>
      </c>
      <c r="J43" s="20"/>
      <c r="K43" s="96">
        <f t="shared" si="2"/>
        <v>7284281.2900000038</v>
      </c>
      <c r="L43" s="95">
        <v>401594.22000000003</v>
      </c>
      <c r="M43" s="20"/>
      <c r="N43" s="96">
        <f t="shared" si="3"/>
        <v>401594.22000000003</v>
      </c>
      <c r="O43" s="95">
        <v>409186.9</v>
      </c>
      <c r="P43" s="20"/>
      <c r="Q43" s="96">
        <f t="shared" si="4"/>
        <v>409186.9</v>
      </c>
      <c r="R43" s="95">
        <v>135686529.85999951</v>
      </c>
      <c r="S43" s="20"/>
      <c r="T43" s="96">
        <f t="shared" si="5"/>
        <v>135686529.85999951</v>
      </c>
      <c r="U43" s="221">
        <f t="shared" si="14"/>
        <v>0</v>
      </c>
      <c r="W43" s="133" t="s">
        <v>49</v>
      </c>
      <c r="X43" s="114">
        <f t="shared" si="7"/>
        <v>0</v>
      </c>
      <c r="Y43" s="115">
        <f t="shared" si="8"/>
        <v>0</v>
      </c>
      <c r="Z43" s="115">
        <f t="shared" si="9"/>
        <v>0</v>
      </c>
      <c r="AA43" s="115">
        <f t="shared" si="10"/>
        <v>0</v>
      </c>
      <c r="AB43" s="115">
        <f t="shared" si="11"/>
        <v>0</v>
      </c>
      <c r="AC43" s="121">
        <f t="shared" si="12"/>
        <v>0</v>
      </c>
    </row>
    <row r="44" spans="1:29" ht="15.75">
      <c r="A44" s="256"/>
      <c r="B44" s="134" t="s">
        <v>50</v>
      </c>
      <c r="C44" s="97">
        <v>127256930.10999991</v>
      </c>
      <c r="D44" s="98"/>
      <c r="E44" s="99">
        <f t="shared" si="0"/>
        <v>127256930.10999991</v>
      </c>
      <c r="F44" s="97">
        <v>1569680.3199999994</v>
      </c>
      <c r="G44" s="98"/>
      <c r="H44" s="99">
        <f t="shared" si="1"/>
        <v>1569680.3199999994</v>
      </c>
      <c r="I44" s="97">
        <v>10832364.329999989</v>
      </c>
      <c r="J44" s="98"/>
      <c r="K44" s="99">
        <f t="shared" si="2"/>
        <v>10832364.329999989</v>
      </c>
      <c r="L44" s="97">
        <v>827488.47</v>
      </c>
      <c r="M44" s="98"/>
      <c r="N44" s="99">
        <f t="shared" si="3"/>
        <v>827488.47</v>
      </c>
      <c r="O44" s="97">
        <v>691862.4</v>
      </c>
      <c r="P44" s="98"/>
      <c r="Q44" s="99">
        <f t="shared" si="4"/>
        <v>691862.4</v>
      </c>
      <c r="R44" s="97">
        <v>132322093.22999991</v>
      </c>
      <c r="S44" s="98"/>
      <c r="T44" s="99">
        <f t="shared" si="5"/>
        <v>132322093.22999991</v>
      </c>
      <c r="U44" s="222">
        <f t="shared" si="14"/>
        <v>0</v>
      </c>
      <c r="W44" s="134" t="s">
        <v>50</v>
      </c>
      <c r="X44" s="118">
        <f t="shared" si="7"/>
        <v>0</v>
      </c>
      <c r="Y44" s="119">
        <f t="shared" si="8"/>
        <v>0</v>
      </c>
      <c r="Z44" s="119">
        <f t="shared" si="9"/>
        <v>0</v>
      </c>
      <c r="AA44" s="119">
        <f t="shared" si="10"/>
        <v>0</v>
      </c>
      <c r="AB44" s="119">
        <f t="shared" si="11"/>
        <v>0</v>
      </c>
      <c r="AC44" s="124">
        <f t="shared" si="12"/>
        <v>0</v>
      </c>
    </row>
    <row r="45" spans="1:29" ht="15.75" customHeight="1">
      <c r="A45" s="254">
        <v>42681</v>
      </c>
      <c r="B45" s="133" t="s">
        <v>42</v>
      </c>
      <c r="C45" s="95">
        <v>65792238.999999315</v>
      </c>
      <c r="D45" s="20"/>
      <c r="E45" s="96">
        <f t="shared" si="0"/>
        <v>65792238.999999315</v>
      </c>
      <c r="F45" s="95">
        <v>898707.65999999968</v>
      </c>
      <c r="G45" s="20"/>
      <c r="H45" s="96">
        <f t="shared" si="1"/>
        <v>898707.65999999968</v>
      </c>
      <c r="I45" s="95">
        <v>0</v>
      </c>
      <c r="J45" s="20"/>
      <c r="K45" s="96">
        <f t="shared" si="2"/>
        <v>0</v>
      </c>
      <c r="L45" s="95">
        <v>90768.16</v>
      </c>
      <c r="M45" s="20"/>
      <c r="N45" s="96">
        <f t="shared" si="3"/>
        <v>90768.16</v>
      </c>
      <c r="O45" s="95">
        <v>0</v>
      </c>
      <c r="P45" s="20"/>
      <c r="Q45" s="96">
        <f t="shared" si="4"/>
        <v>0</v>
      </c>
      <c r="R45" s="95">
        <v>63338777.339999318</v>
      </c>
      <c r="S45" s="20"/>
      <c r="T45" s="96">
        <f t="shared" si="5"/>
        <v>63338777.339999318</v>
      </c>
      <c r="U45" s="221">
        <f t="shared" si="14"/>
        <v>0</v>
      </c>
      <c r="W45" s="132" t="s">
        <v>42</v>
      </c>
      <c r="X45" s="110">
        <f t="shared" si="7"/>
        <v>0</v>
      </c>
      <c r="Y45" s="111">
        <f t="shared" si="8"/>
        <v>0</v>
      </c>
      <c r="Z45" s="111">
        <f t="shared" si="9"/>
        <v>0</v>
      </c>
      <c r="AA45" s="111">
        <f t="shared" si="10"/>
        <v>0</v>
      </c>
      <c r="AB45" s="111">
        <f t="shared" si="11"/>
        <v>0</v>
      </c>
      <c r="AC45" s="123">
        <f t="shared" si="12"/>
        <v>0</v>
      </c>
    </row>
    <row r="46" spans="1:29" ht="15.75">
      <c r="A46" s="255"/>
      <c r="B46" s="133" t="s">
        <v>43</v>
      </c>
      <c r="C46" s="95">
        <v>60274337.270000212</v>
      </c>
      <c r="D46" s="90"/>
      <c r="E46" s="96">
        <f t="shared" si="0"/>
        <v>60274337.270000212</v>
      </c>
      <c r="F46" s="95">
        <v>0</v>
      </c>
      <c r="G46" s="6"/>
      <c r="H46" s="96">
        <f t="shared" si="1"/>
        <v>0</v>
      </c>
      <c r="I46" s="95">
        <v>0</v>
      </c>
      <c r="J46" s="20"/>
      <c r="K46" s="96">
        <f t="shared" si="2"/>
        <v>0</v>
      </c>
      <c r="L46" s="95">
        <v>58735.799999999967</v>
      </c>
      <c r="M46" s="20"/>
      <c r="N46" s="96">
        <f t="shared" si="3"/>
        <v>58735.799999999967</v>
      </c>
      <c r="O46" s="95">
        <v>20441.679999999997</v>
      </c>
      <c r="P46" s="6"/>
      <c r="Q46" s="96">
        <f t="shared" si="4"/>
        <v>20441.679999999997</v>
      </c>
      <c r="R46" s="95">
        <v>59261383.610000208</v>
      </c>
      <c r="S46" s="6"/>
      <c r="T46" s="96">
        <f t="shared" si="5"/>
        <v>59261383.610000208</v>
      </c>
      <c r="U46" s="221">
        <f t="shared" si="14"/>
        <v>0</v>
      </c>
      <c r="W46" s="133" t="s">
        <v>43</v>
      </c>
      <c r="X46" s="114">
        <f t="shared" si="7"/>
        <v>0</v>
      </c>
      <c r="Y46" s="115">
        <f t="shared" si="8"/>
        <v>0</v>
      </c>
      <c r="Z46" s="115">
        <f t="shared" si="9"/>
        <v>0</v>
      </c>
      <c r="AA46" s="115">
        <f t="shared" si="10"/>
        <v>0</v>
      </c>
      <c r="AB46" s="115">
        <f t="shared" si="11"/>
        <v>0</v>
      </c>
      <c r="AC46" s="121">
        <f t="shared" si="12"/>
        <v>0</v>
      </c>
    </row>
    <row r="47" spans="1:29" ht="15.75">
      <c r="A47" s="255"/>
      <c r="B47" s="104" t="s">
        <v>44</v>
      </c>
      <c r="C47" s="95">
        <v>130851484.70999445</v>
      </c>
      <c r="D47" s="6"/>
      <c r="E47" s="96">
        <f t="shared" si="0"/>
        <v>130851484.70999445</v>
      </c>
      <c r="F47" s="95">
        <v>693493.08</v>
      </c>
      <c r="G47" s="6"/>
      <c r="H47" s="96">
        <f t="shared" si="1"/>
        <v>693493.08</v>
      </c>
      <c r="I47" s="95">
        <v>0</v>
      </c>
      <c r="J47" s="20"/>
      <c r="K47" s="96">
        <f t="shared" si="2"/>
        <v>0</v>
      </c>
      <c r="L47" s="95">
        <v>545418.56000000006</v>
      </c>
      <c r="M47" s="20"/>
      <c r="N47" s="96">
        <f t="shared" si="3"/>
        <v>545418.56000000006</v>
      </c>
      <c r="O47" s="95">
        <v>533109.35</v>
      </c>
      <c r="P47" s="6"/>
      <c r="Q47" s="96">
        <f t="shared" si="4"/>
        <v>533109.35</v>
      </c>
      <c r="R47" s="95">
        <v>125948983.11999445</v>
      </c>
      <c r="S47" s="6"/>
      <c r="T47" s="96">
        <f t="shared" si="5"/>
        <v>125948983.11999445</v>
      </c>
      <c r="U47" s="221">
        <f t="shared" si="14"/>
        <v>0</v>
      </c>
      <c r="W47" s="104" t="s">
        <v>44</v>
      </c>
      <c r="X47" s="114">
        <f t="shared" si="7"/>
        <v>0</v>
      </c>
      <c r="Y47" s="115">
        <f t="shared" si="8"/>
        <v>0</v>
      </c>
      <c r="Z47" s="115">
        <f t="shared" si="9"/>
        <v>0</v>
      </c>
      <c r="AA47" s="115">
        <f t="shared" si="10"/>
        <v>0</v>
      </c>
      <c r="AB47" s="115">
        <f t="shared" si="11"/>
        <v>0</v>
      </c>
      <c r="AC47" s="121">
        <f t="shared" si="12"/>
        <v>0</v>
      </c>
    </row>
    <row r="48" spans="1:29" ht="15.75">
      <c r="A48" s="255"/>
      <c r="B48" s="133" t="s">
        <v>45</v>
      </c>
      <c r="C48" s="95">
        <v>87448187.409999982</v>
      </c>
      <c r="D48" s="6"/>
      <c r="E48" s="96">
        <f t="shared" si="0"/>
        <v>87448187.409999982</v>
      </c>
      <c r="F48" s="95">
        <v>342891.37</v>
      </c>
      <c r="G48" s="6"/>
      <c r="H48" s="96">
        <f t="shared" si="1"/>
        <v>342891.37</v>
      </c>
      <c r="I48" s="95">
        <v>0</v>
      </c>
      <c r="J48" s="20"/>
      <c r="K48" s="96">
        <f t="shared" si="2"/>
        <v>0</v>
      </c>
      <c r="L48" s="95">
        <v>107746.12999999999</v>
      </c>
      <c r="M48" s="20"/>
      <c r="N48" s="96">
        <f t="shared" si="3"/>
        <v>107746.12999999999</v>
      </c>
      <c r="O48" s="95">
        <v>36136.620000000003</v>
      </c>
      <c r="P48" s="6"/>
      <c r="Q48" s="96">
        <f t="shared" si="4"/>
        <v>36136.620000000003</v>
      </c>
      <c r="R48" s="95">
        <v>85011397.979999989</v>
      </c>
      <c r="S48" s="6"/>
      <c r="T48" s="96">
        <f t="shared" si="5"/>
        <v>85011397.979999989</v>
      </c>
      <c r="U48" s="221">
        <f t="shared" si="14"/>
        <v>0</v>
      </c>
      <c r="W48" s="133" t="s">
        <v>45</v>
      </c>
      <c r="X48" s="114">
        <f t="shared" si="7"/>
        <v>0</v>
      </c>
      <c r="Y48" s="115">
        <f t="shared" si="8"/>
        <v>0</v>
      </c>
      <c r="Z48" s="115">
        <f t="shared" si="9"/>
        <v>0</v>
      </c>
      <c r="AA48" s="115">
        <f t="shared" si="10"/>
        <v>0</v>
      </c>
      <c r="AB48" s="115">
        <f t="shared" si="11"/>
        <v>0</v>
      </c>
      <c r="AC48" s="121">
        <f t="shared" si="12"/>
        <v>0</v>
      </c>
    </row>
    <row r="49" spans="1:29" ht="15.75">
      <c r="A49" s="255"/>
      <c r="B49" s="133" t="s">
        <v>46</v>
      </c>
      <c r="C49" s="95">
        <v>136655499.65999815</v>
      </c>
      <c r="D49" s="6"/>
      <c r="E49" s="96">
        <f t="shared" si="0"/>
        <v>136655499.65999815</v>
      </c>
      <c r="F49" s="95">
        <v>1748122.7699999998</v>
      </c>
      <c r="G49" s="6"/>
      <c r="H49" s="96">
        <f t="shared" si="1"/>
        <v>1748122.7699999998</v>
      </c>
      <c r="I49" s="95">
        <v>8515413.1699999962</v>
      </c>
      <c r="J49" s="20"/>
      <c r="K49" s="96">
        <f t="shared" si="2"/>
        <v>8515413.1699999962</v>
      </c>
      <c r="L49" s="95">
        <v>74388.429999999993</v>
      </c>
      <c r="M49" s="20"/>
      <c r="N49" s="96">
        <f t="shared" si="3"/>
        <v>74388.429999999993</v>
      </c>
      <c r="O49" s="95">
        <v>2298.65</v>
      </c>
      <c r="P49" s="6"/>
      <c r="Q49" s="96">
        <f t="shared" si="4"/>
        <v>2298.65</v>
      </c>
      <c r="R49" s="95">
        <v>139311096.51999816</v>
      </c>
      <c r="S49" s="6"/>
      <c r="T49" s="96">
        <f t="shared" si="5"/>
        <v>139311096.51999816</v>
      </c>
      <c r="U49" s="221">
        <f t="shared" si="14"/>
        <v>0</v>
      </c>
      <c r="W49" s="133" t="s">
        <v>46</v>
      </c>
      <c r="X49" s="114">
        <f t="shared" si="7"/>
        <v>0</v>
      </c>
      <c r="Y49" s="115">
        <f t="shared" si="8"/>
        <v>0</v>
      </c>
      <c r="Z49" s="115">
        <f t="shared" si="9"/>
        <v>0</v>
      </c>
      <c r="AA49" s="115">
        <f t="shared" si="10"/>
        <v>0</v>
      </c>
      <c r="AB49" s="115">
        <f t="shared" si="11"/>
        <v>0</v>
      </c>
      <c r="AC49" s="121">
        <f t="shared" si="12"/>
        <v>0</v>
      </c>
    </row>
    <row r="50" spans="1:29" ht="15.75">
      <c r="A50" s="255"/>
      <c r="B50" s="133" t="s">
        <v>47</v>
      </c>
      <c r="C50" s="95">
        <v>37375397.260000154</v>
      </c>
      <c r="D50" s="6"/>
      <c r="E50" s="96">
        <f t="shared" si="0"/>
        <v>37375397.260000154</v>
      </c>
      <c r="F50" s="95">
        <v>0</v>
      </c>
      <c r="G50" s="6"/>
      <c r="H50" s="96">
        <f t="shared" si="1"/>
        <v>0</v>
      </c>
      <c r="I50" s="95">
        <v>1717009.7700000009</v>
      </c>
      <c r="J50" s="20"/>
      <c r="K50" s="96">
        <f t="shared" si="2"/>
        <v>1717009.7700000009</v>
      </c>
      <c r="L50" s="95">
        <v>738673.20000000042</v>
      </c>
      <c r="M50" s="20"/>
      <c r="N50" s="96">
        <f t="shared" si="3"/>
        <v>738673.20000000042</v>
      </c>
      <c r="O50" s="95">
        <v>80509.52</v>
      </c>
      <c r="P50" s="6"/>
      <c r="Q50" s="96">
        <f t="shared" si="4"/>
        <v>80509.52</v>
      </c>
      <c r="R50" s="95">
        <v>38866245.540000156</v>
      </c>
      <c r="S50" s="6"/>
      <c r="T50" s="96">
        <f t="shared" si="5"/>
        <v>38866245.540000156</v>
      </c>
      <c r="U50" s="221">
        <f t="shared" si="14"/>
        <v>0</v>
      </c>
      <c r="W50" s="133" t="s">
        <v>47</v>
      </c>
      <c r="X50" s="114">
        <f t="shared" si="7"/>
        <v>0</v>
      </c>
      <c r="Y50" s="115">
        <f t="shared" si="8"/>
        <v>0</v>
      </c>
      <c r="Z50" s="115">
        <f t="shared" si="9"/>
        <v>0</v>
      </c>
      <c r="AA50" s="115">
        <f t="shared" si="10"/>
        <v>0</v>
      </c>
      <c r="AB50" s="115">
        <f t="shared" si="11"/>
        <v>0</v>
      </c>
      <c r="AC50" s="121">
        <f t="shared" si="12"/>
        <v>0</v>
      </c>
    </row>
    <row r="51" spans="1:29" ht="15.75">
      <c r="A51" s="255"/>
      <c r="B51" s="133" t="s">
        <v>48</v>
      </c>
      <c r="C51" s="95">
        <v>139901860.60999867</v>
      </c>
      <c r="D51" s="6"/>
      <c r="E51" s="96">
        <f t="shared" si="0"/>
        <v>139901860.60999867</v>
      </c>
      <c r="F51" s="95">
        <v>1045648.7200000003</v>
      </c>
      <c r="G51" s="6"/>
      <c r="H51" s="96">
        <f t="shared" si="1"/>
        <v>1045648.7200000003</v>
      </c>
      <c r="I51" s="95">
        <v>0</v>
      </c>
      <c r="J51" s="20"/>
      <c r="K51" s="96">
        <f t="shared" si="2"/>
        <v>0</v>
      </c>
      <c r="L51" s="95">
        <v>105302.63999999998</v>
      </c>
      <c r="M51" s="20"/>
      <c r="N51" s="96">
        <f t="shared" si="3"/>
        <v>105302.63999999998</v>
      </c>
      <c r="O51" s="95">
        <v>103798.08000000005</v>
      </c>
      <c r="P51" s="6"/>
      <c r="Q51" s="96">
        <f t="shared" si="4"/>
        <v>103798.08000000005</v>
      </c>
      <c r="R51" s="95">
        <v>135907392.46999869</v>
      </c>
      <c r="S51" s="6"/>
      <c r="T51" s="96">
        <f t="shared" si="5"/>
        <v>135907392.46999869</v>
      </c>
      <c r="U51" s="221">
        <f t="shared" si="14"/>
        <v>0</v>
      </c>
      <c r="W51" s="133" t="s">
        <v>48</v>
      </c>
      <c r="X51" s="114">
        <f t="shared" si="7"/>
        <v>0</v>
      </c>
      <c r="Y51" s="115">
        <f t="shared" si="8"/>
        <v>0</v>
      </c>
      <c r="Z51" s="115">
        <f t="shared" si="9"/>
        <v>0</v>
      </c>
      <c r="AA51" s="115">
        <f t="shared" si="10"/>
        <v>0</v>
      </c>
      <c r="AB51" s="115">
        <f t="shared" si="11"/>
        <v>0</v>
      </c>
      <c r="AC51" s="121">
        <f t="shared" si="12"/>
        <v>0</v>
      </c>
    </row>
    <row r="52" spans="1:29" ht="15.75">
      <c r="A52" s="255"/>
      <c r="B52" s="133" t="s">
        <v>49</v>
      </c>
      <c r="C52" s="95">
        <v>135686529.85999951</v>
      </c>
      <c r="D52" s="6"/>
      <c r="E52" s="96">
        <f t="shared" si="0"/>
        <v>135686529.85999951</v>
      </c>
      <c r="F52" s="95">
        <v>0</v>
      </c>
      <c r="G52" s="6"/>
      <c r="H52" s="96">
        <f t="shared" si="1"/>
        <v>0</v>
      </c>
      <c r="I52" s="95">
        <v>0</v>
      </c>
      <c r="J52" s="20"/>
      <c r="K52" s="96">
        <f t="shared" si="2"/>
        <v>0</v>
      </c>
      <c r="L52" s="95">
        <v>147809.10999999999</v>
      </c>
      <c r="M52" s="20"/>
      <c r="N52" s="96">
        <f t="shared" si="3"/>
        <v>147809.10999999999</v>
      </c>
      <c r="O52" s="95">
        <v>185094.53999999998</v>
      </c>
      <c r="P52" s="6"/>
      <c r="Q52" s="96">
        <f t="shared" si="4"/>
        <v>185094.53999999998</v>
      </c>
      <c r="R52" s="95">
        <v>132558701.9899995</v>
      </c>
      <c r="S52" s="6"/>
      <c r="T52" s="96">
        <f t="shared" si="5"/>
        <v>132558701.9899995</v>
      </c>
      <c r="U52" s="221">
        <f t="shared" si="14"/>
        <v>0</v>
      </c>
      <c r="W52" s="133" t="s">
        <v>49</v>
      </c>
      <c r="X52" s="114">
        <f t="shared" si="7"/>
        <v>0</v>
      </c>
      <c r="Y52" s="115">
        <f t="shared" si="8"/>
        <v>0</v>
      </c>
      <c r="Z52" s="115">
        <f t="shared" si="9"/>
        <v>0</v>
      </c>
      <c r="AA52" s="115">
        <f t="shared" si="10"/>
        <v>0</v>
      </c>
      <c r="AB52" s="115">
        <f t="shared" si="11"/>
        <v>0</v>
      </c>
      <c r="AC52" s="121">
        <f t="shared" si="12"/>
        <v>0</v>
      </c>
    </row>
    <row r="53" spans="1:29" ht="15.75">
      <c r="A53" s="256"/>
      <c r="B53" s="133" t="s">
        <v>50</v>
      </c>
      <c r="C53" s="95">
        <v>132322093.22999991</v>
      </c>
      <c r="D53" s="6"/>
      <c r="E53" s="96">
        <f t="shared" si="0"/>
        <v>132322093.22999991</v>
      </c>
      <c r="F53" s="95">
        <v>776136.30999999971</v>
      </c>
      <c r="G53" s="6"/>
      <c r="H53" s="96">
        <f t="shared" si="1"/>
        <v>776136.30999999971</v>
      </c>
      <c r="I53" s="95">
        <v>0</v>
      </c>
      <c r="J53" s="20"/>
      <c r="K53" s="96">
        <f t="shared" si="2"/>
        <v>0</v>
      </c>
      <c r="L53" s="95">
        <v>605492.41999999993</v>
      </c>
      <c r="M53" s="20"/>
      <c r="N53" s="96">
        <f t="shared" si="3"/>
        <v>605492.41999999993</v>
      </c>
      <c r="O53" s="95">
        <v>819120.77</v>
      </c>
      <c r="P53" s="6"/>
      <c r="Q53" s="96">
        <f t="shared" si="4"/>
        <v>819120.77</v>
      </c>
      <c r="R53" s="95">
        <v>128250081.01999991</v>
      </c>
      <c r="S53" s="6"/>
      <c r="T53" s="96">
        <f t="shared" si="5"/>
        <v>128250081.01999991</v>
      </c>
      <c r="U53" s="221">
        <f t="shared" si="14"/>
        <v>0</v>
      </c>
      <c r="W53" s="134" t="s">
        <v>50</v>
      </c>
      <c r="X53" s="118">
        <f t="shared" si="7"/>
        <v>0</v>
      </c>
      <c r="Y53" s="119">
        <f t="shared" si="8"/>
        <v>0</v>
      </c>
      <c r="Z53" s="119">
        <f t="shared" si="9"/>
        <v>0</v>
      </c>
      <c r="AA53" s="119">
        <f t="shared" si="10"/>
        <v>0</v>
      </c>
      <c r="AB53" s="119">
        <f t="shared" si="11"/>
        <v>0</v>
      </c>
      <c r="AC53" s="124">
        <f t="shared" si="12"/>
        <v>0</v>
      </c>
    </row>
    <row r="54" spans="1:29" ht="15.75" customHeight="1">
      <c r="A54" s="254">
        <v>42682</v>
      </c>
      <c r="B54" s="132" t="s">
        <v>42</v>
      </c>
      <c r="C54" s="92">
        <v>63338777.339999318</v>
      </c>
      <c r="D54" s="93"/>
      <c r="E54" s="94">
        <f t="shared" si="0"/>
        <v>63338777.339999318</v>
      </c>
      <c r="F54" s="92">
        <v>892590.41</v>
      </c>
      <c r="G54" s="93"/>
      <c r="H54" s="94">
        <f t="shared" si="1"/>
        <v>892590.41</v>
      </c>
      <c r="I54" s="92">
        <v>4375276.4499999955</v>
      </c>
      <c r="J54" s="93"/>
      <c r="K54" s="94">
        <f t="shared" si="2"/>
        <v>4375276.4499999955</v>
      </c>
      <c r="L54" s="92">
        <v>177226.02</v>
      </c>
      <c r="M54" s="93"/>
      <c r="N54" s="94">
        <f t="shared" si="3"/>
        <v>177226.02</v>
      </c>
      <c r="O54" s="92">
        <v>392343.51</v>
      </c>
      <c r="P54" s="93"/>
      <c r="Q54" s="94">
        <f t="shared" si="4"/>
        <v>392343.51</v>
      </c>
      <c r="R54" s="92">
        <v>65392895.169999309</v>
      </c>
      <c r="S54" s="93"/>
      <c r="T54" s="94">
        <f t="shared" si="5"/>
        <v>65392895.169999309</v>
      </c>
      <c r="U54" s="220">
        <f t="shared" si="14"/>
        <v>0</v>
      </c>
      <c r="W54" s="132" t="s">
        <v>42</v>
      </c>
      <c r="X54" s="114">
        <f t="shared" si="7"/>
        <v>0</v>
      </c>
      <c r="Y54" s="115">
        <f t="shared" si="8"/>
        <v>0</v>
      </c>
      <c r="Z54" s="115">
        <f t="shared" si="9"/>
        <v>0</v>
      </c>
      <c r="AA54" s="115">
        <f t="shared" si="10"/>
        <v>0</v>
      </c>
      <c r="AB54" s="115">
        <f t="shared" si="11"/>
        <v>0</v>
      </c>
      <c r="AC54" s="121">
        <f t="shared" si="12"/>
        <v>0</v>
      </c>
    </row>
    <row r="55" spans="1:29" ht="15.75">
      <c r="A55" s="255"/>
      <c r="B55" s="133" t="s">
        <v>43</v>
      </c>
      <c r="C55" s="95">
        <v>59261383.610000208</v>
      </c>
      <c r="D55" s="20"/>
      <c r="E55" s="96">
        <f t="shared" si="0"/>
        <v>59261383.610000208</v>
      </c>
      <c r="F55" s="95">
        <v>1268565.0000000005</v>
      </c>
      <c r="G55" s="20"/>
      <c r="H55" s="96">
        <f t="shared" si="1"/>
        <v>1268565.0000000005</v>
      </c>
      <c r="I55" s="95">
        <v>2199964.4099999988</v>
      </c>
      <c r="J55" s="20"/>
      <c r="K55" s="96">
        <f t="shared" si="2"/>
        <v>2199964.4099999988</v>
      </c>
      <c r="L55" s="95">
        <v>75207.509999999995</v>
      </c>
      <c r="M55" s="20"/>
      <c r="N55" s="96">
        <f t="shared" si="3"/>
        <v>75207.509999999995</v>
      </c>
      <c r="O55" s="95">
        <v>14021.380000000001</v>
      </c>
      <c r="P55" s="20"/>
      <c r="Q55" s="96">
        <f t="shared" si="4"/>
        <v>14021.380000000001</v>
      </c>
      <c r="R55" s="95">
        <v>59816540.67000021</v>
      </c>
      <c r="S55" s="20"/>
      <c r="T55" s="96">
        <f t="shared" si="5"/>
        <v>59816540.67000021</v>
      </c>
      <c r="U55" s="221">
        <f t="shared" si="14"/>
        <v>0</v>
      </c>
      <c r="W55" s="133" t="s">
        <v>43</v>
      </c>
      <c r="X55" s="114">
        <f t="shared" si="7"/>
        <v>0</v>
      </c>
      <c r="Y55" s="115">
        <f t="shared" si="8"/>
        <v>0</v>
      </c>
      <c r="Z55" s="115">
        <f t="shared" si="9"/>
        <v>0</v>
      </c>
      <c r="AA55" s="115">
        <f t="shared" si="10"/>
        <v>0</v>
      </c>
      <c r="AB55" s="115">
        <f t="shared" si="11"/>
        <v>0</v>
      </c>
      <c r="AC55" s="121">
        <f t="shared" si="12"/>
        <v>0</v>
      </c>
    </row>
    <row r="56" spans="1:29" ht="15.75">
      <c r="A56" s="255"/>
      <c r="B56" s="104" t="s">
        <v>44</v>
      </c>
      <c r="C56" s="95">
        <v>125948983.11999445</v>
      </c>
      <c r="D56" s="20"/>
      <c r="E56" s="96">
        <f t="shared" si="0"/>
        <v>125948983.11999445</v>
      </c>
      <c r="F56" s="95">
        <v>693461.53</v>
      </c>
      <c r="G56" s="20"/>
      <c r="H56" s="96">
        <f t="shared" si="1"/>
        <v>693461.53</v>
      </c>
      <c r="I56" s="95">
        <v>0</v>
      </c>
      <c r="J56" s="20"/>
      <c r="K56" s="96">
        <f t="shared" si="2"/>
        <v>0</v>
      </c>
      <c r="L56" s="95">
        <v>252865.86000000002</v>
      </c>
      <c r="M56" s="20"/>
      <c r="N56" s="96">
        <f t="shared" si="3"/>
        <v>252865.86000000002</v>
      </c>
      <c r="O56" s="95">
        <v>230580.35</v>
      </c>
      <c r="P56" s="20"/>
      <c r="Q56" s="96">
        <f t="shared" si="4"/>
        <v>230580.35</v>
      </c>
      <c r="R56" s="95">
        <v>121741987.39999445</v>
      </c>
      <c r="S56" s="20"/>
      <c r="T56" s="96">
        <f t="shared" si="5"/>
        <v>121741987.39999445</v>
      </c>
      <c r="U56" s="221">
        <f t="shared" si="14"/>
        <v>0</v>
      </c>
      <c r="W56" s="104" t="s">
        <v>44</v>
      </c>
      <c r="X56" s="114">
        <f t="shared" si="7"/>
        <v>0</v>
      </c>
      <c r="Y56" s="115">
        <f t="shared" si="8"/>
        <v>0</v>
      </c>
      <c r="Z56" s="115">
        <f t="shared" si="9"/>
        <v>0</v>
      </c>
      <c r="AA56" s="115">
        <f t="shared" si="10"/>
        <v>0</v>
      </c>
      <c r="AB56" s="115">
        <f t="shared" si="11"/>
        <v>0</v>
      </c>
      <c r="AC56" s="121">
        <f t="shared" si="12"/>
        <v>0</v>
      </c>
    </row>
    <row r="57" spans="1:29" ht="15.75">
      <c r="A57" s="255"/>
      <c r="B57" s="133" t="s">
        <v>45</v>
      </c>
      <c r="C57" s="95">
        <v>85011397.979999989</v>
      </c>
      <c r="D57" s="20"/>
      <c r="E57" s="96">
        <f t="shared" si="0"/>
        <v>85011397.979999989</v>
      </c>
      <c r="F57" s="95">
        <v>226577.99</v>
      </c>
      <c r="G57" s="20"/>
      <c r="H57" s="96">
        <f t="shared" si="1"/>
        <v>226577.99</v>
      </c>
      <c r="I57" s="95">
        <v>8601441.7500000037</v>
      </c>
      <c r="J57" s="20"/>
      <c r="K57" s="96">
        <f t="shared" si="2"/>
        <v>8601441.7500000037</v>
      </c>
      <c r="L57" s="95">
        <v>34624.14</v>
      </c>
      <c r="M57" s="20"/>
      <c r="N57" s="96">
        <f t="shared" si="3"/>
        <v>34624.14</v>
      </c>
      <c r="O57" s="95">
        <v>7784.68</v>
      </c>
      <c r="P57" s="20"/>
      <c r="Q57" s="96">
        <f t="shared" si="4"/>
        <v>7784.68</v>
      </c>
      <c r="R57" s="95">
        <v>91505831.279999986</v>
      </c>
      <c r="S57" s="20"/>
      <c r="T57" s="96">
        <f t="shared" si="5"/>
        <v>91505831.279999986</v>
      </c>
      <c r="U57" s="221">
        <f t="shared" si="14"/>
        <v>0</v>
      </c>
      <c r="W57" s="133" t="s">
        <v>45</v>
      </c>
      <c r="X57" s="114">
        <f t="shared" si="7"/>
        <v>0</v>
      </c>
      <c r="Y57" s="115">
        <f t="shared" si="8"/>
        <v>0</v>
      </c>
      <c r="Z57" s="115">
        <f t="shared" si="9"/>
        <v>0</v>
      </c>
      <c r="AA57" s="115">
        <f t="shared" si="10"/>
        <v>0</v>
      </c>
      <c r="AB57" s="115">
        <f t="shared" si="11"/>
        <v>0</v>
      </c>
      <c r="AC57" s="121">
        <f t="shared" si="12"/>
        <v>0</v>
      </c>
    </row>
    <row r="58" spans="1:29" ht="15.75">
      <c r="A58" s="255"/>
      <c r="B58" s="133" t="s">
        <v>46</v>
      </c>
      <c r="C58" s="95">
        <v>139311096.51999816</v>
      </c>
      <c r="D58" s="20"/>
      <c r="E58" s="96">
        <f t="shared" si="0"/>
        <v>139311096.51999816</v>
      </c>
      <c r="F58" s="95">
        <v>1010172.0699999995</v>
      </c>
      <c r="G58" s="20"/>
      <c r="H58" s="96">
        <f t="shared" si="1"/>
        <v>1010172.0699999995</v>
      </c>
      <c r="I58" s="95">
        <v>2811633.59</v>
      </c>
      <c r="J58" s="20"/>
      <c r="K58" s="96">
        <f t="shared" si="2"/>
        <v>2811633.59</v>
      </c>
      <c r="L58" s="95">
        <v>258242.36000000002</v>
      </c>
      <c r="M58" s="20"/>
      <c r="N58" s="96">
        <f t="shared" si="3"/>
        <v>258242.36000000002</v>
      </c>
      <c r="O58" s="95">
        <v>13453.460000000001</v>
      </c>
      <c r="P58" s="20"/>
      <c r="Q58" s="96">
        <f t="shared" si="4"/>
        <v>13453.460000000001</v>
      </c>
      <c r="R58" s="95">
        <v>136724938.73999816</v>
      </c>
      <c r="S58" s="20"/>
      <c r="T58" s="96">
        <f t="shared" si="5"/>
        <v>136724938.73999816</v>
      </c>
      <c r="U58" s="221">
        <f t="shared" si="14"/>
        <v>0</v>
      </c>
      <c r="W58" s="133" t="s">
        <v>46</v>
      </c>
      <c r="X58" s="114">
        <f t="shared" si="7"/>
        <v>0</v>
      </c>
      <c r="Y58" s="115">
        <f t="shared" si="8"/>
        <v>0</v>
      </c>
      <c r="Z58" s="115">
        <f t="shared" si="9"/>
        <v>0</v>
      </c>
      <c r="AA58" s="115">
        <f t="shared" si="10"/>
        <v>0</v>
      </c>
      <c r="AB58" s="115">
        <f t="shared" si="11"/>
        <v>0</v>
      </c>
      <c r="AC58" s="121">
        <f t="shared" si="12"/>
        <v>0</v>
      </c>
    </row>
    <row r="59" spans="1:29" ht="15.75">
      <c r="A59" s="255"/>
      <c r="B59" s="133" t="s">
        <v>47</v>
      </c>
      <c r="C59" s="95">
        <v>38866245.540000156</v>
      </c>
      <c r="D59" s="20"/>
      <c r="E59" s="96">
        <f t="shared" si="0"/>
        <v>38866245.540000156</v>
      </c>
      <c r="F59" s="95">
        <v>701658.86999999976</v>
      </c>
      <c r="G59" s="20"/>
      <c r="H59" s="96">
        <f t="shared" si="1"/>
        <v>701658.86999999976</v>
      </c>
      <c r="I59" s="95">
        <v>0</v>
      </c>
      <c r="J59" s="20"/>
      <c r="K59" s="96">
        <f t="shared" si="2"/>
        <v>0</v>
      </c>
      <c r="L59" s="95">
        <v>181365.02</v>
      </c>
      <c r="M59" s="20"/>
      <c r="N59" s="96">
        <f t="shared" si="3"/>
        <v>181365.02</v>
      </c>
      <c r="O59" s="95">
        <v>288.47000000000003</v>
      </c>
      <c r="P59" s="20"/>
      <c r="Q59" s="96">
        <f t="shared" si="4"/>
        <v>288.47000000000003</v>
      </c>
      <c r="R59" s="95">
        <v>37600620.000000156</v>
      </c>
      <c r="S59" s="20"/>
      <c r="T59" s="96">
        <f t="shared" si="5"/>
        <v>37600620.000000156</v>
      </c>
      <c r="U59" s="221">
        <f t="shared" si="14"/>
        <v>0</v>
      </c>
      <c r="W59" s="133" t="s">
        <v>47</v>
      </c>
      <c r="X59" s="114">
        <f t="shared" si="7"/>
        <v>0</v>
      </c>
      <c r="Y59" s="115">
        <f t="shared" si="8"/>
        <v>0</v>
      </c>
      <c r="Z59" s="115">
        <f t="shared" si="9"/>
        <v>0</v>
      </c>
      <c r="AA59" s="115">
        <f t="shared" si="10"/>
        <v>0</v>
      </c>
      <c r="AB59" s="115">
        <f t="shared" si="11"/>
        <v>0</v>
      </c>
      <c r="AC59" s="121">
        <f t="shared" si="12"/>
        <v>0</v>
      </c>
    </row>
    <row r="60" spans="1:29" ht="16.5" customHeight="1">
      <c r="A60" s="255"/>
      <c r="B60" s="133" t="s">
        <v>48</v>
      </c>
      <c r="C60" s="95">
        <v>135907392.46999869</v>
      </c>
      <c r="D60" s="20"/>
      <c r="E60" s="96">
        <f t="shared" si="0"/>
        <v>135907392.46999869</v>
      </c>
      <c r="F60" s="95">
        <v>799929.64000000036</v>
      </c>
      <c r="G60" s="20"/>
      <c r="H60" s="96">
        <f t="shared" si="1"/>
        <v>799929.64000000036</v>
      </c>
      <c r="I60" s="95">
        <v>3868326.7900000042</v>
      </c>
      <c r="J60" s="20"/>
      <c r="K60" s="96">
        <f t="shared" si="2"/>
        <v>3868326.7900000042</v>
      </c>
      <c r="L60" s="95">
        <v>57596.209999999992</v>
      </c>
      <c r="M60" s="20"/>
      <c r="N60" s="96">
        <f t="shared" si="3"/>
        <v>57596.209999999992</v>
      </c>
      <c r="O60" s="95">
        <v>50509.86</v>
      </c>
      <c r="P60" s="20"/>
      <c r="Q60" s="96">
        <f t="shared" si="4"/>
        <v>50509.86</v>
      </c>
      <c r="R60" s="95">
        <v>136479215.16999868</v>
      </c>
      <c r="S60" s="20"/>
      <c r="T60" s="96">
        <f t="shared" si="5"/>
        <v>136479215.16999868</v>
      </c>
      <c r="U60" s="221">
        <f t="shared" si="14"/>
        <v>0</v>
      </c>
      <c r="W60" s="133" t="s">
        <v>48</v>
      </c>
      <c r="X60" s="114">
        <f t="shared" si="7"/>
        <v>0</v>
      </c>
      <c r="Y60" s="115">
        <f t="shared" si="8"/>
        <v>0</v>
      </c>
      <c r="Z60" s="115">
        <f t="shared" si="9"/>
        <v>0</v>
      </c>
      <c r="AA60" s="115">
        <f t="shared" si="10"/>
        <v>0</v>
      </c>
      <c r="AB60" s="115">
        <f t="shared" si="11"/>
        <v>0</v>
      </c>
      <c r="AC60" s="121">
        <f t="shared" si="12"/>
        <v>0</v>
      </c>
    </row>
    <row r="61" spans="1:29" ht="15.75">
      <c r="A61" s="255"/>
      <c r="B61" s="133" t="s">
        <v>49</v>
      </c>
      <c r="C61" s="95"/>
      <c r="D61" s="20"/>
      <c r="E61" s="96">
        <f t="shared" si="0"/>
        <v>0</v>
      </c>
      <c r="F61" s="95"/>
      <c r="G61" s="20"/>
      <c r="H61" s="96">
        <f t="shared" si="1"/>
        <v>0</v>
      </c>
      <c r="I61" s="95"/>
      <c r="J61" s="20"/>
      <c r="K61" s="96">
        <f t="shared" si="2"/>
        <v>0</v>
      </c>
      <c r="L61" s="95"/>
      <c r="M61" s="20"/>
      <c r="N61" s="96">
        <f t="shared" si="3"/>
        <v>0</v>
      </c>
      <c r="O61" s="95"/>
      <c r="P61" s="20"/>
      <c r="Q61" s="96">
        <f t="shared" si="4"/>
        <v>0</v>
      </c>
      <c r="R61" s="95"/>
      <c r="S61" s="20"/>
      <c r="T61" s="96">
        <f t="shared" si="5"/>
        <v>0</v>
      </c>
      <c r="U61" s="221">
        <f t="shared" si="14"/>
        <v>0</v>
      </c>
      <c r="W61" s="133" t="s">
        <v>49</v>
      </c>
      <c r="X61" s="114">
        <f t="shared" si="7"/>
        <v>0</v>
      </c>
      <c r="Y61" s="115">
        <f t="shared" si="8"/>
        <v>0</v>
      </c>
      <c r="Z61" s="115">
        <f t="shared" si="9"/>
        <v>0</v>
      </c>
      <c r="AA61" s="115">
        <f t="shared" si="10"/>
        <v>0</v>
      </c>
      <c r="AB61" s="115">
        <f t="shared" si="11"/>
        <v>0</v>
      </c>
      <c r="AC61" s="121">
        <f t="shared" si="12"/>
        <v>0</v>
      </c>
    </row>
    <row r="62" spans="1:29" ht="15.75">
      <c r="A62" s="256"/>
      <c r="B62" s="134" t="s">
        <v>50</v>
      </c>
      <c r="C62" s="97">
        <v>128250081.01999991</v>
      </c>
      <c r="D62" s="98"/>
      <c r="E62" s="99">
        <f t="shared" si="0"/>
        <v>128250081.01999991</v>
      </c>
      <c r="F62" s="97">
        <v>773993.11</v>
      </c>
      <c r="G62" s="98"/>
      <c r="H62" s="99">
        <f t="shared" si="1"/>
        <v>773993.11</v>
      </c>
      <c r="I62" s="97">
        <v>6227052.6599999992</v>
      </c>
      <c r="J62" s="98"/>
      <c r="K62" s="99">
        <f t="shared" si="2"/>
        <v>6227052.6599999992</v>
      </c>
      <c r="L62" s="97">
        <v>449372.44</v>
      </c>
      <c r="M62" s="98"/>
      <c r="N62" s="99">
        <f t="shared" si="3"/>
        <v>449372.44</v>
      </c>
      <c r="O62" s="97">
        <v>1047735.63</v>
      </c>
      <c r="P62" s="98"/>
      <c r="Q62" s="99">
        <f t="shared" si="4"/>
        <v>1047735.63</v>
      </c>
      <c r="R62" s="97">
        <v>130978164.0099999</v>
      </c>
      <c r="S62" s="98"/>
      <c r="T62" s="99">
        <f t="shared" si="5"/>
        <v>130978164.0099999</v>
      </c>
      <c r="U62" s="222">
        <f t="shared" si="14"/>
        <v>0</v>
      </c>
      <c r="W62" s="134" t="s">
        <v>50</v>
      </c>
      <c r="X62" s="114">
        <f t="shared" si="7"/>
        <v>0</v>
      </c>
      <c r="Y62" s="115">
        <f t="shared" si="8"/>
        <v>0</v>
      </c>
      <c r="Z62" s="115">
        <f t="shared" si="9"/>
        <v>0</v>
      </c>
      <c r="AA62" s="115">
        <f t="shared" si="10"/>
        <v>0</v>
      </c>
      <c r="AB62" s="115">
        <f t="shared" si="11"/>
        <v>0</v>
      </c>
      <c r="AC62" s="121">
        <f t="shared" si="12"/>
        <v>0</v>
      </c>
    </row>
    <row r="63" spans="1:29" ht="15.75" customHeight="1">
      <c r="A63" s="254">
        <v>42683</v>
      </c>
      <c r="B63" s="133" t="s">
        <v>42</v>
      </c>
      <c r="C63" s="95">
        <v>65392895.169999309</v>
      </c>
      <c r="D63" s="20"/>
      <c r="E63" s="96">
        <f t="shared" si="0"/>
        <v>65392895.169999309</v>
      </c>
      <c r="F63" s="95">
        <v>0</v>
      </c>
      <c r="G63" s="20"/>
      <c r="H63" s="96">
        <f t="shared" si="1"/>
        <v>0</v>
      </c>
      <c r="I63" s="95">
        <v>0</v>
      </c>
      <c r="J63" s="20"/>
      <c r="K63" s="96">
        <f t="shared" si="2"/>
        <v>0</v>
      </c>
      <c r="L63" s="95">
        <v>10729.86</v>
      </c>
      <c r="M63" s="20"/>
      <c r="N63" s="96">
        <f t="shared" si="3"/>
        <v>10729.86</v>
      </c>
      <c r="O63" s="95">
        <v>0</v>
      </c>
      <c r="P63" s="20"/>
      <c r="Q63" s="96">
        <f t="shared" si="4"/>
        <v>0</v>
      </c>
      <c r="R63" s="95">
        <v>63984168.459999308</v>
      </c>
      <c r="S63" s="20"/>
      <c r="T63" s="96">
        <f t="shared" si="5"/>
        <v>63984168.459999308</v>
      </c>
      <c r="U63" s="221">
        <f t="shared" si="14"/>
        <v>0</v>
      </c>
      <c r="W63" s="132" t="s">
        <v>42</v>
      </c>
      <c r="X63" s="110">
        <f t="shared" si="7"/>
        <v>0</v>
      </c>
      <c r="Y63" s="111">
        <f t="shared" si="8"/>
        <v>0</v>
      </c>
      <c r="Z63" s="111">
        <f t="shared" si="9"/>
        <v>0</v>
      </c>
      <c r="AA63" s="111">
        <f t="shared" si="10"/>
        <v>0</v>
      </c>
      <c r="AB63" s="111">
        <f t="shared" si="11"/>
        <v>0</v>
      </c>
      <c r="AC63" s="123">
        <f t="shared" si="12"/>
        <v>0</v>
      </c>
    </row>
    <row r="64" spans="1:29" ht="15.75">
      <c r="A64" s="255"/>
      <c r="B64" s="133" t="s">
        <v>43</v>
      </c>
      <c r="C64" s="95">
        <v>59816540.67000021</v>
      </c>
      <c r="D64" s="20"/>
      <c r="E64" s="96">
        <f t="shared" si="0"/>
        <v>59816540.67000021</v>
      </c>
      <c r="F64" s="95">
        <v>0</v>
      </c>
      <c r="G64" s="20"/>
      <c r="H64" s="96">
        <f t="shared" si="1"/>
        <v>0</v>
      </c>
      <c r="I64" s="95">
        <v>0</v>
      </c>
      <c r="J64" s="20"/>
      <c r="K64" s="96">
        <f t="shared" si="2"/>
        <v>0</v>
      </c>
      <c r="L64" s="95">
        <v>38190.99</v>
      </c>
      <c r="M64" s="20"/>
      <c r="N64" s="96">
        <f t="shared" si="3"/>
        <v>38190.99</v>
      </c>
      <c r="O64" s="95">
        <v>47811.22</v>
      </c>
      <c r="P64" s="20"/>
      <c r="Q64" s="96">
        <f t="shared" si="4"/>
        <v>47811.22</v>
      </c>
      <c r="R64" s="95">
        <v>58495482.570000209</v>
      </c>
      <c r="S64" s="20"/>
      <c r="T64" s="96">
        <f t="shared" si="5"/>
        <v>58495482.570000209</v>
      </c>
      <c r="U64" s="221">
        <f t="shared" si="14"/>
        <v>0</v>
      </c>
      <c r="W64" s="133" t="s">
        <v>43</v>
      </c>
      <c r="X64" s="114">
        <f t="shared" si="7"/>
        <v>0</v>
      </c>
      <c r="Y64" s="115">
        <f t="shared" si="8"/>
        <v>0</v>
      </c>
      <c r="Z64" s="115">
        <f t="shared" si="9"/>
        <v>0</v>
      </c>
      <c r="AA64" s="115">
        <f t="shared" si="10"/>
        <v>0</v>
      </c>
      <c r="AB64" s="115">
        <f t="shared" si="11"/>
        <v>0</v>
      </c>
      <c r="AC64" s="121">
        <f t="shared" si="12"/>
        <v>0</v>
      </c>
    </row>
    <row r="65" spans="1:29" ht="15.75">
      <c r="A65" s="255"/>
      <c r="B65" s="104" t="s">
        <v>44</v>
      </c>
      <c r="C65" s="95">
        <v>121741987.39999445</v>
      </c>
      <c r="D65" s="20"/>
      <c r="E65" s="96">
        <f t="shared" si="0"/>
        <v>121741987.39999445</v>
      </c>
      <c r="F65" s="95">
        <v>335565.82000000007</v>
      </c>
      <c r="G65" s="20"/>
      <c r="H65" s="96">
        <f t="shared" si="1"/>
        <v>335565.82000000007</v>
      </c>
      <c r="I65" s="95">
        <v>10715844.26999999</v>
      </c>
      <c r="J65" s="20"/>
      <c r="K65" s="96">
        <f t="shared" si="2"/>
        <v>10715844.26999999</v>
      </c>
      <c r="L65" s="95">
        <v>231048.33000000002</v>
      </c>
      <c r="M65" s="20"/>
      <c r="N65" s="96">
        <f t="shared" si="3"/>
        <v>231048.33000000002</v>
      </c>
      <c r="O65" s="95">
        <v>171274.23999999999</v>
      </c>
      <c r="P65" s="20"/>
      <c r="Q65" s="96">
        <f t="shared" si="4"/>
        <v>171274.23999999999</v>
      </c>
      <c r="R65" s="95">
        <v>128554672.33999445</v>
      </c>
      <c r="S65" s="20"/>
      <c r="T65" s="96">
        <f t="shared" si="5"/>
        <v>128554672.33999445</v>
      </c>
      <c r="U65" s="221">
        <f t="shared" si="14"/>
        <v>0</v>
      </c>
      <c r="W65" s="104" t="s">
        <v>44</v>
      </c>
      <c r="X65" s="114">
        <f t="shared" si="7"/>
        <v>0</v>
      </c>
      <c r="Y65" s="115">
        <f t="shared" si="8"/>
        <v>0</v>
      </c>
      <c r="Z65" s="115">
        <f t="shared" si="9"/>
        <v>0</v>
      </c>
      <c r="AA65" s="115">
        <f t="shared" si="10"/>
        <v>0</v>
      </c>
      <c r="AB65" s="115">
        <f t="shared" si="11"/>
        <v>0</v>
      </c>
      <c r="AC65" s="121">
        <f t="shared" si="12"/>
        <v>0</v>
      </c>
    </row>
    <row r="66" spans="1:29" ht="15.75">
      <c r="A66" s="255"/>
      <c r="B66" s="133" t="s">
        <v>45</v>
      </c>
      <c r="C66" s="95">
        <v>91505831.279999986</v>
      </c>
      <c r="D66" s="20"/>
      <c r="E66" s="96">
        <f t="shared" si="0"/>
        <v>91505831.279999986</v>
      </c>
      <c r="F66" s="95">
        <v>0</v>
      </c>
      <c r="G66" s="20"/>
      <c r="H66" s="96">
        <f t="shared" si="1"/>
        <v>0</v>
      </c>
      <c r="I66" s="95">
        <v>0</v>
      </c>
      <c r="J66" s="20"/>
      <c r="K66" s="96">
        <f t="shared" si="2"/>
        <v>0</v>
      </c>
      <c r="L66" s="95">
        <v>371659.31</v>
      </c>
      <c r="M66" s="20"/>
      <c r="N66" s="96">
        <f t="shared" si="3"/>
        <v>371659.31</v>
      </c>
      <c r="O66" s="95">
        <v>369056.33</v>
      </c>
      <c r="P66" s="20"/>
      <c r="Q66" s="96">
        <f t="shared" si="4"/>
        <v>369056.33</v>
      </c>
      <c r="R66" s="95">
        <v>89092871.469999999</v>
      </c>
      <c r="S66" s="20"/>
      <c r="T66" s="96">
        <f t="shared" si="5"/>
        <v>89092871.469999999</v>
      </c>
      <c r="U66" s="221">
        <f t="shared" si="14"/>
        <v>0</v>
      </c>
      <c r="W66" s="133" t="s">
        <v>45</v>
      </c>
      <c r="X66" s="114">
        <f t="shared" si="7"/>
        <v>0</v>
      </c>
      <c r="Y66" s="115">
        <f t="shared" si="8"/>
        <v>0</v>
      </c>
      <c r="Z66" s="115">
        <f t="shared" si="9"/>
        <v>0</v>
      </c>
      <c r="AA66" s="115">
        <f t="shared" si="10"/>
        <v>0</v>
      </c>
      <c r="AB66" s="115">
        <f t="shared" si="11"/>
        <v>0</v>
      </c>
      <c r="AC66" s="121">
        <f t="shared" si="12"/>
        <v>0</v>
      </c>
    </row>
    <row r="67" spans="1:29" ht="15.75">
      <c r="A67" s="255"/>
      <c r="B67" s="133" t="s">
        <v>46</v>
      </c>
      <c r="C67" s="95">
        <v>136724938.73999816</v>
      </c>
      <c r="D67" s="20"/>
      <c r="E67" s="96">
        <f t="shared" si="0"/>
        <v>136724938.73999816</v>
      </c>
      <c r="F67" s="95">
        <v>744181.78000000026</v>
      </c>
      <c r="G67" s="20"/>
      <c r="H67" s="96">
        <f t="shared" si="1"/>
        <v>744181.78000000026</v>
      </c>
      <c r="I67" s="95">
        <v>4247615.5799999991</v>
      </c>
      <c r="J67" s="20"/>
      <c r="K67" s="96">
        <f t="shared" si="2"/>
        <v>4247615.5799999991</v>
      </c>
      <c r="L67" s="95">
        <v>154714.9</v>
      </c>
      <c r="M67" s="20"/>
      <c r="N67" s="96">
        <f t="shared" si="3"/>
        <v>154714.9</v>
      </c>
      <c r="O67" s="95">
        <v>13244.34</v>
      </c>
      <c r="P67" s="20"/>
      <c r="Q67" s="96">
        <f t="shared" si="4"/>
        <v>13244.34</v>
      </c>
      <c r="R67" s="95">
        <v>136745153.94999817</v>
      </c>
      <c r="S67" s="20"/>
      <c r="T67" s="96">
        <f t="shared" si="5"/>
        <v>136745153.94999817</v>
      </c>
      <c r="U67" s="221">
        <f t="shared" si="14"/>
        <v>0</v>
      </c>
      <c r="W67" s="133" t="s">
        <v>46</v>
      </c>
      <c r="X67" s="114">
        <f t="shared" si="7"/>
        <v>0</v>
      </c>
      <c r="Y67" s="115">
        <f t="shared" si="8"/>
        <v>0</v>
      </c>
      <c r="Z67" s="115">
        <f t="shared" si="9"/>
        <v>0</v>
      </c>
      <c r="AA67" s="115">
        <f t="shared" si="10"/>
        <v>0</v>
      </c>
      <c r="AB67" s="115">
        <f t="shared" si="11"/>
        <v>0</v>
      </c>
      <c r="AC67" s="121">
        <f t="shared" si="12"/>
        <v>0</v>
      </c>
    </row>
    <row r="68" spans="1:29" ht="15.75">
      <c r="A68" s="255"/>
      <c r="B68" s="133" t="s">
        <v>47</v>
      </c>
      <c r="C68" s="95">
        <v>37600620.000000156</v>
      </c>
      <c r="D68" s="20"/>
      <c r="E68" s="96">
        <f t="shared" si="0"/>
        <v>37600620.000000156</v>
      </c>
      <c r="F68" s="95">
        <v>0</v>
      </c>
      <c r="G68" s="20"/>
      <c r="H68" s="96">
        <f t="shared" si="1"/>
        <v>0</v>
      </c>
      <c r="I68" s="95">
        <v>0</v>
      </c>
      <c r="J68" s="20"/>
      <c r="K68" s="96">
        <f t="shared" si="2"/>
        <v>0</v>
      </c>
      <c r="L68" s="95">
        <v>327717.42</v>
      </c>
      <c r="M68" s="20"/>
      <c r="N68" s="96">
        <f t="shared" si="3"/>
        <v>327717.42</v>
      </c>
      <c r="O68" s="95">
        <v>2260.94</v>
      </c>
      <c r="P68" s="20"/>
      <c r="Q68" s="96">
        <f t="shared" si="4"/>
        <v>2260.94</v>
      </c>
      <c r="R68" s="95">
        <v>36898106.380000152</v>
      </c>
      <c r="S68" s="20"/>
      <c r="T68" s="96">
        <f t="shared" si="5"/>
        <v>36898106.380000152</v>
      </c>
      <c r="U68" s="221">
        <f t="shared" si="14"/>
        <v>0</v>
      </c>
      <c r="W68" s="133" t="s">
        <v>47</v>
      </c>
      <c r="X68" s="114">
        <f t="shared" si="7"/>
        <v>0</v>
      </c>
      <c r="Y68" s="115">
        <f t="shared" si="8"/>
        <v>0</v>
      </c>
      <c r="Z68" s="115">
        <f t="shared" si="9"/>
        <v>0</v>
      </c>
      <c r="AA68" s="115">
        <f t="shared" si="10"/>
        <v>0</v>
      </c>
      <c r="AB68" s="115">
        <f t="shared" si="11"/>
        <v>0</v>
      </c>
      <c r="AC68" s="121">
        <f t="shared" si="12"/>
        <v>0</v>
      </c>
    </row>
    <row r="69" spans="1:29" ht="15.75">
      <c r="A69" s="255"/>
      <c r="B69" s="133" t="s">
        <v>48</v>
      </c>
      <c r="C69" s="95">
        <v>136479215.16999868</v>
      </c>
      <c r="D69" s="20"/>
      <c r="E69" s="96">
        <f t="shared" si="0"/>
        <v>136479215.16999868</v>
      </c>
      <c r="F69" s="95">
        <v>573250.4600000002</v>
      </c>
      <c r="G69" s="20"/>
      <c r="H69" s="96">
        <f t="shared" si="1"/>
        <v>573250.4600000002</v>
      </c>
      <c r="I69" s="95">
        <v>6681217.459999986</v>
      </c>
      <c r="J69" s="20"/>
      <c r="K69" s="96">
        <f t="shared" si="2"/>
        <v>6681217.459999986</v>
      </c>
      <c r="L69" s="95">
        <v>538544.57999999996</v>
      </c>
      <c r="M69" s="20"/>
      <c r="N69" s="96">
        <f t="shared" si="3"/>
        <v>538544.57999999996</v>
      </c>
      <c r="O69" s="95">
        <v>495476.66000000032</v>
      </c>
      <c r="P69" s="20"/>
      <c r="Q69" s="96">
        <f t="shared" si="4"/>
        <v>495476.66000000032</v>
      </c>
      <c r="R69" s="95">
        <v>139876813.11999866</v>
      </c>
      <c r="S69" s="20"/>
      <c r="T69" s="96">
        <f t="shared" si="5"/>
        <v>139876813.11999866</v>
      </c>
      <c r="U69" s="221">
        <f t="shared" si="14"/>
        <v>0</v>
      </c>
      <c r="W69" s="133" t="s">
        <v>48</v>
      </c>
      <c r="X69" s="114">
        <f t="shared" si="7"/>
        <v>0</v>
      </c>
      <c r="Y69" s="115">
        <f t="shared" si="8"/>
        <v>0</v>
      </c>
      <c r="Z69" s="115">
        <f t="shared" si="9"/>
        <v>0</v>
      </c>
      <c r="AA69" s="115">
        <f t="shared" si="10"/>
        <v>0</v>
      </c>
      <c r="AB69" s="115">
        <f t="shared" si="11"/>
        <v>0</v>
      </c>
      <c r="AC69" s="121">
        <f t="shared" si="12"/>
        <v>0</v>
      </c>
    </row>
    <row r="70" spans="1:29" ht="15.75">
      <c r="A70" s="255"/>
      <c r="B70" s="133" t="s">
        <v>49</v>
      </c>
      <c r="C70" s="95">
        <v>132558701.9899995</v>
      </c>
      <c r="D70" s="20"/>
      <c r="E70" s="96">
        <f t="shared" si="0"/>
        <v>132558701.9899995</v>
      </c>
      <c r="F70" s="95">
        <v>4448995.0100000016</v>
      </c>
      <c r="G70" s="20"/>
      <c r="H70" s="96">
        <f t="shared" si="1"/>
        <v>4448995.0100000016</v>
      </c>
      <c r="I70" s="95">
        <v>0</v>
      </c>
      <c r="J70" s="20"/>
      <c r="K70" s="96">
        <f t="shared" si="2"/>
        <v>0</v>
      </c>
      <c r="L70" s="95">
        <v>137602.58000000002</v>
      </c>
      <c r="M70" s="20"/>
      <c r="N70" s="96">
        <f t="shared" si="3"/>
        <v>137602.58000000002</v>
      </c>
      <c r="O70" s="95">
        <v>587245.66999999993</v>
      </c>
      <c r="P70" s="20"/>
      <c r="Q70" s="96">
        <f t="shared" si="4"/>
        <v>587245.66999999993</v>
      </c>
      <c r="R70" s="95">
        <v>123805367.4299995</v>
      </c>
      <c r="S70" s="20"/>
      <c r="T70" s="96">
        <f t="shared" si="5"/>
        <v>123805367.4299995</v>
      </c>
      <c r="U70" s="221">
        <f t="shared" si="14"/>
        <v>0</v>
      </c>
      <c r="W70" s="133" t="s">
        <v>49</v>
      </c>
      <c r="X70" s="114">
        <f t="shared" si="7"/>
        <v>0</v>
      </c>
      <c r="Y70" s="115">
        <f t="shared" si="8"/>
        <v>0</v>
      </c>
      <c r="Z70" s="115">
        <f t="shared" si="9"/>
        <v>0</v>
      </c>
      <c r="AA70" s="115">
        <f t="shared" si="10"/>
        <v>0</v>
      </c>
      <c r="AB70" s="115">
        <f t="shared" si="11"/>
        <v>0</v>
      </c>
      <c r="AC70" s="121">
        <f t="shared" si="12"/>
        <v>0</v>
      </c>
    </row>
    <row r="71" spans="1:29" ht="15.75">
      <c r="A71" s="256"/>
      <c r="B71" s="133" t="s">
        <v>50</v>
      </c>
      <c r="C71" s="95">
        <v>130978164.0099999</v>
      </c>
      <c r="D71" s="20"/>
      <c r="E71" s="96">
        <f t="shared" si="0"/>
        <v>130978164.0099999</v>
      </c>
      <c r="F71" s="95">
        <v>747802.82000000007</v>
      </c>
      <c r="G71" s="20"/>
      <c r="H71" s="96">
        <f t="shared" si="1"/>
        <v>747802.82000000007</v>
      </c>
      <c r="I71" s="95">
        <v>0</v>
      </c>
      <c r="J71" s="20"/>
      <c r="K71" s="96">
        <f t="shared" si="2"/>
        <v>0</v>
      </c>
      <c r="L71" s="95">
        <v>186876.50999999998</v>
      </c>
      <c r="M71" s="20"/>
      <c r="N71" s="96">
        <f t="shared" si="3"/>
        <v>186876.50999999998</v>
      </c>
      <c r="O71" s="95">
        <v>140773.86000000002</v>
      </c>
      <c r="P71" s="20"/>
      <c r="Q71" s="96">
        <f t="shared" si="4"/>
        <v>140773.86000000002</v>
      </c>
      <c r="R71" s="95">
        <v>127411731.6799999</v>
      </c>
      <c r="S71" s="20"/>
      <c r="T71" s="96">
        <f t="shared" si="5"/>
        <v>127411731.6799999</v>
      </c>
      <c r="U71" s="221">
        <f t="shared" si="14"/>
        <v>0</v>
      </c>
      <c r="W71" s="134" t="s">
        <v>50</v>
      </c>
      <c r="X71" s="118">
        <f t="shared" si="7"/>
        <v>0</v>
      </c>
      <c r="Y71" s="119">
        <f t="shared" si="8"/>
        <v>0</v>
      </c>
      <c r="Z71" s="119">
        <f t="shared" si="9"/>
        <v>0</v>
      </c>
      <c r="AA71" s="119">
        <f t="shared" si="10"/>
        <v>0</v>
      </c>
      <c r="AB71" s="119">
        <f t="shared" si="11"/>
        <v>0</v>
      </c>
      <c r="AC71" s="124">
        <f t="shared" si="12"/>
        <v>0</v>
      </c>
    </row>
    <row r="72" spans="1:29" ht="15.75" customHeight="1">
      <c r="A72" s="254">
        <v>42684</v>
      </c>
      <c r="B72" s="132" t="s">
        <v>42</v>
      </c>
      <c r="C72" s="92">
        <v>63984168.459999308</v>
      </c>
      <c r="D72" s="93"/>
      <c r="E72" s="94">
        <f t="shared" si="0"/>
        <v>63984168.459999308</v>
      </c>
      <c r="F72" s="92">
        <v>1149052.6799999997</v>
      </c>
      <c r="G72" s="93"/>
      <c r="H72" s="94">
        <f t="shared" si="1"/>
        <v>1149052.6799999997</v>
      </c>
      <c r="I72" s="92">
        <v>3209482.7999999952</v>
      </c>
      <c r="J72" s="93"/>
      <c r="K72" s="94">
        <f t="shared" si="2"/>
        <v>3209482.7999999952</v>
      </c>
      <c r="L72" s="92">
        <v>23077.63</v>
      </c>
      <c r="M72" s="93"/>
      <c r="N72" s="94">
        <f t="shared" si="3"/>
        <v>23077.63</v>
      </c>
      <c r="O72" s="92">
        <v>0</v>
      </c>
      <c r="P72" s="93"/>
      <c r="Q72" s="94">
        <f t="shared" si="4"/>
        <v>0</v>
      </c>
      <c r="R72" s="92">
        <v>64932653.639999308</v>
      </c>
      <c r="S72" s="93"/>
      <c r="T72" s="94">
        <f t="shared" si="5"/>
        <v>64932653.639999308</v>
      </c>
      <c r="U72" s="220">
        <f t="shared" si="14"/>
        <v>0</v>
      </c>
      <c r="W72" s="132" t="s">
        <v>42</v>
      </c>
      <c r="X72" s="110">
        <f t="shared" si="7"/>
        <v>0</v>
      </c>
      <c r="Y72" s="111">
        <f t="shared" si="8"/>
        <v>0</v>
      </c>
      <c r="Z72" s="111">
        <f t="shared" si="9"/>
        <v>0</v>
      </c>
      <c r="AA72" s="111">
        <f t="shared" si="10"/>
        <v>0</v>
      </c>
      <c r="AB72" s="111">
        <f t="shared" si="11"/>
        <v>0</v>
      </c>
      <c r="AC72" s="123">
        <f t="shared" si="12"/>
        <v>0</v>
      </c>
    </row>
    <row r="73" spans="1:29" ht="15.75">
      <c r="A73" s="255"/>
      <c r="B73" s="133" t="s">
        <v>43</v>
      </c>
      <c r="C73" s="95">
        <v>58495482.570000209</v>
      </c>
      <c r="D73" s="20"/>
      <c r="E73" s="96">
        <f t="shared" ref="E73:E136" si="15">C73-D73</f>
        <v>58495482.570000209</v>
      </c>
      <c r="F73" s="95">
        <v>0</v>
      </c>
      <c r="G73" s="20"/>
      <c r="H73" s="96">
        <f t="shared" ref="H73:H136" si="16">F73-G73</f>
        <v>0</v>
      </c>
      <c r="I73" s="95">
        <v>2299109</v>
      </c>
      <c r="J73" s="20"/>
      <c r="K73" s="96">
        <f t="shared" ref="K73:K136" si="17">I73-J73</f>
        <v>2299109</v>
      </c>
      <c r="L73" s="95">
        <v>83988.64</v>
      </c>
      <c r="M73" s="20"/>
      <c r="N73" s="96">
        <f t="shared" ref="N73:N136" si="18">L73-M73</f>
        <v>83988.64</v>
      </c>
      <c r="O73" s="95">
        <v>127312.11</v>
      </c>
      <c r="P73" s="20"/>
      <c r="Q73" s="96">
        <f t="shared" ref="Q73:Q136" si="19">O73-P73</f>
        <v>127312.11</v>
      </c>
      <c r="R73" s="95">
        <v>59937820.590000212</v>
      </c>
      <c r="S73" s="20"/>
      <c r="T73" s="96">
        <f t="shared" si="5"/>
        <v>59937820.590000212</v>
      </c>
      <c r="U73" s="221">
        <f t="shared" si="14"/>
        <v>0</v>
      </c>
      <c r="W73" s="133" t="s">
        <v>43</v>
      </c>
      <c r="X73" s="114">
        <f t="shared" si="7"/>
        <v>0</v>
      </c>
      <c r="Y73" s="115">
        <f t="shared" si="8"/>
        <v>0</v>
      </c>
      <c r="Z73" s="115">
        <f t="shared" si="9"/>
        <v>0</v>
      </c>
      <c r="AA73" s="115">
        <f t="shared" si="10"/>
        <v>0</v>
      </c>
      <c r="AB73" s="115">
        <f t="shared" si="11"/>
        <v>0</v>
      </c>
      <c r="AC73" s="121">
        <f t="shared" si="12"/>
        <v>0</v>
      </c>
    </row>
    <row r="74" spans="1:29" ht="15.75">
      <c r="A74" s="255"/>
      <c r="B74" s="104" t="s">
        <v>44</v>
      </c>
      <c r="C74" s="95">
        <v>128554672.33999445</v>
      </c>
      <c r="D74" s="20"/>
      <c r="E74" s="96">
        <f t="shared" si="15"/>
        <v>128554672.33999445</v>
      </c>
      <c r="F74" s="95">
        <v>568067.10000000009</v>
      </c>
      <c r="G74" s="20"/>
      <c r="H74" s="96">
        <f t="shared" si="16"/>
        <v>568067.10000000009</v>
      </c>
      <c r="I74" s="95">
        <v>0</v>
      </c>
      <c r="J74" s="20"/>
      <c r="K74" s="96">
        <f t="shared" si="17"/>
        <v>0</v>
      </c>
      <c r="L74" s="95">
        <v>70395.58</v>
      </c>
      <c r="M74" s="20"/>
      <c r="N74" s="96">
        <f t="shared" si="18"/>
        <v>70395.58</v>
      </c>
      <c r="O74" s="95">
        <v>234.17000000000002</v>
      </c>
      <c r="P74" s="20"/>
      <c r="Q74" s="96">
        <f t="shared" si="19"/>
        <v>234.17000000000002</v>
      </c>
      <c r="R74" s="95">
        <v>125170151.87999445</v>
      </c>
      <c r="S74" s="20"/>
      <c r="T74" s="96">
        <f t="shared" ref="T74:T137" si="20">R74-S74</f>
        <v>125170151.87999445</v>
      </c>
      <c r="U74" s="221">
        <f t="shared" si="14"/>
        <v>0</v>
      </c>
      <c r="W74" s="104" t="s">
        <v>44</v>
      </c>
      <c r="X74" s="114">
        <f t="shared" ref="X74:X137" si="21">+IF(AND(C74&lt;&gt;0,D74&lt;&gt;0,OR(E74&gt;100,E74&lt;-100)),1,0)</f>
        <v>0</v>
      </c>
      <c r="Y74" s="115">
        <f t="shared" ref="Y74:Y137" si="22">+IF(AND(F74&lt;&gt;0,G74&lt;&gt;0,OR(H74&gt;100,H74&lt;-100)),1,0)</f>
        <v>0</v>
      </c>
      <c r="Z74" s="115">
        <f t="shared" ref="Z74:Z137" si="23">+IF(AND(I74&lt;&gt;0,J74&lt;&gt;0,OR(K74&gt;100,K74&lt;-100)),1,0)</f>
        <v>0</v>
      </c>
      <c r="AA74" s="115">
        <f t="shared" ref="AA74:AA137" si="24">+IF(AND(L74&lt;&gt;0,M74&lt;&gt;0,OR(N74&gt;100,N74&lt;-100)),1,0)</f>
        <v>0</v>
      </c>
      <c r="AB74" s="115">
        <f t="shared" ref="AB74:AB137" si="25">+IF(AND(O74&lt;&gt;0,P74&lt;&gt;0,OR(Q74&gt;100,Q74&lt;-100)),1,0)</f>
        <v>0</v>
      </c>
      <c r="AC74" s="121">
        <f t="shared" ref="AC74:AC137" si="26">+IF(AND(R74&lt;&gt;0,S74&lt;&gt;0,OR(T74&gt;100,T74&lt;-100)),1,0)</f>
        <v>0</v>
      </c>
    </row>
    <row r="75" spans="1:29" ht="15.75">
      <c r="A75" s="255"/>
      <c r="B75" s="133" t="s">
        <v>45</v>
      </c>
      <c r="C75" s="95">
        <v>89092871.469999999</v>
      </c>
      <c r="D75" s="20"/>
      <c r="E75" s="96">
        <f t="shared" si="15"/>
        <v>89092871.469999999</v>
      </c>
      <c r="F75" s="95">
        <v>238308.22999999998</v>
      </c>
      <c r="G75" s="20"/>
      <c r="H75" s="96">
        <f t="shared" si="16"/>
        <v>238308.22999999998</v>
      </c>
      <c r="I75" s="95">
        <v>0</v>
      </c>
      <c r="J75" s="20"/>
      <c r="K75" s="96">
        <f t="shared" si="17"/>
        <v>0</v>
      </c>
      <c r="L75" s="95">
        <v>99243.47</v>
      </c>
      <c r="M75" s="20"/>
      <c r="N75" s="96">
        <f t="shared" si="18"/>
        <v>99243.47</v>
      </c>
      <c r="O75" s="95">
        <v>37023.879999999997</v>
      </c>
      <c r="P75" s="20"/>
      <c r="Q75" s="96">
        <f t="shared" si="19"/>
        <v>37023.879999999997</v>
      </c>
      <c r="R75" s="95">
        <v>86699496.25</v>
      </c>
      <c r="S75" s="20"/>
      <c r="T75" s="96">
        <f t="shared" si="20"/>
        <v>86699496.25</v>
      </c>
      <c r="U75" s="221">
        <f t="shared" si="14"/>
        <v>0</v>
      </c>
      <c r="W75" s="133" t="s">
        <v>45</v>
      </c>
      <c r="X75" s="114">
        <f t="shared" si="21"/>
        <v>0</v>
      </c>
      <c r="Y75" s="115">
        <f t="shared" si="22"/>
        <v>0</v>
      </c>
      <c r="Z75" s="115">
        <f t="shared" si="23"/>
        <v>0</v>
      </c>
      <c r="AA75" s="115">
        <f t="shared" si="24"/>
        <v>0</v>
      </c>
      <c r="AB75" s="115">
        <f t="shared" si="25"/>
        <v>0</v>
      </c>
      <c r="AC75" s="121">
        <f t="shared" si="26"/>
        <v>0</v>
      </c>
    </row>
    <row r="76" spans="1:29" ht="15.75">
      <c r="A76" s="255"/>
      <c r="B76" s="133" t="s">
        <v>46</v>
      </c>
      <c r="C76" s="95">
        <v>136745153.94999817</v>
      </c>
      <c r="D76" s="20"/>
      <c r="E76" s="96">
        <f t="shared" si="15"/>
        <v>136745153.94999817</v>
      </c>
      <c r="F76" s="95">
        <v>1092316.1200000006</v>
      </c>
      <c r="G76" s="20"/>
      <c r="H76" s="96">
        <f t="shared" si="16"/>
        <v>1092316.1200000006</v>
      </c>
      <c r="I76" s="95">
        <v>0</v>
      </c>
      <c r="J76" s="20"/>
      <c r="K76" s="96">
        <f t="shared" si="17"/>
        <v>0</v>
      </c>
      <c r="L76" s="95">
        <v>133887.04999999999</v>
      </c>
      <c r="M76" s="20"/>
      <c r="N76" s="96">
        <f t="shared" si="18"/>
        <v>133887.04999999999</v>
      </c>
      <c r="O76" s="95">
        <v>3435.4</v>
      </c>
      <c r="P76" s="20"/>
      <c r="Q76" s="96">
        <f t="shared" si="19"/>
        <v>3435.4</v>
      </c>
      <c r="R76" s="95">
        <v>133861967.56999817</v>
      </c>
      <c r="S76" s="20"/>
      <c r="T76" s="96">
        <f t="shared" si="20"/>
        <v>133861967.56999817</v>
      </c>
      <c r="U76" s="221">
        <f t="shared" si="14"/>
        <v>0</v>
      </c>
      <c r="W76" s="133" t="s">
        <v>46</v>
      </c>
      <c r="X76" s="114">
        <f t="shared" si="21"/>
        <v>0</v>
      </c>
      <c r="Y76" s="115">
        <f t="shared" si="22"/>
        <v>0</v>
      </c>
      <c r="Z76" s="115">
        <f t="shared" si="23"/>
        <v>0</v>
      </c>
      <c r="AA76" s="115">
        <f t="shared" si="24"/>
        <v>0</v>
      </c>
      <c r="AB76" s="115">
        <f t="shared" si="25"/>
        <v>0</v>
      </c>
      <c r="AC76" s="121">
        <f t="shared" si="26"/>
        <v>0</v>
      </c>
    </row>
    <row r="77" spans="1:29" ht="15.75">
      <c r="A77" s="255"/>
      <c r="B77" s="133" t="s">
        <v>47</v>
      </c>
      <c r="C77" s="95">
        <v>36898106.380000152</v>
      </c>
      <c r="D77" s="20"/>
      <c r="E77" s="96">
        <f t="shared" si="15"/>
        <v>36898106.380000152</v>
      </c>
      <c r="F77" s="95">
        <v>0</v>
      </c>
      <c r="G77" s="20"/>
      <c r="H77" s="96">
        <f t="shared" si="16"/>
        <v>0</v>
      </c>
      <c r="I77" s="95">
        <v>0</v>
      </c>
      <c r="J77" s="20"/>
      <c r="K77" s="96">
        <f t="shared" si="17"/>
        <v>0</v>
      </c>
      <c r="L77" s="95">
        <v>1534.22</v>
      </c>
      <c r="M77" s="20"/>
      <c r="N77" s="96">
        <f t="shared" si="18"/>
        <v>1534.22</v>
      </c>
      <c r="O77" s="95">
        <v>1284.57</v>
      </c>
      <c r="P77" s="20"/>
      <c r="Q77" s="96">
        <f t="shared" si="19"/>
        <v>1284.57</v>
      </c>
      <c r="R77" s="95">
        <v>35987012.710000157</v>
      </c>
      <c r="S77" s="20"/>
      <c r="T77" s="96">
        <f t="shared" si="20"/>
        <v>35987012.710000157</v>
      </c>
      <c r="U77" s="221">
        <f t="shared" si="14"/>
        <v>0</v>
      </c>
      <c r="W77" s="133" t="s">
        <v>47</v>
      </c>
      <c r="X77" s="114">
        <f t="shared" si="21"/>
        <v>0</v>
      </c>
      <c r="Y77" s="115">
        <f t="shared" si="22"/>
        <v>0</v>
      </c>
      <c r="Z77" s="115">
        <f t="shared" si="23"/>
        <v>0</v>
      </c>
      <c r="AA77" s="115">
        <f t="shared" si="24"/>
        <v>0</v>
      </c>
      <c r="AB77" s="115">
        <f t="shared" si="25"/>
        <v>0</v>
      </c>
      <c r="AC77" s="121">
        <f t="shared" si="26"/>
        <v>0</v>
      </c>
    </row>
    <row r="78" spans="1:29" ht="15.75">
      <c r="A78" s="255"/>
      <c r="B78" s="133" t="s">
        <v>48</v>
      </c>
      <c r="C78" s="95">
        <v>139876813.11999866</v>
      </c>
      <c r="D78" s="20"/>
      <c r="E78" s="96">
        <f t="shared" si="15"/>
        <v>139876813.11999866</v>
      </c>
      <c r="F78" s="95">
        <v>830974.27</v>
      </c>
      <c r="G78" s="20"/>
      <c r="H78" s="96">
        <f t="shared" si="16"/>
        <v>830974.27</v>
      </c>
      <c r="I78" s="95">
        <v>0</v>
      </c>
      <c r="J78" s="20"/>
      <c r="K78" s="96">
        <f t="shared" si="17"/>
        <v>0</v>
      </c>
      <c r="L78" s="95">
        <v>116849.48</v>
      </c>
      <c r="M78" s="20"/>
      <c r="N78" s="96">
        <f t="shared" si="18"/>
        <v>116849.48</v>
      </c>
      <c r="O78" s="95">
        <v>126756.99</v>
      </c>
      <c r="P78" s="20"/>
      <c r="Q78" s="96">
        <f t="shared" si="19"/>
        <v>126756.99</v>
      </c>
      <c r="R78" s="95">
        <v>136701974.54999867</v>
      </c>
      <c r="S78" s="20"/>
      <c r="T78" s="96">
        <f t="shared" si="20"/>
        <v>136701974.54999867</v>
      </c>
      <c r="U78" s="221">
        <f t="shared" si="14"/>
        <v>0</v>
      </c>
      <c r="W78" s="133" t="s">
        <v>48</v>
      </c>
      <c r="X78" s="114">
        <f t="shared" si="21"/>
        <v>0</v>
      </c>
      <c r="Y78" s="115">
        <f t="shared" si="22"/>
        <v>0</v>
      </c>
      <c r="Z78" s="115">
        <f t="shared" si="23"/>
        <v>0</v>
      </c>
      <c r="AA78" s="115">
        <f t="shared" si="24"/>
        <v>0</v>
      </c>
      <c r="AB78" s="115">
        <f t="shared" si="25"/>
        <v>0</v>
      </c>
      <c r="AC78" s="121">
        <f t="shared" si="26"/>
        <v>0</v>
      </c>
    </row>
    <row r="79" spans="1:29" ht="15.75">
      <c r="A79" s="255"/>
      <c r="B79" s="133" t="s">
        <v>49</v>
      </c>
      <c r="C79" s="95">
        <v>123805367.4299995</v>
      </c>
      <c r="D79" s="20"/>
      <c r="E79" s="96">
        <f t="shared" si="15"/>
        <v>123805367.4299995</v>
      </c>
      <c r="F79" s="95">
        <v>1335039.5</v>
      </c>
      <c r="G79" s="20"/>
      <c r="H79" s="96">
        <f t="shared" si="16"/>
        <v>1335039.5</v>
      </c>
      <c r="I79" s="95">
        <v>0</v>
      </c>
      <c r="J79" s="20"/>
      <c r="K79" s="96">
        <f t="shared" si="17"/>
        <v>0</v>
      </c>
      <c r="L79" s="95">
        <v>95780.01</v>
      </c>
      <c r="M79" s="20"/>
      <c r="N79" s="96">
        <f t="shared" si="18"/>
        <v>95780.01</v>
      </c>
      <c r="O79" s="95">
        <v>111060.85</v>
      </c>
      <c r="P79" s="20"/>
      <c r="Q79" s="96">
        <f t="shared" si="19"/>
        <v>111060.85</v>
      </c>
      <c r="R79" s="95">
        <v>120887576.21999951</v>
      </c>
      <c r="S79" s="20"/>
      <c r="T79" s="96">
        <f t="shared" si="20"/>
        <v>120887576.21999951</v>
      </c>
      <c r="U79" s="221">
        <f t="shared" si="14"/>
        <v>0</v>
      </c>
      <c r="W79" s="133" t="s">
        <v>49</v>
      </c>
      <c r="X79" s="114">
        <f t="shared" si="21"/>
        <v>0</v>
      </c>
      <c r="Y79" s="115">
        <f t="shared" si="22"/>
        <v>0</v>
      </c>
      <c r="Z79" s="115">
        <f t="shared" si="23"/>
        <v>0</v>
      </c>
      <c r="AA79" s="115">
        <f t="shared" si="24"/>
        <v>0</v>
      </c>
      <c r="AB79" s="115">
        <f t="shared" si="25"/>
        <v>0</v>
      </c>
      <c r="AC79" s="121">
        <f t="shared" si="26"/>
        <v>0</v>
      </c>
    </row>
    <row r="80" spans="1:29" ht="15.75">
      <c r="A80" s="256"/>
      <c r="B80" s="134" t="s">
        <v>50</v>
      </c>
      <c r="C80" s="97">
        <v>127411731.6799999</v>
      </c>
      <c r="D80" s="98"/>
      <c r="E80" s="99">
        <f t="shared" si="15"/>
        <v>127411731.6799999</v>
      </c>
      <c r="F80" s="97">
        <v>908636.49000000022</v>
      </c>
      <c r="G80" s="98"/>
      <c r="H80" s="99">
        <f t="shared" si="16"/>
        <v>908636.49000000022</v>
      </c>
      <c r="I80" s="97">
        <v>0</v>
      </c>
      <c r="J80" s="98"/>
      <c r="K80" s="99">
        <f t="shared" si="17"/>
        <v>0</v>
      </c>
      <c r="L80" s="97">
        <v>178428.06</v>
      </c>
      <c r="M80" s="98"/>
      <c r="N80" s="99">
        <f t="shared" si="18"/>
        <v>178428.06</v>
      </c>
      <c r="O80" s="97">
        <v>151567.23000000001</v>
      </c>
      <c r="P80" s="98"/>
      <c r="Q80" s="99">
        <f t="shared" si="19"/>
        <v>151567.23000000001</v>
      </c>
      <c r="R80" s="97">
        <v>123258007.5399999</v>
      </c>
      <c r="S80" s="98"/>
      <c r="T80" s="99">
        <f t="shared" si="20"/>
        <v>123258007.5399999</v>
      </c>
      <c r="U80" s="222">
        <f t="shared" si="14"/>
        <v>0</v>
      </c>
      <c r="W80" s="134" t="s">
        <v>50</v>
      </c>
      <c r="X80" s="118">
        <f t="shared" si="21"/>
        <v>0</v>
      </c>
      <c r="Y80" s="119">
        <f t="shared" si="22"/>
        <v>0</v>
      </c>
      <c r="Z80" s="119">
        <f t="shared" si="23"/>
        <v>0</v>
      </c>
      <c r="AA80" s="119">
        <f t="shared" si="24"/>
        <v>0</v>
      </c>
      <c r="AB80" s="119">
        <f t="shared" si="25"/>
        <v>0</v>
      </c>
      <c r="AC80" s="124">
        <f t="shared" si="26"/>
        <v>0</v>
      </c>
    </row>
    <row r="81" spans="1:29" ht="15.75" customHeight="1">
      <c r="A81" s="254">
        <v>42686</v>
      </c>
      <c r="B81" s="132" t="s">
        <v>42</v>
      </c>
      <c r="C81" s="92"/>
      <c r="D81" s="224"/>
      <c r="E81" s="94">
        <f t="shared" si="15"/>
        <v>0</v>
      </c>
      <c r="F81" s="92"/>
      <c r="G81" s="93"/>
      <c r="H81" s="94">
        <f t="shared" si="16"/>
        <v>0</v>
      </c>
      <c r="I81" s="92"/>
      <c r="J81" s="93"/>
      <c r="K81" s="94">
        <f t="shared" si="17"/>
        <v>0</v>
      </c>
      <c r="L81" s="92"/>
      <c r="M81" s="93"/>
      <c r="N81" s="94">
        <f t="shared" si="18"/>
        <v>0</v>
      </c>
      <c r="O81" s="92"/>
      <c r="P81" s="101"/>
      <c r="Q81" s="94">
        <f t="shared" si="19"/>
        <v>0</v>
      </c>
      <c r="R81" s="92"/>
      <c r="S81" s="93"/>
      <c r="T81" s="94">
        <f t="shared" si="20"/>
        <v>0</v>
      </c>
      <c r="U81" s="220">
        <f t="shared" si="14"/>
        <v>0</v>
      </c>
      <c r="W81" s="132" t="s">
        <v>42</v>
      </c>
      <c r="X81" s="110">
        <f t="shared" si="21"/>
        <v>0</v>
      </c>
      <c r="Y81" s="111">
        <f t="shared" si="22"/>
        <v>0</v>
      </c>
      <c r="Z81" s="111">
        <f t="shared" si="23"/>
        <v>0</v>
      </c>
      <c r="AA81" s="111">
        <f t="shared" si="24"/>
        <v>0</v>
      </c>
      <c r="AB81" s="111">
        <f t="shared" si="25"/>
        <v>0</v>
      </c>
      <c r="AC81" s="123">
        <f t="shared" si="26"/>
        <v>0</v>
      </c>
    </row>
    <row r="82" spans="1:29" ht="15.75">
      <c r="A82" s="255"/>
      <c r="B82" s="133" t="s">
        <v>43</v>
      </c>
      <c r="C82" s="95"/>
      <c r="D82" s="225"/>
      <c r="E82" s="96">
        <f t="shared" si="15"/>
        <v>0</v>
      </c>
      <c r="F82" s="95"/>
      <c r="G82" s="20"/>
      <c r="H82" s="96">
        <f t="shared" si="16"/>
        <v>0</v>
      </c>
      <c r="I82" s="95"/>
      <c r="J82" s="20"/>
      <c r="K82" s="96">
        <f t="shared" si="17"/>
        <v>0</v>
      </c>
      <c r="L82" s="95"/>
      <c r="M82" s="20"/>
      <c r="N82" s="96">
        <f t="shared" si="18"/>
        <v>0</v>
      </c>
      <c r="O82" s="95"/>
      <c r="P82" s="6"/>
      <c r="Q82" s="96">
        <f t="shared" si="19"/>
        <v>0</v>
      </c>
      <c r="R82" s="95"/>
      <c r="S82" s="20"/>
      <c r="T82" s="96">
        <f t="shared" si="20"/>
        <v>0</v>
      </c>
      <c r="U82" s="221">
        <f t="shared" si="14"/>
        <v>0</v>
      </c>
      <c r="W82" s="133" t="s">
        <v>43</v>
      </c>
      <c r="X82" s="114">
        <f t="shared" si="21"/>
        <v>0</v>
      </c>
      <c r="Y82" s="115">
        <f t="shared" si="22"/>
        <v>0</v>
      </c>
      <c r="Z82" s="115">
        <f t="shared" si="23"/>
        <v>0</v>
      </c>
      <c r="AA82" s="115">
        <f t="shared" si="24"/>
        <v>0</v>
      </c>
      <c r="AB82" s="115">
        <f t="shared" si="25"/>
        <v>0</v>
      </c>
      <c r="AC82" s="121">
        <f t="shared" si="26"/>
        <v>0</v>
      </c>
    </row>
    <row r="83" spans="1:29" ht="15.75">
      <c r="A83" s="255"/>
      <c r="B83" s="104" t="s">
        <v>44</v>
      </c>
      <c r="C83" s="95">
        <v>125170151.87999445</v>
      </c>
      <c r="D83" s="225"/>
      <c r="E83" s="96">
        <f t="shared" si="15"/>
        <v>125170151.87999445</v>
      </c>
      <c r="F83" s="95">
        <v>0</v>
      </c>
      <c r="G83" s="20"/>
      <c r="H83" s="96">
        <f t="shared" si="16"/>
        <v>0</v>
      </c>
      <c r="I83" s="95">
        <v>0</v>
      </c>
      <c r="J83" s="20"/>
      <c r="K83" s="96">
        <f t="shared" si="17"/>
        <v>0</v>
      </c>
      <c r="L83" s="95">
        <v>129232.42</v>
      </c>
      <c r="M83" s="20"/>
      <c r="N83" s="96">
        <f t="shared" si="18"/>
        <v>129232.42</v>
      </c>
      <c r="O83" s="95">
        <v>478316.58</v>
      </c>
      <c r="P83" s="6"/>
      <c r="Q83" s="96">
        <f t="shared" si="19"/>
        <v>478316.58</v>
      </c>
      <c r="R83" s="95">
        <v>117652348.64999445</v>
      </c>
      <c r="S83" s="20"/>
      <c r="T83" s="96">
        <f t="shared" si="20"/>
        <v>117652348.64999445</v>
      </c>
      <c r="U83" s="221">
        <f t="shared" ref="U83:U146" si="27">IF(D83=0,0,1)</f>
        <v>0</v>
      </c>
      <c r="W83" s="104" t="s">
        <v>44</v>
      </c>
      <c r="X83" s="114">
        <f t="shared" si="21"/>
        <v>0</v>
      </c>
      <c r="Y83" s="115">
        <f t="shared" si="22"/>
        <v>0</v>
      </c>
      <c r="Z83" s="115">
        <f t="shared" si="23"/>
        <v>0</v>
      </c>
      <c r="AA83" s="115">
        <f t="shared" si="24"/>
        <v>0</v>
      </c>
      <c r="AB83" s="115">
        <f t="shared" si="25"/>
        <v>0</v>
      </c>
      <c r="AC83" s="121">
        <f t="shared" si="26"/>
        <v>0</v>
      </c>
    </row>
    <row r="84" spans="1:29" ht="15.75">
      <c r="A84" s="255"/>
      <c r="B84" s="133" t="s">
        <v>45</v>
      </c>
      <c r="C84" s="95">
        <v>86699496.25</v>
      </c>
      <c r="D84" s="225"/>
      <c r="E84" s="96">
        <f t="shared" si="15"/>
        <v>86699496.25</v>
      </c>
      <c r="F84" s="95">
        <v>385423.33000000013</v>
      </c>
      <c r="G84" s="20"/>
      <c r="H84" s="96">
        <f t="shared" si="16"/>
        <v>385423.33000000013</v>
      </c>
      <c r="I84" s="95">
        <v>0</v>
      </c>
      <c r="J84" s="20"/>
      <c r="K84" s="96">
        <f t="shared" si="17"/>
        <v>0</v>
      </c>
      <c r="L84" s="95">
        <v>84542.26999999999</v>
      </c>
      <c r="M84" s="20"/>
      <c r="N84" s="96">
        <f t="shared" si="18"/>
        <v>84542.26999999999</v>
      </c>
      <c r="O84" s="95">
        <v>31686.419999999995</v>
      </c>
      <c r="P84" s="6"/>
      <c r="Q84" s="96">
        <f t="shared" si="19"/>
        <v>31686.419999999995</v>
      </c>
      <c r="R84" s="95">
        <v>85072221.549999997</v>
      </c>
      <c r="S84" s="20"/>
      <c r="T84" s="96">
        <f t="shared" si="20"/>
        <v>85072221.549999997</v>
      </c>
      <c r="U84" s="221">
        <f t="shared" si="27"/>
        <v>0</v>
      </c>
      <c r="W84" s="133" t="s">
        <v>45</v>
      </c>
      <c r="X84" s="114">
        <f t="shared" si="21"/>
        <v>0</v>
      </c>
      <c r="Y84" s="115">
        <f t="shared" si="22"/>
        <v>0</v>
      </c>
      <c r="Z84" s="115">
        <f t="shared" si="23"/>
        <v>0</v>
      </c>
      <c r="AA84" s="115">
        <f t="shared" si="24"/>
        <v>0</v>
      </c>
      <c r="AB84" s="115">
        <f t="shared" si="25"/>
        <v>0</v>
      </c>
      <c r="AC84" s="121">
        <f t="shared" si="26"/>
        <v>0</v>
      </c>
    </row>
    <row r="85" spans="1:29" ht="15.75">
      <c r="A85" s="255"/>
      <c r="B85" s="133" t="s">
        <v>46</v>
      </c>
      <c r="C85" s="95"/>
      <c r="D85" s="225"/>
      <c r="E85" s="96">
        <f t="shared" si="15"/>
        <v>0</v>
      </c>
      <c r="F85" s="95"/>
      <c r="G85" s="20"/>
      <c r="H85" s="96">
        <f t="shared" si="16"/>
        <v>0</v>
      </c>
      <c r="I85" s="95"/>
      <c r="J85" s="20"/>
      <c r="K85" s="96">
        <f t="shared" si="17"/>
        <v>0</v>
      </c>
      <c r="L85" s="95"/>
      <c r="M85" s="20"/>
      <c r="N85" s="96">
        <f t="shared" si="18"/>
        <v>0</v>
      </c>
      <c r="O85" s="95"/>
      <c r="P85" s="6"/>
      <c r="Q85" s="96">
        <f t="shared" si="19"/>
        <v>0</v>
      </c>
      <c r="R85" s="95"/>
      <c r="S85" s="20"/>
      <c r="T85" s="96">
        <f t="shared" si="20"/>
        <v>0</v>
      </c>
      <c r="U85" s="221">
        <f t="shared" si="27"/>
        <v>0</v>
      </c>
      <c r="W85" s="133" t="s">
        <v>46</v>
      </c>
      <c r="X85" s="114">
        <f t="shared" si="21"/>
        <v>0</v>
      </c>
      <c r="Y85" s="115">
        <f t="shared" si="22"/>
        <v>0</v>
      </c>
      <c r="Z85" s="115">
        <f t="shared" si="23"/>
        <v>0</v>
      </c>
      <c r="AA85" s="115">
        <f t="shared" si="24"/>
        <v>0</v>
      </c>
      <c r="AB85" s="115">
        <f t="shared" si="25"/>
        <v>0</v>
      </c>
      <c r="AC85" s="121">
        <f t="shared" si="26"/>
        <v>0</v>
      </c>
    </row>
    <row r="86" spans="1:29" ht="15.75">
      <c r="A86" s="255"/>
      <c r="B86" s="133" t="s">
        <v>47</v>
      </c>
      <c r="C86" s="95"/>
      <c r="D86" s="225"/>
      <c r="E86" s="96">
        <f t="shared" si="15"/>
        <v>0</v>
      </c>
      <c r="F86" s="95"/>
      <c r="G86" s="20"/>
      <c r="H86" s="96">
        <f t="shared" si="16"/>
        <v>0</v>
      </c>
      <c r="I86" s="95"/>
      <c r="J86" s="20"/>
      <c r="K86" s="96">
        <f t="shared" si="17"/>
        <v>0</v>
      </c>
      <c r="L86" s="95"/>
      <c r="M86" s="20"/>
      <c r="N86" s="96">
        <f t="shared" si="18"/>
        <v>0</v>
      </c>
      <c r="O86" s="95"/>
      <c r="P86" s="6"/>
      <c r="Q86" s="96">
        <f t="shared" si="19"/>
        <v>0</v>
      </c>
      <c r="R86" s="95"/>
      <c r="S86" s="20"/>
      <c r="T86" s="96">
        <f t="shared" si="20"/>
        <v>0</v>
      </c>
      <c r="U86" s="221">
        <f t="shared" si="27"/>
        <v>0</v>
      </c>
      <c r="W86" s="133" t="s">
        <v>47</v>
      </c>
      <c r="X86" s="114">
        <f t="shared" si="21"/>
        <v>0</v>
      </c>
      <c r="Y86" s="115">
        <f t="shared" si="22"/>
        <v>0</v>
      </c>
      <c r="Z86" s="115">
        <f t="shared" si="23"/>
        <v>0</v>
      </c>
      <c r="AA86" s="115">
        <f t="shared" si="24"/>
        <v>0</v>
      </c>
      <c r="AB86" s="115">
        <f t="shared" si="25"/>
        <v>0</v>
      </c>
      <c r="AC86" s="121">
        <f t="shared" si="26"/>
        <v>0</v>
      </c>
    </row>
    <row r="87" spans="1:29" ht="15.75">
      <c r="A87" s="255"/>
      <c r="B87" s="133" t="s">
        <v>48</v>
      </c>
      <c r="C87" s="95"/>
      <c r="D87" s="225"/>
      <c r="E87" s="96">
        <f t="shared" si="15"/>
        <v>0</v>
      </c>
      <c r="F87" s="95"/>
      <c r="G87" s="20"/>
      <c r="H87" s="96">
        <f t="shared" si="16"/>
        <v>0</v>
      </c>
      <c r="I87" s="95"/>
      <c r="J87" s="20"/>
      <c r="K87" s="96">
        <f t="shared" si="17"/>
        <v>0</v>
      </c>
      <c r="L87" s="95"/>
      <c r="M87" s="20"/>
      <c r="N87" s="96">
        <f t="shared" si="18"/>
        <v>0</v>
      </c>
      <c r="O87" s="95"/>
      <c r="P87" s="6"/>
      <c r="Q87" s="96">
        <f t="shared" si="19"/>
        <v>0</v>
      </c>
      <c r="R87" s="95"/>
      <c r="S87" s="20"/>
      <c r="T87" s="96">
        <f t="shared" si="20"/>
        <v>0</v>
      </c>
      <c r="U87" s="221">
        <f t="shared" si="27"/>
        <v>0</v>
      </c>
      <c r="W87" s="133" t="s">
        <v>48</v>
      </c>
      <c r="X87" s="114">
        <f t="shared" si="21"/>
        <v>0</v>
      </c>
      <c r="Y87" s="115">
        <f t="shared" si="22"/>
        <v>0</v>
      </c>
      <c r="Z87" s="115">
        <f t="shared" si="23"/>
        <v>0</v>
      </c>
      <c r="AA87" s="115">
        <f t="shared" si="24"/>
        <v>0</v>
      </c>
      <c r="AB87" s="115">
        <f t="shared" si="25"/>
        <v>0</v>
      </c>
      <c r="AC87" s="121">
        <f t="shared" si="26"/>
        <v>0</v>
      </c>
    </row>
    <row r="88" spans="1:29" ht="15.75">
      <c r="A88" s="255"/>
      <c r="B88" s="133" t="s">
        <v>49</v>
      </c>
      <c r="C88" s="95">
        <v>120887576.21999951</v>
      </c>
      <c r="D88" s="225"/>
      <c r="E88" s="96">
        <f t="shared" si="15"/>
        <v>120887576.21999951</v>
      </c>
      <c r="F88" s="95">
        <v>0</v>
      </c>
      <c r="G88" s="20"/>
      <c r="H88" s="96">
        <f t="shared" si="16"/>
        <v>0</v>
      </c>
      <c r="I88" s="95">
        <v>0</v>
      </c>
      <c r="J88" s="20"/>
      <c r="K88" s="96">
        <f t="shared" si="17"/>
        <v>0</v>
      </c>
      <c r="L88" s="95">
        <v>9500</v>
      </c>
      <c r="M88" s="20"/>
      <c r="N88" s="96">
        <f t="shared" si="18"/>
        <v>9500</v>
      </c>
      <c r="O88" s="95">
        <v>0</v>
      </c>
      <c r="P88" s="6"/>
      <c r="Q88" s="96">
        <f t="shared" si="19"/>
        <v>0</v>
      </c>
      <c r="R88" s="95">
        <v>119915893.10999951</v>
      </c>
      <c r="S88" s="20"/>
      <c r="T88" s="96">
        <f t="shared" si="20"/>
        <v>119915893.10999951</v>
      </c>
      <c r="U88" s="221">
        <f t="shared" si="27"/>
        <v>0</v>
      </c>
      <c r="W88" s="133" t="s">
        <v>49</v>
      </c>
      <c r="X88" s="114">
        <f t="shared" si="21"/>
        <v>0</v>
      </c>
      <c r="Y88" s="115">
        <f t="shared" si="22"/>
        <v>0</v>
      </c>
      <c r="Z88" s="115">
        <f t="shared" si="23"/>
        <v>0</v>
      </c>
      <c r="AA88" s="115">
        <f t="shared" si="24"/>
        <v>0</v>
      </c>
      <c r="AB88" s="115">
        <f t="shared" si="25"/>
        <v>0</v>
      </c>
      <c r="AC88" s="121">
        <f t="shared" si="26"/>
        <v>0</v>
      </c>
    </row>
    <row r="89" spans="1:29" ht="15.75">
      <c r="A89" s="256"/>
      <c r="B89" s="134" t="s">
        <v>50</v>
      </c>
      <c r="C89" s="97">
        <v>123258007.5399999</v>
      </c>
      <c r="D89" s="226"/>
      <c r="E89" s="99">
        <f t="shared" si="15"/>
        <v>123258007.5399999</v>
      </c>
      <c r="F89" s="97">
        <v>0</v>
      </c>
      <c r="G89" s="98"/>
      <c r="H89" s="99">
        <f t="shared" si="16"/>
        <v>0</v>
      </c>
      <c r="I89" s="97">
        <v>0</v>
      </c>
      <c r="J89" s="98"/>
      <c r="K89" s="99">
        <f t="shared" si="17"/>
        <v>0</v>
      </c>
      <c r="L89" s="97">
        <v>81944.52</v>
      </c>
      <c r="M89" s="98"/>
      <c r="N89" s="99">
        <f t="shared" si="18"/>
        <v>81944.52</v>
      </c>
      <c r="O89" s="97">
        <v>118013.41</v>
      </c>
      <c r="P89" s="103"/>
      <c r="Q89" s="99">
        <f t="shared" si="19"/>
        <v>118013.41</v>
      </c>
      <c r="R89" s="97">
        <v>121898573.35999991</v>
      </c>
      <c r="S89" s="98"/>
      <c r="T89" s="99">
        <f t="shared" si="20"/>
        <v>121898573.35999991</v>
      </c>
      <c r="U89" s="222">
        <f t="shared" si="27"/>
        <v>0</v>
      </c>
      <c r="W89" s="134" t="s">
        <v>50</v>
      </c>
      <c r="X89" s="118">
        <f t="shared" si="21"/>
        <v>0</v>
      </c>
      <c r="Y89" s="119">
        <f t="shared" si="22"/>
        <v>0</v>
      </c>
      <c r="Z89" s="119">
        <f t="shared" si="23"/>
        <v>0</v>
      </c>
      <c r="AA89" s="119">
        <f t="shared" si="24"/>
        <v>0</v>
      </c>
      <c r="AB89" s="119">
        <f t="shared" si="25"/>
        <v>0</v>
      </c>
      <c r="AC89" s="124">
        <f t="shared" si="26"/>
        <v>0</v>
      </c>
    </row>
    <row r="90" spans="1:29" ht="15.75" customHeight="1">
      <c r="A90" s="254">
        <v>42687</v>
      </c>
      <c r="B90" s="133" t="s">
        <v>42</v>
      </c>
      <c r="C90" s="135">
        <v>64932653.639999308</v>
      </c>
      <c r="D90" s="20"/>
      <c r="E90" s="96">
        <f t="shared" si="15"/>
        <v>64932653.639999308</v>
      </c>
      <c r="F90" s="135">
        <v>1284628.7800000005</v>
      </c>
      <c r="G90" s="20"/>
      <c r="H90" s="96">
        <f t="shared" si="16"/>
        <v>1284628.7800000005</v>
      </c>
      <c r="I90" s="135">
        <v>0</v>
      </c>
      <c r="J90" s="131"/>
      <c r="K90" s="96">
        <f t="shared" si="17"/>
        <v>0</v>
      </c>
      <c r="L90" s="135">
        <v>351004.46</v>
      </c>
      <c r="M90" s="131"/>
      <c r="N90" s="96">
        <f t="shared" si="18"/>
        <v>351004.46</v>
      </c>
      <c r="O90" s="135">
        <v>438369.17</v>
      </c>
      <c r="P90" s="20"/>
      <c r="Q90" s="96">
        <f t="shared" si="19"/>
        <v>438369.17</v>
      </c>
      <c r="R90" s="135">
        <v>61333761.439999305</v>
      </c>
      <c r="S90" s="20"/>
      <c r="T90" s="96">
        <f t="shared" si="20"/>
        <v>61333761.439999305</v>
      </c>
      <c r="U90" s="221">
        <f t="shared" si="27"/>
        <v>0</v>
      </c>
      <c r="W90" s="132" t="s">
        <v>42</v>
      </c>
      <c r="X90" s="110">
        <f t="shared" si="21"/>
        <v>0</v>
      </c>
      <c r="Y90" s="111">
        <f t="shared" si="22"/>
        <v>0</v>
      </c>
      <c r="Z90" s="111">
        <f t="shared" si="23"/>
        <v>0</v>
      </c>
      <c r="AA90" s="111">
        <f t="shared" si="24"/>
        <v>0</v>
      </c>
      <c r="AB90" s="111">
        <f t="shared" si="25"/>
        <v>0</v>
      </c>
      <c r="AC90" s="123">
        <f t="shared" si="26"/>
        <v>0</v>
      </c>
    </row>
    <row r="91" spans="1:29" ht="15.75">
      <c r="A91" s="255"/>
      <c r="B91" s="133" t="s">
        <v>43</v>
      </c>
      <c r="C91" s="95">
        <v>59937820.590000212</v>
      </c>
      <c r="D91" s="20"/>
      <c r="E91" s="96">
        <f t="shared" si="15"/>
        <v>59937820.590000212</v>
      </c>
      <c r="F91" s="95">
        <v>1015195.9399999998</v>
      </c>
      <c r="G91" s="20"/>
      <c r="H91" s="96">
        <f t="shared" si="16"/>
        <v>1015195.9399999998</v>
      </c>
      <c r="I91" s="95">
        <v>1911685.0299999989</v>
      </c>
      <c r="J91" s="20"/>
      <c r="K91" s="96">
        <f t="shared" si="17"/>
        <v>1911685.0299999989</v>
      </c>
      <c r="L91" s="95">
        <v>236409.87</v>
      </c>
      <c r="M91" s="20"/>
      <c r="N91" s="96">
        <f t="shared" si="18"/>
        <v>236409.87</v>
      </c>
      <c r="O91" s="95">
        <v>133822.57</v>
      </c>
      <c r="P91" s="20"/>
      <c r="Q91" s="96">
        <f t="shared" si="19"/>
        <v>133822.57</v>
      </c>
      <c r="R91" s="95">
        <v>59203977.990000211</v>
      </c>
      <c r="S91" s="20"/>
      <c r="T91" s="96">
        <f t="shared" si="20"/>
        <v>59203977.990000211</v>
      </c>
      <c r="U91" s="221">
        <f t="shared" si="27"/>
        <v>0</v>
      </c>
      <c r="W91" s="133" t="s">
        <v>43</v>
      </c>
      <c r="X91" s="114">
        <f t="shared" si="21"/>
        <v>0</v>
      </c>
      <c r="Y91" s="115">
        <f t="shared" si="22"/>
        <v>0</v>
      </c>
      <c r="Z91" s="115">
        <f t="shared" si="23"/>
        <v>0</v>
      </c>
      <c r="AA91" s="115">
        <f t="shared" si="24"/>
        <v>0</v>
      </c>
      <c r="AB91" s="115">
        <f t="shared" si="25"/>
        <v>0</v>
      </c>
      <c r="AC91" s="121">
        <f t="shared" si="26"/>
        <v>0</v>
      </c>
    </row>
    <row r="92" spans="1:29" ht="15.75">
      <c r="A92" s="255"/>
      <c r="B92" s="104" t="s">
        <v>44</v>
      </c>
      <c r="C92" s="95">
        <v>117652348.64999445</v>
      </c>
      <c r="D92" s="20"/>
      <c r="E92" s="96">
        <f t="shared" si="15"/>
        <v>117652348.64999445</v>
      </c>
      <c r="F92" s="95">
        <v>806810.05000000016</v>
      </c>
      <c r="G92" s="20"/>
      <c r="H92" s="96">
        <f t="shared" si="16"/>
        <v>806810.05000000016</v>
      </c>
      <c r="I92" s="95">
        <v>0</v>
      </c>
      <c r="J92" s="20"/>
      <c r="K92" s="96">
        <f t="shared" si="17"/>
        <v>0</v>
      </c>
      <c r="L92" s="95">
        <v>637996.77</v>
      </c>
      <c r="M92" s="20"/>
      <c r="N92" s="96">
        <f t="shared" si="18"/>
        <v>637996.77</v>
      </c>
      <c r="O92" s="95">
        <v>841432.53</v>
      </c>
      <c r="P92" s="20"/>
      <c r="Q92" s="96">
        <f t="shared" si="19"/>
        <v>841432.53</v>
      </c>
      <c r="R92" s="95">
        <v>111441196.97999445</v>
      </c>
      <c r="S92" s="20"/>
      <c r="T92" s="96">
        <f t="shared" si="20"/>
        <v>111441196.97999445</v>
      </c>
      <c r="U92" s="221">
        <f t="shared" si="27"/>
        <v>0</v>
      </c>
      <c r="W92" s="104" t="s">
        <v>44</v>
      </c>
      <c r="X92" s="114">
        <f t="shared" si="21"/>
        <v>0</v>
      </c>
      <c r="Y92" s="115">
        <f t="shared" si="22"/>
        <v>0</v>
      </c>
      <c r="Z92" s="115">
        <f t="shared" si="23"/>
        <v>0</v>
      </c>
      <c r="AA92" s="115">
        <f t="shared" si="24"/>
        <v>0</v>
      </c>
      <c r="AB92" s="115">
        <f t="shared" si="25"/>
        <v>0</v>
      </c>
      <c r="AC92" s="121">
        <f t="shared" si="26"/>
        <v>0</v>
      </c>
    </row>
    <row r="93" spans="1:29" ht="15.75">
      <c r="A93" s="255"/>
      <c r="B93" s="133" t="s">
        <v>45</v>
      </c>
      <c r="C93" s="95">
        <v>85072221.549999997</v>
      </c>
      <c r="D93" s="20"/>
      <c r="E93" s="96">
        <f t="shared" si="15"/>
        <v>85072221.549999997</v>
      </c>
      <c r="F93" s="95">
        <v>680662.54</v>
      </c>
      <c r="G93" s="20"/>
      <c r="H93" s="96">
        <f t="shared" si="16"/>
        <v>680662.54</v>
      </c>
      <c r="I93" s="95">
        <v>0</v>
      </c>
      <c r="J93" s="20"/>
      <c r="K93" s="96">
        <f t="shared" si="17"/>
        <v>0</v>
      </c>
      <c r="L93" s="95">
        <v>221205.87999999998</v>
      </c>
      <c r="M93" s="20"/>
      <c r="N93" s="96">
        <f t="shared" si="18"/>
        <v>221205.87999999998</v>
      </c>
      <c r="O93" s="95">
        <v>367255.69</v>
      </c>
      <c r="P93" s="20"/>
      <c r="Q93" s="96">
        <f t="shared" si="19"/>
        <v>367255.69</v>
      </c>
      <c r="R93" s="95">
        <v>81247333.209999993</v>
      </c>
      <c r="S93" s="20"/>
      <c r="T93" s="96">
        <f t="shared" si="20"/>
        <v>81247333.209999993</v>
      </c>
      <c r="U93" s="221">
        <f t="shared" si="27"/>
        <v>0</v>
      </c>
      <c r="W93" s="133" t="s">
        <v>45</v>
      </c>
      <c r="X93" s="114">
        <f t="shared" si="21"/>
        <v>0</v>
      </c>
      <c r="Y93" s="115">
        <f t="shared" si="22"/>
        <v>0</v>
      </c>
      <c r="Z93" s="115">
        <f t="shared" si="23"/>
        <v>0</v>
      </c>
      <c r="AA93" s="115">
        <f t="shared" si="24"/>
        <v>0</v>
      </c>
      <c r="AB93" s="115">
        <f t="shared" si="25"/>
        <v>0</v>
      </c>
      <c r="AC93" s="121">
        <f t="shared" si="26"/>
        <v>0</v>
      </c>
    </row>
    <row r="94" spans="1:29" ht="15.75">
      <c r="A94" s="255"/>
      <c r="B94" s="133" t="s">
        <v>46</v>
      </c>
      <c r="C94" s="95">
        <v>133861967.56999817</v>
      </c>
      <c r="D94" s="20"/>
      <c r="E94" s="96">
        <f t="shared" si="15"/>
        <v>133861967.56999817</v>
      </c>
      <c r="F94" s="95">
        <v>1125394.1700000004</v>
      </c>
      <c r="G94" s="20"/>
      <c r="H94" s="96">
        <f t="shared" si="16"/>
        <v>1125394.1700000004</v>
      </c>
      <c r="I94" s="95">
        <v>7801883.749999986</v>
      </c>
      <c r="J94" s="20"/>
      <c r="K94" s="96">
        <f t="shared" si="17"/>
        <v>7801883.749999986</v>
      </c>
      <c r="L94" s="95">
        <v>609719.04000000004</v>
      </c>
      <c r="M94" s="20"/>
      <c r="N94" s="96">
        <f t="shared" si="18"/>
        <v>609719.04000000004</v>
      </c>
      <c r="O94" s="95">
        <v>231767.53</v>
      </c>
      <c r="P94" s="20"/>
      <c r="Q94" s="96">
        <f t="shared" si="19"/>
        <v>231767.53</v>
      </c>
      <c r="R94" s="95">
        <v>135943877.56999815</v>
      </c>
      <c r="S94" s="20"/>
      <c r="T94" s="96">
        <f t="shared" si="20"/>
        <v>135943877.56999815</v>
      </c>
      <c r="U94" s="221">
        <f t="shared" si="27"/>
        <v>0</v>
      </c>
      <c r="W94" s="133" t="s">
        <v>46</v>
      </c>
      <c r="X94" s="114">
        <f t="shared" si="21"/>
        <v>0</v>
      </c>
      <c r="Y94" s="115">
        <f t="shared" si="22"/>
        <v>0</v>
      </c>
      <c r="Z94" s="115">
        <f t="shared" si="23"/>
        <v>0</v>
      </c>
      <c r="AA94" s="115">
        <f t="shared" si="24"/>
        <v>0</v>
      </c>
      <c r="AB94" s="115">
        <f t="shared" si="25"/>
        <v>0</v>
      </c>
      <c r="AC94" s="121">
        <f t="shared" si="26"/>
        <v>0</v>
      </c>
    </row>
    <row r="95" spans="1:29" ht="15.75">
      <c r="A95" s="255"/>
      <c r="B95" s="133" t="s">
        <v>47</v>
      </c>
      <c r="C95" s="95">
        <v>35987012.710000157</v>
      </c>
      <c r="D95" s="20"/>
      <c r="E95" s="96">
        <f t="shared" si="15"/>
        <v>35987012.710000157</v>
      </c>
      <c r="F95" s="95">
        <v>693175.41</v>
      </c>
      <c r="G95" s="20"/>
      <c r="H95" s="96">
        <f t="shared" si="16"/>
        <v>693175.41</v>
      </c>
      <c r="I95" s="95">
        <v>2968896.0500000003</v>
      </c>
      <c r="J95" s="20"/>
      <c r="K95" s="96">
        <f t="shared" si="17"/>
        <v>2968896.0500000003</v>
      </c>
      <c r="L95" s="95">
        <v>243956.04</v>
      </c>
      <c r="M95" s="20"/>
      <c r="N95" s="96">
        <f t="shared" si="18"/>
        <v>243956.04</v>
      </c>
      <c r="O95" s="95">
        <v>130869.41</v>
      </c>
      <c r="P95" s="20"/>
      <c r="Q95" s="96">
        <f t="shared" si="19"/>
        <v>130869.41</v>
      </c>
      <c r="R95" s="95">
        <v>35593582.03000015</v>
      </c>
      <c r="S95" s="20"/>
      <c r="T95" s="96">
        <f t="shared" si="20"/>
        <v>35593582.03000015</v>
      </c>
      <c r="U95" s="221">
        <f t="shared" si="27"/>
        <v>0</v>
      </c>
      <c r="W95" s="133" t="s">
        <v>47</v>
      </c>
      <c r="X95" s="114">
        <f t="shared" si="21"/>
        <v>0</v>
      </c>
      <c r="Y95" s="115">
        <f t="shared" si="22"/>
        <v>0</v>
      </c>
      <c r="Z95" s="115">
        <f t="shared" si="23"/>
        <v>0</v>
      </c>
      <c r="AA95" s="115">
        <f t="shared" si="24"/>
        <v>0</v>
      </c>
      <c r="AB95" s="115">
        <f t="shared" si="25"/>
        <v>0</v>
      </c>
      <c r="AC95" s="121">
        <f t="shared" si="26"/>
        <v>0</v>
      </c>
    </row>
    <row r="96" spans="1:29" ht="15.75">
      <c r="A96" s="255"/>
      <c r="B96" s="133" t="s">
        <v>48</v>
      </c>
      <c r="C96" s="95">
        <v>136701974.54999867</v>
      </c>
      <c r="D96" s="20"/>
      <c r="E96" s="96">
        <f t="shared" si="15"/>
        <v>136701974.54999867</v>
      </c>
      <c r="F96" s="95">
        <v>1625963.0999999994</v>
      </c>
      <c r="G96" s="20"/>
      <c r="H96" s="96">
        <f t="shared" si="16"/>
        <v>1625963.0999999994</v>
      </c>
      <c r="I96" s="95">
        <v>10404824.510000013</v>
      </c>
      <c r="J96" s="20"/>
      <c r="K96" s="96">
        <f t="shared" si="17"/>
        <v>10404824.510000013</v>
      </c>
      <c r="L96" s="95">
        <v>144419.97999999998</v>
      </c>
      <c r="M96" s="20"/>
      <c r="N96" s="96">
        <f t="shared" si="18"/>
        <v>144419.97999999998</v>
      </c>
      <c r="O96" s="95">
        <v>64020.74</v>
      </c>
      <c r="P96" s="20"/>
      <c r="Q96" s="96">
        <f t="shared" si="19"/>
        <v>64020.74</v>
      </c>
      <c r="R96" s="95">
        <v>141346852.41999868</v>
      </c>
      <c r="S96" s="20"/>
      <c r="T96" s="96">
        <f t="shared" si="20"/>
        <v>141346852.41999868</v>
      </c>
      <c r="U96" s="221">
        <f t="shared" si="27"/>
        <v>0</v>
      </c>
      <c r="W96" s="133" t="s">
        <v>48</v>
      </c>
      <c r="X96" s="114">
        <f t="shared" si="21"/>
        <v>0</v>
      </c>
      <c r="Y96" s="115">
        <f t="shared" si="22"/>
        <v>0</v>
      </c>
      <c r="Z96" s="115">
        <f t="shared" si="23"/>
        <v>0</v>
      </c>
      <c r="AA96" s="115">
        <f t="shared" si="24"/>
        <v>0</v>
      </c>
      <c r="AB96" s="115">
        <f t="shared" si="25"/>
        <v>0</v>
      </c>
      <c r="AC96" s="121">
        <f t="shared" si="26"/>
        <v>0</v>
      </c>
    </row>
    <row r="97" spans="1:29" ht="15.75">
      <c r="A97" s="255"/>
      <c r="B97" s="133" t="s">
        <v>49</v>
      </c>
      <c r="C97" s="95">
        <v>119915893.10999951</v>
      </c>
      <c r="D97" s="20"/>
      <c r="E97" s="96">
        <f t="shared" si="15"/>
        <v>119915893.10999951</v>
      </c>
      <c r="F97" s="95">
        <v>1965172.2799999989</v>
      </c>
      <c r="G97" s="20"/>
      <c r="H97" s="96">
        <f t="shared" si="16"/>
        <v>1965172.2799999989</v>
      </c>
      <c r="I97" s="95">
        <v>0</v>
      </c>
      <c r="J97" s="20"/>
      <c r="K97" s="96">
        <f t="shared" si="17"/>
        <v>0</v>
      </c>
      <c r="L97" s="95">
        <v>395021.92</v>
      </c>
      <c r="M97" s="20"/>
      <c r="N97" s="96">
        <f t="shared" si="18"/>
        <v>395021.92</v>
      </c>
      <c r="O97" s="95">
        <v>405811.21</v>
      </c>
      <c r="P97" s="20"/>
      <c r="Q97" s="96">
        <f t="shared" si="19"/>
        <v>405811.21</v>
      </c>
      <c r="R97" s="95">
        <v>114539406.32999952</v>
      </c>
      <c r="S97" s="20"/>
      <c r="T97" s="96">
        <f t="shared" si="20"/>
        <v>114539406.32999952</v>
      </c>
      <c r="U97" s="221">
        <f t="shared" si="27"/>
        <v>0</v>
      </c>
      <c r="W97" s="133" t="s">
        <v>49</v>
      </c>
      <c r="X97" s="114">
        <f t="shared" si="21"/>
        <v>0</v>
      </c>
      <c r="Y97" s="115">
        <f t="shared" si="22"/>
        <v>0</v>
      </c>
      <c r="Z97" s="115">
        <f t="shared" si="23"/>
        <v>0</v>
      </c>
      <c r="AA97" s="115">
        <f t="shared" si="24"/>
        <v>0</v>
      </c>
      <c r="AB97" s="115">
        <f t="shared" si="25"/>
        <v>0</v>
      </c>
      <c r="AC97" s="121">
        <f t="shared" si="26"/>
        <v>0</v>
      </c>
    </row>
    <row r="98" spans="1:29" ht="15.75">
      <c r="A98" s="256"/>
      <c r="B98" s="133" t="s">
        <v>50</v>
      </c>
      <c r="C98" s="95">
        <v>121898573.35999991</v>
      </c>
      <c r="D98" s="20"/>
      <c r="E98" s="96">
        <f t="shared" si="15"/>
        <v>121898573.35999991</v>
      </c>
      <c r="F98" s="95">
        <v>882632.94999999984</v>
      </c>
      <c r="G98" s="20"/>
      <c r="H98" s="96">
        <f t="shared" si="16"/>
        <v>882632.94999999984</v>
      </c>
      <c r="I98" s="95">
        <v>5005568.9700000063</v>
      </c>
      <c r="J98" s="20"/>
      <c r="K98" s="96">
        <f t="shared" si="17"/>
        <v>5005568.9700000063</v>
      </c>
      <c r="L98" s="95">
        <v>406320.49</v>
      </c>
      <c r="M98" s="20"/>
      <c r="N98" s="96">
        <f t="shared" si="18"/>
        <v>406320.49</v>
      </c>
      <c r="O98" s="95">
        <v>964223.92</v>
      </c>
      <c r="P98" s="20"/>
      <c r="Q98" s="96">
        <f t="shared" si="19"/>
        <v>964223.92</v>
      </c>
      <c r="R98" s="95">
        <v>121765184.54999991</v>
      </c>
      <c r="S98" s="20"/>
      <c r="T98" s="96">
        <f t="shared" si="20"/>
        <v>121765184.54999991</v>
      </c>
      <c r="U98" s="221">
        <f t="shared" si="27"/>
        <v>0</v>
      </c>
      <c r="W98" s="134" t="s">
        <v>50</v>
      </c>
      <c r="X98" s="118">
        <f t="shared" si="21"/>
        <v>0</v>
      </c>
      <c r="Y98" s="119">
        <f t="shared" si="22"/>
        <v>0</v>
      </c>
      <c r="Z98" s="119">
        <f t="shared" si="23"/>
        <v>0</v>
      </c>
      <c r="AA98" s="119">
        <f t="shared" si="24"/>
        <v>0</v>
      </c>
      <c r="AB98" s="119">
        <f t="shared" si="25"/>
        <v>0</v>
      </c>
      <c r="AC98" s="124">
        <f t="shared" si="26"/>
        <v>0</v>
      </c>
    </row>
    <row r="99" spans="1:29" ht="15.75" customHeight="1">
      <c r="A99" s="254">
        <v>42688</v>
      </c>
      <c r="B99" s="132" t="s">
        <v>42</v>
      </c>
      <c r="C99" s="92">
        <v>61333761.439999305</v>
      </c>
      <c r="D99" s="148"/>
      <c r="E99" s="94">
        <f t="shared" si="15"/>
        <v>61333761.439999305</v>
      </c>
      <c r="F99" s="92">
        <v>0</v>
      </c>
      <c r="G99" s="93"/>
      <c r="H99" s="94">
        <f t="shared" si="16"/>
        <v>0</v>
      </c>
      <c r="I99" s="92">
        <v>3235059.8699999978</v>
      </c>
      <c r="J99" s="93"/>
      <c r="K99" s="94">
        <f t="shared" si="17"/>
        <v>3235059.8699999978</v>
      </c>
      <c r="L99" s="92">
        <v>71029.64</v>
      </c>
      <c r="M99" s="93"/>
      <c r="N99" s="94">
        <f t="shared" si="18"/>
        <v>71029.64</v>
      </c>
      <c r="O99" s="92">
        <v>0</v>
      </c>
      <c r="P99" s="148"/>
      <c r="Q99" s="94">
        <f t="shared" si="19"/>
        <v>0</v>
      </c>
      <c r="R99" s="92">
        <v>63396392.179999307</v>
      </c>
      <c r="S99" s="93"/>
      <c r="T99" s="94">
        <f t="shared" si="20"/>
        <v>63396392.179999307</v>
      </c>
      <c r="U99" s="220">
        <f t="shared" si="27"/>
        <v>0</v>
      </c>
      <c r="W99" s="132" t="s">
        <v>42</v>
      </c>
      <c r="X99" s="110">
        <f t="shared" si="21"/>
        <v>0</v>
      </c>
      <c r="Y99" s="111">
        <f t="shared" si="22"/>
        <v>0</v>
      </c>
      <c r="Z99" s="111">
        <f t="shared" si="23"/>
        <v>0</v>
      </c>
      <c r="AA99" s="111">
        <f t="shared" si="24"/>
        <v>0</v>
      </c>
      <c r="AB99" s="111">
        <f t="shared" si="25"/>
        <v>0</v>
      </c>
      <c r="AC99" s="123">
        <f t="shared" si="26"/>
        <v>0</v>
      </c>
    </row>
    <row r="100" spans="1:29" ht="15.75">
      <c r="A100" s="255"/>
      <c r="B100" s="133" t="s">
        <v>43</v>
      </c>
      <c r="C100" s="95">
        <v>59203977.990000211</v>
      </c>
      <c r="D100" s="131"/>
      <c r="E100" s="96">
        <f t="shared" si="15"/>
        <v>59203977.990000211</v>
      </c>
      <c r="F100" s="95">
        <v>0</v>
      </c>
      <c r="G100" s="20"/>
      <c r="H100" s="96">
        <f t="shared" si="16"/>
        <v>0</v>
      </c>
      <c r="I100" s="95">
        <v>0</v>
      </c>
      <c r="J100" s="20"/>
      <c r="K100" s="96">
        <f t="shared" si="17"/>
        <v>0</v>
      </c>
      <c r="L100" s="95">
        <v>87907.42</v>
      </c>
      <c r="M100" s="20"/>
      <c r="N100" s="96">
        <f t="shared" si="18"/>
        <v>87907.42</v>
      </c>
      <c r="O100" s="95">
        <v>21091.06</v>
      </c>
      <c r="P100" s="131"/>
      <c r="Q100" s="96">
        <f t="shared" si="19"/>
        <v>21091.06</v>
      </c>
      <c r="R100" s="95">
        <v>58092270.040000208</v>
      </c>
      <c r="S100" s="20"/>
      <c r="T100" s="96">
        <f t="shared" si="20"/>
        <v>58092270.040000208</v>
      </c>
      <c r="U100" s="221">
        <f t="shared" si="27"/>
        <v>0</v>
      </c>
      <c r="W100" s="133" t="s">
        <v>43</v>
      </c>
      <c r="X100" s="114">
        <f t="shared" si="21"/>
        <v>0</v>
      </c>
      <c r="Y100" s="115">
        <f t="shared" si="22"/>
        <v>0</v>
      </c>
      <c r="Z100" s="115">
        <f t="shared" si="23"/>
        <v>0</v>
      </c>
      <c r="AA100" s="115">
        <f t="shared" si="24"/>
        <v>0</v>
      </c>
      <c r="AB100" s="115">
        <f t="shared" si="25"/>
        <v>0</v>
      </c>
      <c r="AC100" s="121">
        <f t="shared" si="26"/>
        <v>0</v>
      </c>
    </row>
    <row r="101" spans="1:29" ht="15.75">
      <c r="A101" s="255"/>
      <c r="B101" s="104" t="s">
        <v>44</v>
      </c>
      <c r="C101" s="95">
        <v>111441196.97999445</v>
      </c>
      <c r="D101" s="20"/>
      <c r="E101" s="96">
        <f t="shared" si="15"/>
        <v>111441196.97999445</v>
      </c>
      <c r="F101" s="95">
        <v>0</v>
      </c>
      <c r="G101" s="20"/>
      <c r="H101" s="96">
        <f t="shared" si="16"/>
        <v>0</v>
      </c>
      <c r="I101" s="95">
        <v>7623804.7999999849</v>
      </c>
      <c r="J101" s="20"/>
      <c r="K101" s="96">
        <f t="shared" si="17"/>
        <v>7623804.7999999849</v>
      </c>
      <c r="L101" s="95">
        <v>564159.61</v>
      </c>
      <c r="M101" s="20"/>
      <c r="N101" s="96">
        <f t="shared" si="18"/>
        <v>564159.61</v>
      </c>
      <c r="O101" s="95">
        <v>91014.22</v>
      </c>
      <c r="P101" s="20"/>
      <c r="Q101" s="96">
        <f t="shared" si="19"/>
        <v>91014.22</v>
      </c>
      <c r="R101" s="95">
        <v>116038309.34999444</v>
      </c>
      <c r="S101" s="20"/>
      <c r="T101" s="96">
        <f t="shared" si="20"/>
        <v>116038309.34999444</v>
      </c>
      <c r="U101" s="221">
        <f t="shared" si="27"/>
        <v>0</v>
      </c>
      <c r="W101" s="104" t="s">
        <v>44</v>
      </c>
      <c r="X101" s="114">
        <f t="shared" si="21"/>
        <v>0</v>
      </c>
      <c r="Y101" s="115">
        <f t="shared" si="22"/>
        <v>0</v>
      </c>
      <c r="Z101" s="115">
        <f t="shared" si="23"/>
        <v>0</v>
      </c>
      <c r="AA101" s="115">
        <f t="shared" si="24"/>
        <v>0</v>
      </c>
      <c r="AB101" s="115">
        <f t="shared" si="25"/>
        <v>0</v>
      </c>
      <c r="AC101" s="121">
        <f t="shared" si="26"/>
        <v>0</v>
      </c>
    </row>
    <row r="102" spans="1:29" ht="15.75">
      <c r="A102" s="255"/>
      <c r="B102" s="133" t="s">
        <v>45</v>
      </c>
      <c r="C102" s="95">
        <v>81247333.209999993</v>
      </c>
      <c r="D102" s="20"/>
      <c r="E102" s="96">
        <f t="shared" si="15"/>
        <v>81247333.209999993</v>
      </c>
      <c r="F102" s="95">
        <v>0</v>
      </c>
      <c r="G102" s="20"/>
      <c r="H102" s="96">
        <f t="shared" si="16"/>
        <v>0</v>
      </c>
      <c r="I102" s="95">
        <v>0</v>
      </c>
      <c r="J102" s="20"/>
      <c r="K102" s="96">
        <f t="shared" si="17"/>
        <v>0</v>
      </c>
      <c r="L102" s="95">
        <v>379997.19</v>
      </c>
      <c r="M102" s="20"/>
      <c r="N102" s="96">
        <f t="shared" si="18"/>
        <v>379997.19</v>
      </c>
      <c r="O102" s="95">
        <v>632907.64</v>
      </c>
      <c r="P102" s="20"/>
      <c r="Q102" s="96">
        <f t="shared" si="19"/>
        <v>632907.64</v>
      </c>
      <c r="R102" s="95">
        <v>77307941.329999998</v>
      </c>
      <c r="S102" s="20"/>
      <c r="T102" s="96">
        <f t="shared" si="20"/>
        <v>77307941.329999998</v>
      </c>
      <c r="U102" s="221">
        <f t="shared" si="27"/>
        <v>0</v>
      </c>
      <c r="W102" s="133" t="s">
        <v>45</v>
      </c>
      <c r="X102" s="114">
        <f t="shared" si="21"/>
        <v>0</v>
      </c>
      <c r="Y102" s="115">
        <f t="shared" si="22"/>
        <v>0</v>
      </c>
      <c r="Z102" s="115">
        <f t="shared" si="23"/>
        <v>0</v>
      </c>
      <c r="AA102" s="115">
        <f t="shared" si="24"/>
        <v>0</v>
      </c>
      <c r="AB102" s="115">
        <f t="shared" si="25"/>
        <v>0</v>
      </c>
      <c r="AC102" s="121">
        <f t="shared" si="26"/>
        <v>0</v>
      </c>
    </row>
    <row r="103" spans="1:29" ht="15.75">
      <c r="A103" s="255"/>
      <c r="B103" s="133" t="s">
        <v>46</v>
      </c>
      <c r="C103" s="95">
        <v>135943877.56999815</v>
      </c>
      <c r="D103" s="20"/>
      <c r="E103" s="96">
        <f t="shared" si="15"/>
        <v>135943877.56999815</v>
      </c>
      <c r="F103" s="95">
        <v>19208.91</v>
      </c>
      <c r="G103" s="20"/>
      <c r="H103" s="96">
        <f t="shared" si="16"/>
        <v>19208.91</v>
      </c>
      <c r="I103" s="95">
        <v>0</v>
      </c>
      <c r="J103" s="20"/>
      <c r="K103" s="96">
        <f t="shared" si="17"/>
        <v>0</v>
      </c>
      <c r="L103" s="95">
        <v>294956.35000000003</v>
      </c>
      <c r="M103" s="20"/>
      <c r="N103" s="96">
        <f t="shared" si="18"/>
        <v>294956.35000000003</v>
      </c>
      <c r="O103" s="95">
        <v>34042.78</v>
      </c>
      <c r="P103" s="20"/>
      <c r="Q103" s="96">
        <f t="shared" si="19"/>
        <v>34042.78</v>
      </c>
      <c r="R103" s="95">
        <v>132509535.16999814</v>
      </c>
      <c r="S103" s="20"/>
      <c r="T103" s="96">
        <f t="shared" si="20"/>
        <v>132509535.16999814</v>
      </c>
      <c r="U103" s="221">
        <f t="shared" si="27"/>
        <v>0</v>
      </c>
      <c r="W103" s="133" t="s">
        <v>46</v>
      </c>
      <c r="X103" s="114">
        <f t="shared" si="21"/>
        <v>0</v>
      </c>
      <c r="Y103" s="115">
        <f t="shared" si="22"/>
        <v>0</v>
      </c>
      <c r="Z103" s="115">
        <f t="shared" si="23"/>
        <v>0</v>
      </c>
      <c r="AA103" s="115">
        <f t="shared" si="24"/>
        <v>0</v>
      </c>
      <c r="AB103" s="115">
        <f t="shared" si="25"/>
        <v>0</v>
      </c>
      <c r="AC103" s="121">
        <f t="shared" si="26"/>
        <v>0</v>
      </c>
    </row>
    <row r="104" spans="1:29" ht="15.75">
      <c r="A104" s="255"/>
      <c r="B104" s="133" t="s">
        <v>47</v>
      </c>
      <c r="C104" s="95">
        <v>35593582.03000015</v>
      </c>
      <c r="D104" s="20"/>
      <c r="E104" s="96">
        <f t="shared" si="15"/>
        <v>35593582.03000015</v>
      </c>
      <c r="F104" s="95">
        <v>612886.11</v>
      </c>
      <c r="G104" s="20"/>
      <c r="H104" s="96">
        <f t="shared" si="16"/>
        <v>612886.11</v>
      </c>
      <c r="I104" s="95">
        <v>0</v>
      </c>
      <c r="J104" s="20"/>
      <c r="K104" s="96">
        <f t="shared" si="17"/>
        <v>0</v>
      </c>
      <c r="L104" s="95">
        <v>153333.19999999998</v>
      </c>
      <c r="M104" s="20"/>
      <c r="N104" s="96">
        <f t="shared" si="18"/>
        <v>153333.19999999998</v>
      </c>
      <c r="O104" s="95">
        <v>24765.81</v>
      </c>
      <c r="P104" s="20"/>
      <c r="Q104" s="96">
        <f t="shared" si="19"/>
        <v>24765.81</v>
      </c>
      <c r="R104" s="95">
        <v>33574362.570000157</v>
      </c>
      <c r="S104" s="20"/>
      <c r="T104" s="96">
        <f t="shared" si="20"/>
        <v>33574362.570000157</v>
      </c>
      <c r="U104" s="221">
        <f t="shared" si="27"/>
        <v>0</v>
      </c>
      <c r="W104" s="133" t="s">
        <v>47</v>
      </c>
      <c r="X104" s="114">
        <f t="shared" si="21"/>
        <v>0</v>
      </c>
      <c r="Y104" s="115">
        <f t="shared" si="22"/>
        <v>0</v>
      </c>
      <c r="Z104" s="115">
        <f t="shared" si="23"/>
        <v>0</v>
      </c>
      <c r="AA104" s="115">
        <f t="shared" si="24"/>
        <v>0</v>
      </c>
      <c r="AB104" s="115">
        <f t="shared" si="25"/>
        <v>0</v>
      </c>
      <c r="AC104" s="121">
        <f t="shared" si="26"/>
        <v>0</v>
      </c>
    </row>
    <row r="105" spans="1:29" ht="15.75">
      <c r="A105" s="255"/>
      <c r="B105" s="133" t="s">
        <v>48</v>
      </c>
      <c r="C105" s="95">
        <v>141346852.41999868</v>
      </c>
      <c r="D105" s="20"/>
      <c r="E105" s="96">
        <f t="shared" si="15"/>
        <v>141346852.41999868</v>
      </c>
      <c r="F105" s="95">
        <v>0</v>
      </c>
      <c r="G105" s="20"/>
      <c r="H105" s="96">
        <f t="shared" si="16"/>
        <v>0</v>
      </c>
      <c r="I105" s="95">
        <v>0</v>
      </c>
      <c r="J105" s="20"/>
      <c r="K105" s="96">
        <f t="shared" si="17"/>
        <v>0</v>
      </c>
      <c r="L105" s="95">
        <v>161871.44999999998</v>
      </c>
      <c r="M105" s="20"/>
      <c r="N105" s="96">
        <f t="shared" si="18"/>
        <v>161871.44999999998</v>
      </c>
      <c r="O105" s="95">
        <v>137487.22</v>
      </c>
      <c r="P105" s="20"/>
      <c r="Q105" s="96">
        <f t="shared" si="19"/>
        <v>137487.22</v>
      </c>
      <c r="R105" s="95">
        <v>137529116.74999866</v>
      </c>
      <c r="S105" s="20"/>
      <c r="T105" s="96">
        <f t="shared" si="20"/>
        <v>137529116.74999866</v>
      </c>
      <c r="U105" s="221">
        <f t="shared" si="27"/>
        <v>0</v>
      </c>
      <c r="W105" s="133" t="s">
        <v>48</v>
      </c>
      <c r="X105" s="114">
        <f t="shared" si="21"/>
        <v>0</v>
      </c>
      <c r="Y105" s="115">
        <f t="shared" si="22"/>
        <v>0</v>
      </c>
      <c r="Z105" s="115">
        <f t="shared" si="23"/>
        <v>0</v>
      </c>
      <c r="AA105" s="115">
        <f t="shared" si="24"/>
        <v>0</v>
      </c>
      <c r="AB105" s="115">
        <f t="shared" si="25"/>
        <v>0</v>
      </c>
      <c r="AC105" s="121">
        <f t="shared" si="26"/>
        <v>0</v>
      </c>
    </row>
    <row r="106" spans="1:29" ht="15.75">
      <c r="A106" s="255"/>
      <c r="B106" s="133" t="s">
        <v>49</v>
      </c>
      <c r="C106" s="95">
        <v>114539406.32999952</v>
      </c>
      <c r="D106" s="20"/>
      <c r="E106" s="96">
        <f t="shared" si="15"/>
        <v>114539406.32999952</v>
      </c>
      <c r="F106" s="95">
        <v>0</v>
      </c>
      <c r="G106" s="20"/>
      <c r="H106" s="96">
        <f t="shared" si="16"/>
        <v>0</v>
      </c>
      <c r="I106" s="95">
        <v>0</v>
      </c>
      <c r="J106" s="20"/>
      <c r="K106" s="96">
        <f t="shared" si="17"/>
        <v>0</v>
      </c>
      <c r="L106" s="95">
        <v>473077.09</v>
      </c>
      <c r="M106" s="20"/>
      <c r="N106" s="96">
        <f t="shared" si="18"/>
        <v>473077.09</v>
      </c>
      <c r="O106" s="95">
        <v>225498.41</v>
      </c>
      <c r="P106" s="20"/>
      <c r="Q106" s="96">
        <f t="shared" si="19"/>
        <v>225498.41</v>
      </c>
      <c r="R106" s="95">
        <v>110883381.01999952</v>
      </c>
      <c r="S106" s="20"/>
      <c r="T106" s="96">
        <f t="shared" si="20"/>
        <v>110883381.01999952</v>
      </c>
      <c r="U106" s="221">
        <f t="shared" si="27"/>
        <v>0</v>
      </c>
      <c r="W106" s="133" t="s">
        <v>49</v>
      </c>
      <c r="X106" s="114">
        <f t="shared" si="21"/>
        <v>0</v>
      </c>
      <c r="Y106" s="115">
        <f t="shared" si="22"/>
        <v>0</v>
      </c>
      <c r="Z106" s="115">
        <f t="shared" si="23"/>
        <v>0</v>
      </c>
      <c r="AA106" s="115">
        <f t="shared" si="24"/>
        <v>0</v>
      </c>
      <c r="AB106" s="115">
        <f t="shared" si="25"/>
        <v>0</v>
      </c>
      <c r="AC106" s="121">
        <f t="shared" si="26"/>
        <v>0</v>
      </c>
    </row>
    <row r="107" spans="1:29" ht="15.75">
      <c r="A107" s="256"/>
      <c r="B107" s="134" t="s">
        <v>50</v>
      </c>
      <c r="C107" s="97">
        <v>121765184.54999991</v>
      </c>
      <c r="D107" s="98"/>
      <c r="E107" s="99">
        <f t="shared" si="15"/>
        <v>121765184.54999991</v>
      </c>
      <c r="F107" s="97">
        <v>0</v>
      </c>
      <c r="G107" s="98"/>
      <c r="H107" s="99">
        <f t="shared" si="16"/>
        <v>0</v>
      </c>
      <c r="I107" s="97">
        <v>0</v>
      </c>
      <c r="J107" s="98"/>
      <c r="K107" s="99">
        <f t="shared" si="17"/>
        <v>0</v>
      </c>
      <c r="L107" s="97">
        <v>1197208.3700000006</v>
      </c>
      <c r="M107" s="98"/>
      <c r="N107" s="99">
        <f t="shared" si="18"/>
        <v>1197208.3700000006</v>
      </c>
      <c r="O107" s="97">
        <v>1421722.95</v>
      </c>
      <c r="P107" s="98"/>
      <c r="Q107" s="99">
        <f t="shared" si="19"/>
        <v>1421722.95</v>
      </c>
      <c r="R107" s="97">
        <v>118092442.2599999</v>
      </c>
      <c r="S107" s="98"/>
      <c r="T107" s="99">
        <f t="shared" si="20"/>
        <v>118092442.2599999</v>
      </c>
      <c r="U107" s="222">
        <f t="shared" si="27"/>
        <v>0</v>
      </c>
      <c r="W107" s="134" t="s">
        <v>50</v>
      </c>
      <c r="X107" s="118">
        <f t="shared" si="21"/>
        <v>0</v>
      </c>
      <c r="Y107" s="119">
        <f t="shared" si="22"/>
        <v>0</v>
      </c>
      <c r="Z107" s="119">
        <f t="shared" si="23"/>
        <v>0</v>
      </c>
      <c r="AA107" s="119">
        <f t="shared" si="24"/>
        <v>0</v>
      </c>
      <c r="AB107" s="119">
        <f t="shared" si="25"/>
        <v>0</v>
      </c>
      <c r="AC107" s="124">
        <f t="shared" si="26"/>
        <v>0</v>
      </c>
    </row>
    <row r="108" spans="1:29" ht="15.75" customHeight="1">
      <c r="A108" s="254">
        <v>42689</v>
      </c>
      <c r="B108" s="133" t="s">
        <v>42</v>
      </c>
      <c r="C108" s="95">
        <v>63396392.179999307</v>
      </c>
      <c r="D108" s="20"/>
      <c r="E108" s="96">
        <f t="shared" si="15"/>
        <v>63396392.179999307</v>
      </c>
      <c r="F108" s="95">
        <v>1066789.1500000006</v>
      </c>
      <c r="G108" s="20"/>
      <c r="H108" s="96">
        <f t="shared" si="16"/>
        <v>1066789.1500000006</v>
      </c>
      <c r="I108" s="95">
        <v>0</v>
      </c>
      <c r="J108" s="20"/>
      <c r="K108" s="96">
        <f t="shared" si="17"/>
        <v>0</v>
      </c>
      <c r="L108" s="95">
        <v>251004.59999999998</v>
      </c>
      <c r="M108" s="20"/>
      <c r="N108" s="96">
        <f t="shared" si="18"/>
        <v>251004.59999999998</v>
      </c>
      <c r="O108" s="95">
        <v>223896.92</v>
      </c>
      <c r="P108" s="20"/>
      <c r="Q108" s="96">
        <f t="shared" si="19"/>
        <v>223896.92</v>
      </c>
      <c r="R108" s="95">
        <v>61158244.959999315</v>
      </c>
      <c r="S108" s="131"/>
      <c r="T108" s="96">
        <f t="shared" si="20"/>
        <v>61158244.959999315</v>
      </c>
      <c r="U108" s="221">
        <f t="shared" si="27"/>
        <v>0</v>
      </c>
      <c r="W108" s="132" t="s">
        <v>42</v>
      </c>
      <c r="X108" s="110">
        <f t="shared" si="21"/>
        <v>0</v>
      </c>
      <c r="Y108" s="111">
        <f t="shared" si="22"/>
        <v>0</v>
      </c>
      <c r="Z108" s="111">
        <f t="shared" si="23"/>
        <v>0</v>
      </c>
      <c r="AA108" s="111">
        <f t="shared" si="24"/>
        <v>0</v>
      </c>
      <c r="AB108" s="111">
        <f t="shared" si="25"/>
        <v>0</v>
      </c>
      <c r="AC108" s="123">
        <f t="shared" si="26"/>
        <v>0</v>
      </c>
    </row>
    <row r="109" spans="1:29" ht="15.75">
      <c r="A109" s="255"/>
      <c r="B109" s="133" t="s">
        <v>43</v>
      </c>
      <c r="C109" s="95">
        <v>58092270.040000208</v>
      </c>
      <c r="D109" s="20"/>
      <c r="E109" s="96">
        <f t="shared" si="15"/>
        <v>58092270.040000208</v>
      </c>
      <c r="F109" s="95">
        <v>0</v>
      </c>
      <c r="G109" s="20"/>
      <c r="H109" s="96">
        <f t="shared" si="16"/>
        <v>0</v>
      </c>
      <c r="I109" s="95">
        <v>3261517.2999999952</v>
      </c>
      <c r="J109" s="20"/>
      <c r="K109" s="96">
        <f t="shared" si="17"/>
        <v>3261517.2999999952</v>
      </c>
      <c r="L109" s="95">
        <v>205588.12</v>
      </c>
      <c r="M109" s="20"/>
      <c r="N109" s="96">
        <f t="shared" si="18"/>
        <v>205588.12</v>
      </c>
      <c r="O109" s="95">
        <v>403389.96</v>
      </c>
      <c r="P109" s="20"/>
      <c r="Q109" s="96">
        <f t="shared" si="19"/>
        <v>403389.96</v>
      </c>
      <c r="R109" s="95">
        <v>59400930.690000214</v>
      </c>
      <c r="S109" s="20"/>
      <c r="T109" s="96">
        <f t="shared" si="20"/>
        <v>59400930.690000214</v>
      </c>
      <c r="U109" s="221">
        <f t="shared" si="27"/>
        <v>0</v>
      </c>
      <c r="W109" s="133" t="s">
        <v>43</v>
      </c>
      <c r="X109" s="114">
        <f t="shared" si="21"/>
        <v>0</v>
      </c>
      <c r="Y109" s="115">
        <f t="shared" si="22"/>
        <v>0</v>
      </c>
      <c r="Z109" s="115">
        <f t="shared" si="23"/>
        <v>0</v>
      </c>
      <c r="AA109" s="115">
        <f t="shared" si="24"/>
        <v>0</v>
      </c>
      <c r="AB109" s="115">
        <f t="shared" si="25"/>
        <v>0</v>
      </c>
      <c r="AC109" s="121">
        <f t="shared" si="26"/>
        <v>0</v>
      </c>
    </row>
    <row r="110" spans="1:29" ht="15.75">
      <c r="A110" s="255"/>
      <c r="B110" s="104" t="s">
        <v>44</v>
      </c>
      <c r="C110" s="95">
        <v>116038309.34999444</v>
      </c>
      <c r="D110" s="20"/>
      <c r="E110" s="96">
        <f t="shared" si="15"/>
        <v>116038309.34999444</v>
      </c>
      <c r="F110" s="95">
        <v>1247265.8400000001</v>
      </c>
      <c r="G110" s="20"/>
      <c r="H110" s="96">
        <f t="shared" si="16"/>
        <v>1247265.8400000001</v>
      </c>
      <c r="I110" s="95">
        <v>0</v>
      </c>
      <c r="J110" s="20"/>
      <c r="K110" s="96">
        <f t="shared" si="17"/>
        <v>0</v>
      </c>
      <c r="L110" s="95">
        <v>318739.76999999996</v>
      </c>
      <c r="M110" s="20"/>
      <c r="N110" s="96">
        <f t="shared" si="18"/>
        <v>318739.76999999996</v>
      </c>
      <c r="O110" s="95">
        <v>573680.57999999996</v>
      </c>
      <c r="P110" s="20"/>
      <c r="Q110" s="96">
        <f t="shared" si="19"/>
        <v>573680.57999999996</v>
      </c>
      <c r="R110" s="95">
        <v>111386986.79999444</v>
      </c>
      <c r="S110" s="20"/>
      <c r="T110" s="96">
        <f t="shared" si="20"/>
        <v>111386986.79999444</v>
      </c>
      <c r="U110" s="221">
        <f t="shared" si="27"/>
        <v>0</v>
      </c>
      <c r="W110" s="104" t="s">
        <v>44</v>
      </c>
      <c r="X110" s="114">
        <f t="shared" si="21"/>
        <v>0</v>
      </c>
      <c r="Y110" s="115">
        <f t="shared" si="22"/>
        <v>0</v>
      </c>
      <c r="Z110" s="115">
        <f t="shared" si="23"/>
        <v>0</v>
      </c>
      <c r="AA110" s="115">
        <f t="shared" si="24"/>
        <v>0</v>
      </c>
      <c r="AB110" s="115">
        <f t="shared" si="25"/>
        <v>0</v>
      </c>
      <c r="AC110" s="121">
        <f t="shared" si="26"/>
        <v>0</v>
      </c>
    </row>
    <row r="111" spans="1:29" ht="15.75">
      <c r="A111" s="255"/>
      <c r="B111" s="133" t="s">
        <v>45</v>
      </c>
      <c r="C111" s="95">
        <v>77307941.329999998</v>
      </c>
      <c r="D111" s="20"/>
      <c r="E111" s="96">
        <f t="shared" si="15"/>
        <v>77307941.329999998</v>
      </c>
      <c r="F111" s="95">
        <v>838785.09999999986</v>
      </c>
      <c r="G111" s="20"/>
      <c r="H111" s="96">
        <f t="shared" si="16"/>
        <v>838785.09999999986</v>
      </c>
      <c r="I111" s="95">
        <v>7364467.7899999991</v>
      </c>
      <c r="J111" s="20"/>
      <c r="K111" s="96">
        <f t="shared" si="17"/>
        <v>7364467.7899999991</v>
      </c>
      <c r="L111" s="95">
        <v>87962.790000000008</v>
      </c>
      <c r="M111" s="20"/>
      <c r="N111" s="96">
        <f t="shared" si="18"/>
        <v>87962.790000000008</v>
      </c>
      <c r="O111" s="95">
        <v>9785.26</v>
      </c>
      <c r="P111" s="20"/>
      <c r="Q111" s="96">
        <f t="shared" si="19"/>
        <v>9785.26</v>
      </c>
      <c r="R111" s="95">
        <v>80726153.61999999</v>
      </c>
      <c r="S111" s="20"/>
      <c r="T111" s="96">
        <f t="shared" si="20"/>
        <v>80726153.61999999</v>
      </c>
      <c r="U111" s="221">
        <f t="shared" si="27"/>
        <v>0</v>
      </c>
      <c r="W111" s="133" t="s">
        <v>45</v>
      </c>
      <c r="X111" s="114">
        <f t="shared" si="21"/>
        <v>0</v>
      </c>
      <c r="Y111" s="115">
        <f t="shared" si="22"/>
        <v>0</v>
      </c>
      <c r="Z111" s="115">
        <f t="shared" si="23"/>
        <v>0</v>
      </c>
      <c r="AA111" s="115">
        <f t="shared" si="24"/>
        <v>0</v>
      </c>
      <c r="AB111" s="115">
        <f t="shared" si="25"/>
        <v>0</v>
      </c>
      <c r="AC111" s="121">
        <f t="shared" si="26"/>
        <v>0</v>
      </c>
    </row>
    <row r="112" spans="1:29" ht="15.75">
      <c r="A112" s="255"/>
      <c r="B112" s="133" t="s">
        <v>46</v>
      </c>
      <c r="C112" s="95">
        <v>132509535.16999814</v>
      </c>
      <c r="D112" s="20"/>
      <c r="E112" s="96">
        <f t="shared" si="15"/>
        <v>132509535.16999814</v>
      </c>
      <c r="F112" s="95">
        <v>739089.45000000007</v>
      </c>
      <c r="G112" s="20"/>
      <c r="H112" s="96">
        <f t="shared" si="16"/>
        <v>739089.45000000007</v>
      </c>
      <c r="I112" s="95">
        <v>4786099.1199999973</v>
      </c>
      <c r="J112" s="20"/>
      <c r="K112" s="96">
        <f t="shared" si="17"/>
        <v>4786099.1199999973</v>
      </c>
      <c r="L112" s="95">
        <v>240519.62</v>
      </c>
      <c r="M112" s="20"/>
      <c r="N112" s="96">
        <f t="shared" si="18"/>
        <v>240519.62</v>
      </c>
      <c r="O112" s="95">
        <v>134605.21</v>
      </c>
      <c r="P112" s="20"/>
      <c r="Q112" s="96">
        <f t="shared" si="19"/>
        <v>134605.21</v>
      </c>
      <c r="R112" s="95">
        <v>133242084.90999813</v>
      </c>
      <c r="S112" s="20"/>
      <c r="T112" s="96">
        <f t="shared" si="20"/>
        <v>133242084.90999813</v>
      </c>
      <c r="U112" s="221">
        <f t="shared" si="27"/>
        <v>0</v>
      </c>
      <c r="W112" s="133" t="s">
        <v>46</v>
      </c>
      <c r="X112" s="114">
        <f t="shared" si="21"/>
        <v>0</v>
      </c>
      <c r="Y112" s="115">
        <f t="shared" si="22"/>
        <v>0</v>
      </c>
      <c r="Z112" s="115">
        <f t="shared" si="23"/>
        <v>0</v>
      </c>
      <c r="AA112" s="115">
        <f t="shared" si="24"/>
        <v>0</v>
      </c>
      <c r="AB112" s="115">
        <f t="shared" si="25"/>
        <v>0</v>
      </c>
      <c r="AC112" s="121">
        <f t="shared" si="26"/>
        <v>0</v>
      </c>
    </row>
    <row r="113" spans="1:29" ht="15.75">
      <c r="A113" s="255"/>
      <c r="B113" s="133" t="s">
        <v>47</v>
      </c>
      <c r="C113" s="95">
        <v>33574362.570000157</v>
      </c>
      <c r="D113" s="20"/>
      <c r="E113" s="96">
        <f t="shared" si="15"/>
        <v>33574362.570000157</v>
      </c>
      <c r="F113" s="95">
        <v>0</v>
      </c>
      <c r="G113" s="20"/>
      <c r="H113" s="96">
        <f t="shared" si="16"/>
        <v>0</v>
      </c>
      <c r="I113" s="95">
        <v>3545890.0400000047</v>
      </c>
      <c r="J113" s="20"/>
      <c r="K113" s="96">
        <f t="shared" si="17"/>
        <v>3545890.0400000047</v>
      </c>
      <c r="L113" s="95">
        <v>131841.44999999998</v>
      </c>
      <c r="M113" s="20"/>
      <c r="N113" s="96">
        <f t="shared" si="18"/>
        <v>131841.44999999998</v>
      </c>
      <c r="O113" s="95">
        <v>74936.350000000006</v>
      </c>
      <c r="P113" s="20"/>
      <c r="Q113" s="96">
        <f t="shared" si="19"/>
        <v>74936.350000000006</v>
      </c>
      <c r="R113" s="95">
        <v>36298235.34000016</v>
      </c>
      <c r="S113" s="20"/>
      <c r="T113" s="96">
        <f t="shared" si="20"/>
        <v>36298235.34000016</v>
      </c>
      <c r="U113" s="221">
        <f t="shared" si="27"/>
        <v>0</v>
      </c>
      <c r="W113" s="133" t="s">
        <v>47</v>
      </c>
      <c r="X113" s="114">
        <f t="shared" si="21"/>
        <v>0</v>
      </c>
      <c r="Y113" s="115">
        <f t="shared" si="22"/>
        <v>0</v>
      </c>
      <c r="Z113" s="115">
        <f t="shared" si="23"/>
        <v>0</v>
      </c>
      <c r="AA113" s="115">
        <f t="shared" si="24"/>
        <v>0</v>
      </c>
      <c r="AB113" s="115">
        <f t="shared" si="25"/>
        <v>0</v>
      </c>
      <c r="AC113" s="121">
        <f t="shared" si="26"/>
        <v>0</v>
      </c>
    </row>
    <row r="114" spans="1:29" ht="15.75">
      <c r="A114" s="255"/>
      <c r="B114" s="133" t="s">
        <v>48</v>
      </c>
      <c r="C114" s="95">
        <v>137529116.74999866</v>
      </c>
      <c r="D114" s="20"/>
      <c r="E114" s="96">
        <f t="shared" si="15"/>
        <v>137529116.74999866</v>
      </c>
      <c r="F114" s="95">
        <v>1986257.7599999998</v>
      </c>
      <c r="G114" s="20"/>
      <c r="H114" s="96">
        <f t="shared" si="16"/>
        <v>1986257.7599999998</v>
      </c>
      <c r="I114" s="95">
        <v>3811418.0099999951</v>
      </c>
      <c r="J114" s="20"/>
      <c r="K114" s="96">
        <f t="shared" si="17"/>
        <v>3811418.0099999951</v>
      </c>
      <c r="L114" s="95">
        <v>428578.12</v>
      </c>
      <c r="M114" s="20"/>
      <c r="N114" s="96">
        <f t="shared" si="18"/>
        <v>428578.12</v>
      </c>
      <c r="O114" s="95">
        <v>230735.73000000013</v>
      </c>
      <c r="P114" s="20"/>
      <c r="Q114" s="96">
        <f t="shared" si="19"/>
        <v>230735.73000000013</v>
      </c>
      <c r="R114" s="95">
        <v>136398101.28999868</v>
      </c>
      <c r="S114" s="20"/>
      <c r="T114" s="96">
        <f t="shared" si="20"/>
        <v>136398101.28999868</v>
      </c>
      <c r="U114" s="221">
        <f t="shared" si="27"/>
        <v>0</v>
      </c>
      <c r="W114" s="133" t="s">
        <v>48</v>
      </c>
      <c r="X114" s="114">
        <f t="shared" si="21"/>
        <v>0</v>
      </c>
      <c r="Y114" s="115">
        <f t="shared" si="22"/>
        <v>0</v>
      </c>
      <c r="Z114" s="115">
        <f t="shared" si="23"/>
        <v>0</v>
      </c>
      <c r="AA114" s="115">
        <f t="shared" si="24"/>
        <v>0</v>
      </c>
      <c r="AB114" s="115">
        <f t="shared" si="25"/>
        <v>0</v>
      </c>
      <c r="AC114" s="121">
        <f t="shared" si="26"/>
        <v>0</v>
      </c>
    </row>
    <row r="115" spans="1:29" ht="15.75">
      <c r="A115" s="255"/>
      <c r="B115" s="133" t="s">
        <v>49</v>
      </c>
      <c r="C115" s="95">
        <v>110883381.01999952</v>
      </c>
      <c r="D115" s="20"/>
      <c r="E115" s="96">
        <f t="shared" si="15"/>
        <v>110883381.01999952</v>
      </c>
      <c r="F115" s="95">
        <v>3364091.3600000027</v>
      </c>
      <c r="G115" s="20"/>
      <c r="H115" s="96">
        <f t="shared" si="16"/>
        <v>3364091.3600000027</v>
      </c>
      <c r="I115" s="95">
        <v>0</v>
      </c>
      <c r="J115" s="20"/>
      <c r="K115" s="96">
        <f t="shared" si="17"/>
        <v>0</v>
      </c>
      <c r="L115" s="95">
        <v>327866.03000000003</v>
      </c>
      <c r="M115" s="20"/>
      <c r="N115" s="96">
        <f t="shared" si="18"/>
        <v>327866.03000000003</v>
      </c>
      <c r="O115" s="95">
        <v>164736.21999999997</v>
      </c>
      <c r="P115" s="20"/>
      <c r="Q115" s="96">
        <f t="shared" si="19"/>
        <v>164736.21999999997</v>
      </c>
      <c r="R115" s="95">
        <v>104880712.21999951</v>
      </c>
      <c r="S115" s="20"/>
      <c r="T115" s="96">
        <f t="shared" si="20"/>
        <v>104880712.21999951</v>
      </c>
      <c r="U115" s="221">
        <f t="shared" si="27"/>
        <v>0</v>
      </c>
      <c r="W115" s="133" t="s">
        <v>49</v>
      </c>
      <c r="X115" s="114">
        <f t="shared" si="21"/>
        <v>0</v>
      </c>
      <c r="Y115" s="115">
        <f t="shared" si="22"/>
        <v>0</v>
      </c>
      <c r="Z115" s="115">
        <f t="shared" si="23"/>
        <v>0</v>
      </c>
      <c r="AA115" s="115">
        <f t="shared" si="24"/>
        <v>0</v>
      </c>
      <c r="AB115" s="115">
        <f t="shared" si="25"/>
        <v>0</v>
      </c>
      <c r="AC115" s="121">
        <f t="shared" si="26"/>
        <v>0</v>
      </c>
    </row>
    <row r="116" spans="1:29" ht="15.75">
      <c r="A116" s="256"/>
      <c r="B116" s="133" t="s">
        <v>50</v>
      </c>
      <c r="C116" s="95">
        <v>118092442.2599999</v>
      </c>
      <c r="D116" s="20"/>
      <c r="E116" s="96">
        <f t="shared" si="15"/>
        <v>118092442.2599999</v>
      </c>
      <c r="F116" s="95">
        <v>0</v>
      </c>
      <c r="G116" s="20"/>
      <c r="H116" s="96">
        <f t="shared" si="16"/>
        <v>0</v>
      </c>
      <c r="I116" s="95">
        <v>0</v>
      </c>
      <c r="J116" s="20"/>
      <c r="K116" s="96">
        <f t="shared" si="17"/>
        <v>0</v>
      </c>
      <c r="L116" s="95">
        <v>621902.31999999995</v>
      </c>
      <c r="M116" s="20"/>
      <c r="N116" s="96">
        <f t="shared" si="18"/>
        <v>621902.31999999995</v>
      </c>
      <c r="O116" s="95">
        <v>919075.62</v>
      </c>
      <c r="P116" s="20"/>
      <c r="Q116" s="96">
        <f t="shared" si="19"/>
        <v>919075.62</v>
      </c>
      <c r="R116" s="95">
        <v>114167011.91999991</v>
      </c>
      <c r="S116" s="20"/>
      <c r="T116" s="96">
        <f t="shared" si="20"/>
        <v>114167011.91999991</v>
      </c>
      <c r="U116" s="221">
        <f t="shared" si="27"/>
        <v>0</v>
      </c>
      <c r="W116" s="134" t="s">
        <v>50</v>
      </c>
      <c r="X116" s="118">
        <f t="shared" si="21"/>
        <v>0</v>
      </c>
      <c r="Y116" s="119">
        <f t="shared" si="22"/>
        <v>0</v>
      </c>
      <c r="Z116" s="119">
        <f t="shared" si="23"/>
        <v>0</v>
      </c>
      <c r="AA116" s="119">
        <f t="shared" si="24"/>
        <v>0</v>
      </c>
      <c r="AB116" s="119">
        <f t="shared" si="25"/>
        <v>0</v>
      </c>
      <c r="AC116" s="124">
        <f t="shared" si="26"/>
        <v>0</v>
      </c>
    </row>
    <row r="117" spans="1:29" ht="15.75" customHeight="1">
      <c r="A117" s="254">
        <v>42690</v>
      </c>
      <c r="B117" s="132" t="s">
        <v>42</v>
      </c>
      <c r="C117" s="92">
        <v>61158244.959999315</v>
      </c>
      <c r="D117" s="93"/>
      <c r="E117" s="94">
        <f t="shared" si="15"/>
        <v>61158244.959999315</v>
      </c>
      <c r="F117" s="92">
        <v>559985.72</v>
      </c>
      <c r="G117" s="93"/>
      <c r="H117" s="94">
        <f t="shared" si="16"/>
        <v>559985.72</v>
      </c>
      <c r="I117" s="92">
        <v>3031129.8099999977</v>
      </c>
      <c r="J117" s="93"/>
      <c r="K117" s="94">
        <f t="shared" si="17"/>
        <v>3031129.8099999977</v>
      </c>
      <c r="L117" s="92">
        <v>44520.04</v>
      </c>
      <c r="M117" s="93"/>
      <c r="N117" s="94">
        <f t="shared" si="18"/>
        <v>44520.04</v>
      </c>
      <c r="O117" s="92">
        <v>0</v>
      </c>
      <c r="P117" s="93"/>
      <c r="Q117" s="94">
        <f t="shared" si="19"/>
        <v>0</v>
      </c>
      <c r="R117" s="92">
        <v>62075145.829999313</v>
      </c>
      <c r="S117" s="93"/>
      <c r="T117" s="94">
        <f t="shared" si="20"/>
        <v>62075145.829999313</v>
      </c>
      <c r="U117" s="220">
        <f t="shared" si="27"/>
        <v>0</v>
      </c>
      <c r="W117" s="132" t="s">
        <v>42</v>
      </c>
      <c r="X117" s="110">
        <f t="shared" si="21"/>
        <v>0</v>
      </c>
      <c r="Y117" s="111">
        <f t="shared" si="22"/>
        <v>0</v>
      </c>
      <c r="Z117" s="111">
        <f t="shared" si="23"/>
        <v>0</v>
      </c>
      <c r="AA117" s="111">
        <f t="shared" si="24"/>
        <v>0</v>
      </c>
      <c r="AB117" s="111">
        <f t="shared" si="25"/>
        <v>0</v>
      </c>
      <c r="AC117" s="123">
        <f t="shared" si="26"/>
        <v>0</v>
      </c>
    </row>
    <row r="118" spans="1:29" ht="15.75">
      <c r="A118" s="255"/>
      <c r="B118" s="133" t="s">
        <v>43</v>
      </c>
      <c r="C118" s="95">
        <v>59400930.690000214</v>
      </c>
      <c r="D118" s="20"/>
      <c r="E118" s="96">
        <f t="shared" si="15"/>
        <v>59400930.690000214</v>
      </c>
      <c r="F118" s="95">
        <v>0</v>
      </c>
      <c r="G118" s="20"/>
      <c r="H118" s="96">
        <f t="shared" si="16"/>
        <v>0</v>
      </c>
      <c r="I118" s="95">
        <v>0</v>
      </c>
      <c r="J118" s="20"/>
      <c r="K118" s="96">
        <f t="shared" si="17"/>
        <v>0</v>
      </c>
      <c r="L118" s="95">
        <v>9089.7099999999991</v>
      </c>
      <c r="M118" s="20"/>
      <c r="N118" s="96">
        <f t="shared" si="18"/>
        <v>9089.7099999999991</v>
      </c>
      <c r="O118" s="95">
        <v>9972.07</v>
      </c>
      <c r="P118" s="20"/>
      <c r="Q118" s="96">
        <f t="shared" si="19"/>
        <v>9972.07</v>
      </c>
      <c r="R118" s="95">
        <v>58459773.480000213</v>
      </c>
      <c r="S118" s="20"/>
      <c r="T118" s="96">
        <f t="shared" si="20"/>
        <v>58459773.480000213</v>
      </c>
      <c r="U118" s="221">
        <f t="shared" si="27"/>
        <v>0</v>
      </c>
      <c r="W118" s="133" t="s">
        <v>43</v>
      </c>
      <c r="X118" s="114">
        <f t="shared" si="21"/>
        <v>0</v>
      </c>
      <c r="Y118" s="115">
        <f t="shared" si="22"/>
        <v>0</v>
      </c>
      <c r="Z118" s="115">
        <f t="shared" si="23"/>
        <v>0</v>
      </c>
      <c r="AA118" s="115">
        <f t="shared" si="24"/>
        <v>0</v>
      </c>
      <c r="AB118" s="115">
        <f t="shared" si="25"/>
        <v>0</v>
      </c>
      <c r="AC118" s="121">
        <f t="shared" si="26"/>
        <v>0</v>
      </c>
    </row>
    <row r="119" spans="1:29" ht="15.75">
      <c r="A119" s="255"/>
      <c r="B119" s="104" t="s">
        <v>44</v>
      </c>
      <c r="C119" s="95">
        <v>111386986.79999444</v>
      </c>
      <c r="D119" s="20"/>
      <c r="E119" s="96">
        <f t="shared" si="15"/>
        <v>111386986.79999444</v>
      </c>
      <c r="F119" s="95">
        <v>543001.48</v>
      </c>
      <c r="G119" s="20"/>
      <c r="H119" s="96">
        <f t="shared" si="16"/>
        <v>543001.48</v>
      </c>
      <c r="I119" s="95">
        <v>4942692.379999998</v>
      </c>
      <c r="J119" s="20"/>
      <c r="K119" s="96">
        <f t="shared" si="17"/>
        <v>4942692.379999998</v>
      </c>
      <c r="L119" s="95">
        <v>964060.57000000007</v>
      </c>
      <c r="M119" s="20"/>
      <c r="N119" s="96">
        <f t="shared" si="18"/>
        <v>964060.57000000007</v>
      </c>
      <c r="O119" s="95">
        <v>54066.49</v>
      </c>
      <c r="P119" s="20"/>
      <c r="Q119" s="96">
        <f t="shared" si="19"/>
        <v>54066.49</v>
      </c>
      <c r="R119" s="95">
        <v>113404599.99999443</v>
      </c>
      <c r="S119" s="20"/>
      <c r="T119" s="96">
        <f t="shared" si="20"/>
        <v>113404599.99999443</v>
      </c>
      <c r="U119" s="221">
        <f t="shared" si="27"/>
        <v>0</v>
      </c>
      <c r="W119" s="104" t="s">
        <v>44</v>
      </c>
      <c r="X119" s="114">
        <f t="shared" si="21"/>
        <v>0</v>
      </c>
      <c r="Y119" s="115">
        <f t="shared" si="22"/>
        <v>0</v>
      </c>
      <c r="Z119" s="115">
        <f t="shared" si="23"/>
        <v>0</v>
      </c>
      <c r="AA119" s="115">
        <f t="shared" si="24"/>
        <v>0</v>
      </c>
      <c r="AB119" s="115">
        <f t="shared" si="25"/>
        <v>0</v>
      </c>
      <c r="AC119" s="121">
        <f t="shared" si="26"/>
        <v>0</v>
      </c>
    </row>
    <row r="120" spans="1:29" ht="15.75">
      <c r="A120" s="255"/>
      <c r="B120" s="133" t="s">
        <v>45</v>
      </c>
      <c r="C120" s="95">
        <v>80726153.61999999</v>
      </c>
      <c r="D120" s="20"/>
      <c r="E120" s="96">
        <f t="shared" si="15"/>
        <v>80726153.61999999</v>
      </c>
      <c r="F120" s="95">
        <v>303597.03000000003</v>
      </c>
      <c r="G120" s="20"/>
      <c r="H120" s="96">
        <f t="shared" si="16"/>
        <v>303597.03000000003</v>
      </c>
      <c r="I120" s="95">
        <v>0</v>
      </c>
      <c r="J120" s="20"/>
      <c r="K120" s="96">
        <f t="shared" si="17"/>
        <v>0</v>
      </c>
      <c r="L120" s="95">
        <v>274836.98</v>
      </c>
      <c r="M120" s="20"/>
      <c r="N120" s="96">
        <f t="shared" si="18"/>
        <v>274836.98</v>
      </c>
      <c r="O120" s="95">
        <v>192316.08000000002</v>
      </c>
      <c r="P120" s="20"/>
      <c r="Q120" s="96">
        <f t="shared" si="19"/>
        <v>192316.08000000002</v>
      </c>
      <c r="R120" s="95">
        <v>77799339.539999992</v>
      </c>
      <c r="S120" s="20"/>
      <c r="T120" s="96">
        <f t="shared" si="20"/>
        <v>77799339.539999992</v>
      </c>
      <c r="U120" s="221">
        <f t="shared" si="27"/>
        <v>0</v>
      </c>
      <c r="W120" s="133" t="s">
        <v>45</v>
      </c>
      <c r="X120" s="114">
        <f t="shared" si="21"/>
        <v>0</v>
      </c>
      <c r="Y120" s="115">
        <f t="shared" si="22"/>
        <v>0</v>
      </c>
      <c r="Z120" s="115">
        <f t="shared" si="23"/>
        <v>0</v>
      </c>
      <c r="AA120" s="115">
        <f t="shared" si="24"/>
        <v>0</v>
      </c>
      <c r="AB120" s="115">
        <f t="shared" si="25"/>
        <v>0</v>
      </c>
      <c r="AC120" s="121">
        <f t="shared" si="26"/>
        <v>0</v>
      </c>
    </row>
    <row r="121" spans="1:29" ht="15.75">
      <c r="A121" s="255"/>
      <c r="B121" s="133" t="s">
        <v>46</v>
      </c>
      <c r="C121" s="95">
        <v>133242084.90999813</v>
      </c>
      <c r="D121" s="20"/>
      <c r="E121" s="96">
        <f t="shared" si="15"/>
        <v>133242084.90999813</v>
      </c>
      <c r="F121" s="95">
        <v>1414163.6900000004</v>
      </c>
      <c r="G121" s="20"/>
      <c r="H121" s="96">
        <f t="shared" si="16"/>
        <v>1414163.6900000004</v>
      </c>
      <c r="I121" s="95">
        <v>0</v>
      </c>
      <c r="J121" s="20"/>
      <c r="K121" s="96">
        <f t="shared" si="17"/>
        <v>0</v>
      </c>
      <c r="L121" s="95">
        <v>217668.28999999998</v>
      </c>
      <c r="M121" s="20"/>
      <c r="N121" s="96">
        <f t="shared" si="18"/>
        <v>217668.28999999998</v>
      </c>
      <c r="O121" s="95">
        <v>80089.19</v>
      </c>
      <c r="P121" s="20"/>
      <c r="Q121" s="96">
        <f t="shared" si="19"/>
        <v>80089.19</v>
      </c>
      <c r="R121" s="95">
        <v>128797301.67999813</v>
      </c>
      <c r="S121" s="20"/>
      <c r="T121" s="96">
        <f t="shared" si="20"/>
        <v>128797301.67999813</v>
      </c>
      <c r="U121" s="221">
        <f t="shared" si="27"/>
        <v>0</v>
      </c>
      <c r="W121" s="133" t="s">
        <v>46</v>
      </c>
      <c r="X121" s="114">
        <f t="shared" si="21"/>
        <v>0</v>
      </c>
      <c r="Y121" s="115">
        <f t="shared" si="22"/>
        <v>0</v>
      </c>
      <c r="Z121" s="115">
        <f t="shared" si="23"/>
        <v>0</v>
      </c>
      <c r="AA121" s="115">
        <f t="shared" si="24"/>
        <v>0</v>
      </c>
      <c r="AB121" s="115">
        <f t="shared" si="25"/>
        <v>0</v>
      </c>
      <c r="AC121" s="121">
        <f t="shared" si="26"/>
        <v>0</v>
      </c>
    </row>
    <row r="122" spans="1:29" ht="15.75">
      <c r="A122" s="255"/>
      <c r="B122" s="133" t="s">
        <v>47</v>
      </c>
      <c r="C122" s="95">
        <v>36298235.34000016</v>
      </c>
      <c r="D122" s="20"/>
      <c r="E122" s="96">
        <f t="shared" si="15"/>
        <v>36298235.34000016</v>
      </c>
      <c r="F122" s="95">
        <v>1216982.28</v>
      </c>
      <c r="G122" s="20"/>
      <c r="H122" s="96">
        <f t="shared" si="16"/>
        <v>1216982.28</v>
      </c>
      <c r="I122" s="95">
        <v>0</v>
      </c>
      <c r="J122" s="20"/>
      <c r="K122" s="96">
        <f t="shared" si="17"/>
        <v>0</v>
      </c>
      <c r="L122" s="95">
        <v>18801.079999999998</v>
      </c>
      <c r="M122" s="20"/>
      <c r="N122" s="96">
        <f t="shared" si="18"/>
        <v>18801.079999999998</v>
      </c>
      <c r="O122" s="95">
        <v>17594.59</v>
      </c>
      <c r="P122" s="20"/>
      <c r="Q122" s="96">
        <f t="shared" si="19"/>
        <v>17594.59</v>
      </c>
      <c r="R122" s="95">
        <v>34264332.960000165</v>
      </c>
      <c r="S122" s="20"/>
      <c r="T122" s="96">
        <f t="shared" si="20"/>
        <v>34264332.960000165</v>
      </c>
      <c r="U122" s="221">
        <f t="shared" si="27"/>
        <v>0</v>
      </c>
      <c r="W122" s="133" t="s">
        <v>47</v>
      </c>
      <c r="X122" s="114">
        <f t="shared" si="21"/>
        <v>0</v>
      </c>
      <c r="Y122" s="115">
        <f t="shared" si="22"/>
        <v>0</v>
      </c>
      <c r="Z122" s="115">
        <f t="shared" si="23"/>
        <v>0</v>
      </c>
      <c r="AA122" s="115">
        <f t="shared" si="24"/>
        <v>0</v>
      </c>
      <c r="AB122" s="115">
        <f t="shared" si="25"/>
        <v>0</v>
      </c>
      <c r="AC122" s="121">
        <f t="shared" si="26"/>
        <v>0</v>
      </c>
    </row>
    <row r="123" spans="1:29" ht="15.75">
      <c r="A123" s="255"/>
      <c r="B123" s="133" t="s">
        <v>48</v>
      </c>
      <c r="C123" s="95">
        <v>136398101.28999868</v>
      </c>
      <c r="D123" s="20"/>
      <c r="E123" s="96">
        <f t="shared" si="15"/>
        <v>136398101.28999868</v>
      </c>
      <c r="F123" s="95">
        <v>892401.53000000026</v>
      </c>
      <c r="G123" s="20"/>
      <c r="H123" s="96">
        <f t="shared" si="16"/>
        <v>892401.53000000026</v>
      </c>
      <c r="I123" s="95">
        <v>0</v>
      </c>
      <c r="J123" s="20"/>
      <c r="K123" s="96">
        <f t="shared" si="17"/>
        <v>0</v>
      </c>
      <c r="L123" s="95">
        <v>298685.64</v>
      </c>
      <c r="M123" s="20"/>
      <c r="N123" s="96">
        <f t="shared" si="18"/>
        <v>298685.64</v>
      </c>
      <c r="O123" s="95">
        <v>180055.96</v>
      </c>
      <c r="P123" s="20"/>
      <c r="Q123" s="96">
        <f t="shared" si="19"/>
        <v>180055.96</v>
      </c>
      <c r="R123" s="95">
        <v>133121344.85999867</v>
      </c>
      <c r="S123" s="20"/>
      <c r="T123" s="96">
        <f t="shared" si="20"/>
        <v>133121344.85999867</v>
      </c>
      <c r="U123" s="221">
        <f t="shared" si="27"/>
        <v>0</v>
      </c>
      <c r="W123" s="133" t="s">
        <v>48</v>
      </c>
      <c r="X123" s="114">
        <f t="shared" si="21"/>
        <v>0</v>
      </c>
      <c r="Y123" s="115">
        <f t="shared" si="22"/>
        <v>0</v>
      </c>
      <c r="Z123" s="115">
        <f t="shared" si="23"/>
        <v>0</v>
      </c>
      <c r="AA123" s="115">
        <f t="shared" si="24"/>
        <v>0</v>
      </c>
      <c r="AB123" s="115">
        <f t="shared" si="25"/>
        <v>0</v>
      </c>
      <c r="AC123" s="121">
        <f t="shared" si="26"/>
        <v>0</v>
      </c>
    </row>
    <row r="124" spans="1:29" ht="15.75">
      <c r="A124" s="255"/>
      <c r="B124" s="133" t="s">
        <v>49</v>
      </c>
      <c r="C124" s="95"/>
      <c r="D124" s="20"/>
      <c r="E124" s="96">
        <f t="shared" si="15"/>
        <v>0</v>
      </c>
      <c r="F124" s="95"/>
      <c r="G124" s="20"/>
      <c r="H124" s="96">
        <f t="shared" si="16"/>
        <v>0</v>
      </c>
      <c r="I124" s="95"/>
      <c r="J124" s="20"/>
      <c r="K124" s="96">
        <f t="shared" si="17"/>
        <v>0</v>
      </c>
      <c r="L124" s="95"/>
      <c r="M124" s="20"/>
      <c r="N124" s="96">
        <f t="shared" si="18"/>
        <v>0</v>
      </c>
      <c r="O124" s="95"/>
      <c r="P124" s="20"/>
      <c r="Q124" s="96">
        <f t="shared" si="19"/>
        <v>0</v>
      </c>
      <c r="R124" s="95"/>
      <c r="S124" s="20"/>
      <c r="T124" s="96">
        <f t="shared" si="20"/>
        <v>0</v>
      </c>
      <c r="U124" s="221">
        <f t="shared" si="27"/>
        <v>0</v>
      </c>
      <c r="W124" s="133" t="s">
        <v>49</v>
      </c>
      <c r="X124" s="114">
        <f t="shared" si="21"/>
        <v>0</v>
      </c>
      <c r="Y124" s="115">
        <f t="shared" si="22"/>
        <v>0</v>
      </c>
      <c r="Z124" s="115">
        <f t="shared" si="23"/>
        <v>0</v>
      </c>
      <c r="AA124" s="115">
        <f t="shared" si="24"/>
        <v>0</v>
      </c>
      <c r="AB124" s="115">
        <f t="shared" si="25"/>
        <v>0</v>
      </c>
      <c r="AC124" s="121">
        <f t="shared" si="26"/>
        <v>0</v>
      </c>
    </row>
    <row r="125" spans="1:29" ht="15.75">
      <c r="A125" s="256"/>
      <c r="B125" s="134" t="s">
        <v>50</v>
      </c>
      <c r="C125" s="97">
        <v>114167011.91999991</v>
      </c>
      <c r="D125" s="98"/>
      <c r="E125" s="99">
        <f t="shared" si="15"/>
        <v>114167011.91999991</v>
      </c>
      <c r="F125" s="97">
        <v>2269478.1100000003</v>
      </c>
      <c r="G125" s="98"/>
      <c r="H125" s="99">
        <f t="shared" si="16"/>
        <v>2269478.1100000003</v>
      </c>
      <c r="I125" s="97">
        <v>0</v>
      </c>
      <c r="J125" s="98"/>
      <c r="K125" s="99">
        <f t="shared" si="17"/>
        <v>0</v>
      </c>
      <c r="L125" s="97">
        <v>195119.92999999996</v>
      </c>
      <c r="M125" s="98"/>
      <c r="N125" s="99">
        <f t="shared" si="18"/>
        <v>195119.92999999996</v>
      </c>
      <c r="O125" s="97">
        <v>25745.09</v>
      </c>
      <c r="P125" s="98"/>
      <c r="Q125" s="99">
        <f t="shared" si="19"/>
        <v>25745.09</v>
      </c>
      <c r="R125" s="97">
        <v>110030755.59999989</v>
      </c>
      <c r="S125" s="98"/>
      <c r="T125" s="99">
        <f t="shared" si="20"/>
        <v>110030755.59999989</v>
      </c>
      <c r="U125" s="222">
        <f t="shared" si="27"/>
        <v>0</v>
      </c>
      <c r="W125" s="134" t="s">
        <v>50</v>
      </c>
      <c r="X125" s="118">
        <f t="shared" si="21"/>
        <v>0</v>
      </c>
      <c r="Y125" s="119">
        <f t="shared" si="22"/>
        <v>0</v>
      </c>
      <c r="Z125" s="119">
        <f t="shared" si="23"/>
        <v>0</v>
      </c>
      <c r="AA125" s="119">
        <f t="shared" si="24"/>
        <v>0</v>
      </c>
      <c r="AB125" s="119">
        <f t="shared" si="25"/>
        <v>0</v>
      </c>
      <c r="AC125" s="124">
        <f t="shared" si="26"/>
        <v>0</v>
      </c>
    </row>
    <row r="126" spans="1:29" ht="15.75" customHeight="1">
      <c r="A126" s="254">
        <v>42691</v>
      </c>
      <c r="B126" s="133" t="s">
        <v>42</v>
      </c>
      <c r="C126" s="95">
        <v>62075145.829999313</v>
      </c>
      <c r="D126" s="20"/>
      <c r="E126" s="96">
        <f t="shared" si="15"/>
        <v>62075145.829999313</v>
      </c>
      <c r="F126" s="95">
        <v>503581.65</v>
      </c>
      <c r="G126" s="20"/>
      <c r="H126" s="96">
        <f t="shared" si="16"/>
        <v>503581.65</v>
      </c>
      <c r="I126" s="95">
        <v>0</v>
      </c>
      <c r="J126" s="20"/>
      <c r="K126" s="96">
        <f t="shared" si="17"/>
        <v>0</v>
      </c>
      <c r="L126" s="95">
        <v>145037.31</v>
      </c>
      <c r="M126" s="20"/>
      <c r="N126" s="96">
        <f t="shared" si="18"/>
        <v>145037.31</v>
      </c>
      <c r="O126" s="95">
        <v>727566.16</v>
      </c>
      <c r="P126" s="20"/>
      <c r="Q126" s="96">
        <f t="shared" si="19"/>
        <v>727566.16</v>
      </c>
      <c r="R126" s="95">
        <v>60159592.269999318</v>
      </c>
      <c r="S126" s="20"/>
      <c r="T126" s="96">
        <f t="shared" si="20"/>
        <v>60159592.269999318</v>
      </c>
      <c r="U126" s="221">
        <f t="shared" si="27"/>
        <v>0</v>
      </c>
      <c r="W126" s="132" t="s">
        <v>42</v>
      </c>
      <c r="X126" s="110">
        <f t="shared" si="21"/>
        <v>0</v>
      </c>
      <c r="Y126" s="111">
        <f t="shared" si="22"/>
        <v>0</v>
      </c>
      <c r="Z126" s="111">
        <f t="shared" si="23"/>
        <v>0</v>
      </c>
      <c r="AA126" s="111">
        <f t="shared" si="24"/>
        <v>0</v>
      </c>
      <c r="AB126" s="111">
        <f t="shared" si="25"/>
        <v>0</v>
      </c>
      <c r="AC126" s="123">
        <f t="shared" si="26"/>
        <v>0</v>
      </c>
    </row>
    <row r="127" spans="1:29" ht="15.75">
      <c r="A127" s="255"/>
      <c r="B127" s="133" t="s">
        <v>43</v>
      </c>
      <c r="C127" s="95">
        <v>58459773.480000213</v>
      </c>
      <c r="D127" s="20"/>
      <c r="E127" s="96">
        <f t="shared" si="15"/>
        <v>58459773.480000213</v>
      </c>
      <c r="F127" s="95">
        <v>1730548.3600000006</v>
      </c>
      <c r="G127" s="20"/>
      <c r="H127" s="96">
        <f t="shared" si="16"/>
        <v>1730548.3600000006</v>
      </c>
      <c r="I127" s="95">
        <v>0</v>
      </c>
      <c r="J127" s="20"/>
      <c r="K127" s="96">
        <f t="shared" si="17"/>
        <v>0</v>
      </c>
      <c r="L127" s="95">
        <v>57184.97</v>
      </c>
      <c r="M127" s="20"/>
      <c r="N127" s="96">
        <f t="shared" si="18"/>
        <v>57184.97</v>
      </c>
      <c r="O127" s="95">
        <v>27598.71</v>
      </c>
      <c r="P127" s="20"/>
      <c r="Q127" s="96">
        <f t="shared" si="19"/>
        <v>27598.71</v>
      </c>
      <c r="R127" s="95">
        <v>55746811.220000207</v>
      </c>
      <c r="S127" s="20"/>
      <c r="T127" s="96">
        <f t="shared" si="20"/>
        <v>55746811.220000207</v>
      </c>
      <c r="U127" s="221">
        <f t="shared" si="27"/>
        <v>0</v>
      </c>
      <c r="W127" s="133" t="s">
        <v>43</v>
      </c>
      <c r="X127" s="114">
        <f t="shared" si="21"/>
        <v>0</v>
      </c>
      <c r="Y127" s="115">
        <f t="shared" si="22"/>
        <v>0</v>
      </c>
      <c r="Z127" s="115">
        <f t="shared" si="23"/>
        <v>0</v>
      </c>
      <c r="AA127" s="115">
        <f t="shared" si="24"/>
        <v>0</v>
      </c>
      <c r="AB127" s="115">
        <f t="shared" si="25"/>
        <v>0</v>
      </c>
      <c r="AC127" s="121">
        <f t="shared" si="26"/>
        <v>0</v>
      </c>
    </row>
    <row r="128" spans="1:29" ht="15.75">
      <c r="A128" s="255"/>
      <c r="B128" s="104" t="s">
        <v>44</v>
      </c>
      <c r="C128" s="95">
        <v>113404599.99999443</v>
      </c>
      <c r="D128" s="20"/>
      <c r="E128" s="96">
        <f t="shared" si="15"/>
        <v>113404599.99999443</v>
      </c>
      <c r="F128" s="95">
        <v>445295.93999999994</v>
      </c>
      <c r="G128" s="20"/>
      <c r="H128" s="96">
        <f t="shared" si="16"/>
        <v>445295.93999999994</v>
      </c>
      <c r="I128" s="95">
        <v>0</v>
      </c>
      <c r="J128" s="20"/>
      <c r="K128" s="96">
        <f t="shared" si="17"/>
        <v>0</v>
      </c>
      <c r="L128" s="95">
        <v>362636.64000000025</v>
      </c>
      <c r="M128" s="20"/>
      <c r="N128" s="96">
        <f t="shared" si="18"/>
        <v>362636.64000000025</v>
      </c>
      <c r="O128" s="95">
        <v>316624.94</v>
      </c>
      <c r="P128" s="20"/>
      <c r="Q128" s="96">
        <f t="shared" si="19"/>
        <v>316624.94</v>
      </c>
      <c r="R128" s="95">
        <v>110018393.66999443</v>
      </c>
      <c r="S128" s="20"/>
      <c r="T128" s="96">
        <f t="shared" si="20"/>
        <v>110018393.66999443</v>
      </c>
      <c r="U128" s="221">
        <f t="shared" si="27"/>
        <v>0</v>
      </c>
      <c r="W128" s="104" t="s">
        <v>44</v>
      </c>
      <c r="X128" s="114">
        <f t="shared" si="21"/>
        <v>0</v>
      </c>
      <c r="Y128" s="115">
        <f t="shared" si="22"/>
        <v>0</v>
      </c>
      <c r="Z128" s="115">
        <f t="shared" si="23"/>
        <v>0</v>
      </c>
      <c r="AA128" s="115">
        <f t="shared" si="24"/>
        <v>0</v>
      </c>
      <c r="AB128" s="115">
        <f t="shared" si="25"/>
        <v>0</v>
      </c>
      <c r="AC128" s="121">
        <f t="shared" si="26"/>
        <v>0</v>
      </c>
    </row>
    <row r="129" spans="1:29" ht="15.75">
      <c r="A129" s="255"/>
      <c r="B129" s="133" t="s">
        <v>45</v>
      </c>
      <c r="C129" s="95">
        <v>77799339.539999992</v>
      </c>
      <c r="D129" s="20"/>
      <c r="E129" s="96">
        <f t="shared" si="15"/>
        <v>77799339.539999992</v>
      </c>
      <c r="F129" s="95">
        <v>780519.19000000006</v>
      </c>
      <c r="G129" s="20"/>
      <c r="H129" s="96">
        <f t="shared" si="16"/>
        <v>780519.19000000006</v>
      </c>
      <c r="I129" s="95">
        <v>8620439.7400000039</v>
      </c>
      <c r="J129" s="20"/>
      <c r="K129" s="96">
        <f t="shared" si="17"/>
        <v>8620439.7400000039</v>
      </c>
      <c r="L129" s="95">
        <v>65256.639999999999</v>
      </c>
      <c r="M129" s="20"/>
      <c r="N129" s="96">
        <f t="shared" si="18"/>
        <v>65256.639999999999</v>
      </c>
      <c r="O129" s="95">
        <v>28727.38</v>
      </c>
      <c r="P129" s="20"/>
      <c r="Q129" s="96">
        <f t="shared" si="19"/>
        <v>28727.38</v>
      </c>
      <c r="R129" s="95">
        <v>83522703.229999989</v>
      </c>
      <c r="S129" s="20"/>
      <c r="T129" s="96">
        <f t="shared" si="20"/>
        <v>83522703.229999989</v>
      </c>
      <c r="U129" s="221">
        <f t="shared" si="27"/>
        <v>0</v>
      </c>
      <c r="W129" s="133" t="s">
        <v>45</v>
      </c>
      <c r="X129" s="114">
        <f t="shared" si="21"/>
        <v>0</v>
      </c>
      <c r="Y129" s="115">
        <f t="shared" si="22"/>
        <v>0</v>
      </c>
      <c r="Z129" s="115">
        <f t="shared" si="23"/>
        <v>0</v>
      </c>
      <c r="AA129" s="115">
        <f t="shared" si="24"/>
        <v>0</v>
      </c>
      <c r="AB129" s="115">
        <f t="shared" si="25"/>
        <v>0</v>
      </c>
      <c r="AC129" s="121">
        <f t="shared" si="26"/>
        <v>0</v>
      </c>
    </row>
    <row r="130" spans="1:29" ht="15.75">
      <c r="A130" s="255"/>
      <c r="B130" s="133" t="s">
        <v>46</v>
      </c>
      <c r="C130" s="95">
        <v>128797301.67999813</v>
      </c>
      <c r="D130" s="20"/>
      <c r="E130" s="96">
        <f t="shared" si="15"/>
        <v>128797301.67999813</v>
      </c>
      <c r="F130" s="95">
        <v>539188.85999999987</v>
      </c>
      <c r="G130" s="20"/>
      <c r="H130" s="96">
        <f t="shared" si="16"/>
        <v>539188.85999999987</v>
      </c>
      <c r="I130" s="95">
        <v>4911607.8900000053</v>
      </c>
      <c r="J130" s="20"/>
      <c r="K130" s="96">
        <f t="shared" si="17"/>
        <v>4911607.8900000053</v>
      </c>
      <c r="L130" s="95">
        <v>214757.79000000012</v>
      </c>
      <c r="M130" s="20"/>
      <c r="N130" s="96">
        <f t="shared" si="18"/>
        <v>214757.79000000012</v>
      </c>
      <c r="O130" s="95">
        <v>109223.34</v>
      </c>
      <c r="P130" s="20"/>
      <c r="Q130" s="96">
        <f t="shared" si="19"/>
        <v>109223.34</v>
      </c>
      <c r="R130" s="95">
        <v>130888538.73999813</v>
      </c>
      <c r="S130" s="20"/>
      <c r="T130" s="96">
        <f t="shared" si="20"/>
        <v>130888538.73999813</v>
      </c>
      <c r="U130" s="221">
        <f t="shared" si="27"/>
        <v>0</v>
      </c>
      <c r="W130" s="133" t="s">
        <v>46</v>
      </c>
      <c r="X130" s="114">
        <f t="shared" si="21"/>
        <v>0</v>
      </c>
      <c r="Y130" s="115">
        <f t="shared" si="22"/>
        <v>0</v>
      </c>
      <c r="Z130" s="115">
        <f t="shared" si="23"/>
        <v>0</v>
      </c>
      <c r="AA130" s="115">
        <f t="shared" si="24"/>
        <v>0</v>
      </c>
      <c r="AB130" s="115">
        <f t="shared" si="25"/>
        <v>0</v>
      </c>
      <c r="AC130" s="121">
        <f t="shared" si="26"/>
        <v>0</v>
      </c>
    </row>
    <row r="131" spans="1:29" ht="15.75">
      <c r="A131" s="255"/>
      <c r="B131" s="133" t="s">
        <v>47</v>
      </c>
      <c r="C131" s="95">
        <v>34264332.960000165</v>
      </c>
      <c r="D131" s="20"/>
      <c r="E131" s="96">
        <f t="shared" si="15"/>
        <v>34264332.960000165</v>
      </c>
      <c r="F131" s="95">
        <v>213173.71</v>
      </c>
      <c r="G131" s="20"/>
      <c r="H131" s="96">
        <f t="shared" si="16"/>
        <v>213173.71</v>
      </c>
      <c r="I131" s="95">
        <v>4386284.4399999995</v>
      </c>
      <c r="J131" s="20"/>
      <c r="K131" s="96">
        <f t="shared" si="17"/>
        <v>4386284.4399999995</v>
      </c>
      <c r="L131" s="95">
        <v>70103.63</v>
      </c>
      <c r="M131" s="20"/>
      <c r="N131" s="96">
        <f t="shared" si="18"/>
        <v>70103.63</v>
      </c>
      <c r="O131" s="95">
        <v>4926.84</v>
      </c>
      <c r="P131" s="20"/>
      <c r="Q131" s="96">
        <f t="shared" si="19"/>
        <v>4926.84</v>
      </c>
      <c r="R131" s="95">
        <v>38021970.330000162</v>
      </c>
      <c r="S131" s="20"/>
      <c r="T131" s="96">
        <f t="shared" si="20"/>
        <v>38021970.330000162</v>
      </c>
      <c r="U131" s="221">
        <f t="shared" si="27"/>
        <v>0</v>
      </c>
      <c r="W131" s="133" t="s">
        <v>47</v>
      </c>
      <c r="X131" s="114">
        <f t="shared" si="21"/>
        <v>0</v>
      </c>
      <c r="Y131" s="115">
        <f t="shared" si="22"/>
        <v>0</v>
      </c>
      <c r="Z131" s="115">
        <f t="shared" si="23"/>
        <v>0</v>
      </c>
      <c r="AA131" s="115">
        <f t="shared" si="24"/>
        <v>0</v>
      </c>
      <c r="AB131" s="115">
        <f t="shared" si="25"/>
        <v>0</v>
      </c>
      <c r="AC131" s="121">
        <f t="shared" si="26"/>
        <v>0</v>
      </c>
    </row>
    <row r="132" spans="1:29" ht="15.75">
      <c r="A132" s="255"/>
      <c r="B132" s="133" t="s">
        <v>48</v>
      </c>
      <c r="C132" s="95">
        <v>133121344.85999867</v>
      </c>
      <c r="D132" s="20"/>
      <c r="E132" s="96">
        <f t="shared" si="15"/>
        <v>133121344.85999867</v>
      </c>
      <c r="F132" s="95">
        <v>853866.88000000059</v>
      </c>
      <c r="G132" s="20"/>
      <c r="H132" s="96">
        <f t="shared" si="16"/>
        <v>853866.88000000059</v>
      </c>
      <c r="I132" s="95">
        <v>0</v>
      </c>
      <c r="J132" s="20"/>
      <c r="K132" s="96">
        <f t="shared" si="17"/>
        <v>0</v>
      </c>
      <c r="L132" s="95">
        <v>96972.139999999985</v>
      </c>
      <c r="M132" s="20"/>
      <c r="N132" s="96">
        <f t="shared" si="18"/>
        <v>96972.139999999985</v>
      </c>
      <c r="O132" s="95">
        <v>181414.86000000002</v>
      </c>
      <c r="P132" s="20"/>
      <c r="Q132" s="96">
        <f t="shared" si="19"/>
        <v>181414.86000000002</v>
      </c>
      <c r="R132" s="95">
        <v>130117850.08999866</v>
      </c>
      <c r="S132" s="20"/>
      <c r="T132" s="96">
        <f t="shared" si="20"/>
        <v>130117850.08999866</v>
      </c>
      <c r="U132" s="221">
        <f t="shared" si="27"/>
        <v>0</v>
      </c>
      <c r="W132" s="133" t="s">
        <v>48</v>
      </c>
      <c r="X132" s="114">
        <f t="shared" si="21"/>
        <v>0</v>
      </c>
      <c r="Y132" s="115">
        <f t="shared" si="22"/>
        <v>0</v>
      </c>
      <c r="Z132" s="115">
        <f t="shared" si="23"/>
        <v>0</v>
      </c>
      <c r="AA132" s="115">
        <f t="shared" si="24"/>
        <v>0</v>
      </c>
      <c r="AB132" s="115">
        <f t="shared" si="25"/>
        <v>0</v>
      </c>
      <c r="AC132" s="121">
        <f t="shared" si="26"/>
        <v>0</v>
      </c>
    </row>
    <row r="133" spans="1:29" ht="15.75">
      <c r="A133" s="255"/>
      <c r="B133" s="133" t="s">
        <v>49</v>
      </c>
      <c r="C133" s="95">
        <v>104880712.21999951</v>
      </c>
      <c r="D133" s="20"/>
      <c r="E133" s="96">
        <f t="shared" si="15"/>
        <v>104880712.21999951</v>
      </c>
      <c r="F133" s="95">
        <v>1422126.57</v>
      </c>
      <c r="G133" s="20"/>
      <c r="H133" s="96">
        <f t="shared" si="16"/>
        <v>1422126.57</v>
      </c>
      <c r="I133" s="95">
        <v>6301158.9399999855</v>
      </c>
      <c r="J133" s="20"/>
      <c r="K133" s="96">
        <f t="shared" si="17"/>
        <v>6301158.9399999855</v>
      </c>
      <c r="L133" s="95">
        <v>297595.81</v>
      </c>
      <c r="M133" s="20"/>
      <c r="N133" s="96">
        <f t="shared" si="18"/>
        <v>297595.81</v>
      </c>
      <c r="O133" s="95">
        <v>129929.68000000001</v>
      </c>
      <c r="P133" s="20"/>
      <c r="Q133" s="96">
        <f t="shared" si="19"/>
        <v>129929.68000000001</v>
      </c>
      <c r="R133" s="95">
        <v>107037005.1799995</v>
      </c>
      <c r="S133" s="20"/>
      <c r="T133" s="96">
        <f t="shared" si="20"/>
        <v>107037005.1799995</v>
      </c>
      <c r="U133" s="221">
        <f t="shared" si="27"/>
        <v>0</v>
      </c>
      <c r="W133" s="133" t="s">
        <v>49</v>
      </c>
      <c r="X133" s="114">
        <f t="shared" si="21"/>
        <v>0</v>
      </c>
      <c r="Y133" s="115">
        <f t="shared" si="22"/>
        <v>0</v>
      </c>
      <c r="Z133" s="115">
        <f t="shared" si="23"/>
        <v>0</v>
      </c>
      <c r="AA133" s="115">
        <f t="shared" si="24"/>
        <v>0</v>
      </c>
      <c r="AB133" s="115">
        <f t="shared" si="25"/>
        <v>0</v>
      </c>
      <c r="AC133" s="121">
        <f t="shared" si="26"/>
        <v>0</v>
      </c>
    </row>
    <row r="134" spans="1:29" ht="15.75">
      <c r="A134" s="256"/>
      <c r="B134" s="133" t="s">
        <v>50</v>
      </c>
      <c r="C134" s="95">
        <v>110030755.59999989</v>
      </c>
      <c r="D134" s="20"/>
      <c r="E134" s="96">
        <f t="shared" si="15"/>
        <v>110030755.59999989</v>
      </c>
      <c r="F134" s="95">
        <v>424804.66000000003</v>
      </c>
      <c r="G134" s="20"/>
      <c r="H134" s="96">
        <f t="shared" si="16"/>
        <v>424804.66000000003</v>
      </c>
      <c r="I134" s="95">
        <v>3774756.4799999953</v>
      </c>
      <c r="J134" s="20"/>
      <c r="K134" s="96">
        <f t="shared" si="17"/>
        <v>3774756.4799999953</v>
      </c>
      <c r="L134" s="95">
        <v>184567.77</v>
      </c>
      <c r="M134" s="20"/>
      <c r="N134" s="96">
        <f t="shared" si="18"/>
        <v>184567.77</v>
      </c>
      <c r="O134" s="95">
        <v>914092.78</v>
      </c>
      <c r="P134" s="20"/>
      <c r="Q134" s="96">
        <f t="shared" si="19"/>
        <v>914092.78</v>
      </c>
      <c r="R134" s="95">
        <v>110547174.30999987</v>
      </c>
      <c r="S134" s="20"/>
      <c r="T134" s="96">
        <f t="shared" si="20"/>
        <v>110547174.30999987</v>
      </c>
      <c r="U134" s="221">
        <f t="shared" si="27"/>
        <v>0</v>
      </c>
      <c r="W134" s="134" t="s">
        <v>50</v>
      </c>
      <c r="X134" s="118">
        <f t="shared" si="21"/>
        <v>0</v>
      </c>
      <c r="Y134" s="119">
        <f t="shared" si="22"/>
        <v>0</v>
      </c>
      <c r="Z134" s="119">
        <f t="shared" si="23"/>
        <v>0</v>
      </c>
      <c r="AA134" s="119">
        <f t="shared" si="24"/>
        <v>0</v>
      </c>
      <c r="AB134" s="119">
        <f t="shared" si="25"/>
        <v>0</v>
      </c>
      <c r="AC134" s="124">
        <f t="shared" si="26"/>
        <v>0</v>
      </c>
    </row>
    <row r="135" spans="1:29" ht="15.75" customHeight="1">
      <c r="A135" s="254">
        <v>42632</v>
      </c>
      <c r="B135" s="132" t="s">
        <v>42</v>
      </c>
      <c r="C135" s="92"/>
      <c r="D135" s="93"/>
      <c r="E135" s="94">
        <f t="shared" si="15"/>
        <v>0</v>
      </c>
      <c r="F135" s="92"/>
      <c r="G135" s="101"/>
      <c r="H135" s="94">
        <f t="shared" si="16"/>
        <v>0</v>
      </c>
      <c r="I135" s="92"/>
      <c r="J135" s="93"/>
      <c r="K135" s="94">
        <f t="shared" si="17"/>
        <v>0</v>
      </c>
      <c r="L135" s="92"/>
      <c r="M135" s="93"/>
      <c r="N135" s="94">
        <f t="shared" si="18"/>
        <v>0</v>
      </c>
      <c r="O135" s="92"/>
      <c r="P135" s="93"/>
      <c r="Q135" s="94">
        <f t="shared" si="19"/>
        <v>0</v>
      </c>
      <c r="R135" s="92"/>
      <c r="S135" s="93"/>
      <c r="T135" s="94">
        <f t="shared" si="20"/>
        <v>0</v>
      </c>
      <c r="U135" s="220">
        <f t="shared" si="27"/>
        <v>0</v>
      </c>
      <c r="W135" s="132" t="s">
        <v>42</v>
      </c>
      <c r="X135" s="114">
        <f t="shared" si="21"/>
        <v>0</v>
      </c>
      <c r="Y135" s="115">
        <f t="shared" si="22"/>
        <v>0</v>
      </c>
      <c r="Z135" s="115">
        <f t="shared" si="23"/>
        <v>0</v>
      </c>
      <c r="AA135" s="115">
        <f t="shared" si="24"/>
        <v>0</v>
      </c>
      <c r="AB135" s="115">
        <f t="shared" si="25"/>
        <v>0</v>
      </c>
      <c r="AC135" s="121">
        <f t="shared" si="26"/>
        <v>0</v>
      </c>
    </row>
    <row r="136" spans="1:29" ht="15.75">
      <c r="A136" s="255"/>
      <c r="B136" s="133" t="s">
        <v>43</v>
      </c>
      <c r="C136" s="95"/>
      <c r="D136" s="20"/>
      <c r="E136" s="96">
        <f t="shared" si="15"/>
        <v>0</v>
      </c>
      <c r="F136" s="95"/>
      <c r="G136" s="6"/>
      <c r="H136" s="96">
        <f t="shared" si="16"/>
        <v>0</v>
      </c>
      <c r="I136" s="95"/>
      <c r="J136" s="20"/>
      <c r="K136" s="96">
        <f t="shared" si="17"/>
        <v>0</v>
      </c>
      <c r="L136" s="95"/>
      <c r="M136" s="20"/>
      <c r="N136" s="96">
        <f t="shared" si="18"/>
        <v>0</v>
      </c>
      <c r="O136" s="95"/>
      <c r="P136" s="20"/>
      <c r="Q136" s="96">
        <f t="shared" si="19"/>
        <v>0</v>
      </c>
      <c r="R136" s="95"/>
      <c r="S136" s="20"/>
      <c r="T136" s="96">
        <f t="shared" si="20"/>
        <v>0</v>
      </c>
      <c r="U136" s="221">
        <f t="shared" si="27"/>
        <v>0</v>
      </c>
      <c r="W136" s="133" t="s">
        <v>43</v>
      </c>
      <c r="X136" s="114">
        <f t="shared" si="21"/>
        <v>0</v>
      </c>
      <c r="Y136" s="115">
        <f t="shared" si="22"/>
        <v>0</v>
      </c>
      <c r="Z136" s="115">
        <f t="shared" si="23"/>
        <v>0</v>
      </c>
      <c r="AA136" s="115">
        <f t="shared" si="24"/>
        <v>0</v>
      </c>
      <c r="AB136" s="115">
        <f t="shared" si="25"/>
        <v>0</v>
      </c>
      <c r="AC136" s="121">
        <f t="shared" si="26"/>
        <v>0</v>
      </c>
    </row>
    <row r="137" spans="1:29" ht="15.75">
      <c r="A137" s="255"/>
      <c r="B137" s="104" t="s">
        <v>44</v>
      </c>
      <c r="C137" s="95"/>
      <c r="D137" s="20"/>
      <c r="E137" s="96">
        <f t="shared" ref="E137:E200" si="28">C137-D137</f>
        <v>0</v>
      </c>
      <c r="F137" s="95"/>
      <c r="G137" s="6"/>
      <c r="H137" s="96">
        <f t="shared" ref="H137:H200" si="29">F137-G137</f>
        <v>0</v>
      </c>
      <c r="I137" s="95"/>
      <c r="J137" s="20"/>
      <c r="K137" s="96">
        <f t="shared" ref="K137:K200" si="30">I137-J137</f>
        <v>0</v>
      </c>
      <c r="L137" s="95"/>
      <c r="M137" s="20"/>
      <c r="N137" s="96">
        <f t="shared" ref="N137:N200" si="31">L137-M137</f>
        <v>0</v>
      </c>
      <c r="O137" s="95"/>
      <c r="P137" s="20"/>
      <c r="Q137" s="96">
        <f t="shared" ref="Q137:Q200" si="32">O137-P137</f>
        <v>0</v>
      </c>
      <c r="R137" s="95"/>
      <c r="S137" s="20"/>
      <c r="T137" s="96">
        <f t="shared" si="20"/>
        <v>0</v>
      </c>
      <c r="U137" s="221">
        <f t="shared" si="27"/>
        <v>0</v>
      </c>
      <c r="W137" s="104" t="s">
        <v>44</v>
      </c>
      <c r="X137" s="114">
        <f t="shared" si="21"/>
        <v>0</v>
      </c>
      <c r="Y137" s="115">
        <f t="shared" si="22"/>
        <v>0</v>
      </c>
      <c r="Z137" s="115">
        <f t="shared" si="23"/>
        <v>0</v>
      </c>
      <c r="AA137" s="115">
        <f t="shared" si="24"/>
        <v>0</v>
      </c>
      <c r="AB137" s="115">
        <f t="shared" si="25"/>
        <v>0</v>
      </c>
      <c r="AC137" s="121">
        <f t="shared" si="26"/>
        <v>0</v>
      </c>
    </row>
    <row r="138" spans="1:29" ht="15.75">
      <c r="A138" s="255"/>
      <c r="B138" s="133" t="s">
        <v>45</v>
      </c>
      <c r="C138" s="95">
        <v>83522703.229999989</v>
      </c>
      <c r="D138" s="20"/>
      <c r="E138" s="96">
        <f t="shared" si="28"/>
        <v>83522703.229999989</v>
      </c>
      <c r="F138" s="95">
        <v>0</v>
      </c>
      <c r="G138" s="6"/>
      <c r="H138" s="96">
        <f t="shared" si="29"/>
        <v>0</v>
      </c>
      <c r="I138" s="95">
        <v>0</v>
      </c>
      <c r="J138" s="20"/>
      <c r="K138" s="96">
        <f t="shared" si="30"/>
        <v>0</v>
      </c>
      <c r="L138" s="95">
        <v>26480.71</v>
      </c>
      <c r="M138" s="20"/>
      <c r="N138" s="96">
        <f t="shared" si="31"/>
        <v>26480.71</v>
      </c>
      <c r="O138" s="95">
        <v>521.21</v>
      </c>
      <c r="P138" s="20"/>
      <c r="Q138" s="96">
        <f t="shared" si="32"/>
        <v>521.21</v>
      </c>
      <c r="R138" s="95">
        <v>82519916.289999992</v>
      </c>
      <c r="S138" s="20"/>
      <c r="T138" s="96">
        <f t="shared" ref="T138:T201" si="33">R138-S138</f>
        <v>82519916.289999992</v>
      </c>
      <c r="U138" s="221">
        <f t="shared" si="27"/>
        <v>0</v>
      </c>
      <c r="W138" s="133" t="s">
        <v>45</v>
      </c>
      <c r="X138" s="114">
        <f t="shared" ref="X138:X201" si="34">+IF(AND(C138&lt;&gt;0,D138&lt;&gt;0,OR(E138&gt;100,E138&lt;-100)),1,0)</f>
        <v>0</v>
      </c>
      <c r="Y138" s="115">
        <f t="shared" ref="Y138:Y201" si="35">+IF(AND(F138&lt;&gt;0,G138&lt;&gt;0,OR(H138&gt;100,H138&lt;-100)),1,0)</f>
        <v>0</v>
      </c>
      <c r="Z138" s="115">
        <f t="shared" ref="Z138:Z201" si="36">+IF(AND(I138&lt;&gt;0,J138&lt;&gt;0,OR(K138&gt;100,K138&lt;-100)),1,0)</f>
        <v>0</v>
      </c>
      <c r="AA138" s="115">
        <f t="shared" ref="AA138:AA201" si="37">+IF(AND(L138&lt;&gt;0,M138&lt;&gt;0,OR(N138&gt;100,N138&lt;-100)),1,0)</f>
        <v>0</v>
      </c>
      <c r="AB138" s="115">
        <f t="shared" ref="AB138:AB201" si="38">+IF(AND(O138&lt;&gt;0,P138&lt;&gt;0,OR(Q138&gt;100,Q138&lt;-100)),1,0)</f>
        <v>0</v>
      </c>
      <c r="AC138" s="121">
        <f t="shared" ref="AC138:AC201" si="39">+IF(AND(R138&lt;&gt;0,S138&lt;&gt;0,OR(T138&gt;100,T138&lt;-100)),1,0)</f>
        <v>0</v>
      </c>
    </row>
    <row r="139" spans="1:29" ht="15.75">
      <c r="A139" s="255"/>
      <c r="B139" s="133" t="s">
        <v>46</v>
      </c>
      <c r="C139" s="95">
        <v>130888538.73999813</v>
      </c>
      <c r="D139" s="20"/>
      <c r="E139" s="96">
        <f t="shared" si="28"/>
        <v>130888538.73999813</v>
      </c>
      <c r="F139" s="95">
        <v>0</v>
      </c>
      <c r="G139" s="6"/>
      <c r="H139" s="96">
        <f t="shared" si="29"/>
        <v>0</v>
      </c>
      <c r="I139" s="95">
        <v>0</v>
      </c>
      <c r="J139" s="20"/>
      <c r="K139" s="96">
        <f t="shared" si="30"/>
        <v>0</v>
      </c>
      <c r="L139" s="95">
        <v>96746.61</v>
      </c>
      <c r="M139" s="20"/>
      <c r="N139" s="96">
        <f t="shared" si="31"/>
        <v>96746.61</v>
      </c>
      <c r="O139" s="95">
        <v>85801.03</v>
      </c>
      <c r="P139" s="20"/>
      <c r="Q139" s="96">
        <f t="shared" si="32"/>
        <v>85801.03</v>
      </c>
      <c r="R139" s="95">
        <v>125425346.87999813</v>
      </c>
      <c r="S139" s="20"/>
      <c r="T139" s="96">
        <f t="shared" si="33"/>
        <v>125425346.87999813</v>
      </c>
      <c r="U139" s="221">
        <f t="shared" si="27"/>
        <v>0</v>
      </c>
      <c r="W139" s="133" t="s">
        <v>46</v>
      </c>
      <c r="X139" s="114">
        <f t="shared" si="34"/>
        <v>0</v>
      </c>
      <c r="Y139" s="115">
        <f t="shared" si="35"/>
        <v>0</v>
      </c>
      <c r="Z139" s="115">
        <f t="shared" si="36"/>
        <v>0</v>
      </c>
      <c r="AA139" s="115">
        <f t="shared" si="37"/>
        <v>0</v>
      </c>
      <c r="AB139" s="115">
        <f t="shared" si="38"/>
        <v>0</v>
      </c>
      <c r="AC139" s="121">
        <f t="shared" si="39"/>
        <v>0</v>
      </c>
    </row>
    <row r="140" spans="1:29" ht="15.75">
      <c r="A140" s="255"/>
      <c r="B140" s="133" t="s">
        <v>47</v>
      </c>
      <c r="C140" s="95"/>
      <c r="D140" s="20"/>
      <c r="E140" s="96">
        <f t="shared" si="28"/>
        <v>0</v>
      </c>
      <c r="F140" s="95"/>
      <c r="G140" s="6"/>
      <c r="H140" s="96">
        <f t="shared" si="29"/>
        <v>0</v>
      </c>
      <c r="I140" s="95"/>
      <c r="J140" s="20"/>
      <c r="K140" s="96">
        <f t="shared" si="30"/>
        <v>0</v>
      </c>
      <c r="L140" s="95"/>
      <c r="M140" s="20"/>
      <c r="N140" s="96">
        <f t="shared" si="31"/>
        <v>0</v>
      </c>
      <c r="O140" s="95"/>
      <c r="P140" s="20"/>
      <c r="Q140" s="96">
        <f t="shared" si="32"/>
        <v>0</v>
      </c>
      <c r="R140" s="95"/>
      <c r="S140" s="20"/>
      <c r="T140" s="96">
        <f t="shared" si="33"/>
        <v>0</v>
      </c>
      <c r="U140" s="221">
        <f t="shared" si="27"/>
        <v>0</v>
      </c>
      <c r="W140" s="133" t="s">
        <v>47</v>
      </c>
      <c r="X140" s="114">
        <f t="shared" si="34"/>
        <v>0</v>
      </c>
      <c r="Y140" s="115">
        <f t="shared" si="35"/>
        <v>0</v>
      </c>
      <c r="Z140" s="115">
        <f t="shared" si="36"/>
        <v>0</v>
      </c>
      <c r="AA140" s="115">
        <f t="shared" si="37"/>
        <v>0</v>
      </c>
      <c r="AB140" s="115">
        <f t="shared" si="38"/>
        <v>0</v>
      </c>
      <c r="AC140" s="121">
        <f t="shared" si="39"/>
        <v>0</v>
      </c>
    </row>
    <row r="141" spans="1:29" ht="15.75">
      <c r="A141" s="255"/>
      <c r="B141" s="133" t="s">
        <v>48</v>
      </c>
      <c r="C141" s="95"/>
      <c r="D141" s="20"/>
      <c r="E141" s="96">
        <f t="shared" si="28"/>
        <v>0</v>
      </c>
      <c r="F141" s="95"/>
      <c r="G141" s="6"/>
      <c r="H141" s="96">
        <f t="shared" si="29"/>
        <v>0</v>
      </c>
      <c r="I141" s="95"/>
      <c r="J141" s="20"/>
      <c r="K141" s="96">
        <f t="shared" si="30"/>
        <v>0</v>
      </c>
      <c r="L141" s="95"/>
      <c r="M141" s="20"/>
      <c r="N141" s="96">
        <f t="shared" si="31"/>
        <v>0</v>
      </c>
      <c r="O141" s="95"/>
      <c r="P141" s="20"/>
      <c r="Q141" s="96">
        <f t="shared" si="32"/>
        <v>0</v>
      </c>
      <c r="R141" s="95"/>
      <c r="S141" s="20"/>
      <c r="T141" s="96">
        <f t="shared" si="33"/>
        <v>0</v>
      </c>
      <c r="U141" s="221">
        <f t="shared" si="27"/>
        <v>0</v>
      </c>
      <c r="W141" s="133" t="s">
        <v>48</v>
      </c>
      <c r="X141" s="114">
        <f t="shared" si="34"/>
        <v>0</v>
      </c>
      <c r="Y141" s="115">
        <f t="shared" si="35"/>
        <v>0</v>
      </c>
      <c r="Z141" s="115">
        <f t="shared" si="36"/>
        <v>0</v>
      </c>
      <c r="AA141" s="115">
        <f t="shared" si="37"/>
        <v>0</v>
      </c>
      <c r="AB141" s="115">
        <f t="shared" si="38"/>
        <v>0</v>
      </c>
      <c r="AC141" s="121">
        <f t="shared" si="39"/>
        <v>0</v>
      </c>
    </row>
    <row r="142" spans="1:29" ht="15.75">
      <c r="A142" s="255"/>
      <c r="B142" s="133" t="s">
        <v>49</v>
      </c>
      <c r="C142" s="95"/>
      <c r="D142" s="20"/>
      <c r="E142" s="96">
        <f t="shared" si="28"/>
        <v>0</v>
      </c>
      <c r="F142" s="95"/>
      <c r="G142" s="6"/>
      <c r="H142" s="96">
        <f t="shared" si="29"/>
        <v>0</v>
      </c>
      <c r="I142" s="95"/>
      <c r="J142" s="20"/>
      <c r="K142" s="96">
        <f t="shared" si="30"/>
        <v>0</v>
      </c>
      <c r="L142" s="95"/>
      <c r="M142" s="20"/>
      <c r="N142" s="96">
        <f t="shared" si="31"/>
        <v>0</v>
      </c>
      <c r="O142" s="95"/>
      <c r="P142" s="20"/>
      <c r="Q142" s="96">
        <f t="shared" si="32"/>
        <v>0</v>
      </c>
      <c r="R142" s="95"/>
      <c r="S142" s="20"/>
      <c r="T142" s="96">
        <f t="shared" si="33"/>
        <v>0</v>
      </c>
      <c r="U142" s="221">
        <f t="shared" si="27"/>
        <v>0</v>
      </c>
      <c r="W142" s="133" t="s">
        <v>49</v>
      </c>
      <c r="X142" s="114">
        <f t="shared" si="34"/>
        <v>0</v>
      </c>
      <c r="Y142" s="115">
        <f t="shared" si="35"/>
        <v>0</v>
      </c>
      <c r="Z142" s="115">
        <f t="shared" si="36"/>
        <v>0</v>
      </c>
      <c r="AA142" s="115">
        <f t="shared" si="37"/>
        <v>0</v>
      </c>
      <c r="AB142" s="115">
        <f t="shared" si="38"/>
        <v>0</v>
      </c>
      <c r="AC142" s="121">
        <f t="shared" si="39"/>
        <v>0</v>
      </c>
    </row>
    <row r="143" spans="1:29" ht="15.75">
      <c r="A143" s="256"/>
      <c r="B143" s="134" t="s">
        <v>50</v>
      </c>
      <c r="C143" s="97">
        <v>110547174.30999987</v>
      </c>
      <c r="D143" s="98"/>
      <c r="E143" s="99">
        <f t="shared" si="28"/>
        <v>110547174.30999987</v>
      </c>
      <c r="F143" s="97">
        <v>0</v>
      </c>
      <c r="G143" s="103"/>
      <c r="H143" s="99">
        <f t="shared" si="29"/>
        <v>0</v>
      </c>
      <c r="I143" s="97">
        <v>6503611.3599999854</v>
      </c>
      <c r="J143" s="98"/>
      <c r="K143" s="99">
        <f t="shared" si="30"/>
        <v>6503611.3599999854</v>
      </c>
      <c r="L143" s="97">
        <v>588059.22</v>
      </c>
      <c r="M143" s="98"/>
      <c r="N143" s="99">
        <f t="shared" si="31"/>
        <v>588059.22</v>
      </c>
      <c r="O143" s="97">
        <v>596709.34</v>
      </c>
      <c r="P143" s="98"/>
      <c r="Q143" s="99">
        <f t="shared" si="32"/>
        <v>596709.34</v>
      </c>
      <c r="R143" s="97">
        <v>111576194.13999985</v>
      </c>
      <c r="S143" s="98"/>
      <c r="T143" s="99">
        <f t="shared" si="33"/>
        <v>111576194.13999985</v>
      </c>
      <c r="U143" s="222">
        <f t="shared" si="27"/>
        <v>0</v>
      </c>
      <c r="W143" s="134" t="s">
        <v>50</v>
      </c>
      <c r="X143" s="118">
        <f t="shared" si="34"/>
        <v>0</v>
      </c>
      <c r="Y143" s="119">
        <f t="shared" si="35"/>
        <v>0</v>
      </c>
      <c r="Z143" s="119">
        <f t="shared" si="36"/>
        <v>0</v>
      </c>
      <c r="AA143" s="119">
        <f t="shared" si="37"/>
        <v>0</v>
      </c>
      <c r="AB143" s="119">
        <f t="shared" si="38"/>
        <v>0</v>
      </c>
      <c r="AC143" s="124">
        <f t="shared" si="39"/>
        <v>0</v>
      </c>
    </row>
    <row r="144" spans="1:29" ht="15.75" customHeight="1">
      <c r="A144" s="254">
        <v>42633</v>
      </c>
      <c r="B144" s="133" t="s">
        <v>42</v>
      </c>
      <c r="C144" s="95">
        <v>60159592.269999318</v>
      </c>
      <c r="D144" s="20"/>
      <c r="E144" s="96">
        <f t="shared" si="28"/>
        <v>60159592.269999318</v>
      </c>
      <c r="F144" s="95">
        <v>653108.65999999992</v>
      </c>
      <c r="G144" s="20"/>
      <c r="H144" s="96">
        <f t="shared" si="29"/>
        <v>653108.65999999992</v>
      </c>
      <c r="I144" s="95">
        <v>2376778.4599999962</v>
      </c>
      <c r="J144" s="20"/>
      <c r="K144" s="96">
        <f t="shared" si="30"/>
        <v>2376778.4599999962</v>
      </c>
      <c r="L144" s="95">
        <v>98114.62</v>
      </c>
      <c r="M144" s="20"/>
      <c r="N144" s="96">
        <f t="shared" si="31"/>
        <v>98114.62</v>
      </c>
      <c r="O144" s="95">
        <v>140381.16</v>
      </c>
      <c r="P144" s="20"/>
      <c r="Q144" s="96">
        <f t="shared" si="32"/>
        <v>140381.16</v>
      </c>
      <c r="R144" s="95">
        <v>60353798.269999295</v>
      </c>
      <c r="S144" s="20"/>
      <c r="T144" s="96">
        <f t="shared" si="33"/>
        <v>60353798.269999295</v>
      </c>
      <c r="U144" s="221">
        <f t="shared" si="27"/>
        <v>0</v>
      </c>
      <c r="W144" s="132" t="s">
        <v>42</v>
      </c>
      <c r="X144" s="110">
        <f t="shared" si="34"/>
        <v>0</v>
      </c>
      <c r="Y144" s="111">
        <f t="shared" si="35"/>
        <v>0</v>
      </c>
      <c r="Z144" s="111">
        <f t="shared" si="36"/>
        <v>0</v>
      </c>
      <c r="AA144" s="111">
        <f t="shared" si="37"/>
        <v>0</v>
      </c>
      <c r="AB144" s="111">
        <f t="shared" si="38"/>
        <v>0</v>
      </c>
      <c r="AC144" s="123">
        <f t="shared" si="39"/>
        <v>0</v>
      </c>
    </row>
    <row r="145" spans="1:29" ht="15.75">
      <c r="A145" s="255"/>
      <c r="B145" s="133" t="s">
        <v>43</v>
      </c>
      <c r="C145" s="95">
        <v>55746811.220000207</v>
      </c>
      <c r="D145" s="20"/>
      <c r="E145" s="96">
        <f t="shared" si="28"/>
        <v>55746811.220000207</v>
      </c>
      <c r="F145" s="95">
        <v>0</v>
      </c>
      <c r="G145" s="20"/>
      <c r="H145" s="96">
        <f t="shared" si="29"/>
        <v>0</v>
      </c>
      <c r="I145" s="95">
        <v>1964644.9599999997</v>
      </c>
      <c r="J145" s="20"/>
      <c r="K145" s="96">
        <f t="shared" si="30"/>
        <v>1964644.9599999997</v>
      </c>
      <c r="L145" s="95">
        <v>215914.99</v>
      </c>
      <c r="M145" s="20"/>
      <c r="N145" s="96">
        <f t="shared" si="31"/>
        <v>215914.99</v>
      </c>
      <c r="O145" s="95">
        <v>180248.30999999997</v>
      </c>
      <c r="P145" s="20"/>
      <c r="Q145" s="96">
        <f t="shared" si="32"/>
        <v>180248.30999999997</v>
      </c>
      <c r="R145" s="95">
        <v>56281718.470000207</v>
      </c>
      <c r="S145" s="20"/>
      <c r="T145" s="96">
        <f t="shared" si="33"/>
        <v>56281718.470000207</v>
      </c>
      <c r="U145" s="221">
        <f t="shared" si="27"/>
        <v>0</v>
      </c>
      <c r="W145" s="133" t="s">
        <v>43</v>
      </c>
      <c r="X145" s="114">
        <f t="shared" si="34"/>
        <v>0</v>
      </c>
      <c r="Y145" s="115">
        <f t="shared" si="35"/>
        <v>0</v>
      </c>
      <c r="Z145" s="115">
        <f t="shared" si="36"/>
        <v>0</v>
      </c>
      <c r="AA145" s="115">
        <f t="shared" si="37"/>
        <v>0</v>
      </c>
      <c r="AB145" s="115">
        <f t="shared" si="38"/>
        <v>0</v>
      </c>
      <c r="AC145" s="121">
        <f t="shared" si="39"/>
        <v>0</v>
      </c>
    </row>
    <row r="146" spans="1:29" ht="15.75">
      <c r="A146" s="255"/>
      <c r="B146" s="104" t="s">
        <v>44</v>
      </c>
      <c r="C146" s="95">
        <v>110018393.66999443</v>
      </c>
      <c r="D146" s="20"/>
      <c r="E146" s="96">
        <f t="shared" si="28"/>
        <v>110018393.66999443</v>
      </c>
      <c r="F146" s="95">
        <v>441837.38</v>
      </c>
      <c r="G146" s="20"/>
      <c r="H146" s="96">
        <f t="shared" si="29"/>
        <v>441837.38</v>
      </c>
      <c r="I146" s="95">
        <v>6224984.8599999985</v>
      </c>
      <c r="J146" s="20"/>
      <c r="K146" s="96">
        <f t="shared" si="30"/>
        <v>6224984.8599999985</v>
      </c>
      <c r="L146" s="95">
        <v>1130114.93</v>
      </c>
      <c r="M146" s="20"/>
      <c r="N146" s="96">
        <f t="shared" si="31"/>
        <v>1130114.93</v>
      </c>
      <c r="O146" s="95">
        <v>1049413.04</v>
      </c>
      <c r="P146" s="20"/>
      <c r="Q146" s="96">
        <f t="shared" si="32"/>
        <v>1049413.04</v>
      </c>
      <c r="R146" s="95">
        <v>110167533.42999443</v>
      </c>
      <c r="S146" s="20"/>
      <c r="T146" s="96">
        <f t="shared" si="33"/>
        <v>110167533.42999443</v>
      </c>
      <c r="U146" s="221">
        <f t="shared" si="27"/>
        <v>0</v>
      </c>
      <c r="W146" s="104" t="s">
        <v>44</v>
      </c>
      <c r="X146" s="114">
        <f t="shared" si="34"/>
        <v>0</v>
      </c>
      <c r="Y146" s="115">
        <f t="shared" si="35"/>
        <v>0</v>
      </c>
      <c r="Z146" s="115">
        <f t="shared" si="36"/>
        <v>0</v>
      </c>
      <c r="AA146" s="115">
        <f t="shared" si="37"/>
        <v>0</v>
      </c>
      <c r="AB146" s="115">
        <f t="shared" si="38"/>
        <v>0</v>
      </c>
      <c r="AC146" s="121">
        <f t="shared" si="39"/>
        <v>0</v>
      </c>
    </row>
    <row r="147" spans="1:29" ht="15.75">
      <c r="A147" s="255"/>
      <c r="B147" s="133" t="s">
        <v>45</v>
      </c>
      <c r="C147" s="95">
        <v>82519916.289999992</v>
      </c>
      <c r="D147" s="20"/>
      <c r="E147" s="96">
        <f t="shared" si="28"/>
        <v>82519916.289999992</v>
      </c>
      <c r="F147" s="95">
        <v>816273.00000000047</v>
      </c>
      <c r="G147" s="20"/>
      <c r="H147" s="96">
        <f t="shared" si="29"/>
        <v>816273.00000000047</v>
      </c>
      <c r="I147" s="95">
        <v>4250394.450000002</v>
      </c>
      <c r="J147" s="20"/>
      <c r="K147" s="96">
        <f t="shared" si="30"/>
        <v>4250394.450000002</v>
      </c>
      <c r="L147" s="95">
        <v>81872.92</v>
      </c>
      <c r="M147" s="20"/>
      <c r="N147" s="96">
        <f t="shared" si="31"/>
        <v>81872.92</v>
      </c>
      <c r="O147" s="95">
        <v>31453.77</v>
      </c>
      <c r="P147" s="20"/>
      <c r="Q147" s="96">
        <f t="shared" si="32"/>
        <v>31453.77</v>
      </c>
      <c r="R147" s="95">
        <v>83314820.010000005</v>
      </c>
      <c r="S147" s="20"/>
      <c r="T147" s="96">
        <f t="shared" si="33"/>
        <v>83314820.010000005</v>
      </c>
      <c r="U147" s="221">
        <f t="shared" ref="U147:U210" si="40">IF(D147=0,0,1)</f>
        <v>0</v>
      </c>
      <c r="W147" s="133" t="s">
        <v>45</v>
      </c>
      <c r="X147" s="114">
        <f t="shared" si="34"/>
        <v>0</v>
      </c>
      <c r="Y147" s="115">
        <f t="shared" si="35"/>
        <v>0</v>
      </c>
      <c r="Z147" s="115">
        <f t="shared" si="36"/>
        <v>0</v>
      </c>
      <c r="AA147" s="115">
        <f t="shared" si="37"/>
        <v>0</v>
      </c>
      <c r="AB147" s="115">
        <f t="shared" si="38"/>
        <v>0</v>
      </c>
      <c r="AC147" s="121">
        <f t="shared" si="39"/>
        <v>0</v>
      </c>
    </row>
    <row r="148" spans="1:29" ht="15.75">
      <c r="A148" s="255"/>
      <c r="B148" s="133" t="s">
        <v>46</v>
      </c>
      <c r="C148" s="95">
        <v>125425346.87999813</v>
      </c>
      <c r="D148" s="20"/>
      <c r="E148" s="96">
        <f t="shared" si="28"/>
        <v>125425346.87999813</v>
      </c>
      <c r="F148" s="95">
        <v>876105.35999999975</v>
      </c>
      <c r="G148" s="20"/>
      <c r="H148" s="96">
        <f t="shared" si="29"/>
        <v>876105.35999999975</v>
      </c>
      <c r="I148" s="95">
        <v>3918642.7200000072</v>
      </c>
      <c r="J148" s="20"/>
      <c r="K148" s="96">
        <f t="shared" si="30"/>
        <v>3918642.7200000072</v>
      </c>
      <c r="L148" s="95">
        <v>448528.25999999995</v>
      </c>
      <c r="M148" s="20"/>
      <c r="N148" s="96">
        <f t="shared" si="31"/>
        <v>448528.25999999995</v>
      </c>
      <c r="O148" s="95">
        <v>290940.68</v>
      </c>
      <c r="P148" s="20"/>
      <c r="Q148" s="96">
        <f t="shared" si="32"/>
        <v>290940.68</v>
      </c>
      <c r="R148" s="95">
        <v>123533903.73999815</v>
      </c>
      <c r="S148" s="20"/>
      <c r="T148" s="96">
        <f t="shared" si="33"/>
        <v>123533903.73999815</v>
      </c>
      <c r="U148" s="221">
        <f t="shared" si="40"/>
        <v>0</v>
      </c>
      <c r="W148" s="133" t="s">
        <v>46</v>
      </c>
      <c r="X148" s="114">
        <f t="shared" si="34"/>
        <v>0</v>
      </c>
      <c r="Y148" s="115">
        <f t="shared" si="35"/>
        <v>0</v>
      </c>
      <c r="Z148" s="115">
        <f t="shared" si="36"/>
        <v>0</v>
      </c>
      <c r="AA148" s="115">
        <f t="shared" si="37"/>
        <v>0</v>
      </c>
      <c r="AB148" s="115">
        <f t="shared" si="38"/>
        <v>0</v>
      </c>
      <c r="AC148" s="121">
        <f t="shared" si="39"/>
        <v>0</v>
      </c>
    </row>
    <row r="149" spans="1:29" ht="15.75">
      <c r="A149" s="255"/>
      <c r="B149" s="133" t="s">
        <v>47</v>
      </c>
      <c r="C149" s="95">
        <v>38021970.330000162</v>
      </c>
      <c r="D149" s="20"/>
      <c r="E149" s="96">
        <f t="shared" si="28"/>
        <v>38021970.330000162</v>
      </c>
      <c r="F149" s="95">
        <v>500348.12</v>
      </c>
      <c r="G149" s="20"/>
      <c r="H149" s="96">
        <f t="shared" si="29"/>
        <v>500348.12</v>
      </c>
      <c r="I149" s="95">
        <v>0</v>
      </c>
      <c r="J149" s="20"/>
      <c r="K149" s="96">
        <f t="shared" si="30"/>
        <v>0</v>
      </c>
      <c r="L149" s="95">
        <v>131865.74</v>
      </c>
      <c r="M149" s="20"/>
      <c r="N149" s="96">
        <f t="shared" si="31"/>
        <v>131865.74</v>
      </c>
      <c r="O149" s="95">
        <v>108403.32</v>
      </c>
      <c r="P149" s="20"/>
      <c r="Q149" s="96">
        <f t="shared" si="32"/>
        <v>108403.32</v>
      </c>
      <c r="R149" s="95">
        <v>35323765.470000163</v>
      </c>
      <c r="S149" s="20"/>
      <c r="T149" s="96">
        <f t="shared" si="33"/>
        <v>35323765.470000163</v>
      </c>
      <c r="U149" s="221">
        <f t="shared" si="40"/>
        <v>0</v>
      </c>
      <c r="W149" s="133" t="s">
        <v>47</v>
      </c>
      <c r="X149" s="114">
        <f t="shared" si="34"/>
        <v>0</v>
      </c>
      <c r="Y149" s="115">
        <f t="shared" si="35"/>
        <v>0</v>
      </c>
      <c r="Z149" s="115">
        <f t="shared" si="36"/>
        <v>0</v>
      </c>
      <c r="AA149" s="115">
        <f t="shared" si="37"/>
        <v>0</v>
      </c>
      <c r="AB149" s="115">
        <f t="shared" si="38"/>
        <v>0</v>
      </c>
      <c r="AC149" s="121">
        <f t="shared" si="39"/>
        <v>0</v>
      </c>
    </row>
    <row r="150" spans="1:29" ht="15.75">
      <c r="A150" s="255"/>
      <c r="B150" s="133" t="s">
        <v>48</v>
      </c>
      <c r="C150" s="95">
        <v>130117850.08999866</v>
      </c>
      <c r="D150" s="20"/>
      <c r="E150" s="96">
        <f t="shared" si="28"/>
        <v>130117850.08999866</v>
      </c>
      <c r="F150" s="95">
        <v>1100588.7600000005</v>
      </c>
      <c r="G150" s="20"/>
      <c r="H150" s="96">
        <f t="shared" si="29"/>
        <v>1100588.7600000005</v>
      </c>
      <c r="I150" s="95">
        <v>10243991.829999996</v>
      </c>
      <c r="J150" s="20"/>
      <c r="K150" s="96">
        <f t="shared" si="30"/>
        <v>10243991.829999996</v>
      </c>
      <c r="L150" s="95">
        <v>212200.93999999997</v>
      </c>
      <c r="M150" s="20"/>
      <c r="N150" s="96">
        <f t="shared" si="31"/>
        <v>212200.93999999997</v>
      </c>
      <c r="O150" s="95">
        <v>255941.36000000013</v>
      </c>
      <c r="P150" s="20"/>
      <c r="Q150" s="96">
        <f t="shared" si="32"/>
        <v>255941.36000000013</v>
      </c>
      <c r="R150" s="95">
        <v>135320804.88999867</v>
      </c>
      <c r="S150" s="20"/>
      <c r="T150" s="96">
        <f t="shared" si="33"/>
        <v>135320804.88999867</v>
      </c>
      <c r="U150" s="221">
        <f t="shared" si="40"/>
        <v>0</v>
      </c>
      <c r="W150" s="133" t="s">
        <v>48</v>
      </c>
      <c r="X150" s="114">
        <f t="shared" si="34"/>
        <v>0</v>
      </c>
      <c r="Y150" s="115">
        <f t="shared" si="35"/>
        <v>0</v>
      </c>
      <c r="Z150" s="115">
        <f t="shared" si="36"/>
        <v>0</v>
      </c>
      <c r="AA150" s="115">
        <f t="shared" si="37"/>
        <v>0</v>
      </c>
      <c r="AB150" s="115">
        <f t="shared" si="38"/>
        <v>0</v>
      </c>
      <c r="AC150" s="121">
        <f t="shared" si="39"/>
        <v>0</v>
      </c>
    </row>
    <row r="151" spans="1:29" ht="15.75">
      <c r="A151" s="255"/>
      <c r="B151" s="133" t="s">
        <v>49</v>
      </c>
      <c r="C151" s="95">
        <v>107037005.1799995</v>
      </c>
      <c r="D151" s="20"/>
      <c r="E151" s="96">
        <f t="shared" si="28"/>
        <v>107037005.1799995</v>
      </c>
      <c r="F151" s="95">
        <v>1900798.110000001</v>
      </c>
      <c r="G151" s="20"/>
      <c r="H151" s="96">
        <f t="shared" si="29"/>
        <v>1900798.110000001</v>
      </c>
      <c r="I151" s="95">
        <v>6598033.3500000099</v>
      </c>
      <c r="J151" s="20"/>
      <c r="K151" s="96">
        <f t="shared" si="30"/>
        <v>6598033.3500000099</v>
      </c>
      <c r="L151" s="95">
        <v>397959.72000000003</v>
      </c>
      <c r="M151" s="20"/>
      <c r="N151" s="96">
        <f t="shared" si="31"/>
        <v>397959.72000000003</v>
      </c>
      <c r="O151" s="95">
        <v>218807.39</v>
      </c>
      <c r="P151" s="20"/>
      <c r="Q151" s="96">
        <f t="shared" si="32"/>
        <v>218807.39</v>
      </c>
      <c r="R151" s="95">
        <v>108396989.60999952</v>
      </c>
      <c r="S151" s="20"/>
      <c r="T151" s="96">
        <f t="shared" si="33"/>
        <v>108396989.60999952</v>
      </c>
      <c r="U151" s="221">
        <f t="shared" si="40"/>
        <v>0</v>
      </c>
      <c r="W151" s="133" t="s">
        <v>49</v>
      </c>
      <c r="X151" s="114">
        <f t="shared" si="34"/>
        <v>0</v>
      </c>
      <c r="Y151" s="115">
        <f t="shared" si="35"/>
        <v>0</v>
      </c>
      <c r="Z151" s="115">
        <f t="shared" si="36"/>
        <v>0</v>
      </c>
      <c r="AA151" s="115">
        <f t="shared" si="37"/>
        <v>0</v>
      </c>
      <c r="AB151" s="115">
        <f t="shared" si="38"/>
        <v>0</v>
      </c>
      <c r="AC151" s="121">
        <f t="shared" si="39"/>
        <v>0</v>
      </c>
    </row>
    <row r="152" spans="1:29" ht="15.75">
      <c r="A152" s="256"/>
      <c r="B152" s="133" t="s">
        <v>50</v>
      </c>
      <c r="C152" s="95">
        <v>111576194.13999985</v>
      </c>
      <c r="D152" s="20"/>
      <c r="E152" s="96">
        <f t="shared" si="28"/>
        <v>111576194.13999985</v>
      </c>
      <c r="F152" s="95">
        <v>696410.36</v>
      </c>
      <c r="G152" s="20"/>
      <c r="H152" s="96">
        <f t="shared" si="29"/>
        <v>696410.36</v>
      </c>
      <c r="I152" s="95">
        <v>0</v>
      </c>
      <c r="J152" s="20"/>
      <c r="K152" s="96">
        <f t="shared" si="30"/>
        <v>0</v>
      </c>
      <c r="L152" s="95">
        <v>290974.69</v>
      </c>
      <c r="M152" s="20"/>
      <c r="N152" s="96">
        <f t="shared" si="31"/>
        <v>290974.69</v>
      </c>
      <c r="O152" s="95">
        <v>1788296.48</v>
      </c>
      <c r="P152" s="20"/>
      <c r="Q152" s="96">
        <f t="shared" si="32"/>
        <v>1788296.48</v>
      </c>
      <c r="R152" s="95">
        <v>105940163.71999985</v>
      </c>
      <c r="S152" s="20"/>
      <c r="T152" s="96">
        <f t="shared" si="33"/>
        <v>105940163.71999985</v>
      </c>
      <c r="U152" s="221">
        <f t="shared" si="40"/>
        <v>0</v>
      </c>
      <c r="W152" s="134" t="s">
        <v>50</v>
      </c>
      <c r="X152" s="118">
        <f t="shared" si="34"/>
        <v>0</v>
      </c>
      <c r="Y152" s="119">
        <f t="shared" si="35"/>
        <v>0</v>
      </c>
      <c r="Z152" s="119">
        <f t="shared" si="36"/>
        <v>0</v>
      </c>
      <c r="AA152" s="119">
        <f t="shared" si="37"/>
        <v>0</v>
      </c>
      <c r="AB152" s="119">
        <f t="shared" si="38"/>
        <v>0</v>
      </c>
      <c r="AC152" s="124">
        <f t="shared" si="39"/>
        <v>0</v>
      </c>
    </row>
    <row r="153" spans="1:29" ht="15.75" customHeight="1">
      <c r="A153" s="254">
        <v>42634</v>
      </c>
      <c r="B153" s="132" t="s">
        <v>42</v>
      </c>
      <c r="C153" s="92">
        <v>60353798.269999295</v>
      </c>
      <c r="D153" s="93"/>
      <c r="E153" s="94">
        <f t="shared" si="28"/>
        <v>60353798.269999295</v>
      </c>
      <c r="F153" s="92">
        <v>463692.80999999994</v>
      </c>
      <c r="G153" s="93"/>
      <c r="H153" s="94">
        <f t="shared" si="29"/>
        <v>463692.80999999994</v>
      </c>
      <c r="I153" s="92">
        <v>0</v>
      </c>
      <c r="J153" s="93"/>
      <c r="K153" s="94">
        <f t="shared" si="30"/>
        <v>0</v>
      </c>
      <c r="L153" s="92">
        <v>66007.490000000005</v>
      </c>
      <c r="M153" s="93"/>
      <c r="N153" s="94">
        <f t="shared" si="31"/>
        <v>66007.490000000005</v>
      </c>
      <c r="O153" s="92">
        <v>156.11000000000001</v>
      </c>
      <c r="P153" s="93"/>
      <c r="Q153" s="94">
        <f t="shared" si="32"/>
        <v>156.11000000000001</v>
      </c>
      <c r="R153" s="92">
        <v>57865801.729999296</v>
      </c>
      <c r="S153" s="93"/>
      <c r="T153" s="94">
        <f t="shared" si="33"/>
        <v>57865801.729999296</v>
      </c>
      <c r="U153" s="220">
        <f t="shared" si="40"/>
        <v>0</v>
      </c>
      <c r="W153" s="132" t="s">
        <v>42</v>
      </c>
      <c r="X153" s="110">
        <f t="shared" si="34"/>
        <v>0</v>
      </c>
      <c r="Y153" s="111">
        <f t="shared" si="35"/>
        <v>0</v>
      </c>
      <c r="Z153" s="111">
        <f t="shared" si="36"/>
        <v>0</v>
      </c>
      <c r="AA153" s="111">
        <f t="shared" si="37"/>
        <v>0</v>
      </c>
      <c r="AB153" s="111">
        <f t="shared" si="38"/>
        <v>0</v>
      </c>
      <c r="AC153" s="123">
        <f t="shared" si="39"/>
        <v>0</v>
      </c>
    </row>
    <row r="154" spans="1:29" ht="15.75">
      <c r="A154" s="255"/>
      <c r="B154" s="133" t="s">
        <v>43</v>
      </c>
      <c r="C154" s="95">
        <v>56281718.470000207</v>
      </c>
      <c r="D154" s="20"/>
      <c r="E154" s="96">
        <f t="shared" si="28"/>
        <v>56281718.470000207</v>
      </c>
      <c r="F154" s="95">
        <v>811522.75999999978</v>
      </c>
      <c r="G154" s="20"/>
      <c r="H154" s="96">
        <f t="shared" si="29"/>
        <v>811522.75999999978</v>
      </c>
      <c r="I154" s="95">
        <v>2513171.8599999952</v>
      </c>
      <c r="J154" s="20"/>
      <c r="K154" s="96">
        <f t="shared" si="30"/>
        <v>2513171.8599999952</v>
      </c>
      <c r="L154" s="95">
        <v>210388.81</v>
      </c>
      <c r="M154" s="20"/>
      <c r="N154" s="96">
        <f t="shared" si="31"/>
        <v>210388.81</v>
      </c>
      <c r="O154" s="95">
        <v>171270.57</v>
      </c>
      <c r="P154" s="20"/>
      <c r="Q154" s="96">
        <f t="shared" si="32"/>
        <v>171270.57</v>
      </c>
      <c r="R154" s="95">
        <v>56649226.770000204</v>
      </c>
      <c r="S154" s="20"/>
      <c r="T154" s="96">
        <f t="shared" si="33"/>
        <v>56649226.770000204</v>
      </c>
      <c r="U154" s="221">
        <f t="shared" si="40"/>
        <v>0</v>
      </c>
      <c r="W154" s="133" t="s">
        <v>43</v>
      </c>
      <c r="X154" s="114">
        <f t="shared" si="34"/>
        <v>0</v>
      </c>
      <c r="Y154" s="115">
        <f t="shared" si="35"/>
        <v>0</v>
      </c>
      <c r="Z154" s="115">
        <f t="shared" si="36"/>
        <v>0</v>
      </c>
      <c r="AA154" s="115">
        <f t="shared" si="37"/>
        <v>0</v>
      </c>
      <c r="AB154" s="115">
        <f t="shared" si="38"/>
        <v>0</v>
      </c>
      <c r="AC154" s="121">
        <f t="shared" si="39"/>
        <v>0</v>
      </c>
    </row>
    <row r="155" spans="1:29" ht="15.75">
      <c r="A155" s="255"/>
      <c r="B155" s="104" t="s">
        <v>44</v>
      </c>
      <c r="C155" s="95">
        <v>110167533.42999443</v>
      </c>
      <c r="D155" s="20"/>
      <c r="E155" s="96">
        <f t="shared" si="28"/>
        <v>110167533.42999443</v>
      </c>
      <c r="F155" s="95">
        <v>454973.33</v>
      </c>
      <c r="G155" s="20"/>
      <c r="H155" s="96">
        <f t="shared" si="29"/>
        <v>454973.33</v>
      </c>
      <c r="I155" s="95">
        <v>0</v>
      </c>
      <c r="J155" s="20"/>
      <c r="K155" s="96">
        <f t="shared" si="30"/>
        <v>0</v>
      </c>
      <c r="L155" s="95">
        <v>513197.29000000004</v>
      </c>
      <c r="M155" s="20"/>
      <c r="N155" s="96">
        <f t="shared" si="31"/>
        <v>513197.29000000004</v>
      </c>
      <c r="O155" s="95">
        <v>461525.67</v>
      </c>
      <c r="P155" s="20"/>
      <c r="Q155" s="96">
        <f t="shared" si="32"/>
        <v>461525.67</v>
      </c>
      <c r="R155" s="95">
        <v>105201174.57999444</v>
      </c>
      <c r="S155" s="20"/>
      <c r="T155" s="96">
        <f t="shared" si="33"/>
        <v>105201174.57999444</v>
      </c>
      <c r="U155" s="221">
        <f t="shared" si="40"/>
        <v>0</v>
      </c>
      <c r="W155" s="104" t="s">
        <v>44</v>
      </c>
      <c r="X155" s="114">
        <f t="shared" si="34"/>
        <v>0</v>
      </c>
      <c r="Y155" s="115">
        <f t="shared" si="35"/>
        <v>0</v>
      </c>
      <c r="Z155" s="115">
        <f t="shared" si="36"/>
        <v>0</v>
      </c>
      <c r="AA155" s="115">
        <f t="shared" si="37"/>
        <v>0</v>
      </c>
      <c r="AB155" s="115">
        <f t="shared" si="38"/>
        <v>0</v>
      </c>
      <c r="AC155" s="121">
        <f t="shared" si="39"/>
        <v>0</v>
      </c>
    </row>
    <row r="156" spans="1:29" ht="15.75">
      <c r="A156" s="255"/>
      <c r="B156" s="133" t="s">
        <v>45</v>
      </c>
      <c r="C156" s="95">
        <v>83314820.010000005</v>
      </c>
      <c r="D156" s="20"/>
      <c r="E156" s="96">
        <f t="shared" si="28"/>
        <v>83314820.010000005</v>
      </c>
      <c r="F156" s="95">
        <v>770498.88000000047</v>
      </c>
      <c r="G156" s="20"/>
      <c r="H156" s="96">
        <f t="shared" si="29"/>
        <v>770498.88000000047</v>
      </c>
      <c r="I156" s="95">
        <v>0</v>
      </c>
      <c r="J156" s="20"/>
      <c r="K156" s="96">
        <f t="shared" si="30"/>
        <v>0</v>
      </c>
      <c r="L156" s="95">
        <v>236544.46</v>
      </c>
      <c r="M156" s="20"/>
      <c r="N156" s="96">
        <f t="shared" si="31"/>
        <v>236544.46</v>
      </c>
      <c r="O156" s="95">
        <v>13675.630000000001</v>
      </c>
      <c r="P156" s="20"/>
      <c r="Q156" s="96">
        <f t="shared" si="32"/>
        <v>13675.630000000001</v>
      </c>
      <c r="R156" s="95">
        <v>79904816.730000004</v>
      </c>
      <c r="S156" s="20"/>
      <c r="T156" s="96">
        <f t="shared" si="33"/>
        <v>79904816.730000004</v>
      </c>
      <c r="U156" s="221">
        <f t="shared" si="40"/>
        <v>0</v>
      </c>
      <c r="W156" s="133" t="s">
        <v>45</v>
      </c>
      <c r="X156" s="114">
        <f t="shared" si="34"/>
        <v>0</v>
      </c>
      <c r="Y156" s="115">
        <f t="shared" si="35"/>
        <v>0</v>
      </c>
      <c r="Z156" s="115">
        <f t="shared" si="36"/>
        <v>0</v>
      </c>
      <c r="AA156" s="115">
        <f t="shared" si="37"/>
        <v>0</v>
      </c>
      <c r="AB156" s="115">
        <f t="shared" si="38"/>
        <v>0</v>
      </c>
      <c r="AC156" s="121">
        <f t="shared" si="39"/>
        <v>0</v>
      </c>
    </row>
    <row r="157" spans="1:29" ht="15.75">
      <c r="A157" s="255"/>
      <c r="B157" s="133" t="s">
        <v>46</v>
      </c>
      <c r="C157" s="95">
        <v>123533903.73999815</v>
      </c>
      <c r="D157" s="20"/>
      <c r="E157" s="96">
        <f t="shared" si="28"/>
        <v>123533903.73999815</v>
      </c>
      <c r="F157" s="95">
        <v>686508.54</v>
      </c>
      <c r="G157" s="20"/>
      <c r="H157" s="96">
        <f t="shared" si="29"/>
        <v>686508.54</v>
      </c>
      <c r="I157" s="95">
        <v>0</v>
      </c>
      <c r="J157" s="20"/>
      <c r="K157" s="96">
        <f t="shared" si="30"/>
        <v>0</v>
      </c>
      <c r="L157" s="95">
        <v>77686.799999999988</v>
      </c>
      <c r="M157" s="20"/>
      <c r="N157" s="96">
        <f t="shared" si="31"/>
        <v>77686.799999999988</v>
      </c>
      <c r="O157" s="95">
        <v>18387.05</v>
      </c>
      <c r="P157" s="20"/>
      <c r="Q157" s="96">
        <f t="shared" si="32"/>
        <v>18387.05</v>
      </c>
      <c r="R157" s="95">
        <v>119241516.79999815</v>
      </c>
      <c r="S157" s="20"/>
      <c r="T157" s="96">
        <f t="shared" si="33"/>
        <v>119241516.79999815</v>
      </c>
      <c r="U157" s="221">
        <f t="shared" si="40"/>
        <v>0</v>
      </c>
      <c r="W157" s="133" t="s">
        <v>46</v>
      </c>
      <c r="X157" s="114">
        <f t="shared" si="34"/>
        <v>0</v>
      </c>
      <c r="Y157" s="115">
        <f t="shared" si="35"/>
        <v>0</v>
      </c>
      <c r="Z157" s="115">
        <f t="shared" si="36"/>
        <v>0</v>
      </c>
      <c r="AA157" s="115">
        <f t="shared" si="37"/>
        <v>0</v>
      </c>
      <c r="AB157" s="115">
        <f t="shared" si="38"/>
        <v>0</v>
      </c>
      <c r="AC157" s="121">
        <f t="shared" si="39"/>
        <v>0</v>
      </c>
    </row>
    <row r="158" spans="1:29" ht="15.75">
      <c r="A158" s="255"/>
      <c r="B158" s="133" t="s">
        <v>47</v>
      </c>
      <c r="C158" s="95">
        <v>35323765.470000163</v>
      </c>
      <c r="D158" s="20"/>
      <c r="E158" s="96">
        <f t="shared" si="28"/>
        <v>35323765.470000163</v>
      </c>
      <c r="F158" s="95">
        <v>278603.8</v>
      </c>
      <c r="G158" s="20"/>
      <c r="H158" s="96">
        <f t="shared" si="29"/>
        <v>278603.8</v>
      </c>
      <c r="I158" s="95">
        <v>0</v>
      </c>
      <c r="J158" s="20"/>
      <c r="K158" s="96">
        <f t="shared" si="30"/>
        <v>0</v>
      </c>
      <c r="L158" s="95">
        <v>15316.800000000001</v>
      </c>
      <c r="M158" s="20"/>
      <c r="N158" s="96">
        <f t="shared" si="31"/>
        <v>15316.800000000001</v>
      </c>
      <c r="O158" s="95">
        <v>44919.16</v>
      </c>
      <c r="P158" s="20"/>
      <c r="Q158" s="96">
        <f t="shared" si="32"/>
        <v>44919.16</v>
      </c>
      <c r="R158" s="95">
        <v>33196163.840000164</v>
      </c>
      <c r="S158" s="20"/>
      <c r="T158" s="96">
        <f t="shared" si="33"/>
        <v>33196163.840000164</v>
      </c>
      <c r="U158" s="221">
        <f t="shared" si="40"/>
        <v>0</v>
      </c>
      <c r="W158" s="133" t="s">
        <v>47</v>
      </c>
      <c r="X158" s="114">
        <f t="shared" si="34"/>
        <v>0</v>
      </c>
      <c r="Y158" s="115">
        <f t="shared" si="35"/>
        <v>0</v>
      </c>
      <c r="Z158" s="115">
        <f t="shared" si="36"/>
        <v>0</v>
      </c>
      <c r="AA158" s="115">
        <f t="shared" si="37"/>
        <v>0</v>
      </c>
      <c r="AB158" s="115">
        <f t="shared" si="38"/>
        <v>0</v>
      </c>
      <c r="AC158" s="121">
        <f t="shared" si="39"/>
        <v>0</v>
      </c>
    </row>
    <row r="159" spans="1:29" ht="15.75">
      <c r="A159" s="255"/>
      <c r="B159" s="133" t="s">
        <v>48</v>
      </c>
      <c r="C159" s="95">
        <v>135320804.88999867</v>
      </c>
      <c r="D159" s="20"/>
      <c r="E159" s="96">
        <f t="shared" si="28"/>
        <v>135320804.88999867</v>
      </c>
      <c r="F159" s="95">
        <v>737654.49000000034</v>
      </c>
      <c r="G159" s="20"/>
      <c r="H159" s="96">
        <f t="shared" si="29"/>
        <v>737654.49000000034</v>
      </c>
      <c r="I159" s="95">
        <v>7277045.2299999809</v>
      </c>
      <c r="J159" s="20"/>
      <c r="K159" s="96">
        <f t="shared" si="30"/>
        <v>7277045.2299999809</v>
      </c>
      <c r="L159" s="95">
        <v>130363.02</v>
      </c>
      <c r="M159" s="20"/>
      <c r="N159" s="96">
        <f t="shared" si="31"/>
        <v>130363.02</v>
      </c>
      <c r="O159" s="95">
        <v>64431.41</v>
      </c>
      <c r="P159" s="20"/>
      <c r="Q159" s="96">
        <f t="shared" si="32"/>
        <v>64431.41</v>
      </c>
      <c r="R159" s="95">
        <v>139859427.08999866</v>
      </c>
      <c r="S159" s="20"/>
      <c r="T159" s="96">
        <f t="shared" si="33"/>
        <v>139859427.08999866</v>
      </c>
      <c r="U159" s="221">
        <f t="shared" si="40"/>
        <v>0</v>
      </c>
      <c r="W159" s="133" t="s">
        <v>48</v>
      </c>
      <c r="X159" s="114">
        <f t="shared" si="34"/>
        <v>0</v>
      </c>
      <c r="Y159" s="115">
        <f t="shared" si="35"/>
        <v>0</v>
      </c>
      <c r="Z159" s="115">
        <f t="shared" si="36"/>
        <v>0</v>
      </c>
      <c r="AA159" s="115">
        <f t="shared" si="37"/>
        <v>0</v>
      </c>
      <c r="AB159" s="115">
        <f t="shared" si="38"/>
        <v>0</v>
      </c>
      <c r="AC159" s="121">
        <f t="shared" si="39"/>
        <v>0</v>
      </c>
    </row>
    <row r="160" spans="1:29" ht="15.75">
      <c r="A160" s="255"/>
      <c r="B160" s="133" t="s">
        <v>49</v>
      </c>
      <c r="C160" s="95">
        <v>108396989.60999952</v>
      </c>
      <c r="D160" s="20"/>
      <c r="E160" s="96">
        <f t="shared" si="28"/>
        <v>108396989.60999952</v>
      </c>
      <c r="F160" s="95">
        <v>0</v>
      </c>
      <c r="G160" s="20"/>
      <c r="H160" s="96">
        <f t="shared" si="29"/>
        <v>0</v>
      </c>
      <c r="I160" s="95">
        <v>4879095.4400000041</v>
      </c>
      <c r="J160" s="20"/>
      <c r="K160" s="96">
        <f t="shared" si="30"/>
        <v>4879095.4400000041</v>
      </c>
      <c r="L160" s="95">
        <v>197387.84999999998</v>
      </c>
      <c r="M160" s="20"/>
      <c r="N160" s="96">
        <f t="shared" si="31"/>
        <v>197387.84999999998</v>
      </c>
      <c r="O160" s="95">
        <v>16299.210000000001</v>
      </c>
      <c r="P160" s="20"/>
      <c r="Q160" s="96">
        <f t="shared" si="32"/>
        <v>16299.210000000001</v>
      </c>
      <c r="R160" s="95">
        <v>111581651.11999951</v>
      </c>
      <c r="S160" s="20"/>
      <c r="T160" s="96">
        <f t="shared" si="33"/>
        <v>111581651.11999951</v>
      </c>
      <c r="U160" s="221">
        <f t="shared" si="40"/>
        <v>0</v>
      </c>
      <c r="W160" s="133" t="s">
        <v>49</v>
      </c>
      <c r="X160" s="114">
        <f t="shared" si="34"/>
        <v>0</v>
      </c>
      <c r="Y160" s="115">
        <f t="shared" si="35"/>
        <v>0</v>
      </c>
      <c r="Z160" s="115">
        <f t="shared" si="36"/>
        <v>0</v>
      </c>
      <c r="AA160" s="115">
        <f t="shared" si="37"/>
        <v>0</v>
      </c>
      <c r="AB160" s="115">
        <f t="shared" si="38"/>
        <v>0</v>
      </c>
      <c r="AC160" s="121">
        <f t="shared" si="39"/>
        <v>0</v>
      </c>
    </row>
    <row r="161" spans="1:29" ht="15.75">
      <c r="A161" s="256"/>
      <c r="B161" s="134" t="s">
        <v>50</v>
      </c>
      <c r="C161" s="97">
        <v>105940163.71999985</v>
      </c>
      <c r="D161" s="98"/>
      <c r="E161" s="99">
        <f t="shared" si="28"/>
        <v>105940163.71999985</v>
      </c>
      <c r="F161" s="97">
        <v>463346.38</v>
      </c>
      <c r="G161" s="98"/>
      <c r="H161" s="99">
        <f t="shared" si="29"/>
        <v>463346.38</v>
      </c>
      <c r="I161" s="97">
        <v>0</v>
      </c>
      <c r="J161" s="98"/>
      <c r="K161" s="99">
        <f t="shared" si="30"/>
        <v>0</v>
      </c>
      <c r="L161" s="97">
        <v>341339.86</v>
      </c>
      <c r="M161" s="98"/>
      <c r="N161" s="99">
        <f t="shared" si="31"/>
        <v>341339.86</v>
      </c>
      <c r="O161" s="97">
        <v>138545.66</v>
      </c>
      <c r="P161" s="98"/>
      <c r="Q161" s="99">
        <f t="shared" si="32"/>
        <v>138545.66</v>
      </c>
      <c r="R161" s="97">
        <v>103185770.55999985</v>
      </c>
      <c r="S161" s="98"/>
      <c r="T161" s="99">
        <f t="shared" si="33"/>
        <v>103185770.55999985</v>
      </c>
      <c r="U161" s="222">
        <f t="shared" si="40"/>
        <v>0</v>
      </c>
      <c r="W161" s="134" t="s">
        <v>50</v>
      </c>
      <c r="X161" s="118">
        <f t="shared" si="34"/>
        <v>0</v>
      </c>
      <c r="Y161" s="119">
        <f t="shared" si="35"/>
        <v>0</v>
      </c>
      <c r="Z161" s="119">
        <f t="shared" si="36"/>
        <v>0</v>
      </c>
      <c r="AA161" s="119">
        <f t="shared" si="37"/>
        <v>0</v>
      </c>
      <c r="AB161" s="119">
        <f t="shared" si="38"/>
        <v>0</v>
      </c>
      <c r="AC161" s="124">
        <f t="shared" si="39"/>
        <v>0</v>
      </c>
    </row>
    <row r="162" spans="1:29" ht="15.75" customHeight="1">
      <c r="A162" s="254">
        <v>42635</v>
      </c>
      <c r="B162" s="133" t="s">
        <v>42</v>
      </c>
      <c r="C162" s="95">
        <v>57865801.729999296</v>
      </c>
      <c r="D162" s="20"/>
      <c r="E162" s="96">
        <f t="shared" si="28"/>
        <v>57865801.729999296</v>
      </c>
      <c r="F162" s="95">
        <v>403911.57000000024</v>
      </c>
      <c r="G162" s="20"/>
      <c r="H162" s="96">
        <f t="shared" si="29"/>
        <v>403911.57000000024</v>
      </c>
      <c r="I162" s="95">
        <v>2241675.3600000045</v>
      </c>
      <c r="J162" s="20"/>
      <c r="K162" s="96">
        <f t="shared" si="30"/>
        <v>2241675.3600000045</v>
      </c>
      <c r="L162" s="95">
        <v>180539.57</v>
      </c>
      <c r="M162" s="20"/>
      <c r="N162" s="96">
        <f t="shared" si="31"/>
        <v>180539.57</v>
      </c>
      <c r="O162" s="95">
        <v>182224.51</v>
      </c>
      <c r="P162" s="20"/>
      <c r="Q162" s="96">
        <f t="shared" si="32"/>
        <v>182224.51</v>
      </c>
      <c r="R162" s="95">
        <v>57639948.939999297</v>
      </c>
      <c r="S162" s="20"/>
      <c r="T162" s="96">
        <f t="shared" si="33"/>
        <v>57639948.939999297</v>
      </c>
      <c r="U162" s="221">
        <f t="shared" si="40"/>
        <v>0</v>
      </c>
      <c r="W162" s="132" t="s">
        <v>42</v>
      </c>
      <c r="X162" s="110">
        <f t="shared" si="34"/>
        <v>0</v>
      </c>
      <c r="Y162" s="111">
        <f t="shared" si="35"/>
        <v>0</v>
      </c>
      <c r="Z162" s="111">
        <f t="shared" si="36"/>
        <v>0</v>
      </c>
      <c r="AA162" s="111">
        <f t="shared" si="37"/>
        <v>0</v>
      </c>
      <c r="AB162" s="111">
        <f t="shared" si="38"/>
        <v>0</v>
      </c>
      <c r="AC162" s="123">
        <f t="shared" si="39"/>
        <v>0</v>
      </c>
    </row>
    <row r="163" spans="1:29" ht="15.75">
      <c r="A163" s="255"/>
      <c r="B163" s="133" t="s">
        <v>43</v>
      </c>
      <c r="C163" s="95">
        <v>56649226.770000204</v>
      </c>
      <c r="D163" s="20"/>
      <c r="E163" s="96">
        <f t="shared" si="28"/>
        <v>56649226.770000204</v>
      </c>
      <c r="F163" s="95">
        <v>0</v>
      </c>
      <c r="G163" s="20"/>
      <c r="H163" s="96">
        <f t="shared" si="29"/>
        <v>0</v>
      </c>
      <c r="I163" s="95">
        <v>2548244.0999999978</v>
      </c>
      <c r="J163" s="20"/>
      <c r="K163" s="96">
        <f t="shared" si="30"/>
        <v>2548244.0999999978</v>
      </c>
      <c r="L163" s="95">
        <v>1156550.7700000005</v>
      </c>
      <c r="M163" s="20"/>
      <c r="N163" s="96">
        <f t="shared" si="31"/>
        <v>1156550.7700000005</v>
      </c>
      <c r="O163" s="95">
        <v>56550.33</v>
      </c>
      <c r="P163" s="20"/>
      <c r="Q163" s="96">
        <f t="shared" si="32"/>
        <v>56550.33</v>
      </c>
      <c r="R163" s="95">
        <v>58928970.210000202</v>
      </c>
      <c r="S163" s="20"/>
      <c r="T163" s="96">
        <f t="shared" si="33"/>
        <v>58928970.210000202</v>
      </c>
      <c r="U163" s="221">
        <f t="shared" si="40"/>
        <v>0</v>
      </c>
      <c r="W163" s="133" t="s">
        <v>43</v>
      </c>
      <c r="X163" s="114">
        <f t="shared" si="34"/>
        <v>0</v>
      </c>
      <c r="Y163" s="115">
        <f t="shared" si="35"/>
        <v>0</v>
      </c>
      <c r="Z163" s="115">
        <f t="shared" si="36"/>
        <v>0</v>
      </c>
      <c r="AA163" s="115">
        <f t="shared" si="37"/>
        <v>0</v>
      </c>
      <c r="AB163" s="115">
        <f t="shared" si="38"/>
        <v>0</v>
      </c>
      <c r="AC163" s="121">
        <f t="shared" si="39"/>
        <v>0</v>
      </c>
    </row>
    <row r="164" spans="1:29" ht="15.75">
      <c r="A164" s="255"/>
      <c r="B164" s="104" t="s">
        <v>44</v>
      </c>
      <c r="C164" s="95">
        <v>105201174.57999444</v>
      </c>
      <c r="D164" s="20"/>
      <c r="E164" s="96">
        <f t="shared" si="28"/>
        <v>105201174.57999444</v>
      </c>
      <c r="F164" s="95">
        <v>326102.43999999994</v>
      </c>
      <c r="G164" s="20"/>
      <c r="H164" s="96">
        <f t="shared" si="29"/>
        <v>326102.43999999994</v>
      </c>
      <c r="I164" s="95">
        <v>7234197.4000000041</v>
      </c>
      <c r="J164" s="20"/>
      <c r="K164" s="96">
        <f t="shared" si="30"/>
        <v>7234197.4000000041</v>
      </c>
      <c r="L164" s="95">
        <v>67382.37</v>
      </c>
      <c r="M164" s="20"/>
      <c r="N164" s="96">
        <f t="shared" si="31"/>
        <v>67382.37</v>
      </c>
      <c r="O164" s="95">
        <v>41117.379999999997</v>
      </c>
      <c r="P164" s="20"/>
      <c r="Q164" s="96">
        <f t="shared" si="32"/>
        <v>41117.379999999997</v>
      </c>
      <c r="R164" s="95">
        <v>108051050.91999443</v>
      </c>
      <c r="S164" s="20"/>
      <c r="T164" s="96">
        <f t="shared" si="33"/>
        <v>108051050.91999443</v>
      </c>
      <c r="U164" s="221">
        <f t="shared" si="40"/>
        <v>0</v>
      </c>
      <c r="W164" s="104" t="s">
        <v>44</v>
      </c>
      <c r="X164" s="114">
        <f t="shared" si="34"/>
        <v>0</v>
      </c>
      <c r="Y164" s="115">
        <f t="shared" si="35"/>
        <v>0</v>
      </c>
      <c r="Z164" s="115">
        <f t="shared" si="36"/>
        <v>0</v>
      </c>
      <c r="AA164" s="115">
        <f t="shared" si="37"/>
        <v>0</v>
      </c>
      <c r="AB164" s="115">
        <f t="shared" si="38"/>
        <v>0</v>
      </c>
      <c r="AC164" s="121">
        <f t="shared" si="39"/>
        <v>0</v>
      </c>
    </row>
    <row r="165" spans="1:29" ht="15.75">
      <c r="A165" s="255"/>
      <c r="B165" s="133" t="s">
        <v>45</v>
      </c>
      <c r="C165" s="95">
        <v>79904816.730000004</v>
      </c>
      <c r="D165" s="20"/>
      <c r="E165" s="96">
        <f t="shared" si="28"/>
        <v>79904816.730000004</v>
      </c>
      <c r="F165" s="95">
        <v>571965.9299999997</v>
      </c>
      <c r="G165" s="20"/>
      <c r="H165" s="96">
        <f t="shared" si="29"/>
        <v>571965.9299999997</v>
      </c>
      <c r="I165" s="95">
        <v>0</v>
      </c>
      <c r="J165" s="20"/>
      <c r="K165" s="96">
        <f t="shared" si="30"/>
        <v>0</v>
      </c>
      <c r="L165" s="95">
        <v>226917.78</v>
      </c>
      <c r="M165" s="20"/>
      <c r="N165" s="96">
        <f t="shared" si="31"/>
        <v>226917.78</v>
      </c>
      <c r="O165" s="95">
        <v>161226.25999999992</v>
      </c>
      <c r="P165" s="20"/>
      <c r="Q165" s="96">
        <f t="shared" si="32"/>
        <v>161226.25999999992</v>
      </c>
      <c r="R165" s="95">
        <v>75861279.590000004</v>
      </c>
      <c r="S165" s="20"/>
      <c r="T165" s="96">
        <f t="shared" si="33"/>
        <v>75861279.590000004</v>
      </c>
      <c r="U165" s="221">
        <f t="shared" si="40"/>
        <v>0</v>
      </c>
      <c r="W165" s="133" t="s">
        <v>45</v>
      </c>
      <c r="X165" s="114">
        <f t="shared" si="34"/>
        <v>0</v>
      </c>
      <c r="Y165" s="115">
        <f t="shared" si="35"/>
        <v>0</v>
      </c>
      <c r="Z165" s="115">
        <f t="shared" si="36"/>
        <v>0</v>
      </c>
      <c r="AA165" s="115">
        <f t="shared" si="37"/>
        <v>0</v>
      </c>
      <c r="AB165" s="115">
        <f t="shared" si="38"/>
        <v>0</v>
      </c>
      <c r="AC165" s="121">
        <f t="shared" si="39"/>
        <v>0</v>
      </c>
    </row>
    <row r="166" spans="1:29" ht="15.75">
      <c r="A166" s="255"/>
      <c r="B166" s="133" t="s">
        <v>46</v>
      </c>
      <c r="C166" s="95">
        <v>119241516.79999815</v>
      </c>
      <c r="D166" s="20"/>
      <c r="E166" s="96">
        <f t="shared" si="28"/>
        <v>119241516.79999815</v>
      </c>
      <c r="F166" s="95">
        <v>518351.10999999993</v>
      </c>
      <c r="G166" s="20"/>
      <c r="H166" s="96">
        <f t="shared" si="29"/>
        <v>518351.10999999993</v>
      </c>
      <c r="I166" s="95">
        <v>0</v>
      </c>
      <c r="J166" s="20"/>
      <c r="K166" s="96">
        <f t="shared" si="30"/>
        <v>0</v>
      </c>
      <c r="L166" s="95">
        <v>188442.57</v>
      </c>
      <c r="M166" s="20"/>
      <c r="N166" s="96">
        <f t="shared" si="31"/>
        <v>188442.57</v>
      </c>
      <c r="O166" s="95">
        <v>168373.02</v>
      </c>
      <c r="P166" s="20"/>
      <c r="Q166" s="96">
        <f t="shared" si="32"/>
        <v>168373.02</v>
      </c>
      <c r="R166" s="95">
        <v>114593353.46999815</v>
      </c>
      <c r="S166" s="20"/>
      <c r="T166" s="96">
        <f t="shared" si="33"/>
        <v>114593353.46999815</v>
      </c>
      <c r="U166" s="221">
        <f t="shared" si="40"/>
        <v>0</v>
      </c>
      <c r="W166" s="133" t="s">
        <v>46</v>
      </c>
      <c r="X166" s="114">
        <f t="shared" si="34"/>
        <v>0</v>
      </c>
      <c r="Y166" s="115">
        <f t="shared" si="35"/>
        <v>0</v>
      </c>
      <c r="Z166" s="115">
        <f t="shared" si="36"/>
        <v>0</v>
      </c>
      <c r="AA166" s="115">
        <f t="shared" si="37"/>
        <v>0</v>
      </c>
      <c r="AB166" s="115">
        <f t="shared" si="38"/>
        <v>0</v>
      </c>
      <c r="AC166" s="121">
        <f t="shared" si="39"/>
        <v>0</v>
      </c>
    </row>
    <row r="167" spans="1:29" ht="15.75">
      <c r="A167" s="255"/>
      <c r="B167" s="133" t="s">
        <v>47</v>
      </c>
      <c r="C167" s="95">
        <v>33196163.840000164</v>
      </c>
      <c r="D167" s="20"/>
      <c r="E167" s="96">
        <f t="shared" si="28"/>
        <v>33196163.840000164</v>
      </c>
      <c r="F167" s="95">
        <v>167292.76</v>
      </c>
      <c r="G167" s="20"/>
      <c r="H167" s="96">
        <f t="shared" si="29"/>
        <v>167292.76</v>
      </c>
      <c r="I167" s="95">
        <v>1759926.4299999988</v>
      </c>
      <c r="J167" s="20"/>
      <c r="K167" s="96">
        <f t="shared" si="30"/>
        <v>1759926.4299999988</v>
      </c>
      <c r="L167" s="95">
        <v>130872.11</v>
      </c>
      <c r="M167" s="20"/>
      <c r="N167" s="96">
        <f t="shared" si="31"/>
        <v>130872.11</v>
      </c>
      <c r="O167" s="95">
        <v>22596.62</v>
      </c>
      <c r="P167" s="20"/>
      <c r="Q167" s="96">
        <f t="shared" si="32"/>
        <v>22596.62</v>
      </c>
      <c r="R167" s="95">
        <v>33993236.520000167</v>
      </c>
      <c r="S167" s="20"/>
      <c r="T167" s="96">
        <f t="shared" si="33"/>
        <v>33993236.520000167</v>
      </c>
      <c r="U167" s="221">
        <f t="shared" si="40"/>
        <v>0</v>
      </c>
      <c r="W167" s="133" t="s">
        <v>47</v>
      </c>
      <c r="X167" s="114">
        <f t="shared" si="34"/>
        <v>0</v>
      </c>
      <c r="Y167" s="115">
        <f t="shared" si="35"/>
        <v>0</v>
      </c>
      <c r="Z167" s="115">
        <f t="shared" si="36"/>
        <v>0</v>
      </c>
      <c r="AA167" s="115">
        <f t="shared" si="37"/>
        <v>0</v>
      </c>
      <c r="AB167" s="115">
        <f t="shared" si="38"/>
        <v>0</v>
      </c>
      <c r="AC167" s="121">
        <f t="shared" si="39"/>
        <v>0</v>
      </c>
    </row>
    <row r="168" spans="1:29" ht="15.75">
      <c r="A168" s="255"/>
      <c r="B168" s="133" t="s">
        <v>48</v>
      </c>
      <c r="C168" s="95">
        <v>139859427.08999866</v>
      </c>
      <c r="D168" s="20"/>
      <c r="E168" s="96">
        <f t="shared" si="28"/>
        <v>139859427.08999866</v>
      </c>
      <c r="F168" s="95">
        <v>999588.87999999989</v>
      </c>
      <c r="G168" s="20"/>
      <c r="H168" s="96">
        <f t="shared" si="29"/>
        <v>999588.87999999989</v>
      </c>
      <c r="I168" s="95">
        <v>0</v>
      </c>
      <c r="J168" s="20"/>
      <c r="K168" s="96">
        <f t="shared" si="30"/>
        <v>0</v>
      </c>
      <c r="L168" s="95">
        <v>324861.36</v>
      </c>
      <c r="M168" s="20"/>
      <c r="N168" s="96">
        <f t="shared" si="31"/>
        <v>324861.36</v>
      </c>
      <c r="O168" s="95">
        <v>1699359.580000001</v>
      </c>
      <c r="P168" s="20"/>
      <c r="Q168" s="96">
        <f t="shared" si="32"/>
        <v>1699359.580000001</v>
      </c>
      <c r="R168" s="95">
        <v>133098102.75999865</v>
      </c>
      <c r="S168" s="20"/>
      <c r="T168" s="96">
        <f t="shared" si="33"/>
        <v>133098102.75999865</v>
      </c>
      <c r="U168" s="221">
        <f t="shared" si="40"/>
        <v>0</v>
      </c>
      <c r="W168" s="133" t="s">
        <v>48</v>
      </c>
      <c r="X168" s="114">
        <f t="shared" si="34"/>
        <v>0</v>
      </c>
      <c r="Y168" s="115">
        <f t="shared" si="35"/>
        <v>0</v>
      </c>
      <c r="Z168" s="115">
        <f t="shared" si="36"/>
        <v>0</v>
      </c>
      <c r="AA168" s="115">
        <f t="shared" si="37"/>
        <v>0</v>
      </c>
      <c r="AB168" s="115">
        <f t="shared" si="38"/>
        <v>0</v>
      </c>
      <c r="AC168" s="121">
        <f t="shared" si="39"/>
        <v>0</v>
      </c>
    </row>
    <row r="169" spans="1:29" ht="15.75">
      <c r="A169" s="255"/>
      <c r="B169" s="133" t="s">
        <v>49</v>
      </c>
      <c r="C169" s="95">
        <v>111581651.11999951</v>
      </c>
      <c r="D169" s="20"/>
      <c r="E169" s="96">
        <f t="shared" si="28"/>
        <v>111581651.11999951</v>
      </c>
      <c r="F169" s="95">
        <v>1573491.1099999996</v>
      </c>
      <c r="G169" s="20"/>
      <c r="H169" s="96">
        <f t="shared" si="29"/>
        <v>1573491.1099999996</v>
      </c>
      <c r="I169" s="95">
        <v>0</v>
      </c>
      <c r="J169" s="20"/>
      <c r="K169" s="96">
        <f t="shared" si="30"/>
        <v>0</v>
      </c>
      <c r="L169" s="95">
        <v>79195.83</v>
      </c>
      <c r="M169" s="20"/>
      <c r="N169" s="96">
        <f t="shared" si="31"/>
        <v>79195.83</v>
      </c>
      <c r="O169" s="95">
        <v>92884.28</v>
      </c>
      <c r="P169" s="20"/>
      <c r="Q169" s="96">
        <f t="shared" si="32"/>
        <v>92884.28</v>
      </c>
      <c r="R169" s="95">
        <v>107735878.56999953</v>
      </c>
      <c r="S169" s="20"/>
      <c r="T169" s="96">
        <f t="shared" si="33"/>
        <v>107735878.56999953</v>
      </c>
      <c r="U169" s="221">
        <f t="shared" si="40"/>
        <v>0</v>
      </c>
      <c r="W169" s="133" t="s">
        <v>49</v>
      </c>
      <c r="X169" s="114">
        <f t="shared" si="34"/>
        <v>0</v>
      </c>
      <c r="Y169" s="115">
        <f t="shared" si="35"/>
        <v>0</v>
      </c>
      <c r="Z169" s="115">
        <f t="shared" si="36"/>
        <v>0</v>
      </c>
      <c r="AA169" s="115">
        <f t="shared" si="37"/>
        <v>0</v>
      </c>
      <c r="AB169" s="115">
        <f t="shared" si="38"/>
        <v>0</v>
      </c>
      <c r="AC169" s="121">
        <f t="shared" si="39"/>
        <v>0</v>
      </c>
    </row>
    <row r="170" spans="1:29" ht="15.75">
      <c r="A170" s="256"/>
      <c r="B170" s="133" t="s">
        <v>50</v>
      </c>
      <c r="C170" s="95">
        <v>103185770.55999985</v>
      </c>
      <c r="D170" s="20"/>
      <c r="E170" s="96">
        <f t="shared" si="28"/>
        <v>103185770.55999985</v>
      </c>
      <c r="F170" s="95">
        <v>364482.09999999986</v>
      </c>
      <c r="G170" s="20"/>
      <c r="H170" s="96">
        <f t="shared" si="29"/>
        <v>364482.09999999986</v>
      </c>
      <c r="I170" s="95">
        <v>0</v>
      </c>
      <c r="J170" s="20"/>
      <c r="K170" s="96">
        <f t="shared" si="30"/>
        <v>0</v>
      </c>
      <c r="L170" s="95">
        <v>649950.21</v>
      </c>
      <c r="M170" s="20"/>
      <c r="N170" s="96">
        <f t="shared" si="31"/>
        <v>649950.21</v>
      </c>
      <c r="O170" s="95">
        <v>788667.09</v>
      </c>
      <c r="P170" s="20"/>
      <c r="Q170" s="96">
        <f t="shared" si="32"/>
        <v>788667.09</v>
      </c>
      <c r="R170" s="95">
        <v>100687359.94999985</v>
      </c>
      <c r="S170" s="20"/>
      <c r="T170" s="96">
        <f t="shared" si="33"/>
        <v>100687359.94999985</v>
      </c>
      <c r="U170" s="221">
        <f t="shared" si="40"/>
        <v>0</v>
      </c>
      <c r="W170" s="134" t="s">
        <v>50</v>
      </c>
      <c r="X170" s="118">
        <f t="shared" si="34"/>
        <v>0</v>
      </c>
      <c r="Y170" s="119">
        <f t="shared" si="35"/>
        <v>0</v>
      </c>
      <c r="Z170" s="119">
        <f t="shared" si="36"/>
        <v>0</v>
      </c>
      <c r="AA170" s="119">
        <f t="shared" si="37"/>
        <v>0</v>
      </c>
      <c r="AB170" s="119">
        <f t="shared" si="38"/>
        <v>0</v>
      </c>
      <c r="AC170" s="124">
        <f t="shared" si="39"/>
        <v>0</v>
      </c>
    </row>
    <row r="171" spans="1:29" ht="15.75" customHeight="1">
      <c r="A171" s="254">
        <v>42636</v>
      </c>
      <c r="B171" s="132" t="s">
        <v>42</v>
      </c>
      <c r="C171" s="92">
        <v>57639948.939999297</v>
      </c>
      <c r="D171" s="93"/>
      <c r="E171" s="94">
        <f t="shared" si="28"/>
        <v>57639948.939999297</v>
      </c>
      <c r="F171" s="92">
        <v>400971.28</v>
      </c>
      <c r="G171" s="148"/>
      <c r="H171" s="94">
        <f t="shared" si="29"/>
        <v>400971.28</v>
      </c>
      <c r="I171" s="92">
        <v>2533115.1800000002</v>
      </c>
      <c r="J171" s="93"/>
      <c r="K171" s="94">
        <f t="shared" si="30"/>
        <v>2533115.1800000002</v>
      </c>
      <c r="L171" s="92">
        <v>50895.12</v>
      </c>
      <c r="M171" s="93"/>
      <c r="N171" s="94">
        <f t="shared" si="31"/>
        <v>50895.12</v>
      </c>
      <c r="O171" s="92">
        <v>0</v>
      </c>
      <c r="P171" s="93"/>
      <c r="Q171" s="94">
        <f t="shared" si="32"/>
        <v>0</v>
      </c>
      <c r="R171" s="92">
        <v>57945460.799999304</v>
      </c>
      <c r="S171" s="93"/>
      <c r="T171" s="94">
        <f t="shared" si="33"/>
        <v>57945460.799999304</v>
      </c>
      <c r="U171" s="220">
        <f t="shared" si="40"/>
        <v>0</v>
      </c>
      <c r="W171" s="132" t="s">
        <v>42</v>
      </c>
      <c r="X171" s="110">
        <f t="shared" si="34"/>
        <v>0</v>
      </c>
      <c r="Y171" s="111">
        <f t="shared" si="35"/>
        <v>0</v>
      </c>
      <c r="Z171" s="111">
        <f t="shared" si="36"/>
        <v>0</v>
      </c>
      <c r="AA171" s="111">
        <f t="shared" si="37"/>
        <v>0</v>
      </c>
      <c r="AB171" s="111">
        <f t="shared" si="38"/>
        <v>0</v>
      </c>
      <c r="AC171" s="123">
        <f t="shared" si="39"/>
        <v>0</v>
      </c>
    </row>
    <row r="172" spans="1:29" ht="15.75">
      <c r="A172" s="255"/>
      <c r="B172" s="133" t="s">
        <v>43</v>
      </c>
      <c r="C172" s="95"/>
      <c r="D172" s="20"/>
      <c r="E172" s="96">
        <f t="shared" si="28"/>
        <v>0</v>
      </c>
      <c r="F172" s="95"/>
      <c r="G172" s="20"/>
      <c r="H172" s="96">
        <f t="shared" si="29"/>
        <v>0</v>
      </c>
      <c r="I172" s="95"/>
      <c r="J172" s="20"/>
      <c r="K172" s="96">
        <f t="shared" si="30"/>
        <v>0</v>
      </c>
      <c r="L172" s="95"/>
      <c r="M172" s="20"/>
      <c r="N172" s="96">
        <f t="shared" si="31"/>
        <v>0</v>
      </c>
      <c r="O172" s="95"/>
      <c r="P172" s="20"/>
      <c r="Q172" s="96">
        <f t="shared" si="32"/>
        <v>0</v>
      </c>
      <c r="R172" s="95"/>
      <c r="S172" s="20"/>
      <c r="T172" s="96">
        <f t="shared" si="33"/>
        <v>0</v>
      </c>
      <c r="U172" s="221">
        <f t="shared" si="40"/>
        <v>0</v>
      </c>
      <c r="W172" s="133" t="s">
        <v>43</v>
      </c>
      <c r="X172" s="114">
        <f t="shared" si="34"/>
        <v>0</v>
      </c>
      <c r="Y172" s="115">
        <f t="shared" si="35"/>
        <v>0</v>
      </c>
      <c r="Z172" s="115">
        <f t="shared" si="36"/>
        <v>0</v>
      </c>
      <c r="AA172" s="115">
        <f t="shared" si="37"/>
        <v>0</v>
      </c>
      <c r="AB172" s="115">
        <f t="shared" si="38"/>
        <v>0</v>
      </c>
      <c r="AC172" s="121">
        <f t="shared" si="39"/>
        <v>0</v>
      </c>
    </row>
    <row r="173" spans="1:29" ht="15.75">
      <c r="A173" s="255"/>
      <c r="B173" s="104" t="s">
        <v>44</v>
      </c>
      <c r="C173" s="95">
        <v>108051050.91999443</v>
      </c>
      <c r="D173" s="20"/>
      <c r="E173" s="96">
        <f t="shared" si="28"/>
        <v>108051050.91999443</v>
      </c>
      <c r="F173" s="95">
        <v>166508.1</v>
      </c>
      <c r="G173" s="20"/>
      <c r="H173" s="96">
        <f t="shared" si="29"/>
        <v>166508.1</v>
      </c>
      <c r="I173" s="95">
        <v>0</v>
      </c>
      <c r="J173" s="20"/>
      <c r="K173" s="96">
        <f t="shared" si="30"/>
        <v>0</v>
      </c>
      <c r="L173" s="95">
        <v>58655.719999999994</v>
      </c>
      <c r="M173" s="20"/>
      <c r="N173" s="96">
        <f t="shared" si="31"/>
        <v>58655.719999999994</v>
      </c>
      <c r="O173" s="95">
        <v>194464.64000000001</v>
      </c>
      <c r="P173" s="20"/>
      <c r="Q173" s="96">
        <f t="shared" si="32"/>
        <v>194464.64000000001</v>
      </c>
      <c r="R173" s="95">
        <v>104261028.82999444</v>
      </c>
      <c r="S173" s="20"/>
      <c r="T173" s="96">
        <f t="shared" si="33"/>
        <v>104261028.82999444</v>
      </c>
      <c r="U173" s="221">
        <f t="shared" si="40"/>
        <v>0</v>
      </c>
      <c r="W173" s="104" t="s">
        <v>44</v>
      </c>
      <c r="X173" s="114">
        <f t="shared" si="34"/>
        <v>0</v>
      </c>
      <c r="Y173" s="115">
        <f t="shared" si="35"/>
        <v>0</v>
      </c>
      <c r="Z173" s="115">
        <f t="shared" si="36"/>
        <v>0</v>
      </c>
      <c r="AA173" s="115">
        <f t="shared" si="37"/>
        <v>0</v>
      </c>
      <c r="AB173" s="115">
        <f t="shared" si="38"/>
        <v>0</v>
      </c>
      <c r="AC173" s="121">
        <f t="shared" si="39"/>
        <v>0</v>
      </c>
    </row>
    <row r="174" spans="1:29" ht="15.75">
      <c r="A174" s="255"/>
      <c r="B174" s="133" t="s">
        <v>45</v>
      </c>
      <c r="C174" s="95">
        <v>75861279.590000004</v>
      </c>
      <c r="D174" s="20"/>
      <c r="E174" s="96">
        <f t="shared" si="28"/>
        <v>75861279.590000004</v>
      </c>
      <c r="F174" s="95">
        <v>198089.52999999997</v>
      </c>
      <c r="G174" s="20"/>
      <c r="H174" s="96">
        <f t="shared" si="29"/>
        <v>198089.52999999997</v>
      </c>
      <c r="I174" s="95">
        <v>1910471.8599999989</v>
      </c>
      <c r="J174" s="20"/>
      <c r="K174" s="96">
        <f t="shared" si="30"/>
        <v>1910471.8599999989</v>
      </c>
      <c r="L174" s="95">
        <v>201896.36999999997</v>
      </c>
      <c r="M174" s="20"/>
      <c r="N174" s="96">
        <f t="shared" si="31"/>
        <v>201896.36999999997</v>
      </c>
      <c r="O174" s="95">
        <v>148178.60999999999</v>
      </c>
      <c r="P174" s="20"/>
      <c r="Q174" s="96">
        <f t="shared" si="32"/>
        <v>148178.60999999999</v>
      </c>
      <c r="R174" s="95">
        <v>74843821.659999982</v>
      </c>
      <c r="S174" s="20"/>
      <c r="T174" s="96">
        <f t="shared" si="33"/>
        <v>74843821.659999982</v>
      </c>
      <c r="U174" s="221">
        <f t="shared" si="40"/>
        <v>0</v>
      </c>
      <c r="W174" s="133" t="s">
        <v>45</v>
      </c>
      <c r="X174" s="114">
        <f t="shared" si="34"/>
        <v>0</v>
      </c>
      <c r="Y174" s="115">
        <f t="shared" si="35"/>
        <v>0</v>
      </c>
      <c r="Z174" s="115">
        <f t="shared" si="36"/>
        <v>0</v>
      </c>
      <c r="AA174" s="115">
        <f t="shared" si="37"/>
        <v>0</v>
      </c>
      <c r="AB174" s="115">
        <f t="shared" si="38"/>
        <v>0</v>
      </c>
      <c r="AC174" s="121">
        <f t="shared" si="39"/>
        <v>0</v>
      </c>
    </row>
    <row r="175" spans="1:29" ht="15.75">
      <c r="A175" s="255"/>
      <c r="B175" s="133" t="s">
        <v>46</v>
      </c>
      <c r="C175" s="95">
        <v>114593353.46999815</v>
      </c>
      <c r="D175" s="20"/>
      <c r="E175" s="96">
        <f t="shared" si="28"/>
        <v>114593353.46999815</v>
      </c>
      <c r="F175" s="95">
        <v>282985.62</v>
      </c>
      <c r="G175" s="20"/>
      <c r="H175" s="96">
        <f t="shared" si="29"/>
        <v>282985.62</v>
      </c>
      <c r="I175" s="95">
        <v>5373794.4899999956</v>
      </c>
      <c r="J175" s="20"/>
      <c r="K175" s="96">
        <f t="shared" si="30"/>
        <v>5373794.4899999956</v>
      </c>
      <c r="L175" s="95">
        <v>359354.93999999994</v>
      </c>
      <c r="M175" s="20"/>
      <c r="N175" s="96">
        <f t="shared" si="31"/>
        <v>359354.93999999994</v>
      </c>
      <c r="O175" s="95">
        <v>221208.20000000007</v>
      </c>
      <c r="P175" s="20"/>
      <c r="Q175" s="96">
        <f t="shared" si="32"/>
        <v>221208.20000000007</v>
      </c>
      <c r="R175" s="95">
        <v>116108172.90999815</v>
      </c>
      <c r="S175" s="20"/>
      <c r="T175" s="96">
        <f t="shared" si="33"/>
        <v>116108172.90999815</v>
      </c>
      <c r="U175" s="221">
        <f t="shared" si="40"/>
        <v>0</v>
      </c>
      <c r="W175" s="133" t="s">
        <v>46</v>
      </c>
      <c r="X175" s="114">
        <f t="shared" si="34"/>
        <v>0</v>
      </c>
      <c r="Y175" s="115">
        <f t="shared" si="35"/>
        <v>0</v>
      </c>
      <c r="Z175" s="115">
        <f t="shared" si="36"/>
        <v>0</v>
      </c>
      <c r="AA175" s="115">
        <f t="shared" si="37"/>
        <v>0</v>
      </c>
      <c r="AB175" s="115">
        <f t="shared" si="38"/>
        <v>0</v>
      </c>
      <c r="AC175" s="121">
        <f t="shared" si="39"/>
        <v>0</v>
      </c>
    </row>
    <row r="176" spans="1:29" ht="15.75">
      <c r="A176" s="255"/>
      <c r="B176" s="133" t="s">
        <v>47</v>
      </c>
      <c r="C176" s="95">
        <v>33993236.520000167</v>
      </c>
      <c r="D176" s="20"/>
      <c r="E176" s="96">
        <f t="shared" si="28"/>
        <v>33993236.520000167</v>
      </c>
      <c r="F176" s="95">
        <v>99008.45</v>
      </c>
      <c r="G176" s="20"/>
      <c r="H176" s="96">
        <f t="shared" si="29"/>
        <v>99008.45</v>
      </c>
      <c r="I176" s="95">
        <v>0</v>
      </c>
      <c r="J176" s="20"/>
      <c r="K176" s="96">
        <f t="shared" si="30"/>
        <v>0</v>
      </c>
      <c r="L176" s="95">
        <v>318748.81</v>
      </c>
      <c r="M176" s="20"/>
      <c r="N176" s="96">
        <f t="shared" si="31"/>
        <v>318748.81</v>
      </c>
      <c r="O176" s="95">
        <v>46694.15</v>
      </c>
      <c r="P176" s="20"/>
      <c r="Q176" s="96">
        <f t="shared" si="32"/>
        <v>46694.15</v>
      </c>
      <c r="R176" s="95">
        <v>33052275.550000172</v>
      </c>
      <c r="S176" s="20"/>
      <c r="T176" s="96">
        <f t="shared" si="33"/>
        <v>33052275.550000172</v>
      </c>
      <c r="U176" s="221">
        <f t="shared" si="40"/>
        <v>0</v>
      </c>
      <c r="W176" s="133" t="s">
        <v>47</v>
      </c>
      <c r="X176" s="114">
        <f t="shared" si="34"/>
        <v>0</v>
      </c>
      <c r="Y176" s="115">
        <f t="shared" si="35"/>
        <v>0</v>
      </c>
      <c r="Z176" s="115">
        <f t="shared" si="36"/>
        <v>0</v>
      </c>
      <c r="AA176" s="115">
        <f t="shared" si="37"/>
        <v>0</v>
      </c>
      <c r="AB176" s="115">
        <f t="shared" si="38"/>
        <v>0</v>
      </c>
      <c r="AC176" s="121">
        <f t="shared" si="39"/>
        <v>0</v>
      </c>
    </row>
    <row r="177" spans="1:29" ht="15.75">
      <c r="A177" s="255"/>
      <c r="B177" s="133" t="s">
        <v>48</v>
      </c>
      <c r="C177" s="95">
        <v>133098102.75999865</v>
      </c>
      <c r="D177" s="20"/>
      <c r="E177" s="96">
        <f t="shared" si="28"/>
        <v>133098102.75999865</v>
      </c>
      <c r="F177" s="95">
        <v>664556.72000000055</v>
      </c>
      <c r="G177" s="20"/>
      <c r="H177" s="96">
        <f t="shared" si="29"/>
        <v>664556.72000000055</v>
      </c>
      <c r="I177" s="95">
        <v>6446736.1799999848</v>
      </c>
      <c r="J177" s="20"/>
      <c r="K177" s="96">
        <f t="shared" si="30"/>
        <v>6446736.1799999848</v>
      </c>
      <c r="L177" s="95">
        <v>205236.98</v>
      </c>
      <c r="M177" s="20"/>
      <c r="N177" s="96">
        <f t="shared" si="31"/>
        <v>205236.98</v>
      </c>
      <c r="O177" s="95">
        <v>272753.56000000006</v>
      </c>
      <c r="P177" s="20"/>
      <c r="Q177" s="96">
        <f t="shared" si="32"/>
        <v>272753.56000000006</v>
      </c>
      <c r="R177" s="95">
        <v>134438788.37999862</v>
      </c>
      <c r="S177" s="20"/>
      <c r="T177" s="96">
        <f t="shared" si="33"/>
        <v>134438788.37999862</v>
      </c>
      <c r="U177" s="221">
        <f t="shared" si="40"/>
        <v>0</v>
      </c>
      <c r="W177" s="133" t="s">
        <v>48</v>
      </c>
      <c r="X177" s="114">
        <f t="shared" si="34"/>
        <v>0</v>
      </c>
      <c r="Y177" s="115">
        <f t="shared" si="35"/>
        <v>0</v>
      </c>
      <c r="Z177" s="115">
        <f t="shared" si="36"/>
        <v>0</v>
      </c>
      <c r="AA177" s="115">
        <f t="shared" si="37"/>
        <v>0</v>
      </c>
      <c r="AB177" s="115">
        <f t="shared" si="38"/>
        <v>0</v>
      </c>
      <c r="AC177" s="121">
        <f t="shared" si="39"/>
        <v>0</v>
      </c>
    </row>
    <row r="178" spans="1:29" ht="15.75">
      <c r="A178" s="255"/>
      <c r="B178" s="133" t="s">
        <v>49</v>
      </c>
      <c r="C178" s="95">
        <v>107735878.56999953</v>
      </c>
      <c r="D178" s="20"/>
      <c r="E178" s="96">
        <f t="shared" si="28"/>
        <v>107735878.56999953</v>
      </c>
      <c r="F178" s="95">
        <v>544938.49</v>
      </c>
      <c r="G178" s="20"/>
      <c r="H178" s="96">
        <f t="shared" si="29"/>
        <v>544938.49</v>
      </c>
      <c r="I178" s="95">
        <v>0</v>
      </c>
      <c r="J178" s="20"/>
      <c r="K178" s="96">
        <f t="shared" si="30"/>
        <v>0</v>
      </c>
      <c r="L178" s="95">
        <v>218623.28</v>
      </c>
      <c r="M178" s="20"/>
      <c r="N178" s="96">
        <f t="shared" si="31"/>
        <v>218623.28</v>
      </c>
      <c r="O178" s="95">
        <v>236009.80000000002</v>
      </c>
      <c r="P178" s="20"/>
      <c r="Q178" s="96">
        <f t="shared" si="32"/>
        <v>236009.80000000002</v>
      </c>
      <c r="R178" s="95">
        <v>104546286.47999953</v>
      </c>
      <c r="S178" s="20"/>
      <c r="T178" s="96">
        <f t="shared" si="33"/>
        <v>104546286.47999953</v>
      </c>
      <c r="U178" s="221">
        <f t="shared" si="40"/>
        <v>0</v>
      </c>
      <c r="W178" s="133" t="s">
        <v>49</v>
      </c>
      <c r="X178" s="114">
        <f t="shared" si="34"/>
        <v>0</v>
      </c>
      <c r="Y178" s="115">
        <f t="shared" si="35"/>
        <v>0</v>
      </c>
      <c r="Z178" s="115">
        <f t="shared" si="36"/>
        <v>0</v>
      </c>
      <c r="AA178" s="115">
        <f t="shared" si="37"/>
        <v>0</v>
      </c>
      <c r="AB178" s="115">
        <f t="shared" si="38"/>
        <v>0</v>
      </c>
      <c r="AC178" s="121">
        <f t="shared" si="39"/>
        <v>0</v>
      </c>
    </row>
    <row r="179" spans="1:29" ht="15.75">
      <c r="A179" s="256"/>
      <c r="B179" s="134" t="s">
        <v>50</v>
      </c>
      <c r="C179" s="97">
        <v>100687359.94999985</v>
      </c>
      <c r="D179" s="98"/>
      <c r="E179" s="99">
        <f t="shared" si="28"/>
        <v>100687359.94999985</v>
      </c>
      <c r="F179" s="97">
        <v>369079.87000000017</v>
      </c>
      <c r="G179" s="98"/>
      <c r="H179" s="99">
        <f t="shared" si="29"/>
        <v>369079.87000000017</v>
      </c>
      <c r="I179" s="97">
        <v>0</v>
      </c>
      <c r="J179" s="98"/>
      <c r="K179" s="99">
        <f t="shared" si="30"/>
        <v>0</v>
      </c>
      <c r="L179" s="97">
        <v>282360.48</v>
      </c>
      <c r="M179" s="98"/>
      <c r="N179" s="99">
        <f t="shared" si="31"/>
        <v>282360.48</v>
      </c>
      <c r="O179" s="97">
        <v>646331.54</v>
      </c>
      <c r="P179" s="98"/>
      <c r="Q179" s="99">
        <f t="shared" si="32"/>
        <v>646331.54</v>
      </c>
      <c r="R179" s="97">
        <v>96996882.849999845</v>
      </c>
      <c r="S179" s="98"/>
      <c r="T179" s="99">
        <f t="shared" si="33"/>
        <v>96996882.849999845</v>
      </c>
      <c r="U179" s="222">
        <f t="shared" si="40"/>
        <v>0</v>
      </c>
      <c r="W179" s="134" t="s">
        <v>50</v>
      </c>
      <c r="X179" s="118">
        <f t="shared" si="34"/>
        <v>0</v>
      </c>
      <c r="Y179" s="119">
        <f t="shared" si="35"/>
        <v>0</v>
      </c>
      <c r="Z179" s="119">
        <f t="shared" si="36"/>
        <v>0</v>
      </c>
      <c r="AA179" s="119">
        <f t="shared" si="37"/>
        <v>0</v>
      </c>
      <c r="AB179" s="119">
        <f t="shared" si="38"/>
        <v>0</v>
      </c>
      <c r="AC179" s="124">
        <f t="shared" si="39"/>
        <v>0</v>
      </c>
    </row>
    <row r="180" spans="1:29" ht="15.75" customHeight="1">
      <c r="A180" s="254">
        <v>42637</v>
      </c>
      <c r="B180" s="133" t="s">
        <v>42</v>
      </c>
      <c r="C180" s="95">
        <v>57945460.799999304</v>
      </c>
      <c r="D180" s="20"/>
      <c r="E180" s="96">
        <f t="shared" si="28"/>
        <v>57945460.799999304</v>
      </c>
      <c r="F180" s="95">
        <v>0</v>
      </c>
      <c r="G180" s="20"/>
      <c r="H180" s="96">
        <f t="shared" si="29"/>
        <v>0</v>
      </c>
      <c r="I180" s="95">
        <v>0</v>
      </c>
      <c r="J180" s="20"/>
      <c r="K180" s="96">
        <f t="shared" si="30"/>
        <v>0</v>
      </c>
      <c r="L180" s="95">
        <v>265494.69</v>
      </c>
      <c r="M180" s="20"/>
      <c r="N180" s="96">
        <f t="shared" si="31"/>
        <v>265494.69</v>
      </c>
      <c r="O180" s="95">
        <v>255768.52000000002</v>
      </c>
      <c r="P180" s="20"/>
      <c r="Q180" s="96">
        <f t="shared" si="32"/>
        <v>255768.52000000002</v>
      </c>
      <c r="R180" s="95">
        <v>56837297.829999298</v>
      </c>
      <c r="S180" s="20"/>
      <c r="T180" s="96">
        <f t="shared" si="33"/>
        <v>56837297.829999298</v>
      </c>
      <c r="U180" s="221">
        <f t="shared" si="40"/>
        <v>0</v>
      </c>
      <c r="W180" s="132" t="s">
        <v>42</v>
      </c>
      <c r="X180" s="110">
        <f t="shared" si="34"/>
        <v>0</v>
      </c>
      <c r="Y180" s="111">
        <f t="shared" si="35"/>
        <v>0</v>
      </c>
      <c r="Z180" s="111">
        <f t="shared" si="36"/>
        <v>0</v>
      </c>
      <c r="AA180" s="111">
        <f t="shared" si="37"/>
        <v>0</v>
      </c>
      <c r="AB180" s="111">
        <f t="shared" si="38"/>
        <v>0</v>
      </c>
      <c r="AC180" s="123">
        <f t="shared" si="39"/>
        <v>0</v>
      </c>
    </row>
    <row r="181" spans="1:29" ht="15.75">
      <c r="A181" s="255"/>
      <c r="B181" s="133" t="s">
        <v>43</v>
      </c>
      <c r="C181" s="95">
        <v>58928970.210000202</v>
      </c>
      <c r="D181" s="20"/>
      <c r="E181" s="96">
        <f t="shared" si="28"/>
        <v>58928970.210000202</v>
      </c>
      <c r="F181" s="95">
        <v>439927.97000000003</v>
      </c>
      <c r="G181" s="20"/>
      <c r="H181" s="96">
        <f t="shared" si="29"/>
        <v>439927.97000000003</v>
      </c>
      <c r="I181" s="95">
        <v>0</v>
      </c>
      <c r="J181" s="20"/>
      <c r="K181" s="96">
        <f t="shared" si="30"/>
        <v>0</v>
      </c>
      <c r="L181" s="95">
        <v>157186.05000000002</v>
      </c>
      <c r="M181" s="20"/>
      <c r="N181" s="96">
        <f t="shared" si="31"/>
        <v>157186.05000000002</v>
      </c>
      <c r="O181" s="95">
        <v>117685.39</v>
      </c>
      <c r="P181" s="20"/>
      <c r="Q181" s="96">
        <f t="shared" si="32"/>
        <v>117685.39</v>
      </c>
      <c r="R181" s="95">
        <v>56275729.190000199</v>
      </c>
      <c r="S181" s="20"/>
      <c r="T181" s="96">
        <f t="shared" si="33"/>
        <v>56275729.190000199</v>
      </c>
      <c r="U181" s="221">
        <f t="shared" si="40"/>
        <v>0</v>
      </c>
      <c r="W181" s="133" t="s">
        <v>43</v>
      </c>
      <c r="X181" s="114">
        <f t="shared" si="34"/>
        <v>0</v>
      </c>
      <c r="Y181" s="115">
        <f t="shared" si="35"/>
        <v>0</v>
      </c>
      <c r="Z181" s="115">
        <f t="shared" si="36"/>
        <v>0</v>
      </c>
      <c r="AA181" s="115">
        <f t="shared" si="37"/>
        <v>0</v>
      </c>
      <c r="AB181" s="115">
        <f t="shared" si="38"/>
        <v>0</v>
      </c>
      <c r="AC181" s="121">
        <f t="shared" si="39"/>
        <v>0</v>
      </c>
    </row>
    <row r="182" spans="1:29" ht="15.75">
      <c r="A182" s="255"/>
      <c r="B182" s="104" t="s">
        <v>44</v>
      </c>
      <c r="C182" s="95">
        <v>104261028.82999444</v>
      </c>
      <c r="D182" s="20"/>
      <c r="E182" s="96">
        <f t="shared" si="28"/>
        <v>104261028.82999444</v>
      </c>
      <c r="F182" s="95">
        <v>275649.94999999995</v>
      </c>
      <c r="G182" s="20"/>
      <c r="H182" s="96">
        <f t="shared" si="29"/>
        <v>275649.94999999995</v>
      </c>
      <c r="I182" s="95">
        <v>5922685.9100000048</v>
      </c>
      <c r="J182" s="20"/>
      <c r="K182" s="96">
        <f t="shared" si="30"/>
        <v>5922685.9100000048</v>
      </c>
      <c r="L182" s="95">
        <v>127888.42</v>
      </c>
      <c r="M182" s="20"/>
      <c r="N182" s="96">
        <f t="shared" si="31"/>
        <v>127888.42</v>
      </c>
      <c r="O182" s="95">
        <v>2269.7000000000003</v>
      </c>
      <c r="P182" s="20"/>
      <c r="Q182" s="96">
        <f t="shared" si="32"/>
        <v>2269.7000000000003</v>
      </c>
      <c r="R182" s="95">
        <v>107214700.55999443</v>
      </c>
      <c r="S182" s="20"/>
      <c r="T182" s="96">
        <f t="shared" si="33"/>
        <v>107214700.55999443</v>
      </c>
      <c r="U182" s="221">
        <f t="shared" si="40"/>
        <v>0</v>
      </c>
      <c r="W182" s="104" t="s">
        <v>44</v>
      </c>
      <c r="X182" s="114">
        <f t="shared" si="34"/>
        <v>0</v>
      </c>
      <c r="Y182" s="115">
        <f t="shared" si="35"/>
        <v>0</v>
      </c>
      <c r="Z182" s="115">
        <f t="shared" si="36"/>
        <v>0</v>
      </c>
      <c r="AA182" s="115">
        <f t="shared" si="37"/>
        <v>0</v>
      </c>
      <c r="AB182" s="115">
        <f t="shared" si="38"/>
        <v>0</v>
      </c>
      <c r="AC182" s="121">
        <f t="shared" si="39"/>
        <v>0</v>
      </c>
    </row>
    <row r="183" spans="1:29" ht="15.75">
      <c r="A183" s="255"/>
      <c r="B183" s="133" t="s">
        <v>45</v>
      </c>
      <c r="C183" s="95">
        <v>74843821.659999982</v>
      </c>
      <c r="D183" s="20"/>
      <c r="E183" s="96">
        <f t="shared" si="28"/>
        <v>74843821.659999982</v>
      </c>
      <c r="F183" s="95">
        <v>386522.97999999992</v>
      </c>
      <c r="G183" s="20"/>
      <c r="H183" s="96">
        <f t="shared" si="29"/>
        <v>386522.97999999992</v>
      </c>
      <c r="I183" s="95">
        <v>2647721.600000001</v>
      </c>
      <c r="J183" s="20"/>
      <c r="K183" s="96">
        <f t="shared" si="30"/>
        <v>2647721.600000001</v>
      </c>
      <c r="L183" s="95">
        <v>136919.91</v>
      </c>
      <c r="M183" s="20"/>
      <c r="N183" s="96">
        <f t="shared" si="31"/>
        <v>136919.91</v>
      </c>
      <c r="O183" s="95">
        <v>224889.89</v>
      </c>
      <c r="P183" s="20"/>
      <c r="Q183" s="96">
        <f t="shared" si="32"/>
        <v>224889.89</v>
      </c>
      <c r="R183" s="95">
        <v>74954180.449999988</v>
      </c>
      <c r="S183" s="20"/>
      <c r="T183" s="96">
        <f t="shared" si="33"/>
        <v>74954180.449999988</v>
      </c>
      <c r="U183" s="221">
        <f t="shared" si="40"/>
        <v>0</v>
      </c>
      <c r="W183" s="133" t="s">
        <v>45</v>
      </c>
      <c r="X183" s="114">
        <f t="shared" si="34"/>
        <v>0</v>
      </c>
      <c r="Y183" s="115">
        <f t="shared" si="35"/>
        <v>0</v>
      </c>
      <c r="Z183" s="115">
        <f t="shared" si="36"/>
        <v>0</v>
      </c>
      <c r="AA183" s="115">
        <f t="shared" si="37"/>
        <v>0</v>
      </c>
      <c r="AB183" s="115">
        <f t="shared" si="38"/>
        <v>0</v>
      </c>
      <c r="AC183" s="121">
        <f t="shared" si="39"/>
        <v>0</v>
      </c>
    </row>
    <row r="184" spans="1:29" ht="15.75">
      <c r="A184" s="255"/>
      <c r="B184" s="133" t="s">
        <v>46</v>
      </c>
      <c r="C184" s="95">
        <v>116108172.90999815</v>
      </c>
      <c r="D184" s="20"/>
      <c r="E184" s="96">
        <f t="shared" si="28"/>
        <v>116108172.90999815</v>
      </c>
      <c r="F184" s="95">
        <v>725818.49999999977</v>
      </c>
      <c r="G184" s="20"/>
      <c r="H184" s="96">
        <f t="shared" si="29"/>
        <v>725818.49999999977</v>
      </c>
      <c r="I184" s="95">
        <v>0</v>
      </c>
      <c r="J184" s="20"/>
      <c r="K184" s="96">
        <f t="shared" si="30"/>
        <v>0</v>
      </c>
      <c r="L184" s="95">
        <v>297383.28999999998</v>
      </c>
      <c r="M184" s="20"/>
      <c r="N184" s="96">
        <f t="shared" si="31"/>
        <v>297383.28999999998</v>
      </c>
      <c r="O184" s="95">
        <v>199039.39</v>
      </c>
      <c r="P184" s="20"/>
      <c r="Q184" s="96">
        <f t="shared" si="32"/>
        <v>199039.39</v>
      </c>
      <c r="R184" s="95">
        <v>113105837.00999816</v>
      </c>
      <c r="S184" s="20"/>
      <c r="T184" s="96">
        <f t="shared" si="33"/>
        <v>113105837.00999816</v>
      </c>
      <c r="U184" s="221">
        <f t="shared" si="40"/>
        <v>0</v>
      </c>
      <c r="W184" s="133" t="s">
        <v>46</v>
      </c>
      <c r="X184" s="114">
        <f t="shared" si="34"/>
        <v>0</v>
      </c>
      <c r="Y184" s="115">
        <f t="shared" si="35"/>
        <v>0</v>
      </c>
      <c r="Z184" s="115">
        <f t="shared" si="36"/>
        <v>0</v>
      </c>
      <c r="AA184" s="115">
        <f t="shared" si="37"/>
        <v>0</v>
      </c>
      <c r="AB184" s="115">
        <f t="shared" si="38"/>
        <v>0</v>
      </c>
      <c r="AC184" s="121">
        <f t="shared" si="39"/>
        <v>0</v>
      </c>
    </row>
    <row r="185" spans="1:29" ht="15.75">
      <c r="A185" s="255"/>
      <c r="B185" s="133" t="s">
        <v>47</v>
      </c>
      <c r="C185" s="95">
        <v>33052275.550000172</v>
      </c>
      <c r="D185" s="20"/>
      <c r="E185" s="96">
        <f t="shared" si="28"/>
        <v>33052275.550000172</v>
      </c>
      <c r="F185" s="95">
        <v>240660.27000000011</v>
      </c>
      <c r="G185" s="20"/>
      <c r="H185" s="96">
        <f t="shared" si="29"/>
        <v>240660.27000000011</v>
      </c>
      <c r="I185" s="95">
        <v>1919380.8599999989</v>
      </c>
      <c r="J185" s="20"/>
      <c r="K185" s="96">
        <f t="shared" si="30"/>
        <v>1919380.8599999989</v>
      </c>
      <c r="L185" s="95">
        <v>59426.62</v>
      </c>
      <c r="M185" s="20"/>
      <c r="N185" s="96">
        <f t="shared" si="31"/>
        <v>59426.62</v>
      </c>
      <c r="O185" s="95">
        <v>24481.95</v>
      </c>
      <c r="P185" s="20"/>
      <c r="Q185" s="96">
        <f t="shared" si="32"/>
        <v>24481.95</v>
      </c>
      <c r="R185" s="95">
        <v>34068018.720000163</v>
      </c>
      <c r="S185" s="20"/>
      <c r="T185" s="96">
        <f t="shared" si="33"/>
        <v>34068018.720000163</v>
      </c>
      <c r="U185" s="221">
        <f t="shared" si="40"/>
        <v>0</v>
      </c>
      <c r="W185" s="133" t="s">
        <v>47</v>
      </c>
      <c r="X185" s="114">
        <f t="shared" si="34"/>
        <v>0</v>
      </c>
      <c r="Y185" s="115">
        <f t="shared" si="35"/>
        <v>0</v>
      </c>
      <c r="Z185" s="115">
        <f t="shared" si="36"/>
        <v>0</v>
      </c>
      <c r="AA185" s="115">
        <f t="shared" si="37"/>
        <v>0</v>
      </c>
      <c r="AB185" s="115">
        <f t="shared" si="38"/>
        <v>0</v>
      </c>
      <c r="AC185" s="121">
        <f t="shared" si="39"/>
        <v>0</v>
      </c>
    </row>
    <row r="186" spans="1:29" ht="15.75">
      <c r="A186" s="255"/>
      <c r="B186" s="133" t="s">
        <v>48</v>
      </c>
      <c r="C186" s="95">
        <v>134438788.37999862</v>
      </c>
      <c r="D186" s="20"/>
      <c r="E186" s="96">
        <f t="shared" si="28"/>
        <v>134438788.37999862</v>
      </c>
      <c r="F186" s="95">
        <v>1292871.0899999999</v>
      </c>
      <c r="G186" s="20"/>
      <c r="H186" s="96">
        <f t="shared" si="29"/>
        <v>1292871.0899999999</v>
      </c>
      <c r="I186" s="95">
        <v>2681261.2799999951</v>
      </c>
      <c r="J186" s="20"/>
      <c r="K186" s="96">
        <f t="shared" si="30"/>
        <v>2681261.2799999951</v>
      </c>
      <c r="L186" s="95">
        <v>67206.42</v>
      </c>
      <c r="M186" s="20"/>
      <c r="N186" s="96">
        <f t="shared" si="31"/>
        <v>67206.42</v>
      </c>
      <c r="O186" s="95">
        <v>41986.340000000004</v>
      </c>
      <c r="P186" s="20"/>
      <c r="Q186" s="96">
        <f t="shared" si="32"/>
        <v>41986.340000000004</v>
      </c>
      <c r="R186" s="95">
        <v>133344015.15999861</v>
      </c>
      <c r="S186" s="20"/>
      <c r="T186" s="96">
        <f t="shared" si="33"/>
        <v>133344015.15999861</v>
      </c>
      <c r="U186" s="221">
        <f t="shared" si="40"/>
        <v>0</v>
      </c>
      <c r="W186" s="133" t="s">
        <v>48</v>
      </c>
      <c r="X186" s="114">
        <f t="shared" si="34"/>
        <v>0</v>
      </c>
      <c r="Y186" s="115">
        <f t="shared" si="35"/>
        <v>0</v>
      </c>
      <c r="Z186" s="115">
        <f t="shared" si="36"/>
        <v>0</v>
      </c>
      <c r="AA186" s="115">
        <f t="shared" si="37"/>
        <v>0</v>
      </c>
      <c r="AB186" s="115">
        <f t="shared" si="38"/>
        <v>0</v>
      </c>
      <c r="AC186" s="121">
        <f t="shared" si="39"/>
        <v>0</v>
      </c>
    </row>
    <row r="187" spans="1:29" ht="15.75">
      <c r="A187" s="255"/>
      <c r="B187" s="133" t="s">
        <v>49</v>
      </c>
      <c r="C187" s="95">
        <v>104546286.47999953</v>
      </c>
      <c r="D187" s="20"/>
      <c r="E187" s="96">
        <f t="shared" si="28"/>
        <v>104546286.47999953</v>
      </c>
      <c r="F187" s="95">
        <v>1039060.7499999999</v>
      </c>
      <c r="G187" s="20"/>
      <c r="H187" s="96">
        <f t="shared" si="29"/>
        <v>1039060.7499999999</v>
      </c>
      <c r="I187" s="95">
        <v>24811354.459999975</v>
      </c>
      <c r="J187" s="20"/>
      <c r="K187" s="96">
        <f t="shared" si="30"/>
        <v>24811354.459999975</v>
      </c>
      <c r="L187" s="95">
        <v>297619.17</v>
      </c>
      <c r="M187" s="20"/>
      <c r="N187" s="96">
        <f t="shared" si="31"/>
        <v>297619.17</v>
      </c>
      <c r="O187" s="95">
        <v>198871.96000000008</v>
      </c>
      <c r="P187" s="20"/>
      <c r="Q187" s="96">
        <f t="shared" si="32"/>
        <v>198871.96000000008</v>
      </c>
      <c r="R187" s="95">
        <v>126467829.0199995</v>
      </c>
      <c r="S187" s="20"/>
      <c r="T187" s="96">
        <f t="shared" si="33"/>
        <v>126467829.0199995</v>
      </c>
      <c r="U187" s="221">
        <f t="shared" si="40"/>
        <v>0</v>
      </c>
      <c r="W187" s="133" t="s">
        <v>49</v>
      </c>
      <c r="X187" s="114">
        <f t="shared" si="34"/>
        <v>0</v>
      </c>
      <c r="Y187" s="115">
        <f t="shared" si="35"/>
        <v>0</v>
      </c>
      <c r="Z187" s="115">
        <f t="shared" si="36"/>
        <v>0</v>
      </c>
      <c r="AA187" s="115">
        <f t="shared" si="37"/>
        <v>0</v>
      </c>
      <c r="AB187" s="115">
        <f t="shared" si="38"/>
        <v>0</v>
      </c>
      <c r="AC187" s="121">
        <f t="shared" si="39"/>
        <v>0</v>
      </c>
    </row>
    <row r="188" spans="1:29" ht="15.75">
      <c r="A188" s="256"/>
      <c r="B188" s="133" t="s">
        <v>50</v>
      </c>
      <c r="C188" s="95">
        <v>96996882.849999845</v>
      </c>
      <c r="D188" s="20"/>
      <c r="E188" s="96">
        <f t="shared" si="28"/>
        <v>96996882.849999845</v>
      </c>
      <c r="F188" s="95">
        <v>374052.38999999996</v>
      </c>
      <c r="G188" s="20"/>
      <c r="H188" s="96">
        <f t="shared" si="29"/>
        <v>374052.38999999996</v>
      </c>
      <c r="I188" s="95">
        <v>0</v>
      </c>
      <c r="J188" s="20"/>
      <c r="K188" s="96">
        <f t="shared" si="30"/>
        <v>0</v>
      </c>
      <c r="L188" s="95">
        <v>252909.94</v>
      </c>
      <c r="M188" s="20"/>
      <c r="N188" s="96">
        <f t="shared" si="31"/>
        <v>252909.94</v>
      </c>
      <c r="O188" s="95">
        <v>377726.89</v>
      </c>
      <c r="P188" s="20"/>
      <c r="Q188" s="96">
        <f t="shared" si="32"/>
        <v>377726.89</v>
      </c>
      <c r="R188" s="95">
        <v>94119416.609999865</v>
      </c>
      <c r="S188" s="20"/>
      <c r="T188" s="96">
        <f t="shared" si="33"/>
        <v>94119416.609999865</v>
      </c>
      <c r="U188" s="221">
        <f t="shared" si="40"/>
        <v>0</v>
      </c>
      <c r="W188" s="134" t="s">
        <v>50</v>
      </c>
      <c r="X188" s="118">
        <f t="shared" si="34"/>
        <v>0</v>
      </c>
      <c r="Y188" s="119">
        <f t="shared" si="35"/>
        <v>0</v>
      </c>
      <c r="Z188" s="119">
        <f t="shared" si="36"/>
        <v>0</v>
      </c>
      <c r="AA188" s="119">
        <f t="shared" si="37"/>
        <v>0</v>
      </c>
      <c r="AB188" s="119">
        <f t="shared" si="38"/>
        <v>0</v>
      </c>
      <c r="AC188" s="124">
        <f t="shared" si="39"/>
        <v>0</v>
      </c>
    </row>
    <row r="189" spans="1:29" ht="15.75" customHeight="1">
      <c r="A189" s="254">
        <v>42639</v>
      </c>
      <c r="B189" s="132" t="s">
        <v>42</v>
      </c>
      <c r="C189" s="92"/>
      <c r="D189" s="93"/>
      <c r="E189" s="94">
        <f t="shared" si="28"/>
        <v>0</v>
      </c>
      <c r="F189" s="92"/>
      <c r="G189" s="93"/>
      <c r="H189" s="94">
        <f t="shared" si="29"/>
        <v>0</v>
      </c>
      <c r="I189" s="92"/>
      <c r="J189" s="93"/>
      <c r="K189" s="94">
        <f t="shared" si="30"/>
        <v>0</v>
      </c>
      <c r="L189" s="92"/>
      <c r="M189" s="93"/>
      <c r="N189" s="94">
        <f t="shared" si="31"/>
        <v>0</v>
      </c>
      <c r="O189" s="92"/>
      <c r="P189" s="93"/>
      <c r="Q189" s="94">
        <f t="shared" si="32"/>
        <v>0</v>
      </c>
      <c r="R189" s="92"/>
      <c r="S189" s="93"/>
      <c r="T189" s="94">
        <f t="shared" si="33"/>
        <v>0</v>
      </c>
      <c r="U189" s="220">
        <f t="shared" si="40"/>
        <v>0</v>
      </c>
      <c r="W189" s="132" t="s">
        <v>42</v>
      </c>
      <c r="X189" s="114">
        <f t="shared" si="34"/>
        <v>0</v>
      </c>
      <c r="Y189" s="115">
        <f t="shared" si="35"/>
        <v>0</v>
      </c>
      <c r="Z189" s="115">
        <f t="shared" si="36"/>
        <v>0</v>
      </c>
      <c r="AA189" s="115">
        <f t="shared" si="37"/>
        <v>0</v>
      </c>
      <c r="AB189" s="115">
        <f t="shared" si="38"/>
        <v>0</v>
      </c>
      <c r="AC189" s="121">
        <f t="shared" si="39"/>
        <v>0</v>
      </c>
    </row>
    <row r="190" spans="1:29" ht="15.75">
      <c r="A190" s="255"/>
      <c r="B190" s="133" t="s">
        <v>43</v>
      </c>
      <c r="C190" s="95"/>
      <c r="D190" s="20"/>
      <c r="E190" s="96">
        <f t="shared" si="28"/>
        <v>0</v>
      </c>
      <c r="F190" s="95"/>
      <c r="G190" s="20"/>
      <c r="H190" s="96">
        <f t="shared" si="29"/>
        <v>0</v>
      </c>
      <c r="I190" s="95"/>
      <c r="J190" s="20"/>
      <c r="K190" s="96">
        <f t="shared" si="30"/>
        <v>0</v>
      </c>
      <c r="L190" s="95"/>
      <c r="M190" s="20"/>
      <c r="N190" s="96">
        <f t="shared" si="31"/>
        <v>0</v>
      </c>
      <c r="O190" s="95"/>
      <c r="P190" s="20"/>
      <c r="Q190" s="96">
        <f t="shared" si="32"/>
        <v>0</v>
      </c>
      <c r="R190" s="95"/>
      <c r="S190" s="20"/>
      <c r="T190" s="96">
        <f t="shared" si="33"/>
        <v>0</v>
      </c>
      <c r="U190" s="221">
        <f t="shared" si="40"/>
        <v>0</v>
      </c>
      <c r="W190" s="133" t="s">
        <v>43</v>
      </c>
      <c r="X190" s="114">
        <f t="shared" si="34"/>
        <v>0</v>
      </c>
      <c r="Y190" s="115">
        <f t="shared" si="35"/>
        <v>0</v>
      </c>
      <c r="Z190" s="115">
        <f t="shared" si="36"/>
        <v>0</v>
      </c>
      <c r="AA190" s="115">
        <f t="shared" si="37"/>
        <v>0</v>
      </c>
      <c r="AB190" s="115">
        <f t="shared" si="38"/>
        <v>0</v>
      </c>
      <c r="AC190" s="121">
        <f t="shared" si="39"/>
        <v>0</v>
      </c>
    </row>
    <row r="191" spans="1:29" ht="15.75">
      <c r="A191" s="255"/>
      <c r="B191" s="104" t="s">
        <v>44</v>
      </c>
      <c r="C191" s="95"/>
      <c r="D191" s="20"/>
      <c r="E191" s="96">
        <f t="shared" si="28"/>
        <v>0</v>
      </c>
      <c r="F191" s="95"/>
      <c r="G191" s="20"/>
      <c r="H191" s="96">
        <f t="shared" si="29"/>
        <v>0</v>
      </c>
      <c r="I191" s="95"/>
      <c r="J191" s="20"/>
      <c r="K191" s="96">
        <f t="shared" si="30"/>
        <v>0</v>
      </c>
      <c r="L191" s="95"/>
      <c r="M191" s="20"/>
      <c r="N191" s="96">
        <f t="shared" si="31"/>
        <v>0</v>
      </c>
      <c r="O191" s="95"/>
      <c r="P191" s="20"/>
      <c r="Q191" s="96">
        <f t="shared" si="32"/>
        <v>0</v>
      </c>
      <c r="R191" s="95"/>
      <c r="S191" s="20"/>
      <c r="T191" s="96">
        <f t="shared" si="33"/>
        <v>0</v>
      </c>
      <c r="U191" s="221">
        <f t="shared" si="40"/>
        <v>0</v>
      </c>
      <c r="W191" s="104" t="s">
        <v>44</v>
      </c>
      <c r="X191" s="114">
        <f t="shared" si="34"/>
        <v>0</v>
      </c>
      <c r="Y191" s="115">
        <f t="shared" si="35"/>
        <v>0</v>
      </c>
      <c r="Z191" s="115">
        <f t="shared" si="36"/>
        <v>0</v>
      </c>
      <c r="AA191" s="115">
        <f t="shared" si="37"/>
        <v>0</v>
      </c>
      <c r="AB191" s="115">
        <f t="shared" si="38"/>
        <v>0</v>
      </c>
      <c r="AC191" s="121">
        <f t="shared" si="39"/>
        <v>0</v>
      </c>
    </row>
    <row r="192" spans="1:29" ht="15.75">
      <c r="A192" s="255"/>
      <c r="B192" s="133" t="s">
        <v>45</v>
      </c>
      <c r="C192" s="95">
        <v>74954180.449999988</v>
      </c>
      <c r="D192" s="20"/>
      <c r="E192" s="96">
        <f t="shared" si="28"/>
        <v>74954180.449999988</v>
      </c>
      <c r="F192" s="95">
        <v>0</v>
      </c>
      <c r="G192" s="20"/>
      <c r="H192" s="96">
        <f t="shared" si="29"/>
        <v>0</v>
      </c>
      <c r="I192" s="95">
        <v>0</v>
      </c>
      <c r="J192" s="20"/>
      <c r="K192" s="96">
        <f t="shared" si="30"/>
        <v>0</v>
      </c>
      <c r="L192" s="95">
        <v>93244.58</v>
      </c>
      <c r="M192" s="20"/>
      <c r="N192" s="96">
        <f t="shared" si="31"/>
        <v>93244.58</v>
      </c>
      <c r="O192" s="95">
        <v>52185.85</v>
      </c>
      <c r="P192" s="20"/>
      <c r="Q192" s="96">
        <f t="shared" si="32"/>
        <v>52185.85</v>
      </c>
      <c r="R192" s="95">
        <v>70047674.139999986</v>
      </c>
      <c r="S192" s="20"/>
      <c r="T192" s="96">
        <f t="shared" si="33"/>
        <v>70047674.139999986</v>
      </c>
      <c r="U192" s="221">
        <f t="shared" si="40"/>
        <v>0</v>
      </c>
      <c r="W192" s="133" t="s">
        <v>45</v>
      </c>
      <c r="X192" s="114">
        <f t="shared" si="34"/>
        <v>0</v>
      </c>
      <c r="Y192" s="115">
        <f t="shared" si="35"/>
        <v>0</v>
      </c>
      <c r="Z192" s="115">
        <f t="shared" si="36"/>
        <v>0</v>
      </c>
      <c r="AA192" s="115">
        <f t="shared" si="37"/>
        <v>0</v>
      </c>
      <c r="AB192" s="115">
        <f t="shared" si="38"/>
        <v>0</v>
      </c>
      <c r="AC192" s="121">
        <f t="shared" si="39"/>
        <v>0</v>
      </c>
    </row>
    <row r="193" spans="1:29" ht="15.75">
      <c r="A193" s="255"/>
      <c r="B193" s="133" t="s">
        <v>46</v>
      </c>
      <c r="C193" s="95"/>
      <c r="D193" s="20"/>
      <c r="E193" s="96">
        <f t="shared" si="28"/>
        <v>0</v>
      </c>
      <c r="F193" s="95"/>
      <c r="G193" s="20"/>
      <c r="H193" s="96">
        <f t="shared" si="29"/>
        <v>0</v>
      </c>
      <c r="I193" s="95"/>
      <c r="J193" s="20"/>
      <c r="K193" s="96">
        <f t="shared" si="30"/>
        <v>0</v>
      </c>
      <c r="L193" s="95"/>
      <c r="M193" s="20"/>
      <c r="N193" s="96">
        <f t="shared" si="31"/>
        <v>0</v>
      </c>
      <c r="O193" s="95"/>
      <c r="P193" s="20"/>
      <c r="Q193" s="96">
        <f t="shared" si="32"/>
        <v>0</v>
      </c>
      <c r="R193" s="95"/>
      <c r="S193" s="20"/>
      <c r="T193" s="96">
        <f t="shared" si="33"/>
        <v>0</v>
      </c>
      <c r="U193" s="221">
        <f t="shared" si="40"/>
        <v>0</v>
      </c>
      <c r="W193" s="133" t="s">
        <v>46</v>
      </c>
      <c r="X193" s="114">
        <f t="shared" si="34"/>
        <v>0</v>
      </c>
      <c r="Y193" s="115">
        <f t="shared" si="35"/>
        <v>0</v>
      </c>
      <c r="Z193" s="115">
        <f t="shared" si="36"/>
        <v>0</v>
      </c>
      <c r="AA193" s="115">
        <f t="shared" si="37"/>
        <v>0</v>
      </c>
      <c r="AB193" s="115">
        <f t="shared" si="38"/>
        <v>0</v>
      </c>
      <c r="AC193" s="121">
        <f t="shared" si="39"/>
        <v>0</v>
      </c>
    </row>
    <row r="194" spans="1:29" ht="15.75">
      <c r="A194" s="255"/>
      <c r="B194" s="133" t="s">
        <v>47</v>
      </c>
      <c r="C194" s="95"/>
      <c r="D194" s="20"/>
      <c r="E194" s="96">
        <f t="shared" si="28"/>
        <v>0</v>
      </c>
      <c r="F194" s="95"/>
      <c r="G194" s="20"/>
      <c r="H194" s="96">
        <f t="shared" si="29"/>
        <v>0</v>
      </c>
      <c r="I194" s="95"/>
      <c r="J194" s="20"/>
      <c r="K194" s="96">
        <f t="shared" si="30"/>
        <v>0</v>
      </c>
      <c r="L194" s="95"/>
      <c r="M194" s="20"/>
      <c r="N194" s="96">
        <f t="shared" si="31"/>
        <v>0</v>
      </c>
      <c r="O194" s="95"/>
      <c r="P194" s="20"/>
      <c r="Q194" s="96">
        <f t="shared" si="32"/>
        <v>0</v>
      </c>
      <c r="R194" s="95"/>
      <c r="S194" s="20"/>
      <c r="T194" s="96">
        <f t="shared" si="33"/>
        <v>0</v>
      </c>
      <c r="U194" s="221">
        <f t="shared" si="40"/>
        <v>0</v>
      </c>
      <c r="W194" s="133" t="s">
        <v>47</v>
      </c>
      <c r="X194" s="114">
        <f t="shared" si="34"/>
        <v>0</v>
      </c>
      <c r="Y194" s="115">
        <f t="shared" si="35"/>
        <v>0</v>
      </c>
      <c r="Z194" s="115">
        <f t="shared" si="36"/>
        <v>0</v>
      </c>
      <c r="AA194" s="115">
        <f t="shared" si="37"/>
        <v>0</v>
      </c>
      <c r="AB194" s="115">
        <f t="shared" si="38"/>
        <v>0</v>
      </c>
      <c r="AC194" s="121">
        <f t="shared" si="39"/>
        <v>0</v>
      </c>
    </row>
    <row r="195" spans="1:29" ht="15.75">
      <c r="A195" s="255"/>
      <c r="B195" s="133" t="s">
        <v>48</v>
      </c>
      <c r="C195" s="95">
        <v>133344015.15999861</v>
      </c>
      <c r="D195" s="20"/>
      <c r="E195" s="96">
        <f t="shared" si="28"/>
        <v>133344015.15999861</v>
      </c>
      <c r="F195" s="95">
        <v>0</v>
      </c>
      <c r="G195" s="20"/>
      <c r="H195" s="96">
        <f t="shared" si="29"/>
        <v>0</v>
      </c>
      <c r="I195" s="95">
        <v>0</v>
      </c>
      <c r="J195" s="20"/>
      <c r="K195" s="96">
        <f t="shared" si="30"/>
        <v>0</v>
      </c>
      <c r="L195" s="95">
        <v>0</v>
      </c>
      <c r="M195" s="20"/>
      <c r="N195" s="96">
        <f t="shared" si="31"/>
        <v>0</v>
      </c>
      <c r="O195" s="95">
        <v>0</v>
      </c>
      <c r="P195" s="20"/>
      <c r="Q195" s="96">
        <f t="shared" si="32"/>
        <v>0</v>
      </c>
      <c r="R195" s="95">
        <v>129488669.28999864</v>
      </c>
      <c r="S195" s="20"/>
      <c r="T195" s="96">
        <f t="shared" si="33"/>
        <v>129488669.28999864</v>
      </c>
      <c r="U195" s="221">
        <f t="shared" si="40"/>
        <v>0</v>
      </c>
      <c r="W195" s="133" t="s">
        <v>48</v>
      </c>
      <c r="X195" s="114">
        <f t="shared" si="34"/>
        <v>0</v>
      </c>
      <c r="Y195" s="115">
        <f t="shared" si="35"/>
        <v>0</v>
      </c>
      <c r="Z195" s="115">
        <f t="shared" si="36"/>
        <v>0</v>
      </c>
      <c r="AA195" s="115">
        <f t="shared" si="37"/>
        <v>0</v>
      </c>
      <c r="AB195" s="115">
        <f t="shared" si="38"/>
        <v>0</v>
      </c>
      <c r="AC195" s="121">
        <f t="shared" si="39"/>
        <v>0</v>
      </c>
    </row>
    <row r="196" spans="1:29" ht="15.75">
      <c r="A196" s="255"/>
      <c r="B196" s="133" t="s">
        <v>49</v>
      </c>
      <c r="C196" s="95"/>
      <c r="D196" s="20"/>
      <c r="E196" s="96">
        <f t="shared" si="28"/>
        <v>0</v>
      </c>
      <c r="F196" s="95"/>
      <c r="G196" s="20"/>
      <c r="H196" s="96">
        <f t="shared" si="29"/>
        <v>0</v>
      </c>
      <c r="I196" s="95"/>
      <c r="J196" s="20"/>
      <c r="K196" s="96">
        <f t="shared" si="30"/>
        <v>0</v>
      </c>
      <c r="L196" s="95"/>
      <c r="M196" s="20"/>
      <c r="N196" s="96">
        <f t="shared" si="31"/>
        <v>0</v>
      </c>
      <c r="O196" s="95"/>
      <c r="P196" s="20"/>
      <c r="Q196" s="96">
        <f t="shared" si="32"/>
        <v>0</v>
      </c>
      <c r="R196" s="95"/>
      <c r="S196" s="20"/>
      <c r="T196" s="96">
        <f t="shared" si="33"/>
        <v>0</v>
      </c>
      <c r="U196" s="221">
        <f t="shared" si="40"/>
        <v>0</v>
      </c>
      <c r="W196" s="133" t="s">
        <v>49</v>
      </c>
      <c r="X196" s="114">
        <f t="shared" si="34"/>
        <v>0</v>
      </c>
      <c r="Y196" s="115">
        <f t="shared" si="35"/>
        <v>0</v>
      </c>
      <c r="Z196" s="115">
        <f t="shared" si="36"/>
        <v>0</v>
      </c>
      <c r="AA196" s="115">
        <f t="shared" si="37"/>
        <v>0</v>
      </c>
      <c r="AB196" s="115">
        <f t="shared" si="38"/>
        <v>0</v>
      </c>
      <c r="AC196" s="121">
        <f t="shared" si="39"/>
        <v>0</v>
      </c>
    </row>
    <row r="197" spans="1:29" ht="15.75">
      <c r="A197" s="256"/>
      <c r="B197" s="134" t="s">
        <v>50</v>
      </c>
      <c r="C197" s="97"/>
      <c r="D197" s="98"/>
      <c r="E197" s="99">
        <f t="shared" si="28"/>
        <v>0</v>
      </c>
      <c r="F197" s="97"/>
      <c r="G197" s="98"/>
      <c r="H197" s="99">
        <f t="shared" si="29"/>
        <v>0</v>
      </c>
      <c r="I197" s="97"/>
      <c r="J197" s="98"/>
      <c r="K197" s="99">
        <f t="shared" si="30"/>
        <v>0</v>
      </c>
      <c r="L197" s="97"/>
      <c r="M197" s="98"/>
      <c r="N197" s="99">
        <f t="shared" si="31"/>
        <v>0</v>
      </c>
      <c r="O197" s="97"/>
      <c r="P197" s="98"/>
      <c r="Q197" s="99">
        <f t="shared" si="32"/>
        <v>0</v>
      </c>
      <c r="R197" s="97"/>
      <c r="S197" s="98"/>
      <c r="T197" s="99">
        <f t="shared" si="33"/>
        <v>0</v>
      </c>
      <c r="U197" s="222">
        <f t="shared" si="40"/>
        <v>0</v>
      </c>
      <c r="W197" s="134" t="s">
        <v>50</v>
      </c>
      <c r="X197" s="118">
        <f t="shared" si="34"/>
        <v>0</v>
      </c>
      <c r="Y197" s="119">
        <f t="shared" si="35"/>
        <v>0</v>
      </c>
      <c r="Z197" s="119">
        <f t="shared" si="36"/>
        <v>0</v>
      </c>
      <c r="AA197" s="119">
        <f t="shared" si="37"/>
        <v>0</v>
      </c>
      <c r="AB197" s="119">
        <f t="shared" si="38"/>
        <v>0</v>
      </c>
      <c r="AC197" s="124">
        <f t="shared" si="39"/>
        <v>0</v>
      </c>
    </row>
    <row r="198" spans="1:29" ht="15.75" customHeight="1">
      <c r="A198" s="254">
        <v>42640</v>
      </c>
      <c r="B198" s="133" t="s">
        <v>42</v>
      </c>
      <c r="C198" s="95">
        <v>56837297.829999298</v>
      </c>
      <c r="D198" s="20"/>
      <c r="E198" s="96">
        <f t="shared" si="28"/>
        <v>56837297.829999298</v>
      </c>
      <c r="F198" s="95">
        <v>1015135.14</v>
      </c>
      <c r="G198" s="20"/>
      <c r="H198" s="96">
        <f t="shared" si="29"/>
        <v>1015135.14</v>
      </c>
      <c r="I198" s="95">
        <v>1892633.4000000001</v>
      </c>
      <c r="J198" s="20"/>
      <c r="K198" s="96">
        <f t="shared" si="30"/>
        <v>1892633.4000000001</v>
      </c>
      <c r="L198" s="95">
        <v>833911.58000000007</v>
      </c>
      <c r="M198" s="20"/>
      <c r="N198" s="96">
        <f t="shared" si="31"/>
        <v>833911.58000000007</v>
      </c>
      <c r="O198" s="95">
        <v>1323161.03</v>
      </c>
      <c r="P198" s="20"/>
      <c r="Q198" s="96">
        <f t="shared" si="32"/>
        <v>1323161.03</v>
      </c>
      <c r="R198" s="95">
        <v>54824494.339999288</v>
      </c>
      <c r="S198" s="20"/>
      <c r="T198" s="96">
        <f t="shared" si="33"/>
        <v>54824494.339999288</v>
      </c>
      <c r="U198" s="221">
        <f t="shared" si="40"/>
        <v>0</v>
      </c>
      <c r="W198" s="132" t="s">
        <v>42</v>
      </c>
      <c r="X198" s="110">
        <f t="shared" si="34"/>
        <v>0</v>
      </c>
      <c r="Y198" s="111">
        <f t="shared" si="35"/>
        <v>0</v>
      </c>
      <c r="Z198" s="111">
        <f t="shared" si="36"/>
        <v>0</v>
      </c>
      <c r="AA198" s="111">
        <f t="shared" si="37"/>
        <v>0</v>
      </c>
      <c r="AB198" s="111">
        <f t="shared" si="38"/>
        <v>0</v>
      </c>
      <c r="AC198" s="123">
        <f t="shared" si="39"/>
        <v>0</v>
      </c>
    </row>
    <row r="199" spans="1:29" ht="15.75">
      <c r="A199" s="255"/>
      <c r="B199" s="133" t="s">
        <v>43</v>
      </c>
      <c r="C199" s="95">
        <v>56275729.190000199</v>
      </c>
      <c r="D199" s="20"/>
      <c r="E199" s="96">
        <f t="shared" si="28"/>
        <v>56275729.190000199</v>
      </c>
      <c r="F199" s="95">
        <v>0</v>
      </c>
      <c r="G199" s="20"/>
      <c r="H199" s="96">
        <f t="shared" si="29"/>
        <v>0</v>
      </c>
      <c r="I199" s="95">
        <v>1835257.7699999998</v>
      </c>
      <c r="J199" s="20"/>
      <c r="K199" s="96">
        <f t="shared" si="30"/>
        <v>1835257.7699999998</v>
      </c>
      <c r="L199" s="95">
        <v>98162.85</v>
      </c>
      <c r="M199" s="20"/>
      <c r="N199" s="96">
        <f t="shared" si="31"/>
        <v>98162.85</v>
      </c>
      <c r="O199" s="95">
        <v>97087.47</v>
      </c>
      <c r="P199" s="20"/>
      <c r="Q199" s="96">
        <f t="shared" si="32"/>
        <v>97087.47</v>
      </c>
      <c r="R199" s="95">
        <v>56598006.960000202</v>
      </c>
      <c r="S199" s="20"/>
      <c r="T199" s="96">
        <f t="shared" si="33"/>
        <v>56598006.960000202</v>
      </c>
      <c r="U199" s="221">
        <f t="shared" si="40"/>
        <v>0</v>
      </c>
      <c r="W199" s="133" t="s">
        <v>43</v>
      </c>
      <c r="X199" s="114">
        <f t="shared" si="34"/>
        <v>0</v>
      </c>
      <c r="Y199" s="115">
        <f t="shared" si="35"/>
        <v>0</v>
      </c>
      <c r="Z199" s="115">
        <f t="shared" si="36"/>
        <v>0</v>
      </c>
      <c r="AA199" s="115">
        <f t="shared" si="37"/>
        <v>0</v>
      </c>
      <c r="AB199" s="115">
        <f t="shared" si="38"/>
        <v>0</v>
      </c>
      <c r="AC199" s="121">
        <f t="shared" si="39"/>
        <v>0</v>
      </c>
    </row>
    <row r="200" spans="1:29" ht="15.75">
      <c r="A200" s="255"/>
      <c r="B200" s="104" t="s">
        <v>44</v>
      </c>
      <c r="C200" s="95">
        <v>107214700.55999443</v>
      </c>
      <c r="D200" s="20"/>
      <c r="E200" s="96">
        <f t="shared" si="28"/>
        <v>107214700.55999443</v>
      </c>
      <c r="F200" s="95">
        <v>572917.03</v>
      </c>
      <c r="G200" s="20"/>
      <c r="H200" s="96">
        <f t="shared" si="29"/>
        <v>572917.03</v>
      </c>
      <c r="I200" s="95">
        <v>0</v>
      </c>
      <c r="J200" s="20"/>
      <c r="K200" s="96">
        <f t="shared" si="30"/>
        <v>0</v>
      </c>
      <c r="L200" s="95">
        <v>311103.43</v>
      </c>
      <c r="M200" s="20"/>
      <c r="N200" s="96">
        <f t="shared" si="31"/>
        <v>311103.43</v>
      </c>
      <c r="O200" s="95">
        <v>98921.400000000009</v>
      </c>
      <c r="P200" s="20"/>
      <c r="Q200" s="96">
        <f t="shared" si="32"/>
        <v>98921.400000000009</v>
      </c>
      <c r="R200" s="95">
        <v>103028848.45999444</v>
      </c>
      <c r="S200" s="20"/>
      <c r="T200" s="96">
        <f t="shared" si="33"/>
        <v>103028848.45999444</v>
      </c>
      <c r="U200" s="221">
        <f t="shared" si="40"/>
        <v>0</v>
      </c>
      <c r="W200" s="104" t="s">
        <v>44</v>
      </c>
      <c r="X200" s="114">
        <f t="shared" si="34"/>
        <v>0</v>
      </c>
      <c r="Y200" s="115">
        <f t="shared" si="35"/>
        <v>0</v>
      </c>
      <c r="Z200" s="115">
        <f t="shared" si="36"/>
        <v>0</v>
      </c>
      <c r="AA200" s="115">
        <f t="shared" si="37"/>
        <v>0</v>
      </c>
      <c r="AB200" s="115">
        <f t="shared" si="38"/>
        <v>0</v>
      </c>
      <c r="AC200" s="121">
        <f t="shared" si="39"/>
        <v>0</v>
      </c>
    </row>
    <row r="201" spans="1:29" ht="15.75">
      <c r="A201" s="255"/>
      <c r="B201" s="133" t="s">
        <v>45</v>
      </c>
      <c r="C201" s="95">
        <v>70047674.139999986</v>
      </c>
      <c r="D201" s="20"/>
      <c r="E201" s="96">
        <f t="shared" ref="E201:E233" si="41">C201-D201</f>
        <v>70047674.139999986</v>
      </c>
      <c r="F201" s="95">
        <v>1237336.1100000001</v>
      </c>
      <c r="G201" s="20"/>
      <c r="H201" s="96">
        <f t="shared" ref="H201:H233" si="42">F201-G201</f>
        <v>1237336.1100000001</v>
      </c>
      <c r="I201" s="95">
        <v>0</v>
      </c>
      <c r="J201" s="20"/>
      <c r="K201" s="96">
        <f t="shared" ref="K201:K233" si="43">I201-J201</f>
        <v>0</v>
      </c>
      <c r="L201" s="95">
        <v>89292.39</v>
      </c>
      <c r="M201" s="20"/>
      <c r="N201" s="96">
        <f t="shared" ref="N201:N233" si="44">L201-M201</f>
        <v>89292.39</v>
      </c>
      <c r="O201" s="95">
        <v>2959.2200000000003</v>
      </c>
      <c r="P201" s="20"/>
      <c r="Q201" s="96">
        <f t="shared" ref="Q201:Q233" si="45">O201-P201</f>
        <v>2959.2200000000003</v>
      </c>
      <c r="R201" s="95">
        <v>66659396.57</v>
      </c>
      <c r="S201" s="20"/>
      <c r="T201" s="96">
        <f t="shared" si="33"/>
        <v>66659396.57</v>
      </c>
      <c r="U201" s="221">
        <f t="shared" si="40"/>
        <v>0</v>
      </c>
      <c r="W201" s="133" t="s">
        <v>45</v>
      </c>
      <c r="X201" s="114">
        <f t="shared" si="34"/>
        <v>0</v>
      </c>
      <c r="Y201" s="115">
        <f t="shared" si="35"/>
        <v>0</v>
      </c>
      <c r="Z201" s="115">
        <f t="shared" si="36"/>
        <v>0</v>
      </c>
      <c r="AA201" s="115">
        <f t="shared" si="37"/>
        <v>0</v>
      </c>
      <c r="AB201" s="115">
        <f t="shared" si="38"/>
        <v>0</v>
      </c>
      <c r="AC201" s="121">
        <f t="shared" si="39"/>
        <v>0</v>
      </c>
    </row>
    <row r="202" spans="1:29" ht="15.75">
      <c r="A202" s="255"/>
      <c r="B202" s="133" t="s">
        <v>46</v>
      </c>
      <c r="C202" s="95">
        <v>113105837.00999816</v>
      </c>
      <c r="D202" s="20"/>
      <c r="E202" s="96">
        <f t="shared" si="41"/>
        <v>113105837.00999816</v>
      </c>
      <c r="F202" s="95">
        <v>946475.85999999987</v>
      </c>
      <c r="G202" s="20"/>
      <c r="H202" s="96">
        <f t="shared" si="42"/>
        <v>946475.85999999987</v>
      </c>
      <c r="I202" s="95">
        <v>5008756.5600000015</v>
      </c>
      <c r="J202" s="20"/>
      <c r="K202" s="96">
        <f t="shared" si="43"/>
        <v>5008756.5600000015</v>
      </c>
      <c r="L202" s="95">
        <v>425573.36</v>
      </c>
      <c r="M202" s="20"/>
      <c r="N202" s="96">
        <f t="shared" si="44"/>
        <v>425573.36</v>
      </c>
      <c r="O202" s="95">
        <v>110868.98</v>
      </c>
      <c r="P202" s="20"/>
      <c r="Q202" s="96">
        <f t="shared" si="45"/>
        <v>110868.98</v>
      </c>
      <c r="R202" s="95">
        <v>113099699.12999815</v>
      </c>
      <c r="S202" s="20"/>
      <c r="T202" s="96">
        <f t="shared" ref="T202:T219" si="46">R202-S202</f>
        <v>113099699.12999815</v>
      </c>
      <c r="U202" s="221">
        <f t="shared" si="40"/>
        <v>0</v>
      </c>
      <c r="W202" s="133" t="s">
        <v>46</v>
      </c>
      <c r="X202" s="114">
        <f t="shared" ref="X202:X219" si="47">+IF(AND(C202&lt;&gt;0,D202&lt;&gt;0,OR(E202&gt;100,E202&lt;-100)),1,0)</f>
        <v>0</v>
      </c>
      <c r="Y202" s="115">
        <f t="shared" ref="Y202:Y219" si="48">+IF(AND(F202&lt;&gt;0,G202&lt;&gt;0,OR(H202&gt;100,H202&lt;-100)),1,0)</f>
        <v>0</v>
      </c>
      <c r="Z202" s="115">
        <f t="shared" ref="Z202:Z219" si="49">+IF(AND(I202&lt;&gt;0,J202&lt;&gt;0,OR(K202&gt;100,K202&lt;-100)),1,0)</f>
        <v>0</v>
      </c>
      <c r="AA202" s="115">
        <f t="shared" ref="AA202:AA219" si="50">+IF(AND(L202&lt;&gt;0,M202&lt;&gt;0,OR(N202&gt;100,N202&lt;-100)),1,0)</f>
        <v>0</v>
      </c>
      <c r="AB202" s="115">
        <f t="shared" ref="AB202:AB219" si="51">+IF(AND(O202&lt;&gt;0,P202&lt;&gt;0,OR(Q202&gt;100,Q202&lt;-100)),1,0)</f>
        <v>0</v>
      </c>
      <c r="AC202" s="121">
        <f t="shared" ref="AC202:AC219" si="52">+IF(AND(R202&lt;&gt;0,S202&lt;&gt;0,OR(T202&gt;100,T202&lt;-100)),1,0)</f>
        <v>0</v>
      </c>
    </row>
    <row r="203" spans="1:29" ht="15.75">
      <c r="A203" s="255"/>
      <c r="B203" s="133" t="s">
        <v>47</v>
      </c>
      <c r="C203" s="95">
        <v>34068018.720000163</v>
      </c>
      <c r="D203" s="20"/>
      <c r="E203" s="96">
        <f t="shared" si="41"/>
        <v>34068018.720000163</v>
      </c>
      <c r="F203" s="95">
        <v>327503.58000000013</v>
      </c>
      <c r="G203" s="20"/>
      <c r="H203" s="96">
        <f t="shared" si="42"/>
        <v>327503.58000000013</v>
      </c>
      <c r="I203" s="95">
        <v>0</v>
      </c>
      <c r="J203" s="20"/>
      <c r="K203" s="96">
        <f t="shared" si="43"/>
        <v>0</v>
      </c>
      <c r="L203" s="95">
        <v>209673.91</v>
      </c>
      <c r="M203" s="20"/>
      <c r="N203" s="96">
        <f t="shared" si="44"/>
        <v>209673.91</v>
      </c>
      <c r="O203" s="95">
        <v>184793.45</v>
      </c>
      <c r="P203" s="20"/>
      <c r="Q203" s="96">
        <f t="shared" si="45"/>
        <v>184793.45</v>
      </c>
      <c r="R203" s="95">
        <v>32193394.800000161</v>
      </c>
      <c r="S203" s="20"/>
      <c r="T203" s="96">
        <f t="shared" si="46"/>
        <v>32193394.800000161</v>
      </c>
      <c r="U203" s="221">
        <f t="shared" si="40"/>
        <v>0</v>
      </c>
      <c r="W203" s="133" t="s">
        <v>47</v>
      </c>
      <c r="X203" s="114">
        <f t="shared" si="47"/>
        <v>0</v>
      </c>
      <c r="Y203" s="115">
        <f t="shared" si="48"/>
        <v>0</v>
      </c>
      <c r="Z203" s="115">
        <f t="shared" si="49"/>
        <v>0</v>
      </c>
      <c r="AA203" s="115">
        <f t="shared" si="50"/>
        <v>0</v>
      </c>
      <c r="AB203" s="115">
        <f t="shared" si="51"/>
        <v>0</v>
      </c>
      <c r="AC203" s="121">
        <f t="shared" si="52"/>
        <v>0</v>
      </c>
    </row>
    <row r="204" spans="1:29" ht="15.75">
      <c r="A204" s="255"/>
      <c r="B204" s="133" t="s">
        <v>48</v>
      </c>
      <c r="C204" s="95">
        <v>129488669.28999864</v>
      </c>
      <c r="D204" s="20"/>
      <c r="E204" s="96">
        <f t="shared" si="41"/>
        <v>129488669.28999864</v>
      </c>
      <c r="F204" s="95">
        <v>2367844.560000001</v>
      </c>
      <c r="G204" s="20"/>
      <c r="H204" s="96">
        <f t="shared" si="42"/>
        <v>2367844.560000001</v>
      </c>
      <c r="I204" s="95">
        <v>0</v>
      </c>
      <c r="J204" s="20"/>
      <c r="K204" s="96">
        <f t="shared" si="43"/>
        <v>0</v>
      </c>
      <c r="L204" s="95">
        <v>394320.61</v>
      </c>
      <c r="M204" s="20"/>
      <c r="N204" s="96">
        <f t="shared" si="44"/>
        <v>394320.61</v>
      </c>
      <c r="O204" s="95">
        <v>341950.43</v>
      </c>
      <c r="P204" s="20"/>
      <c r="Q204" s="96">
        <f t="shared" si="45"/>
        <v>341950.43</v>
      </c>
      <c r="R204" s="95">
        <v>123716904.34999862</v>
      </c>
      <c r="S204" s="20"/>
      <c r="T204" s="96">
        <f t="shared" si="46"/>
        <v>123716904.34999862</v>
      </c>
      <c r="U204" s="221">
        <f t="shared" si="40"/>
        <v>0</v>
      </c>
      <c r="W204" s="133" t="s">
        <v>48</v>
      </c>
      <c r="X204" s="114">
        <f t="shared" si="47"/>
        <v>0</v>
      </c>
      <c r="Y204" s="115">
        <f t="shared" si="48"/>
        <v>0</v>
      </c>
      <c r="Z204" s="115">
        <f t="shared" si="49"/>
        <v>0</v>
      </c>
      <c r="AA204" s="115">
        <f t="shared" si="50"/>
        <v>0</v>
      </c>
      <c r="AB204" s="115">
        <f t="shared" si="51"/>
        <v>0</v>
      </c>
      <c r="AC204" s="121">
        <f t="shared" si="52"/>
        <v>0</v>
      </c>
    </row>
    <row r="205" spans="1:29" ht="15.75">
      <c r="A205" s="255"/>
      <c r="B205" s="133" t="s">
        <v>49</v>
      </c>
      <c r="C205" s="95">
        <v>126467829.0199995</v>
      </c>
      <c r="D205" s="20"/>
      <c r="E205" s="96">
        <f t="shared" si="41"/>
        <v>126467829.0199995</v>
      </c>
      <c r="F205" s="95">
        <v>0</v>
      </c>
      <c r="G205" s="20"/>
      <c r="H205" s="96">
        <f t="shared" si="42"/>
        <v>0</v>
      </c>
      <c r="I205" s="95">
        <v>0</v>
      </c>
      <c r="J205" s="20"/>
      <c r="K205" s="96">
        <f t="shared" si="43"/>
        <v>0</v>
      </c>
      <c r="L205" s="95">
        <v>278795.63</v>
      </c>
      <c r="M205" s="20"/>
      <c r="N205" s="96">
        <f t="shared" si="44"/>
        <v>278795.63</v>
      </c>
      <c r="O205" s="95">
        <v>858324.40999999992</v>
      </c>
      <c r="P205" s="20"/>
      <c r="Q205" s="96">
        <f t="shared" si="45"/>
        <v>858324.40999999992</v>
      </c>
      <c r="R205" s="95">
        <v>121840862.3499995</v>
      </c>
      <c r="S205" s="20"/>
      <c r="T205" s="96">
        <f t="shared" si="46"/>
        <v>121840862.3499995</v>
      </c>
      <c r="U205" s="221">
        <f t="shared" si="40"/>
        <v>0</v>
      </c>
      <c r="W205" s="133" t="s">
        <v>49</v>
      </c>
      <c r="X205" s="114">
        <f t="shared" si="47"/>
        <v>0</v>
      </c>
      <c r="Y205" s="115">
        <f t="shared" si="48"/>
        <v>0</v>
      </c>
      <c r="Z205" s="115">
        <f t="shared" si="49"/>
        <v>0</v>
      </c>
      <c r="AA205" s="115">
        <f t="shared" si="50"/>
        <v>0</v>
      </c>
      <c r="AB205" s="115">
        <f t="shared" si="51"/>
        <v>0</v>
      </c>
      <c r="AC205" s="121">
        <f t="shared" si="52"/>
        <v>0</v>
      </c>
    </row>
    <row r="206" spans="1:29" ht="15.75">
      <c r="A206" s="256"/>
      <c r="B206" s="133" t="s">
        <v>50</v>
      </c>
      <c r="C206" s="95">
        <v>94119416.609999865</v>
      </c>
      <c r="D206" s="20"/>
      <c r="E206" s="96">
        <f t="shared" si="41"/>
        <v>94119416.609999865</v>
      </c>
      <c r="F206" s="95">
        <v>668453.87999999989</v>
      </c>
      <c r="G206" s="20"/>
      <c r="H206" s="96">
        <f t="shared" si="42"/>
        <v>668453.87999999989</v>
      </c>
      <c r="I206" s="95">
        <v>8227795.0099999802</v>
      </c>
      <c r="J206" s="20"/>
      <c r="K206" s="96">
        <f t="shared" si="43"/>
        <v>8227795.0099999802</v>
      </c>
      <c r="L206" s="95">
        <v>645244.54999999993</v>
      </c>
      <c r="M206" s="20"/>
      <c r="N206" s="96">
        <f t="shared" si="44"/>
        <v>645244.54999999993</v>
      </c>
      <c r="O206" s="95">
        <v>442767.00999999995</v>
      </c>
      <c r="P206" s="20"/>
      <c r="Q206" s="96">
        <f t="shared" si="45"/>
        <v>442767.00999999995</v>
      </c>
      <c r="R206" s="95">
        <v>98688556.829999849</v>
      </c>
      <c r="S206" s="20"/>
      <c r="T206" s="96">
        <f t="shared" si="46"/>
        <v>98688556.829999849</v>
      </c>
      <c r="U206" s="221">
        <f t="shared" si="40"/>
        <v>0</v>
      </c>
      <c r="W206" s="134" t="s">
        <v>50</v>
      </c>
      <c r="X206" s="118">
        <f t="shared" si="47"/>
        <v>0</v>
      </c>
      <c r="Y206" s="119">
        <f t="shared" si="48"/>
        <v>0</v>
      </c>
      <c r="Z206" s="119">
        <f t="shared" si="49"/>
        <v>0</v>
      </c>
      <c r="AA206" s="119">
        <f t="shared" si="50"/>
        <v>0</v>
      </c>
      <c r="AB206" s="119">
        <f t="shared" si="51"/>
        <v>0</v>
      </c>
      <c r="AC206" s="124">
        <f t="shared" si="52"/>
        <v>0</v>
      </c>
    </row>
    <row r="207" spans="1:29" ht="15.75" customHeight="1">
      <c r="A207" s="254">
        <v>42641</v>
      </c>
      <c r="B207" s="132" t="s">
        <v>42</v>
      </c>
      <c r="C207" s="92">
        <v>54824494.339999288</v>
      </c>
      <c r="D207" s="93"/>
      <c r="E207" s="94">
        <f t="shared" si="41"/>
        <v>54824494.339999288</v>
      </c>
      <c r="F207" s="92">
        <v>783276.97000000044</v>
      </c>
      <c r="G207" s="93"/>
      <c r="H207" s="94">
        <f t="shared" si="42"/>
        <v>783276.97000000044</v>
      </c>
      <c r="I207" s="92">
        <v>0</v>
      </c>
      <c r="J207" s="93"/>
      <c r="K207" s="94">
        <f t="shared" si="43"/>
        <v>0</v>
      </c>
      <c r="L207" s="92">
        <v>82804.89</v>
      </c>
      <c r="M207" s="93"/>
      <c r="N207" s="94">
        <f t="shared" si="44"/>
        <v>82804.89</v>
      </c>
      <c r="O207" s="92">
        <v>65000</v>
      </c>
      <c r="P207" s="93"/>
      <c r="Q207" s="94">
        <f t="shared" si="45"/>
        <v>65000</v>
      </c>
      <c r="R207" s="92">
        <v>52928390.529999293</v>
      </c>
      <c r="S207" s="93"/>
      <c r="T207" s="94">
        <f t="shared" si="46"/>
        <v>52928390.529999293</v>
      </c>
      <c r="U207" s="220">
        <f t="shared" si="40"/>
        <v>0</v>
      </c>
      <c r="W207" s="132" t="s">
        <v>42</v>
      </c>
      <c r="X207" s="114">
        <f t="shared" si="47"/>
        <v>0</v>
      </c>
      <c r="Y207" s="115">
        <f t="shared" si="48"/>
        <v>0</v>
      </c>
      <c r="Z207" s="115">
        <f t="shared" si="49"/>
        <v>0</v>
      </c>
      <c r="AA207" s="115">
        <f t="shared" si="50"/>
        <v>0</v>
      </c>
      <c r="AB207" s="115">
        <f t="shared" si="51"/>
        <v>0</v>
      </c>
      <c r="AC207" s="121">
        <f t="shared" si="52"/>
        <v>0</v>
      </c>
    </row>
    <row r="208" spans="1:29" ht="15.75">
      <c r="A208" s="255"/>
      <c r="B208" s="133" t="s">
        <v>43</v>
      </c>
      <c r="C208" s="95">
        <v>56598006.960000202</v>
      </c>
      <c r="D208" s="20"/>
      <c r="E208" s="96">
        <f t="shared" si="41"/>
        <v>56598006.960000202</v>
      </c>
      <c r="F208" s="95">
        <v>926563.40000000049</v>
      </c>
      <c r="G208" s="20"/>
      <c r="H208" s="96">
        <f t="shared" si="42"/>
        <v>926563.40000000049</v>
      </c>
      <c r="I208" s="95">
        <v>1916665.0000000012</v>
      </c>
      <c r="J208" s="20"/>
      <c r="K208" s="96">
        <f t="shared" si="43"/>
        <v>1916665.0000000012</v>
      </c>
      <c r="L208" s="95">
        <v>183344.80000000002</v>
      </c>
      <c r="M208" s="20"/>
      <c r="N208" s="96">
        <f t="shared" si="44"/>
        <v>183344.80000000002</v>
      </c>
      <c r="O208" s="95">
        <v>138909.48000000001</v>
      </c>
      <c r="P208" s="20"/>
      <c r="Q208" s="96">
        <f t="shared" si="45"/>
        <v>138909.48000000001</v>
      </c>
      <c r="R208" s="95">
        <v>56800361.890000202</v>
      </c>
      <c r="S208" s="20"/>
      <c r="T208" s="96">
        <f t="shared" si="46"/>
        <v>56800361.890000202</v>
      </c>
      <c r="U208" s="221">
        <f t="shared" si="40"/>
        <v>0</v>
      </c>
      <c r="W208" s="133" t="s">
        <v>43</v>
      </c>
      <c r="X208" s="114">
        <f t="shared" si="47"/>
        <v>0</v>
      </c>
      <c r="Y208" s="115">
        <f t="shared" si="48"/>
        <v>0</v>
      </c>
      <c r="Z208" s="115">
        <f t="shared" si="49"/>
        <v>0</v>
      </c>
      <c r="AA208" s="115">
        <f t="shared" si="50"/>
        <v>0</v>
      </c>
      <c r="AB208" s="115">
        <f t="shared" si="51"/>
        <v>0</v>
      </c>
      <c r="AC208" s="121">
        <f t="shared" si="52"/>
        <v>0</v>
      </c>
    </row>
    <row r="209" spans="1:29" ht="15.75">
      <c r="A209" s="255"/>
      <c r="B209" s="104" t="s">
        <v>44</v>
      </c>
      <c r="C209" s="95">
        <v>103028848.45999444</v>
      </c>
      <c r="D209" s="20"/>
      <c r="E209" s="96">
        <f t="shared" si="41"/>
        <v>103028848.45999444</v>
      </c>
      <c r="F209" s="95">
        <v>311122.71999999997</v>
      </c>
      <c r="G209" s="20"/>
      <c r="H209" s="96">
        <f t="shared" si="42"/>
        <v>311122.71999999997</v>
      </c>
      <c r="I209" s="95">
        <v>7875333.2099999944</v>
      </c>
      <c r="J209" s="20"/>
      <c r="K209" s="96">
        <f t="shared" si="43"/>
        <v>7875333.2099999944</v>
      </c>
      <c r="L209" s="95">
        <v>502477.28</v>
      </c>
      <c r="M209" s="20"/>
      <c r="N209" s="96">
        <f t="shared" si="44"/>
        <v>502477.28</v>
      </c>
      <c r="O209" s="95">
        <v>606321.18000000005</v>
      </c>
      <c r="P209" s="20"/>
      <c r="Q209" s="96">
        <f t="shared" si="45"/>
        <v>606321.18000000005</v>
      </c>
      <c r="R209" s="95">
        <v>106562183.66999443</v>
      </c>
      <c r="S209" s="20"/>
      <c r="T209" s="96">
        <f t="shared" si="46"/>
        <v>106562183.66999443</v>
      </c>
      <c r="U209" s="221">
        <f t="shared" si="40"/>
        <v>0</v>
      </c>
      <c r="W209" s="104" t="s">
        <v>44</v>
      </c>
      <c r="X209" s="114">
        <f t="shared" si="47"/>
        <v>0</v>
      </c>
      <c r="Y209" s="115">
        <f t="shared" si="48"/>
        <v>0</v>
      </c>
      <c r="Z209" s="115">
        <f t="shared" si="49"/>
        <v>0</v>
      </c>
      <c r="AA209" s="115">
        <f t="shared" si="50"/>
        <v>0</v>
      </c>
      <c r="AB209" s="115">
        <f t="shared" si="51"/>
        <v>0</v>
      </c>
      <c r="AC209" s="121">
        <f t="shared" si="52"/>
        <v>0</v>
      </c>
    </row>
    <row r="210" spans="1:29" ht="15.75">
      <c r="A210" s="255"/>
      <c r="B210" s="133" t="s">
        <v>45</v>
      </c>
      <c r="C210" s="95"/>
      <c r="D210" s="20"/>
      <c r="E210" s="96">
        <f t="shared" si="41"/>
        <v>0</v>
      </c>
      <c r="F210" s="95"/>
      <c r="G210" s="20"/>
      <c r="H210" s="96">
        <f t="shared" si="42"/>
        <v>0</v>
      </c>
      <c r="I210" s="95"/>
      <c r="J210" s="20"/>
      <c r="K210" s="96">
        <f t="shared" si="43"/>
        <v>0</v>
      </c>
      <c r="L210" s="95"/>
      <c r="M210" s="20"/>
      <c r="N210" s="96">
        <f t="shared" si="44"/>
        <v>0</v>
      </c>
      <c r="O210" s="95"/>
      <c r="P210" s="20"/>
      <c r="Q210" s="96">
        <f t="shared" si="45"/>
        <v>0</v>
      </c>
      <c r="R210" s="95"/>
      <c r="S210" s="20"/>
      <c r="T210" s="96">
        <f t="shared" si="46"/>
        <v>0</v>
      </c>
      <c r="U210" s="221">
        <f t="shared" si="40"/>
        <v>0</v>
      </c>
      <c r="W210" s="133" t="s">
        <v>45</v>
      </c>
      <c r="X210" s="114">
        <f t="shared" si="47"/>
        <v>0</v>
      </c>
      <c r="Y210" s="115">
        <f t="shared" si="48"/>
        <v>0</v>
      </c>
      <c r="Z210" s="115">
        <f t="shared" si="49"/>
        <v>0</v>
      </c>
      <c r="AA210" s="115">
        <f t="shared" si="50"/>
        <v>0</v>
      </c>
      <c r="AB210" s="115">
        <f t="shared" si="51"/>
        <v>0</v>
      </c>
      <c r="AC210" s="121">
        <f t="shared" si="52"/>
        <v>0</v>
      </c>
    </row>
    <row r="211" spans="1:29" ht="15.75">
      <c r="A211" s="255"/>
      <c r="B211" s="133" t="s">
        <v>46</v>
      </c>
      <c r="C211" s="95"/>
      <c r="D211" s="20"/>
      <c r="E211" s="96">
        <f t="shared" si="41"/>
        <v>0</v>
      </c>
      <c r="F211" s="95"/>
      <c r="G211" s="20"/>
      <c r="H211" s="96">
        <f t="shared" si="42"/>
        <v>0</v>
      </c>
      <c r="I211" s="95"/>
      <c r="J211" s="20"/>
      <c r="K211" s="96">
        <f t="shared" si="43"/>
        <v>0</v>
      </c>
      <c r="L211" s="95"/>
      <c r="M211" s="20"/>
      <c r="N211" s="96">
        <f t="shared" si="44"/>
        <v>0</v>
      </c>
      <c r="O211" s="95"/>
      <c r="P211" s="20"/>
      <c r="Q211" s="96">
        <f t="shared" si="45"/>
        <v>0</v>
      </c>
      <c r="R211" s="95"/>
      <c r="S211" s="20"/>
      <c r="T211" s="96">
        <f t="shared" si="46"/>
        <v>0</v>
      </c>
      <c r="U211" s="221">
        <f t="shared" ref="U211:U228" si="53">IF(D211=0,0,1)</f>
        <v>0</v>
      </c>
      <c r="W211" s="133" t="s">
        <v>46</v>
      </c>
      <c r="X211" s="114">
        <f t="shared" si="47"/>
        <v>0</v>
      </c>
      <c r="Y211" s="115">
        <f t="shared" si="48"/>
        <v>0</v>
      </c>
      <c r="Z211" s="115">
        <f t="shared" si="49"/>
        <v>0</v>
      </c>
      <c r="AA211" s="115">
        <f t="shared" si="50"/>
        <v>0</v>
      </c>
      <c r="AB211" s="115">
        <f t="shared" si="51"/>
        <v>0</v>
      </c>
      <c r="AC211" s="121">
        <f t="shared" si="52"/>
        <v>0</v>
      </c>
    </row>
    <row r="212" spans="1:29" ht="15.75">
      <c r="A212" s="255"/>
      <c r="B212" s="133" t="s">
        <v>47</v>
      </c>
      <c r="C212" s="95">
        <v>32193394.800000161</v>
      </c>
      <c r="D212" s="20"/>
      <c r="E212" s="96">
        <f t="shared" si="41"/>
        <v>32193394.800000161</v>
      </c>
      <c r="F212" s="95">
        <v>268457.15000000002</v>
      </c>
      <c r="G212" s="20"/>
      <c r="H212" s="96">
        <f t="shared" si="42"/>
        <v>268457.15000000002</v>
      </c>
      <c r="I212" s="95">
        <v>2540195.1500000013</v>
      </c>
      <c r="J212" s="20"/>
      <c r="K212" s="96">
        <f t="shared" si="43"/>
        <v>2540195.1500000013</v>
      </c>
      <c r="L212" s="95">
        <v>28257.86</v>
      </c>
      <c r="M212" s="20"/>
      <c r="N212" s="96">
        <f t="shared" si="44"/>
        <v>28257.86</v>
      </c>
      <c r="O212" s="95">
        <v>13433.82</v>
      </c>
      <c r="P212" s="20"/>
      <c r="Q212" s="96">
        <f t="shared" si="45"/>
        <v>13433.82</v>
      </c>
      <c r="R212" s="95">
        <v>33897338.300000168</v>
      </c>
      <c r="S212" s="20"/>
      <c r="T212" s="96">
        <f t="shared" si="46"/>
        <v>33897338.300000168</v>
      </c>
      <c r="U212" s="221">
        <f t="shared" si="53"/>
        <v>0</v>
      </c>
      <c r="W212" s="133" t="s">
        <v>47</v>
      </c>
      <c r="X212" s="114">
        <f t="shared" si="47"/>
        <v>0</v>
      </c>
      <c r="Y212" s="115">
        <f t="shared" si="48"/>
        <v>0</v>
      </c>
      <c r="Z212" s="115">
        <f t="shared" si="49"/>
        <v>0</v>
      </c>
      <c r="AA212" s="115">
        <f t="shared" si="50"/>
        <v>0</v>
      </c>
      <c r="AB212" s="115">
        <f t="shared" si="51"/>
        <v>0</v>
      </c>
      <c r="AC212" s="121">
        <f t="shared" si="52"/>
        <v>0</v>
      </c>
    </row>
    <row r="213" spans="1:29" ht="15.75">
      <c r="A213" s="255"/>
      <c r="B213" s="133" t="s">
        <v>48</v>
      </c>
      <c r="C213" s="95">
        <v>123716904.34999862</v>
      </c>
      <c r="D213" s="20"/>
      <c r="E213" s="96">
        <f t="shared" si="41"/>
        <v>123716904.34999862</v>
      </c>
      <c r="F213" s="95">
        <v>1186527.92</v>
      </c>
      <c r="G213" s="20"/>
      <c r="H213" s="96">
        <f t="shared" si="42"/>
        <v>1186527.92</v>
      </c>
      <c r="I213" s="95">
        <v>0</v>
      </c>
      <c r="J213" s="20"/>
      <c r="K213" s="96">
        <f t="shared" si="43"/>
        <v>0</v>
      </c>
      <c r="L213" s="95">
        <v>141805.16</v>
      </c>
      <c r="M213" s="20"/>
      <c r="N213" s="96">
        <f t="shared" si="44"/>
        <v>141805.16</v>
      </c>
      <c r="O213" s="95">
        <v>108450.83</v>
      </c>
      <c r="P213" s="20"/>
      <c r="Q213" s="96">
        <f t="shared" si="45"/>
        <v>108450.83</v>
      </c>
      <c r="R213" s="95">
        <v>120521405.65999867</v>
      </c>
      <c r="S213" s="20"/>
      <c r="T213" s="96">
        <f t="shared" si="46"/>
        <v>120521405.65999867</v>
      </c>
      <c r="U213" s="221">
        <f t="shared" si="53"/>
        <v>0</v>
      </c>
      <c r="W213" s="133" t="s">
        <v>48</v>
      </c>
      <c r="X213" s="114">
        <f t="shared" si="47"/>
        <v>0</v>
      </c>
      <c r="Y213" s="115">
        <f t="shared" si="48"/>
        <v>0</v>
      </c>
      <c r="Z213" s="115">
        <f t="shared" si="49"/>
        <v>0</v>
      </c>
      <c r="AA213" s="115">
        <f t="shared" si="50"/>
        <v>0</v>
      </c>
      <c r="AB213" s="115">
        <f t="shared" si="51"/>
        <v>0</v>
      </c>
      <c r="AC213" s="121">
        <f t="shared" si="52"/>
        <v>0</v>
      </c>
    </row>
    <row r="214" spans="1:29" ht="15.75">
      <c r="A214" s="255"/>
      <c r="B214" s="133" t="s">
        <v>49</v>
      </c>
      <c r="C214" s="95">
        <v>121840862.3499995</v>
      </c>
      <c r="D214" s="20"/>
      <c r="E214" s="96">
        <f t="shared" si="41"/>
        <v>121840862.3499995</v>
      </c>
      <c r="F214" s="95">
        <v>1271891.1199999999</v>
      </c>
      <c r="G214" s="20"/>
      <c r="H214" s="96">
        <f t="shared" si="42"/>
        <v>1271891.1199999999</v>
      </c>
      <c r="I214" s="95">
        <v>0</v>
      </c>
      <c r="J214" s="20"/>
      <c r="K214" s="96">
        <f t="shared" si="43"/>
        <v>0</v>
      </c>
      <c r="L214" s="95">
        <v>591211.52999999991</v>
      </c>
      <c r="M214" s="20"/>
      <c r="N214" s="96">
        <f t="shared" si="44"/>
        <v>591211.52999999991</v>
      </c>
      <c r="O214" s="95">
        <v>481423.67</v>
      </c>
      <c r="P214" s="20"/>
      <c r="Q214" s="96">
        <f t="shared" si="45"/>
        <v>481423.67</v>
      </c>
      <c r="R214" s="95">
        <v>117856061.38999951</v>
      </c>
      <c r="S214" s="20"/>
      <c r="T214" s="96">
        <f t="shared" si="46"/>
        <v>117856061.38999951</v>
      </c>
      <c r="U214" s="221">
        <f t="shared" si="53"/>
        <v>0</v>
      </c>
      <c r="W214" s="133" t="s">
        <v>49</v>
      </c>
      <c r="X214" s="114">
        <f t="shared" si="47"/>
        <v>0</v>
      </c>
      <c r="Y214" s="115">
        <f t="shared" si="48"/>
        <v>0</v>
      </c>
      <c r="Z214" s="115">
        <f t="shared" si="49"/>
        <v>0</v>
      </c>
      <c r="AA214" s="115">
        <f t="shared" si="50"/>
        <v>0</v>
      </c>
      <c r="AB214" s="115">
        <f t="shared" si="51"/>
        <v>0</v>
      </c>
      <c r="AC214" s="121">
        <f t="shared" si="52"/>
        <v>0</v>
      </c>
    </row>
    <row r="215" spans="1:29" ht="15.75">
      <c r="A215" s="256"/>
      <c r="B215" s="134" t="s">
        <v>50</v>
      </c>
      <c r="C215" s="97">
        <v>98688556.829999849</v>
      </c>
      <c r="D215" s="98"/>
      <c r="E215" s="99">
        <f t="shared" si="41"/>
        <v>98688556.829999849</v>
      </c>
      <c r="F215" s="97">
        <v>417119.10000000003</v>
      </c>
      <c r="G215" s="98"/>
      <c r="H215" s="99">
        <f t="shared" si="42"/>
        <v>417119.10000000003</v>
      </c>
      <c r="I215" s="97">
        <v>6705395.4500000095</v>
      </c>
      <c r="J215" s="98"/>
      <c r="K215" s="99">
        <f t="shared" si="43"/>
        <v>6705395.4500000095</v>
      </c>
      <c r="L215" s="97">
        <v>128682.54000000001</v>
      </c>
      <c r="M215" s="98"/>
      <c r="N215" s="99">
        <f t="shared" si="44"/>
        <v>128682.54000000001</v>
      </c>
      <c r="O215" s="97">
        <v>75926.03</v>
      </c>
      <c r="P215" s="98"/>
      <c r="Q215" s="99">
        <f t="shared" si="45"/>
        <v>75926.03</v>
      </c>
      <c r="R215" s="97">
        <v>103355340.41999987</v>
      </c>
      <c r="S215" s="98"/>
      <c r="T215" s="99">
        <f t="shared" si="46"/>
        <v>103355340.41999987</v>
      </c>
      <c r="U215" s="222">
        <f t="shared" si="53"/>
        <v>0</v>
      </c>
      <c r="W215" s="134" t="s">
        <v>50</v>
      </c>
      <c r="X215" s="118">
        <f t="shared" si="47"/>
        <v>0</v>
      </c>
      <c r="Y215" s="119">
        <f t="shared" si="48"/>
        <v>0</v>
      </c>
      <c r="Z215" s="119">
        <f t="shared" si="49"/>
        <v>0</v>
      </c>
      <c r="AA215" s="119">
        <f t="shared" si="50"/>
        <v>0</v>
      </c>
      <c r="AB215" s="119">
        <f t="shared" si="51"/>
        <v>0</v>
      </c>
      <c r="AC215" s="124">
        <f t="shared" si="52"/>
        <v>0</v>
      </c>
    </row>
    <row r="216" spans="1:29" ht="15.75">
      <c r="A216" s="254">
        <v>42642</v>
      </c>
      <c r="B216" s="133" t="s">
        <v>42</v>
      </c>
      <c r="C216" s="95">
        <v>52928390.529999293</v>
      </c>
      <c r="D216" s="20"/>
      <c r="E216" s="96">
        <f t="shared" si="41"/>
        <v>52928390.529999293</v>
      </c>
      <c r="F216" s="95">
        <v>334820.26999999996</v>
      </c>
      <c r="G216" s="20"/>
      <c r="H216" s="96">
        <f t="shared" si="42"/>
        <v>334820.26999999996</v>
      </c>
      <c r="I216" s="95">
        <v>1927248.5099999998</v>
      </c>
      <c r="J216" s="20"/>
      <c r="K216" s="96">
        <f t="shared" si="43"/>
        <v>1927248.5099999998</v>
      </c>
      <c r="L216" s="95">
        <v>18548.13</v>
      </c>
      <c r="M216" s="20"/>
      <c r="N216" s="96">
        <f t="shared" si="44"/>
        <v>18548.13</v>
      </c>
      <c r="O216" s="95">
        <v>0</v>
      </c>
      <c r="P216" s="20"/>
      <c r="Q216" s="96">
        <f t="shared" si="45"/>
        <v>0</v>
      </c>
      <c r="R216" s="95">
        <v>53059393.809999295</v>
      </c>
      <c r="S216" s="20"/>
      <c r="T216" s="96">
        <f t="shared" si="46"/>
        <v>53059393.809999295</v>
      </c>
      <c r="U216" s="221">
        <f t="shared" si="53"/>
        <v>0</v>
      </c>
      <c r="W216" s="132" t="s">
        <v>42</v>
      </c>
      <c r="X216" s="110">
        <f t="shared" si="47"/>
        <v>0</v>
      </c>
      <c r="Y216" s="111">
        <f t="shared" si="48"/>
        <v>0</v>
      </c>
      <c r="Z216" s="111">
        <f t="shared" si="49"/>
        <v>0</v>
      </c>
      <c r="AA216" s="111">
        <f t="shared" si="50"/>
        <v>0</v>
      </c>
      <c r="AB216" s="111">
        <f t="shared" si="51"/>
        <v>0</v>
      </c>
      <c r="AC216" s="123">
        <f t="shared" si="52"/>
        <v>0</v>
      </c>
    </row>
    <row r="217" spans="1:29" ht="15.75">
      <c r="A217" s="255"/>
      <c r="B217" s="133" t="s">
        <v>43</v>
      </c>
      <c r="C217" s="95">
        <v>56800361.890000202</v>
      </c>
      <c r="D217" s="20"/>
      <c r="E217" s="96">
        <f t="shared" si="41"/>
        <v>56800361.890000202</v>
      </c>
      <c r="F217" s="95">
        <v>320098.06</v>
      </c>
      <c r="G217" s="20"/>
      <c r="H217" s="96">
        <f t="shared" si="42"/>
        <v>320098.06</v>
      </c>
      <c r="I217" s="95">
        <v>0</v>
      </c>
      <c r="J217" s="20"/>
      <c r="K217" s="96">
        <f t="shared" si="43"/>
        <v>0</v>
      </c>
      <c r="L217" s="95">
        <v>448680.52</v>
      </c>
      <c r="M217" s="20"/>
      <c r="N217" s="96">
        <f t="shared" si="44"/>
        <v>448680.52</v>
      </c>
      <c r="O217" s="95">
        <v>55747.29</v>
      </c>
      <c r="P217" s="20"/>
      <c r="Q217" s="96">
        <f t="shared" si="45"/>
        <v>55747.29</v>
      </c>
      <c r="R217" s="95">
        <v>56194742.210000202</v>
      </c>
      <c r="S217" s="20"/>
      <c r="T217" s="96">
        <f t="shared" si="46"/>
        <v>56194742.210000202</v>
      </c>
      <c r="U217" s="221">
        <f t="shared" si="53"/>
        <v>0</v>
      </c>
      <c r="W217" s="133" t="s">
        <v>43</v>
      </c>
      <c r="X217" s="114">
        <f t="shared" si="47"/>
        <v>0</v>
      </c>
      <c r="Y217" s="115">
        <f t="shared" si="48"/>
        <v>0</v>
      </c>
      <c r="Z217" s="115">
        <f t="shared" si="49"/>
        <v>0</v>
      </c>
      <c r="AA217" s="115">
        <f t="shared" si="50"/>
        <v>0</v>
      </c>
      <c r="AB217" s="115">
        <f t="shared" si="51"/>
        <v>0</v>
      </c>
      <c r="AC217" s="121">
        <f t="shared" si="52"/>
        <v>0</v>
      </c>
    </row>
    <row r="218" spans="1:29" ht="15.75">
      <c r="A218" s="255"/>
      <c r="B218" s="104" t="s">
        <v>44</v>
      </c>
      <c r="C218" s="95">
        <v>106562183.66999443</v>
      </c>
      <c r="D218" s="20"/>
      <c r="E218" s="96">
        <f t="shared" si="41"/>
        <v>106562183.66999443</v>
      </c>
      <c r="F218" s="95">
        <v>468945.93</v>
      </c>
      <c r="G218" s="20"/>
      <c r="H218" s="96">
        <f t="shared" si="42"/>
        <v>468945.93</v>
      </c>
      <c r="I218" s="95">
        <v>0</v>
      </c>
      <c r="J218" s="20"/>
      <c r="K218" s="96">
        <f t="shared" si="43"/>
        <v>0</v>
      </c>
      <c r="L218" s="95">
        <v>442262.43</v>
      </c>
      <c r="M218" s="20"/>
      <c r="N218" s="96">
        <f t="shared" si="44"/>
        <v>442262.43</v>
      </c>
      <c r="O218" s="95">
        <v>659995.31999999995</v>
      </c>
      <c r="P218" s="20"/>
      <c r="Q218" s="96">
        <f t="shared" si="45"/>
        <v>659995.31999999995</v>
      </c>
      <c r="R218" s="95">
        <v>102384812.56999443</v>
      </c>
      <c r="S218" s="20"/>
      <c r="T218" s="96">
        <f t="shared" si="46"/>
        <v>102384812.56999443</v>
      </c>
      <c r="U218" s="221">
        <f t="shared" si="53"/>
        <v>0</v>
      </c>
      <c r="W218" s="104" t="s">
        <v>44</v>
      </c>
      <c r="X218" s="114">
        <f t="shared" si="47"/>
        <v>0</v>
      </c>
      <c r="Y218" s="115">
        <f t="shared" si="48"/>
        <v>0</v>
      </c>
      <c r="Z218" s="115">
        <f t="shared" si="49"/>
        <v>0</v>
      </c>
      <c r="AA218" s="115">
        <f t="shared" si="50"/>
        <v>0</v>
      </c>
      <c r="AB218" s="115">
        <f t="shared" si="51"/>
        <v>0</v>
      </c>
      <c r="AC218" s="121">
        <f t="shared" si="52"/>
        <v>0</v>
      </c>
    </row>
    <row r="219" spans="1:29" ht="15.75">
      <c r="A219" s="255"/>
      <c r="B219" s="133" t="s">
        <v>45</v>
      </c>
      <c r="C219" s="95">
        <v>66659396.57</v>
      </c>
      <c r="D219" s="20"/>
      <c r="E219" s="96">
        <f t="shared" si="41"/>
        <v>66659396.57</v>
      </c>
      <c r="F219" s="95">
        <v>1092926.1499999999</v>
      </c>
      <c r="G219" s="20"/>
      <c r="H219" s="96">
        <f t="shared" si="42"/>
        <v>1092926.1499999999</v>
      </c>
      <c r="I219" s="95">
        <v>6796</v>
      </c>
      <c r="J219" s="20"/>
      <c r="K219" s="96">
        <f t="shared" si="43"/>
        <v>6796</v>
      </c>
      <c r="L219" s="95">
        <v>208459.73</v>
      </c>
      <c r="M219" s="20"/>
      <c r="N219" s="96">
        <f t="shared" si="44"/>
        <v>208459.73</v>
      </c>
      <c r="O219" s="95">
        <v>226833.03</v>
      </c>
      <c r="P219" s="20"/>
      <c r="Q219" s="96">
        <f t="shared" si="45"/>
        <v>226833.03</v>
      </c>
      <c r="R219" s="95">
        <v>61801613.590000004</v>
      </c>
      <c r="S219" s="20"/>
      <c r="T219" s="96">
        <f t="shared" si="46"/>
        <v>61801613.590000004</v>
      </c>
      <c r="U219" s="221">
        <f t="shared" si="53"/>
        <v>0</v>
      </c>
      <c r="W219" s="133" t="s">
        <v>45</v>
      </c>
      <c r="X219" s="114">
        <f t="shared" si="47"/>
        <v>0</v>
      </c>
      <c r="Y219" s="115">
        <f t="shared" si="48"/>
        <v>0</v>
      </c>
      <c r="Z219" s="115">
        <f t="shared" si="49"/>
        <v>0</v>
      </c>
      <c r="AA219" s="115">
        <f t="shared" si="50"/>
        <v>0</v>
      </c>
      <c r="AB219" s="115">
        <f t="shared" si="51"/>
        <v>0</v>
      </c>
      <c r="AC219" s="121">
        <f t="shared" si="52"/>
        <v>0</v>
      </c>
    </row>
    <row r="220" spans="1:29" ht="15.75">
      <c r="A220" s="255"/>
      <c r="B220" s="133" t="s">
        <v>46</v>
      </c>
      <c r="C220" s="95">
        <v>113099699.12999815</v>
      </c>
      <c r="D220" s="20"/>
      <c r="E220" s="96">
        <f t="shared" si="41"/>
        <v>113099699.12999815</v>
      </c>
      <c r="F220" s="95">
        <v>1045592.5600000005</v>
      </c>
      <c r="G220" s="20"/>
      <c r="H220" s="96">
        <f t="shared" si="42"/>
        <v>1045592.5600000005</v>
      </c>
      <c r="I220" s="95">
        <v>8108405.7299999809</v>
      </c>
      <c r="J220" s="20"/>
      <c r="K220" s="96">
        <f t="shared" si="43"/>
        <v>8108405.7299999809</v>
      </c>
      <c r="L220" s="95">
        <v>476764.88</v>
      </c>
      <c r="M220" s="20"/>
      <c r="N220" s="96">
        <f t="shared" si="44"/>
        <v>476764.88</v>
      </c>
      <c r="O220" s="95">
        <v>731068.21</v>
      </c>
      <c r="P220" s="20"/>
      <c r="Q220" s="96">
        <f t="shared" si="45"/>
        <v>731068.21</v>
      </c>
      <c r="R220" s="95">
        <v>115030380.10999814</v>
      </c>
      <c r="S220" s="20"/>
      <c r="T220" s="96">
        <f t="shared" ref="T220:T233" si="54">R220-S220</f>
        <v>115030380.10999814</v>
      </c>
      <c r="U220" s="221">
        <f t="shared" si="53"/>
        <v>0</v>
      </c>
      <c r="W220" s="133" t="s">
        <v>46</v>
      </c>
      <c r="X220" s="114">
        <f t="shared" ref="X220:X233" si="55">+IF(AND(C220&lt;&gt;0,D220&lt;&gt;0,OR(E220&gt;100,E220&lt;-100)),1,0)</f>
        <v>0</v>
      </c>
      <c r="Y220" s="115">
        <f t="shared" ref="Y220:Y233" si="56">+IF(AND(F220&lt;&gt;0,G220&lt;&gt;0,OR(H220&gt;100,H220&lt;-100)),1,0)</f>
        <v>0</v>
      </c>
      <c r="Z220" s="115">
        <f t="shared" ref="Z220:Z233" si="57">+IF(AND(I220&lt;&gt;0,J220&lt;&gt;0,OR(K220&gt;100,K220&lt;-100)),1,0)</f>
        <v>0</v>
      </c>
      <c r="AA220" s="115">
        <f t="shared" ref="AA220:AA233" si="58">+IF(AND(L220&lt;&gt;0,M220&lt;&gt;0,OR(N220&gt;100,N220&lt;-100)),1,0)</f>
        <v>0</v>
      </c>
      <c r="AB220" s="115">
        <f t="shared" ref="AB220:AB233" si="59">+IF(AND(O220&lt;&gt;0,P220&lt;&gt;0,OR(Q220&gt;100,Q220&lt;-100)),1,0)</f>
        <v>0</v>
      </c>
      <c r="AC220" s="121">
        <f t="shared" ref="AC220:AC233" si="60">+IF(AND(R220&lt;&gt;0,S220&lt;&gt;0,OR(T220&gt;100,T220&lt;-100)),1,0)</f>
        <v>0</v>
      </c>
    </row>
    <row r="221" spans="1:29" ht="15.75">
      <c r="A221" s="255"/>
      <c r="B221" s="133" t="s">
        <v>47</v>
      </c>
      <c r="C221" s="95">
        <v>33897338.300000168</v>
      </c>
      <c r="D221" s="20"/>
      <c r="E221" s="96">
        <f t="shared" si="41"/>
        <v>33897338.300000168</v>
      </c>
      <c r="F221" s="95">
        <v>197687.5</v>
      </c>
      <c r="G221" s="20"/>
      <c r="H221" s="96">
        <f t="shared" si="42"/>
        <v>197687.5</v>
      </c>
      <c r="I221" s="95">
        <v>0</v>
      </c>
      <c r="J221" s="20"/>
      <c r="K221" s="96">
        <f t="shared" si="43"/>
        <v>0</v>
      </c>
      <c r="L221" s="95">
        <v>168224.69999999995</v>
      </c>
      <c r="M221" s="20"/>
      <c r="N221" s="96">
        <f t="shared" si="44"/>
        <v>168224.69999999995</v>
      </c>
      <c r="O221" s="95">
        <v>60177.499999999993</v>
      </c>
      <c r="P221" s="20"/>
      <c r="Q221" s="96">
        <f t="shared" si="45"/>
        <v>60177.499999999993</v>
      </c>
      <c r="R221" s="95">
        <v>33316083.880000167</v>
      </c>
      <c r="S221" s="20"/>
      <c r="T221" s="96">
        <f t="shared" si="54"/>
        <v>33316083.880000167</v>
      </c>
      <c r="U221" s="221">
        <f t="shared" si="53"/>
        <v>0</v>
      </c>
      <c r="W221" s="133" t="s">
        <v>47</v>
      </c>
      <c r="X221" s="114">
        <f t="shared" si="55"/>
        <v>0</v>
      </c>
      <c r="Y221" s="115">
        <f t="shared" si="56"/>
        <v>0</v>
      </c>
      <c r="Z221" s="115">
        <f t="shared" si="57"/>
        <v>0</v>
      </c>
      <c r="AA221" s="115">
        <f t="shared" si="58"/>
        <v>0</v>
      </c>
      <c r="AB221" s="115">
        <f t="shared" si="59"/>
        <v>0</v>
      </c>
      <c r="AC221" s="121">
        <f t="shared" si="60"/>
        <v>0</v>
      </c>
    </row>
    <row r="222" spans="1:29" ht="15.75">
      <c r="A222" s="255"/>
      <c r="B222" s="133" t="s">
        <v>48</v>
      </c>
      <c r="C222" s="95">
        <v>120521405.65999867</v>
      </c>
      <c r="D222" s="20"/>
      <c r="E222" s="96">
        <f t="shared" si="41"/>
        <v>120521405.65999867</v>
      </c>
      <c r="F222" s="95">
        <v>898516.95000000007</v>
      </c>
      <c r="G222" s="20"/>
      <c r="H222" s="96">
        <f t="shared" si="42"/>
        <v>898516.95000000007</v>
      </c>
      <c r="I222" s="95">
        <v>9009980.0199999902</v>
      </c>
      <c r="J222" s="20"/>
      <c r="K222" s="96">
        <f t="shared" si="43"/>
        <v>9009980.0199999902</v>
      </c>
      <c r="L222" s="95">
        <v>126592.26000000001</v>
      </c>
      <c r="M222" s="20"/>
      <c r="N222" s="96">
        <f t="shared" si="44"/>
        <v>126592.26000000001</v>
      </c>
      <c r="O222" s="95">
        <v>47380.54</v>
      </c>
      <c r="P222" s="20"/>
      <c r="Q222" s="96">
        <f t="shared" si="45"/>
        <v>47380.54</v>
      </c>
      <c r="R222" s="95">
        <v>126748148.87999865</v>
      </c>
      <c r="S222" s="20"/>
      <c r="T222" s="96">
        <f t="shared" si="54"/>
        <v>126748148.87999865</v>
      </c>
      <c r="U222" s="221">
        <f t="shared" si="53"/>
        <v>0</v>
      </c>
      <c r="W222" s="133" t="s">
        <v>48</v>
      </c>
      <c r="X222" s="114">
        <f t="shared" si="55"/>
        <v>0</v>
      </c>
      <c r="Y222" s="115">
        <f t="shared" si="56"/>
        <v>0</v>
      </c>
      <c r="Z222" s="115">
        <f t="shared" si="57"/>
        <v>0</v>
      </c>
      <c r="AA222" s="115">
        <f t="shared" si="58"/>
        <v>0</v>
      </c>
      <c r="AB222" s="115">
        <f t="shared" si="59"/>
        <v>0</v>
      </c>
      <c r="AC222" s="121">
        <f t="shared" si="60"/>
        <v>0</v>
      </c>
    </row>
    <row r="223" spans="1:29" ht="15.75">
      <c r="A223" s="255"/>
      <c r="B223" s="133" t="s">
        <v>49</v>
      </c>
      <c r="C223" s="95">
        <v>117856061.38999951</v>
      </c>
      <c r="D223" s="20"/>
      <c r="E223" s="96">
        <f t="shared" si="41"/>
        <v>117856061.38999951</v>
      </c>
      <c r="F223" s="95">
        <v>1882548.0899999989</v>
      </c>
      <c r="G223" s="20"/>
      <c r="H223" s="96">
        <f t="shared" si="42"/>
        <v>1882548.0899999989</v>
      </c>
      <c r="I223" s="95">
        <v>0</v>
      </c>
      <c r="J223" s="20"/>
      <c r="K223" s="96">
        <f t="shared" si="43"/>
        <v>0</v>
      </c>
      <c r="L223" s="95">
        <v>132676.56</v>
      </c>
      <c r="M223" s="20"/>
      <c r="N223" s="96">
        <f t="shared" si="44"/>
        <v>132676.56</v>
      </c>
      <c r="O223" s="95">
        <v>117553.01000000001</v>
      </c>
      <c r="P223" s="20"/>
      <c r="Q223" s="96">
        <f t="shared" si="45"/>
        <v>117553.01000000001</v>
      </c>
      <c r="R223" s="95">
        <v>114105218.82999951</v>
      </c>
      <c r="S223" s="20"/>
      <c r="T223" s="96">
        <f t="shared" si="54"/>
        <v>114105218.82999951</v>
      </c>
      <c r="U223" s="221">
        <f t="shared" si="53"/>
        <v>0</v>
      </c>
      <c r="W223" s="133" t="s">
        <v>49</v>
      </c>
      <c r="X223" s="114">
        <f t="shared" si="55"/>
        <v>0</v>
      </c>
      <c r="Y223" s="115">
        <f t="shared" si="56"/>
        <v>0</v>
      </c>
      <c r="Z223" s="115">
        <f t="shared" si="57"/>
        <v>0</v>
      </c>
      <c r="AA223" s="115">
        <f t="shared" si="58"/>
        <v>0</v>
      </c>
      <c r="AB223" s="115">
        <f t="shared" si="59"/>
        <v>0</v>
      </c>
      <c r="AC223" s="121">
        <f t="shared" si="60"/>
        <v>0</v>
      </c>
    </row>
    <row r="224" spans="1:29" ht="15.75">
      <c r="A224" s="256"/>
      <c r="B224" s="133" t="s">
        <v>50</v>
      </c>
      <c r="C224" s="95">
        <v>103355340.41999987</v>
      </c>
      <c r="D224" s="20"/>
      <c r="E224" s="96">
        <f t="shared" si="41"/>
        <v>103355340.41999987</v>
      </c>
      <c r="F224" s="95">
        <v>384772.7200000002</v>
      </c>
      <c r="G224" s="20"/>
      <c r="H224" s="96">
        <f t="shared" si="42"/>
        <v>384772.7200000002</v>
      </c>
      <c r="I224" s="95">
        <v>0</v>
      </c>
      <c r="J224" s="20"/>
      <c r="K224" s="96">
        <f t="shared" si="43"/>
        <v>0</v>
      </c>
      <c r="L224" s="95">
        <v>295117.71000000002</v>
      </c>
      <c r="M224" s="20"/>
      <c r="N224" s="96">
        <f t="shared" si="44"/>
        <v>295117.71000000002</v>
      </c>
      <c r="O224" s="95">
        <v>298574.7</v>
      </c>
      <c r="P224" s="20"/>
      <c r="Q224" s="96">
        <f t="shared" si="45"/>
        <v>298574.7</v>
      </c>
      <c r="R224" s="95">
        <v>101539227.83999987</v>
      </c>
      <c r="S224" s="20"/>
      <c r="T224" s="96">
        <f t="shared" si="54"/>
        <v>101539227.83999987</v>
      </c>
      <c r="U224" s="221">
        <f t="shared" si="53"/>
        <v>0</v>
      </c>
      <c r="W224" s="134" t="s">
        <v>50</v>
      </c>
      <c r="X224" s="118">
        <f t="shared" si="55"/>
        <v>0</v>
      </c>
      <c r="Y224" s="119">
        <f t="shared" si="56"/>
        <v>0</v>
      </c>
      <c r="Z224" s="119">
        <f t="shared" si="57"/>
        <v>0</v>
      </c>
      <c r="AA224" s="119">
        <f t="shared" si="58"/>
        <v>0</v>
      </c>
      <c r="AB224" s="119">
        <f t="shared" si="59"/>
        <v>0</v>
      </c>
      <c r="AC224" s="124">
        <f t="shared" si="60"/>
        <v>0</v>
      </c>
    </row>
    <row r="225" spans="1:29" ht="15.75">
      <c r="A225" s="254">
        <v>42643</v>
      </c>
      <c r="B225" s="132" t="s">
        <v>42</v>
      </c>
      <c r="C225" s="92">
        <v>53059393.809999295</v>
      </c>
      <c r="D225" s="93"/>
      <c r="E225" s="94">
        <f t="shared" si="41"/>
        <v>53059393.809999295</v>
      </c>
      <c r="F225" s="92">
        <v>422713.36</v>
      </c>
      <c r="G225" s="93"/>
      <c r="H225" s="94">
        <f t="shared" si="42"/>
        <v>422713.36</v>
      </c>
      <c r="I225" s="92">
        <v>0</v>
      </c>
      <c r="J225" s="93"/>
      <c r="K225" s="94">
        <f t="shared" si="43"/>
        <v>0</v>
      </c>
      <c r="L225" s="92">
        <v>622436</v>
      </c>
      <c r="M225" s="93"/>
      <c r="N225" s="94">
        <f t="shared" si="44"/>
        <v>622436</v>
      </c>
      <c r="O225" s="92">
        <v>544724.56000000006</v>
      </c>
      <c r="P225" s="93"/>
      <c r="Q225" s="94">
        <f t="shared" si="45"/>
        <v>544724.56000000006</v>
      </c>
      <c r="R225" s="92">
        <v>51671274.009999298</v>
      </c>
      <c r="S225" s="93"/>
      <c r="T225" s="94">
        <f t="shared" si="54"/>
        <v>51671274.009999298</v>
      </c>
      <c r="U225" s="220">
        <f t="shared" si="53"/>
        <v>0</v>
      </c>
      <c r="W225" s="132" t="s">
        <v>42</v>
      </c>
      <c r="X225" s="114">
        <f t="shared" si="55"/>
        <v>0</v>
      </c>
      <c r="Y225" s="115">
        <f t="shared" si="56"/>
        <v>0</v>
      </c>
      <c r="Z225" s="115">
        <f t="shared" si="57"/>
        <v>0</v>
      </c>
      <c r="AA225" s="115">
        <f t="shared" si="58"/>
        <v>0</v>
      </c>
      <c r="AB225" s="115">
        <f t="shared" si="59"/>
        <v>0</v>
      </c>
      <c r="AC225" s="121">
        <f t="shared" si="60"/>
        <v>0</v>
      </c>
    </row>
    <row r="226" spans="1:29" ht="15.75">
      <c r="A226" s="255"/>
      <c r="B226" s="133" t="s">
        <v>43</v>
      </c>
      <c r="C226" s="95">
        <v>56194742.210000202</v>
      </c>
      <c r="D226" s="20"/>
      <c r="E226" s="96">
        <f t="shared" si="41"/>
        <v>56194742.210000202</v>
      </c>
      <c r="F226" s="95">
        <v>328780.77</v>
      </c>
      <c r="G226" s="20"/>
      <c r="H226" s="96">
        <f t="shared" si="42"/>
        <v>328780.77</v>
      </c>
      <c r="I226" s="95">
        <v>0</v>
      </c>
      <c r="J226" s="20"/>
      <c r="K226" s="96">
        <f t="shared" si="43"/>
        <v>0</v>
      </c>
      <c r="L226" s="95">
        <v>96702.11</v>
      </c>
      <c r="M226" s="20"/>
      <c r="N226" s="96">
        <f t="shared" si="44"/>
        <v>96702.11</v>
      </c>
      <c r="O226" s="95">
        <v>72389.51999999999</v>
      </c>
      <c r="P226" s="20"/>
      <c r="Q226" s="96">
        <f t="shared" si="45"/>
        <v>72389.51999999999</v>
      </c>
      <c r="R226" s="95">
        <v>55097023.9700002</v>
      </c>
      <c r="S226" s="20"/>
      <c r="T226" s="96">
        <f t="shared" si="54"/>
        <v>55097023.9700002</v>
      </c>
      <c r="U226" s="221">
        <f t="shared" si="53"/>
        <v>0</v>
      </c>
      <c r="W226" s="133" t="s">
        <v>43</v>
      </c>
      <c r="X226" s="114">
        <f t="shared" si="55"/>
        <v>0</v>
      </c>
      <c r="Y226" s="115">
        <f t="shared" si="56"/>
        <v>0</v>
      </c>
      <c r="Z226" s="115">
        <f t="shared" si="57"/>
        <v>0</v>
      </c>
      <c r="AA226" s="115">
        <f t="shared" si="58"/>
        <v>0</v>
      </c>
      <c r="AB226" s="115">
        <f t="shared" si="59"/>
        <v>0</v>
      </c>
      <c r="AC226" s="121">
        <f t="shared" si="60"/>
        <v>0</v>
      </c>
    </row>
    <row r="227" spans="1:29" ht="15.75">
      <c r="A227" s="255"/>
      <c r="B227" s="104" t="s">
        <v>44</v>
      </c>
      <c r="C227" s="95">
        <v>102384812.56999443</v>
      </c>
      <c r="D227" s="20"/>
      <c r="E227" s="96">
        <f t="shared" si="41"/>
        <v>102384812.56999443</v>
      </c>
      <c r="F227" s="95">
        <v>232365.37999999998</v>
      </c>
      <c r="G227" s="20"/>
      <c r="H227" s="96">
        <f t="shared" si="42"/>
        <v>232365.37999999998</v>
      </c>
      <c r="I227" s="95">
        <v>10413480.490000023</v>
      </c>
      <c r="J227" s="20"/>
      <c r="K227" s="96">
        <f t="shared" si="43"/>
        <v>10413480.490000023</v>
      </c>
      <c r="L227" s="95">
        <v>261537.97</v>
      </c>
      <c r="M227" s="20"/>
      <c r="N227" s="96">
        <f t="shared" si="44"/>
        <v>261537.97</v>
      </c>
      <c r="O227" s="95">
        <v>488504.64</v>
      </c>
      <c r="P227" s="20"/>
      <c r="Q227" s="96">
        <f t="shared" si="45"/>
        <v>488504.64</v>
      </c>
      <c r="R227" s="95">
        <v>108447023.32999445</v>
      </c>
      <c r="S227" s="20"/>
      <c r="T227" s="96">
        <f t="shared" si="54"/>
        <v>108447023.32999445</v>
      </c>
      <c r="U227" s="221">
        <f t="shared" si="53"/>
        <v>0</v>
      </c>
      <c r="W227" s="104" t="s">
        <v>44</v>
      </c>
      <c r="X227" s="114">
        <f t="shared" si="55"/>
        <v>0</v>
      </c>
      <c r="Y227" s="115">
        <f t="shared" si="56"/>
        <v>0</v>
      </c>
      <c r="Z227" s="115">
        <f t="shared" si="57"/>
        <v>0</v>
      </c>
      <c r="AA227" s="115">
        <f t="shared" si="58"/>
        <v>0</v>
      </c>
      <c r="AB227" s="115">
        <f t="shared" si="59"/>
        <v>0</v>
      </c>
      <c r="AC227" s="121">
        <f t="shared" si="60"/>
        <v>0</v>
      </c>
    </row>
    <row r="228" spans="1:29" ht="15.75">
      <c r="A228" s="255"/>
      <c r="B228" s="133" t="s">
        <v>45</v>
      </c>
      <c r="C228" s="95">
        <v>61801613.590000004</v>
      </c>
      <c r="D228" s="20"/>
      <c r="E228" s="96">
        <f t="shared" si="41"/>
        <v>61801613.590000004</v>
      </c>
      <c r="F228" s="95">
        <v>457240.55</v>
      </c>
      <c r="G228" s="20"/>
      <c r="H228" s="96">
        <f t="shared" si="42"/>
        <v>457240.55</v>
      </c>
      <c r="I228" s="95">
        <v>6809765.9399999958</v>
      </c>
      <c r="J228" s="20"/>
      <c r="K228" s="96">
        <f t="shared" si="43"/>
        <v>6809765.9399999958</v>
      </c>
      <c r="L228" s="95">
        <v>357062.10000000003</v>
      </c>
      <c r="M228" s="20"/>
      <c r="N228" s="96">
        <f t="shared" si="44"/>
        <v>357062.10000000003</v>
      </c>
      <c r="O228" s="95">
        <v>45784.26</v>
      </c>
      <c r="P228" s="20"/>
      <c r="Q228" s="96">
        <f t="shared" si="45"/>
        <v>45784.26</v>
      </c>
      <c r="R228" s="95">
        <v>66185667.169999994</v>
      </c>
      <c r="S228" s="20"/>
      <c r="T228" s="96">
        <f t="shared" si="54"/>
        <v>66185667.169999994</v>
      </c>
      <c r="U228" s="221">
        <f t="shared" si="53"/>
        <v>0</v>
      </c>
      <c r="W228" s="133" t="s">
        <v>45</v>
      </c>
      <c r="X228" s="114">
        <f t="shared" si="55"/>
        <v>0</v>
      </c>
      <c r="Y228" s="115">
        <f t="shared" si="56"/>
        <v>0</v>
      </c>
      <c r="Z228" s="115">
        <f t="shared" si="57"/>
        <v>0</v>
      </c>
      <c r="AA228" s="115">
        <f t="shared" si="58"/>
        <v>0</v>
      </c>
      <c r="AB228" s="115">
        <f t="shared" si="59"/>
        <v>0</v>
      </c>
      <c r="AC228" s="121">
        <f t="shared" si="60"/>
        <v>0</v>
      </c>
    </row>
    <row r="229" spans="1:29" ht="15.75">
      <c r="A229" s="255"/>
      <c r="B229" s="133" t="s">
        <v>46</v>
      </c>
      <c r="C229" s="95">
        <v>115030380.10999814</v>
      </c>
      <c r="D229" s="20"/>
      <c r="E229" s="96">
        <f t="shared" si="41"/>
        <v>115030380.10999814</v>
      </c>
      <c r="F229" s="95">
        <v>313414.07000000012</v>
      </c>
      <c r="G229" s="20"/>
      <c r="H229" s="96">
        <f t="shared" si="42"/>
        <v>313414.07000000012</v>
      </c>
      <c r="I229" s="95">
        <v>0</v>
      </c>
      <c r="J229" s="20"/>
      <c r="K229" s="96">
        <f t="shared" si="43"/>
        <v>0</v>
      </c>
      <c r="L229" s="95">
        <v>306940.90000000002</v>
      </c>
      <c r="M229" s="20"/>
      <c r="N229" s="96">
        <f t="shared" si="44"/>
        <v>306940.90000000002</v>
      </c>
      <c r="O229" s="95">
        <v>319743.31999999995</v>
      </c>
      <c r="P229" s="20"/>
      <c r="Q229" s="96">
        <f t="shared" si="45"/>
        <v>319743.31999999995</v>
      </c>
      <c r="R229" s="95">
        <v>113083510.72999813</v>
      </c>
      <c r="S229" s="20"/>
      <c r="T229" s="96">
        <f t="shared" si="54"/>
        <v>113083510.72999813</v>
      </c>
      <c r="U229" s="221">
        <f t="shared" ref="U229:U233" si="61">IF(D229=0,0,1)</f>
        <v>0</v>
      </c>
      <c r="W229" s="133" t="s">
        <v>46</v>
      </c>
      <c r="X229" s="114">
        <f t="shared" si="55"/>
        <v>0</v>
      </c>
      <c r="Y229" s="115">
        <f t="shared" si="56"/>
        <v>0</v>
      </c>
      <c r="Z229" s="115">
        <f t="shared" si="57"/>
        <v>0</v>
      </c>
      <c r="AA229" s="115">
        <f t="shared" si="58"/>
        <v>0</v>
      </c>
      <c r="AB229" s="115">
        <f t="shared" si="59"/>
        <v>0</v>
      </c>
      <c r="AC229" s="121">
        <f t="shared" si="60"/>
        <v>0</v>
      </c>
    </row>
    <row r="230" spans="1:29" ht="15.75">
      <c r="A230" s="255"/>
      <c r="B230" s="133" t="s">
        <v>47</v>
      </c>
      <c r="C230" s="95">
        <v>33316083.880000167</v>
      </c>
      <c r="D230" s="20"/>
      <c r="E230" s="96">
        <f t="shared" si="41"/>
        <v>33316083.880000167</v>
      </c>
      <c r="F230" s="95">
        <v>136435.4</v>
      </c>
      <c r="G230" s="20"/>
      <c r="H230" s="96">
        <f t="shared" si="42"/>
        <v>136435.4</v>
      </c>
      <c r="I230" s="95">
        <v>1315227.2800000005</v>
      </c>
      <c r="J230" s="20"/>
      <c r="K230" s="96">
        <f t="shared" si="43"/>
        <v>1315227.2800000005</v>
      </c>
      <c r="L230" s="95">
        <v>0</v>
      </c>
      <c r="M230" s="20"/>
      <c r="N230" s="96">
        <f t="shared" si="44"/>
        <v>0</v>
      </c>
      <c r="O230" s="95">
        <v>0</v>
      </c>
      <c r="P230" s="20"/>
      <c r="Q230" s="96">
        <f t="shared" si="45"/>
        <v>0</v>
      </c>
      <c r="R230" s="95">
        <v>33934061.010000169</v>
      </c>
      <c r="S230" s="20"/>
      <c r="T230" s="96">
        <f t="shared" si="54"/>
        <v>33934061.010000169</v>
      </c>
      <c r="U230" s="221">
        <f t="shared" si="61"/>
        <v>0</v>
      </c>
      <c r="W230" s="133" t="s">
        <v>47</v>
      </c>
      <c r="X230" s="114">
        <f t="shared" si="55"/>
        <v>0</v>
      </c>
      <c r="Y230" s="115">
        <f t="shared" si="56"/>
        <v>0</v>
      </c>
      <c r="Z230" s="115">
        <f t="shared" si="57"/>
        <v>0</v>
      </c>
      <c r="AA230" s="115">
        <f t="shared" si="58"/>
        <v>0</v>
      </c>
      <c r="AB230" s="115">
        <f t="shared" si="59"/>
        <v>0</v>
      </c>
      <c r="AC230" s="121">
        <f t="shared" si="60"/>
        <v>0</v>
      </c>
    </row>
    <row r="231" spans="1:29" ht="15.75">
      <c r="A231" s="255"/>
      <c r="B231" s="133" t="s">
        <v>48</v>
      </c>
      <c r="C231" s="95">
        <v>126748148.87999865</v>
      </c>
      <c r="D231" s="20"/>
      <c r="E231" s="96">
        <f t="shared" si="41"/>
        <v>126748148.87999865</v>
      </c>
      <c r="F231" s="95">
        <v>590711.34</v>
      </c>
      <c r="G231" s="20"/>
      <c r="H231" s="96">
        <f t="shared" si="42"/>
        <v>590711.34</v>
      </c>
      <c r="I231" s="95">
        <v>2215722.44</v>
      </c>
      <c r="J231" s="20"/>
      <c r="K231" s="96">
        <f t="shared" si="43"/>
        <v>2215722.44</v>
      </c>
      <c r="L231" s="95">
        <v>107480.26000000001</v>
      </c>
      <c r="M231" s="20"/>
      <c r="N231" s="96">
        <f t="shared" si="44"/>
        <v>107480.26000000001</v>
      </c>
      <c r="O231" s="95">
        <v>73659.37</v>
      </c>
      <c r="P231" s="20"/>
      <c r="Q231" s="96">
        <f t="shared" si="45"/>
        <v>73659.37</v>
      </c>
      <c r="R231" s="95">
        <v>126766451.50999865</v>
      </c>
      <c r="S231" s="20"/>
      <c r="T231" s="96">
        <f t="shared" si="54"/>
        <v>126766451.50999865</v>
      </c>
      <c r="U231" s="221">
        <f t="shared" si="61"/>
        <v>0</v>
      </c>
      <c r="W231" s="133" t="s">
        <v>48</v>
      </c>
      <c r="X231" s="114">
        <f t="shared" si="55"/>
        <v>0</v>
      </c>
      <c r="Y231" s="115">
        <f t="shared" si="56"/>
        <v>0</v>
      </c>
      <c r="Z231" s="115">
        <f t="shared" si="57"/>
        <v>0</v>
      </c>
      <c r="AA231" s="115">
        <f t="shared" si="58"/>
        <v>0</v>
      </c>
      <c r="AB231" s="115">
        <f t="shared" si="59"/>
        <v>0</v>
      </c>
      <c r="AC231" s="121">
        <f t="shared" si="60"/>
        <v>0</v>
      </c>
    </row>
    <row r="232" spans="1:29" ht="15.75">
      <c r="A232" s="255"/>
      <c r="B232" s="133" t="s">
        <v>49</v>
      </c>
      <c r="C232" s="95">
        <v>114105218.82999951</v>
      </c>
      <c r="D232" s="20"/>
      <c r="E232" s="96">
        <f t="shared" si="41"/>
        <v>114105218.82999951</v>
      </c>
      <c r="F232" s="95">
        <v>0</v>
      </c>
      <c r="G232" s="20"/>
      <c r="H232" s="96">
        <f t="shared" si="42"/>
        <v>0</v>
      </c>
      <c r="I232" s="95">
        <v>19624389.34999999</v>
      </c>
      <c r="J232" s="20"/>
      <c r="K232" s="96">
        <f t="shared" si="43"/>
        <v>19624389.34999999</v>
      </c>
      <c r="L232" s="95">
        <v>267572.94</v>
      </c>
      <c r="M232" s="20"/>
      <c r="N232" s="96">
        <f t="shared" si="44"/>
        <v>267572.94</v>
      </c>
      <c r="O232" s="95">
        <v>85899.679999999978</v>
      </c>
      <c r="P232" s="20"/>
      <c r="Q232" s="96">
        <f t="shared" si="45"/>
        <v>85899.679999999978</v>
      </c>
      <c r="R232" s="95">
        <v>132016561.4199995</v>
      </c>
      <c r="S232" s="20"/>
      <c r="T232" s="96">
        <f t="shared" si="54"/>
        <v>132016561.4199995</v>
      </c>
      <c r="U232" s="221">
        <f t="shared" si="61"/>
        <v>0</v>
      </c>
      <c r="W232" s="133" t="s">
        <v>49</v>
      </c>
      <c r="X232" s="114">
        <f t="shared" si="55"/>
        <v>0</v>
      </c>
      <c r="Y232" s="115">
        <f t="shared" si="56"/>
        <v>0</v>
      </c>
      <c r="Z232" s="115">
        <f t="shared" si="57"/>
        <v>0</v>
      </c>
      <c r="AA232" s="115">
        <f t="shared" si="58"/>
        <v>0</v>
      </c>
      <c r="AB232" s="115">
        <f t="shared" si="59"/>
        <v>0</v>
      </c>
      <c r="AC232" s="121">
        <f t="shared" si="60"/>
        <v>0</v>
      </c>
    </row>
    <row r="233" spans="1:29" ht="15.75">
      <c r="A233" s="256"/>
      <c r="B233" s="134" t="s">
        <v>50</v>
      </c>
      <c r="C233" s="97">
        <v>101539227.83999987</v>
      </c>
      <c r="D233" s="98"/>
      <c r="E233" s="99">
        <f t="shared" si="41"/>
        <v>101539227.83999987</v>
      </c>
      <c r="F233" s="97">
        <v>505334.43</v>
      </c>
      <c r="G233" s="98"/>
      <c r="H233" s="99">
        <f t="shared" si="42"/>
        <v>505334.43</v>
      </c>
      <c r="I233" s="97">
        <v>0</v>
      </c>
      <c r="J233" s="98"/>
      <c r="K233" s="99">
        <f t="shared" si="43"/>
        <v>0</v>
      </c>
      <c r="L233" s="97">
        <v>217225.04</v>
      </c>
      <c r="M233" s="98"/>
      <c r="N233" s="99">
        <f t="shared" si="44"/>
        <v>217225.04</v>
      </c>
      <c r="O233" s="97">
        <v>28410.9</v>
      </c>
      <c r="P233" s="98"/>
      <c r="Q233" s="99">
        <f t="shared" si="45"/>
        <v>28410.9</v>
      </c>
      <c r="R233" s="97">
        <v>98938386.72999987</v>
      </c>
      <c r="S233" s="98"/>
      <c r="T233" s="99">
        <f t="shared" si="54"/>
        <v>98938386.72999987</v>
      </c>
      <c r="U233" s="222">
        <f t="shared" si="61"/>
        <v>0</v>
      </c>
      <c r="W233" s="134" t="s">
        <v>50</v>
      </c>
      <c r="X233" s="118">
        <f t="shared" si="55"/>
        <v>0</v>
      </c>
      <c r="Y233" s="119">
        <f t="shared" si="56"/>
        <v>0</v>
      </c>
      <c r="Z233" s="119">
        <f t="shared" si="57"/>
        <v>0</v>
      </c>
      <c r="AA233" s="119">
        <f t="shared" si="58"/>
        <v>0</v>
      </c>
      <c r="AB233" s="119">
        <f t="shared" si="59"/>
        <v>0</v>
      </c>
      <c r="AC233" s="124">
        <f t="shared" si="60"/>
        <v>0</v>
      </c>
    </row>
    <row r="234" spans="1:29" ht="15.75">
      <c r="A234" s="235"/>
      <c r="B234" s="236"/>
      <c r="C234" s="20"/>
      <c r="D234" s="20"/>
      <c r="E234" s="6"/>
      <c r="F234" s="20"/>
      <c r="G234" s="20"/>
      <c r="H234" s="6"/>
      <c r="I234" s="20"/>
      <c r="J234" s="20"/>
      <c r="K234" s="6"/>
      <c r="L234" s="20"/>
      <c r="M234" s="20"/>
      <c r="N234" s="6"/>
      <c r="O234" s="20"/>
      <c r="P234" s="20"/>
      <c r="Q234" s="6"/>
      <c r="R234" s="20"/>
      <c r="S234" s="20"/>
      <c r="T234" s="6"/>
      <c r="U234" s="237"/>
      <c r="W234" s="236"/>
      <c r="X234" s="114"/>
      <c r="Y234" s="115"/>
      <c r="Z234" s="115"/>
      <c r="AA234" s="115"/>
      <c r="AB234" s="115"/>
      <c r="AC234" s="121"/>
    </row>
    <row r="235" spans="1:29">
      <c r="G235" s="20"/>
      <c r="P235" s="20"/>
      <c r="U235" s="227" t="s">
        <v>368</v>
      </c>
      <c r="X235" s="91" t="s">
        <v>13</v>
      </c>
      <c r="Y235" s="91" t="s">
        <v>14</v>
      </c>
      <c r="Z235" s="109" t="s">
        <v>15</v>
      </c>
      <c r="AA235" s="91" t="s">
        <v>16</v>
      </c>
      <c r="AB235" s="91" t="s">
        <v>17</v>
      </c>
      <c r="AC235" s="91" t="s">
        <v>18</v>
      </c>
    </row>
    <row r="236" spans="1:29">
      <c r="G236" s="20"/>
      <c r="P236" s="20"/>
      <c r="U236" s="228">
        <f>U9+U18+U27+U36+U45+U54+U63+U72+U81+U90+U99+U108+U117+U126+U135+U144+U153+U162+U171+U180+U189+U198+U207</f>
        <v>0</v>
      </c>
      <c r="W236" s="132" t="s">
        <v>42</v>
      </c>
      <c r="X236" s="110">
        <f t="shared" ref="X236:AC244" si="62">X9+X18+X27+X36+X45+X54+X63+X72+X81+X90+X99+X108+X117+X126+X135+X144+X153+X162+X171+X180+X189+X198+X207</f>
        <v>0</v>
      </c>
      <c r="Y236" s="111">
        <f t="shared" si="62"/>
        <v>0</v>
      </c>
      <c r="Z236" s="111">
        <f t="shared" si="62"/>
        <v>0</v>
      </c>
      <c r="AA236" s="111">
        <f t="shared" si="62"/>
        <v>0</v>
      </c>
      <c r="AB236" s="111">
        <f t="shared" si="62"/>
        <v>0</v>
      </c>
      <c r="AC236" s="123">
        <f t="shared" si="62"/>
        <v>0</v>
      </c>
    </row>
    <row r="237" spans="1:29">
      <c r="G237" s="20"/>
      <c r="P237" s="20"/>
      <c r="U237" s="229">
        <f t="shared" ref="U237:U244" si="63">U10+U19+U28+U37+U46+U55+U64+U73+U82+U91+U100+U109+U118+U127+U136+U145+U154+U163+U172+U181+U190+U199+U208</f>
        <v>0</v>
      </c>
      <c r="W237" s="133" t="s">
        <v>43</v>
      </c>
      <c r="X237" s="114">
        <f t="shared" si="62"/>
        <v>0</v>
      </c>
      <c r="Y237" s="115">
        <f t="shared" si="62"/>
        <v>0</v>
      </c>
      <c r="Z237" s="115">
        <f t="shared" si="62"/>
        <v>0</v>
      </c>
      <c r="AA237" s="115">
        <f t="shared" si="62"/>
        <v>0</v>
      </c>
      <c r="AB237" s="115">
        <f t="shared" si="62"/>
        <v>0</v>
      </c>
      <c r="AC237" s="121">
        <f t="shared" si="62"/>
        <v>0</v>
      </c>
    </row>
    <row r="238" spans="1:29">
      <c r="G238" s="20"/>
      <c r="P238" s="20"/>
      <c r="U238" s="229">
        <f t="shared" si="63"/>
        <v>0</v>
      </c>
      <c r="W238" s="104" t="s">
        <v>44</v>
      </c>
      <c r="X238" s="114">
        <f t="shared" si="62"/>
        <v>0</v>
      </c>
      <c r="Y238" s="115">
        <f t="shared" si="62"/>
        <v>0</v>
      </c>
      <c r="Z238" s="115">
        <f t="shared" si="62"/>
        <v>0</v>
      </c>
      <c r="AA238" s="115">
        <f t="shared" si="62"/>
        <v>0</v>
      </c>
      <c r="AB238" s="115">
        <f t="shared" si="62"/>
        <v>0</v>
      </c>
      <c r="AC238" s="121">
        <f t="shared" si="62"/>
        <v>0</v>
      </c>
    </row>
    <row r="239" spans="1:29">
      <c r="U239" s="229">
        <f t="shared" si="63"/>
        <v>0</v>
      </c>
      <c r="W239" s="133" t="s">
        <v>45</v>
      </c>
      <c r="X239" s="114">
        <f t="shared" si="62"/>
        <v>0</v>
      </c>
      <c r="Y239" s="115">
        <f t="shared" si="62"/>
        <v>0</v>
      </c>
      <c r="Z239" s="115">
        <f t="shared" si="62"/>
        <v>0</v>
      </c>
      <c r="AA239" s="115">
        <f t="shared" si="62"/>
        <v>0</v>
      </c>
      <c r="AB239" s="115">
        <f t="shared" si="62"/>
        <v>0</v>
      </c>
      <c r="AC239" s="121">
        <f t="shared" si="62"/>
        <v>0</v>
      </c>
    </row>
    <row r="240" spans="1:29">
      <c r="U240" s="229">
        <f t="shared" si="63"/>
        <v>0</v>
      </c>
      <c r="W240" s="133" t="s">
        <v>46</v>
      </c>
      <c r="X240" s="114">
        <f t="shared" si="62"/>
        <v>0</v>
      </c>
      <c r="Y240" s="115">
        <f t="shared" si="62"/>
        <v>0</v>
      </c>
      <c r="Z240" s="115">
        <f t="shared" si="62"/>
        <v>0</v>
      </c>
      <c r="AA240" s="115">
        <f t="shared" si="62"/>
        <v>0</v>
      </c>
      <c r="AB240" s="115">
        <f t="shared" si="62"/>
        <v>0</v>
      </c>
      <c r="AC240" s="121">
        <f t="shared" si="62"/>
        <v>0</v>
      </c>
    </row>
    <row r="241" spans="11:29">
      <c r="U241" s="229">
        <f t="shared" si="63"/>
        <v>0</v>
      </c>
      <c r="W241" s="133" t="s">
        <v>47</v>
      </c>
      <c r="X241" s="114">
        <f t="shared" si="62"/>
        <v>0</v>
      </c>
      <c r="Y241" s="115">
        <f t="shared" si="62"/>
        <v>0</v>
      </c>
      <c r="Z241" s="115">
        <f t="shared" si="62"/>
        <v>0</v>
      </c>
      <c r="AA241" s="115">
        <f t="shared" si="62"/>
        <v>0</v>
      </c>
      <c r="AB241" s="115">
        <f t="shared" si="62"/>
        <v>0</v>
      </c>
      <c r="AC241" s="121">
        <f t="shared" si="62"/>
        <v>0</v>
      </c>
    </row>
    <row r="242" spans="11:29">
      <c r="U242" s="229">
        <f t="shared" si="63"/>
        <v>0</v>
      </c>
      <c r="W242" s="133" t="s">
        <v>48</v>
      </c>
      <c r="X242" s="114">
        <f t="shared" si="62"/>
        <v>0</v>
      </c>
      <c r="Y242" s="115">
        <f t="shared" si="62"/>
        <v>0</v>
      </c>
      <c r="Z242" s="115">
        <f t="shared" si="62"/>
        <v>0</v>
      </c>
      <c r="AA242" s="115">
        <f t="shared" si="62"/>
        <v>0</v>
      </c>
      <c r="AB242" s="115">
        <f t="shared" si="62"/>
        <v>0</v>
      </c>
      <c r="AC242" s="121">
        <f t="shared" si="62"/>
        <v>0</v>
      </c>
    </row>
    <row r="243" spans="11:29">
      <c r="U243" s="229">
        <f t="shared" si="63"/>
        <v>0</v>
      </c>
      <c r="W243" s="133" t="s">
        <v>49</v>
      </c>
      <c r="X243" s="114">
        <f t="shared" si="62"/>
        <v>0</v>
      </c>
      <c r="Y243" s="115">
        <f t="shared" si="62"/>
        <v>0</v>
      </c>
      <c r="Z243" s="115">
        <f t="shared" si="62"/>
        <v>0</v>
      </c>
      <c r="AA243" s="115">
        <f t="shared" si="62"/>
        <v>0</v>
      </c>
      <c r="AB243" s="115">
        <f t="shared" si="62"/>
        <v>0</v>
      </c>
      <c r="AC243" s="121">
        <f t="shared" si="62"/>
        <v>0</v>
      </c>
    </row>
    <row r="244" spans="11:29">
      <c r="K244"/>
      <c r="N244"/>
      <c r="U244" s="230">
        <f t="shared" si="63"/>
        <v>0</v>
      </c>
      <c r="W244" s="134" t="s">
        <v>50</v>
      </c>
      <c r="X244" s="118">
        <f t="shared" si="62"/>
        <v>0</v>
      </c>
      <c r="Y244" s="119">
        <f t="shared" si="62"/>
        <v>0</v>
      </c>
      <c r="Z244" s="119">
        <f t="shared" si="62"/>
        <v>0</v>
      </c>
      <c r="AA244" s="119">
        <f t="shared" si="62"/>
        <v>0</v>
      </c>
      <c r="AB244" s="119">
        <f t="shared" si="62"/>
        <v>0</v>
      </c>
      <c r="AC244" s="124">
        <f t="shared" si="62"/>
        <v>0</v>
      </c>
    </row>
  </sheetData>
  <mergeCells count="33">
    <mergeCell ref="A36:A44"/>
    <mergeCell ref="B7:B8"/>
    <mergeCell ref="C7:E7"/>
    <mergeCell ref="F7:H7"/>
    <mergeCell ref="I7:K7"/>
    <mergeCell ref="R7:T7"/>
    <mergeCell ref="U7:U8"/>
    <mergeCell ref="A9:A17"/>
    <mergeCell ref="A18:A26"/>
    <mergeCell ref="A27:A35"/>
    <mergeCell ref="L7:N7"/>
    <mergeCell ref="O7:Q7"/>
    <mergeCell ref="A144:A152"/>
    <mergeCell ref="A45:A53"/>
    <mergeCell ref="A54:A62"/>
    <mergeCell ref="A63:A71"/>
    <mergeCell ref="A72:A80"/>
    <mergeCell ref="A81:A89"/>
    <mergeCell ref="A90:A98"/>
    <mergeCell ref="A99:A107"/>
    <mergeCell ref="A108:A116"/>
    <mergeCell ref="A117:A125"/>
    <mergeCell ref="A126:A134"/>
    <mergeCell ref="A135:A143"/>
    <mergeCell ref="A207:A215"/>
    <mergeCell ref="A216:A224"/>
    <mergeCell ref="A225:A233"/>
    <mergeCell ref="A153:A161"/>
    <mergeCell ref="A162:A170"/>
    <mergeCell ref="A171:A179"/>
    <mergeCell ref="A180:A188"/>
    <mergeCell ref="A189:A197"/>
    <mergeCell ref="A198:A20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5"/>
  <sheetViews>
    <sheetView zoomScale="70" zoomScaleNormal="70" workbookViewId="0">
      <selection activeCell="R56" sqref="R56"/>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4.7109375"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42705</v>
      </c>
      <c r="B9" s="132" t="s">
        <v>42</v>
      </c>
      <c r="C9" s="92">
        <v>51671274.009999298</v>
      </c>
      <c r="D9" s="93"/>
      <c r="E9" s="94"/>
      <c r="F9" s="92">
        <v>321359.02999999985</v>
      </c>
      <c r="G9" s="93"/>
      <c r="H9" s="94"/>
      <c r="I9" s="92">
        <v>4642700.26</v>
      </c>
      <c r="J9" s="93"/>
      <c r="K9" s="94"/>
      <c r="L9" s="92">
        <v>30534.33</v>
      </c>
      <c r="M9" s="93"/>
      <c r="N9" s="94"/>
      <c r="O9" s="92">
        <v>0</v>
      </c>
      <c r="P9" s="93"/>
      <c r="Q9" s="94"/>
      <c r="R9" s="92">
        <v>55028964.189999297</v>
      </c>
      <c r="S9" s="93"/>
      <c r="T9" s="94">
        <f>R9-S9</f>
        <v>55028964.189999297</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v>55097023.9700002</v>
      </c>
      <c r="D10" s="20"/>
      <c r="E10" s="96"/>
      <c r="F10" s="95">
        <v>0</v>
      </c>
      <c r="G10" s="20"/>
      <c r="H10" s="96"/>
      <c r="I10" s="95">
        <v>968959.94000000064</v>
      </c>
      <c r="J10" s="20"/>
      <c r="K10" s="96"/>
      <c r="L10" s="95">
        <v>19282.39</v>
      </c>
      <c r="M10" s="20"/>
      <c r="N10" s="96"/>
      <c r="O10" s="95">
        <v>2102.17</v>
      </c>
      <c r="P10" s="20"/>
      <c r="Q10" s="96"/>
      <c r="R10" s="95">
        <v>55488508.500000201</v>
      </c>
      <c r="S10" s="20"/>
      <c r="T10" s="96">
        <f t="shared" ref="T10:T73" si="0">R10-S10</f>
        <v>55488508.500000201</v>
      </c>
      <c r="U10" s="221">
        <f t="shared" ref="U10:U17" si="1">IF(D10=0,0,1)</f>
        <v>0</v>
      </c>
      <c r="V10" s="88"/>
      <c r="W10" s="133" t="s">
        <v>43</v>
      </c>
      <c r="X10" s="114">
        <f t="shared" ref="X10:X73" si="2">+IF(AND(C10&lt;&gt;0,D10&lt;&gt;0,OR(E10&gt;100,E10&lt;-100)),1,0)</f>
        <v>0</v>
      </c>
      <c r="Y10" s="115">
        <f t="shared" ref="Y10:Y73" si="3">+IF(AND(F10&lt;&gt;0,G10&lt;&gt;0,OR(H10&gt;100,H10&lt;-100)),1,0)</f>
        <v>0</v>
      </c>
      <c r="Z10" s="115">
        <f t="shared" ref="Z10:Z73" si="4">+IF(AND(I10&lt;&gt;0,J10&lt;&gt;0,OR(K10&gt;100,K10&lt;-100)),1,0)</f>
        <v>0</v>
      </c>
      <c r="AA10" s="116">
        <f t="shared" ref="AA10:AA73" si="5">+IF(AND(L10&lt;&gt;0,M10&lt;&gt;0,OR(N10&gt;100,N10&lt;-100)),1,0)</f>
        <v>0</v>
      </c>
      <c r="AB10" s="116">
        <f t="shared" ref="AB10:AB73" si="6">+IF(AND(O10&lt;&gt;0,P10&lt;&gt;0,OR(Q10&gt;100,Q10&lt;-100)),1,0)</f>
        <v>0</v>
      </c>
      <c r="AC10" s="117">
        <f t="shared" ref="AC10:AC73" si="7">+IF(AND(R10&lt;&gt;0,S10&lt;&gt;0,OR(T10&gt;100,T10&lt;-100)),1,0)</f>
        <v>0</v>
      </c>
    </row>
    <row r="11" spans="1:29" s="2" customFormat="1" ht="12.75" customHeight="1">
      <c r="A11" s="255"/>
      <c r="B11" s="104" t="s">
        <v>44</v>
      </c>
      <c r="C11" s="95">
        <v>108447023.32999445</v>
      </c>
      <c r="D11" s="20"/>
      <c r="E11" s="96"/>
      <c r="F11" s="95">
        <v>338777.60999999987</v>
      </c>
      <c r="G11" s="20"/>
      <c r="H11" s="96"/>
      <c r="I11" s="95">
        <v>0</v>
      </c>
      <c r="J11" s="20"/>
      <c r="K11" s="96"/>
      <c r="L11" s="95">
        <v>257290.28</v>
      </c>
      <c r="M11" s="20"/>
      <c r="N11" s="96"/>
      <c r="O11" s="95">
        <v>56306.239999999998</v>
      </c>
      <c r="P11" s="20"/>
      <c r="Q11" s="96"/>
      <c r="R11" s="95">
        <v>104327573.59999447</v>
      </c>
      <c r="S11" s="20"/>
      <c r="T11" s="96">
        <f t="shared" si="0"/>
        <v>104327573.59999447</v>
      </c>
      <c r="U11" s="221">
        <f t="shared" si="1"/>
        <v>0</v>
      </c>
      <c r="V11" s="88"/>
      <c r="W11" s="104" t="s">
        <v>44</v>
      </c>
      <c r="X11" s="114">
        <f t="shared" si="2"/>
        <v>0</v>
      </c>
      <c r="Y11" s="115">
        <f t="shared" si="3"/>
        <v>0</v>
      </c>
      <c r="Z11" s="115">
        <f t="shared" si="4"/>
        <v>0</v>
      </c>
      <c r="AA11" s="116">
        <f t="shared" si="5"/>
        <v>0</v>
      </c>
      <c r="AB11" s="116">
        <f t="shared" si="6"/>
        <v>0</v>
      </c>
      <c r="AC11" s="117">
        <f t="shared" si="7"/>
        <v>0</v>
      </c>
    </row>
    <row r="12" spans="1:29" s="2" customFormat="1" ht="12.75" customHeight="1">
      <c r="A12" s="255"/>
      <c r="B12" s="133" t="s">
        <v>45</v>
      </c>
      <c r="C12" s="95">
        <v>66185667.169999994</v>
      </c>
      <c r="D12" s="20"/>
      <c r="E12" s="96"/>
      <c r="F12" s="95">
        <v>327043.33000000013</v>
      </c>
      <c r="G12" s="20"/>
      <c r="H12" s="96"/>
      <c r="I12" s="95">
        <v>6273239.7400000002</v>
      </c>
      <c r="J12" s="20"/>
      <c r="K12" s="96"/>
      <c r="L12" s="95">
        <v>66036.070000000007</v>
      </c>
      <c r="M12" s="20"/>
      <c r="N12" s="96"/>
      <c r="O12" s="95">
        <v>11173.050000000001</v>
      </c>
      <c r="P12" s="20"/>
      <c r="Q12" s="96"/>
      <c r="R12" s="95">
        <v>70863428.829999998</v>
      </c>
      <c r="S12" s="20"/>
      <c r="T12" s="96">
        <f t="shared" si="0"/>
        <v>70863428.829999998</v>
      </c>
      <c r="U12" s="221">
        <f t="shared" si="1"/>
        <v>0</v>
      </c>
      <c r="V12" s="88"/>
      <c r="W12" s="133" t="s">
        <v>45</v>
      </c>
      <c r="X12" s="114">
        <f t="shared" si="2"/>
        <v>0</v>
      </c>
      <c r="Y12" s="115">
        <f t="shared" si="3"/>
        <v>0</v>
      </c>
      <c r="Z12" s="115">
        <f t="shared" si="4"/>
        <v>0</v>
      </c>
      <c r="AA12" s="116">
        <f t="shared" si="5"/>
        <v>0</v>
      </c>
      <c r="AB12" s="116">
        <f t="shared" si="6"/>
        <v>0</v>
      </c>
      <c r="AC12" s="117">
        <f t="shared" si="7"/>
        <v>0</v>
      </c>
    </row>
    <row r="13" spans="1:29" s="2" customFormat="1" ht="12.75" customHeight="1">
      <c r="A13" s="255"/>
      <c r="B13" s="133" t="s">
        <v>46</v>
      </c>
      <c r="C13" s="95">
        <v>113083510.72999813</v>
      </c>
      <c r="D13" s="20"/>
      <c r="E13" s="96"/>
      <c r="F13" s="95">
        <v>306780.18000000005</v>
      </c>
      <c r="G13" s="20"/>
      <c r="H13" s="96"/>
      <c r="I13" s="95">
        <v>0</v>
      </c>
      <c r="J13" s="20"/>
      <c r="K13" s="96"/>
      <c r="L13" s="95">
        <v>185781.14</v>
      </c>
      <c r="M13" s="20"/>
      <c r="N13" s="96"/>
      <c r="O13" s="95">
        <v>67132.19</v>
      </c>
      <c r="P13" s="20"/>
      <c r="Q13" s="96"/>
      <c r="R13" s="95">
        <v>111357261.19999814</v>
      </c>
      <c r="S13" s="20"/>
      <c r="T13" s="96">
        <f t="shared" si="0"/>
        <v>111357261.19999814</v>
      </c>
      <c r="U13" s="221">
        <f t="shared" si="1"/>
        <v>0</v>
      </c>
      <c r="V13" s="88"/>
      <c r="W13" s="133" t="s">
        <v>46</v>
      </c>
      <c r="X13" s="114">
        <f t="shared" si="2"/>
        <v>0</v>
      </c>
      <c r="Y13" s="115">
        <f t="shared" si="3"/>
        <v>0</v>
      </c>
      <c r="Z13" s="115">
        <f t="shared" si="4"/>
        <v>0</v>
      </c>
      <c r="AA13" s="116">
        <f t="shared" si="5"/>
        <v>0</v>
      </c>
      <c r="AB13" s="116">
        <f t="shared" si="6"/>
        <v>0</v>
      </c>
      <c r="AC13" s="117">
        <f t="shared" si="7"/>
        <v>0</v>
      </c>
    </row>
    <row r="14" spans="1:29" s="2" customFormat="1" ht="12.75" customHeight="1">
      <c r="A14" s="255"/>
      <c r="B14" s="133" t="s">
        <v>47</v>
      </c>
      <c r="C14" s="95">
        <v>33934061.010000169</v>
      </c>
      <c r="D14" s="20"/>
      <c r="E14" s="96"/>
      <c r="F14" s="95">
        <v>0</v>
      </c>
      <c r="G14" s="20"/>
      <c r="H14" s="96"/>
      <c r="I14" s="95">
        <v>0</v>
      </c>
      <c r="J14" s="20"/>
      <c r="K14" s="96"/>
      <c r="L14" s="95">
        <v>10621.300000000001</v>
      </c>
      <c r="M14" s="20"/>
      <c r="N14" s="96"/>
      <c r="O14" s="95">
        <v>531.77</v>
      </c>
      <c r="P14" s="20"/>
      <c r="Q14" s="96"/>
      <c r="R14" s="95">
        <v>33461730.560000166</v>
      </c>
      <c r="S14" s="20"/>
      <c r="T14" s="96">
        <f t="shared" si="0"/>
        <v>33461730.560000166</v>
      </c>
      <c r="U14" s="221">
        <f t="shared" si="1"/>
        <v>0</v>
      </c>
      <c r="V14" s="88"/>
      <c r="W14" s="133" t="s">
        <v>47</v>
      </c>
      <c r="X14" s="114">
        <f t="shared" si="2"/>
        <v>0</v>
      </c>
      <c r="Y14" s="115">
        <f t="shared" si="3"/>
        <v>0</v>
      </c>
      <c r="Z14" s="115">
        <f t="shared" si="4"/>
        <v>0</v>
      </c>
      <c r="AA14" s="116">
        <f t="shared" si="5"/>
        <v>0</v>
      </c>
      <c r="AB14" s="116">
        <f t="shared" si="6"/>
        <v>0</v>
      </c>
      <c r="AC14" s="117">
        <f t="shared" si="7"/>
        <v>0</v>
      </c>
    </row>
    <row r="15" spans="1:29" s="2" customFormat="1" ht="12.75" customHeight="1">
      <c r="A15" s="255"/>
      <c r="B15" s="133" t="s">
        <v>48</v>
      </c>
      <c r="C15" s="95">
        <v>126766451.50999865</v>
      </c>
      <c r="D15" s="20"/>
      <c r="E15" s="96"/>
      <c r="F15" s="95">
        <v>663784.58999999973</v>
      </c>
      <c r="G15" s="20"/>
      <c r="H15" s="96"/>
      <c r="I15" s="95">
        <v>0</v>
      </c>
      <c r="J15" s="20"/>
      <c r="K15" s="96"/>
      <c r="L15" s="95">
        <v>186663.55000000002</v>
      </c>
      <c r="M15" s="20"/>
      <c r="N15" s="96"/>
      <c r="O15" s="95">
        <v>108981.28</v>
      </c>
      <c r="P15" s="20"/>
      <c r="Q15" s="96"/>
      <c r="R15" s="95">
        <v>124763303.15999866</v>
      </c>
      <c r="S15" s="20"/>
      <c r="T15" s="96">
        <f t="shared" si="0"/>
        <v>124763303.15999866</v>
      </c>
      <c r="U15" s="221">
        <f t="shared" si="1"/>
        <v>0</v>
      </c>
      <c r="V15" s="88"/>
      <c r="W15" s="133" t="s">
        <v>48</v>
      </c>
      <c r="X15" s="114">
        <f t="shared" si="2"/>
        <v>0</v>
      </c>
      <c r="Y15" s="115">
        <f t="shared" si="3"/>
        <v>0</v>
      </c>
      <c r="Z15" s="115">
        <f t="shared" si="4"/>
        <v>0</v>
      </c>
      <c r="AA15" s="116">
        <f t="shared" si="5"/>
        <v>0</v>
      </c>
      <c r="AB15" s="116">
        <f t="shared" si="6"/>
        <v>0</v>
      </c>
      <c r="AC15" s="117">
        <f t="shared" si="7"/>
        <v>0</v>
      </c>
    </row>
    <row r="16" spans="1:29" s="2" customFormat="1" ht="12.75" customHeight="1">
      <c r="A16" s="255"/>
      <c r="B16" s="133" t="s">
        <v>49</v>
      </c>
      <c r="C16" s="95">
        <v>132016561.4199995</v>
      </c>
      <c r="D16" s="20"/>
      <c r="E16" s="96"/>
      <c r="F16" s="95">
        <v>1007763.0600000006</v>
      </c>
      <c r="G16" s="20"/>
      <c r="H16" s="96"/>
      <c r="I16" s="95">
        <v>0</v>
      </c>
      <c r="J16" s="20"/>
      <c r="K16" s="96"/>
      <c r="L16" s="95">
        <v>234280.17</v>
      </c>
      <c r="M16" s="20"/>
      <c r="N16" s="96"/>
      <c r="O16" s="95">
        <v>520933.42999999993</v>
      </c>
      <c r="P16" s="20"/>
      <c r="Q16" s="96"/>
      <c r="R16" s="95">
        <v>128131433.56999949</v>
      </c>
      <c r="S16" s="20"/>
      <c r="T16" s="96">
        <f t="shared" si="0"/>
        <v>128131433.56999949</v>
      </c>
      <c r="U16" s="221">
        <f t="shared" si="1"/>
        <v>0</v>
      </c>
      <c r="V16" s="88"/>
      <c r="W16" s="133" t="s">
        <v>49</v>
      </c>
      <c r="X16" s="114">
        <f t="shared" si="2"/>
        <v>0</v>
      </c>
      <c r="Y16" s="115">
        <f t="shared" si="3"/>
        <v>0</v>
      </c>
      <c r="Z16" s="115">
        <f t="shared" si="4"/>
        <v>0</v>
      </c>
      <c r="AA16" s="116">
        <f t="shared" si="5"/>
        <v>0</v>
      </c>
      <c r="AB16" s="116">
        <f t="shared" si="6"/>
        <v>0</v>
      </c>
      <c r="AC16" s="117">
        <f t="shared" si="7"/>
        <v>0</v>
      </c>
    </row>
    <row r="17" spans="1:29" s="2" customFormat="1" ht="12.75" customHeight="1">
      <c r="A17" s="256"/>
      <c r="B17" s="134" t="s">
        <v>50</v>
      </c>
      <c r="C17" s="97">
        <v>98938386.72999987</v>
      </c>
      <c r="D17" s="98"/>
      <c r="E17" s="99"/>
      <c r="F17" s="97">
        <v>369468.87</v>
      </c>
      <c r="G17" s="98"/>
      <c r="H17" s="99"/>
      <c r="I17" s="97">
        <v>0</v>
      </c>
      <c r="J17" s="98"/>
      <c r="K17" s="99"/>
      <c r="L17" s="97">
        <v>165166.26999999999</v>
      </c>
      <c r="M17" s="98"/>
      <c r="N17" s="99"/>
      <c r="O17" s="97">
        <v>851456.26</v>
      </c>
      <c r="P17" s="98"/>
      <c r="Q17" s="99"/>
      <c r="R17" s="97">
        <v>96696499.489999875</v>
      </c>
      <c r="S17" s="98"/>
      <c r="T17" s="99">
        <f t="shared" si="0"/>
        <v>96696499.489999875</v>
      </c>
      <c r="U17" s="222">
        <f t="shared" si="1"/>
        <v>0</v>
      </c>
      <c r="V17" s="88"/>
      <c r="W17" s="134" t="s">
        <v>50</v>
      </c>
      <c r="X17" s="118">
        <f t="shared" si="2"/>
        <v>0</v>
      </c>
      <c r="Y17" s="119">
        <f t="shared" si="3"/>
        <v>0</v>
      </c>
      <c r="Z17" s="119">
        <f t="shared" si="4"/>
        <v>0</v>
      </c>
      <c r="AA17" s="120">
        <f t="shared" si="5"/>
        <v>0</v>
      </c>
      <c r="AB17" s="120">
        <f t="shared" si="6"/>
        <v>0</v>
      </c>
      <c r="AC17" s="223">
        <f t="shared" si="7"/>
        <v>0</v>
      </c>
    </row>
    <row r="18" spans="1:29" ht="15.75" customHeight="1">
      <c r="A18" s="254">
        <v>42707</v>
      </c>
      <c r="B18" s="132" t="s">
        <v>42</v>
      </c>
      <c r="C18" s="92"/>
      <c r="D18" s="93"/>
      <c r="E18" s="94">
        <f t="shared" ref="E18:E73" si="8">C18-D18</f>
        <v>0</v>
      </c>
      <c r="F18" s="92"/>
      <c r="G18" s="93"/>
      <c r="H18" s="94">
        <f t="shared" ref="H18:H73" si="9">F18-G18</f>
        <v>0</v>
      </c>
      <c r="I18" s="92"/>
      <c r="J18" s="93"/>
      <c r="K18" s="94">
        <f t="shared" ref="K18:K73" si="10">I18-J18</f>
        <v>0</v>
      </c>
      <c r="L18" s="92"/>
      <c r="M18" s="93"/>
      <c r="N18" s="94">
        <f t="shared" ref="N18:N73" si="11">L18-M18</f>
        <v>0</v>
      </c>
      <c r="O18" s="92"/>
      <c r="P18" s="93"/>
      <c r="Q18" s="94">
        <f t="shared" ref="Q18:Q73" si="12">O18-P18</f>
        <v>0</v>
      </c>
      <c r="R18" s="92"/>
      <c r="S18" s="93"/>
      <c r="T18" s="94">
        <f t="shared" si="0"/>
        <v>0</v>
      </c>
      <c r="U18" s="220">
        <f>IF(D18=0,0,1)</f>
        <v>0</v>
      </c>
      <c r="W18" s="132" t="s">
        <v>42</v>
      </c>
      <c r="X18" s="110">
        <f t="shared" si="2"/>
        <v>0</v>
      </c>
      <c r="Y18" s="111">
        <f t="shared" si="3"/>
        <v>0</v>
      </c>
      <c r="Z18" s="111">
        <f t="shared" si="4"/>
        <v>0</v>
      </c>
      <c r="AA18" s="112">
        <f t="shared" si="5"/>
        <v>0</v>
      </c>
      <c r="AB18" s="112">
        <f t="shared" si="6"/>
        <v>0</v>
      </c>
      <c r="AC18" s="113">
        <f t="shared" si="7"/>
        <v>0</v>
      </c>
    </row>
    <row r="19" spans="1:29" ht="15.75">
      <c r="A19" s="255"/>
      <c r="B19" s="133" t="s">
        <v>43</v>
      </c>
      <c r="C19" s="95">
        <v>55488508.500000201</v>
      </c>
      <c r="D19" s="20"/>
      <c r="E19" s="96">
        <f t="shared" si="8"/>
        <v>55488508.500000201</v>
      </c>
      <c r="F19" s="95">
        <v>190923.68</v>
      </c>
      <c r="G19" s="20"/>
      <c r="H19" s="96">
        <f t="shared" si="9"/>
        <v>190923.68</v>
      </c>
      <c r="I19" s="95">
        <v>0</v>
      </c>
      <c r="J19" s="20"/>
      <c r="K19" s="96">
        <f t="shared" si="10"/>
        <v>0</v>
      </c>
      <c r="L19" s="95">
        <v>163789.65</v>
      </c>
      <c r="M19" s="20"/>
      <c r="N19" s="96">
        <f t="shared" si="11"/>
        <v>163789.65</v>
      </c>
      <c r="O19" s="95">
        <v>255569.82</v>
      </c>
      <c r="P19" s="20"/>
      <c r="Q19" s="96">
        <f t="shared" si="12"/>
        <v>255569.82</v>
      </c>
      <c r="R19" s="95">
        <v>52833766.360000201</v>
      </c>
      <c r="S19" s="20"/>
      <c r="T19" s="96">
        <f t="shared" si="0"/>
        <v>52833766.360000201</v>
      </c>
      <c r="U19" s="221">
        <f t="shared" ref="U19:U82" si="13">IF(D19=0,0,1)</f>
        <v>0</v>
      </c>
      <c r="W19" s="133" t="s">
        <v>43</v>
      </c>
      <c r="X19" s="114">
        <f t="shared" si="2"/>
        <v>0</v>
      </c>
      <c r="Y19" s="115">
        <f t="shared" si="3"/>
        <v>0</v>
      </c>
      <c r="Z19" s="115">
        <f t="shared" si="4"/>
        <v>0</v>
      </c>
      <c r="AA19" s="116">
        <f t="shared" si="5"/>
        <v>0</v>
      </c>
      <c r="AB19" s="116">
        <f t="shared" si="6"/>
        <v>0</v>
      </c>
      <c r="AC19" s="117">
        <f t="shared" si="7"/>
        <v>0</v>
      </c>
    </row>
    <row r="20" spans="1:29" ht="15.75">
      <c r="A20" s="255"/>
      <c r="B20" s="104" t="s">
        <v>44</v>
      </c>
      <c r="C20" s="95"/>
      <c r="D20" s="20"/>
      <c r="E20" s="96">
        <f t="shared" si="8"/>
        <v>0</v>
      </c>
      <c r="F20" s="95"/>
      <c r="G20" s="20"/>
      <c r="H20" s="96">
        <f t="shared" si="9"/>
        <v>0</v>
      </c>
      <c r="I20" s="95"/>
      <c r="J20" s="20"/>
      <c r="K20" s="96">
        <f t="shared" si="10"/>
        <v>0</v>
      </c>
      <c r="L20" s="95"/>
      <c r="M20" s="20"/>
      <c r="N20" s="96">
        <f t="shared" si="11"/>
        <v>0</v>
      </c>
      <c r="O20" s="95"/>
      <c r="P20" s="20"/>
      <c r="Q20" s="96">
        <f t="shared" si="12"/>
        <v>0</v>
      </c>
      <c r="R20" s="95"/>
      <c r="S20" s="20"/>
      <c r="T20" s="96">
        <f t="shared" si="0"/>
        <v>0</v>
      </c>
      <c r="U20" s="221">
        <f t="shared" si="13"/>
        <v>0</v>
      </c>
      <c r="W20" s="104" t="s">
        <v>44</v>
      </c>
      <c r="X20" s="114">
        <f t="shared" si="2"/>
        <v>0</v>
      </c>
      <c r="Y20" s="115">
        <f t="shared" si="3"/>
        <v>0</v>
      </c>
      <c r="Z20" s="115">
        <f t="shared" si="4"/>
        <v>0</v>
      </c>
      <c r="AA20" s="116">
        <f t="shared" si="5"/>
        <v>0</v>
      </c>
      <c r="AB20" s="116">
        <f t="shared" si="6"/>
        <v>0</v>
      </c>
      <c r="AC20" s="117">
        <f t="shared" si="7"/>
        <v>0</v>
      </c>
    </row>
    <row r="21" spans="1:29" ht="15.75">
      <c r="A21" s="255"/>
      <c r="B21" s="133" t="s">
        <v>45</v>
      </c>
      <c r="C21" s="95">
        <v>70863428.829999998</v>
      </c>
      <c r="D21" s="20"/>
      <c r="E21" s="96">
        <f t="shared" si="8"/>
        <v>70863428.829999998</v>
      </c>
      <c r="F21" s="95">
        <v>17489.62</v>
      </c>
      <c r="G21" s="20"/>
      <c r="H21" s="96">
        <f t="shared" si="9"/>
        <v>17489.62</v>
      </c>
      <c r="I21" s="95">
        <v>0</v>
      </c>
      <c r="J21" s="20"/>
      <c r="K21" s="96">
        <f t="shared" si="10"/>
        <v>0</v>
      </c>
      <c r="L21" s="95">
        <v>30354.33</v>
      </c>
      <c r="M21" s="20"/>
      <c r="N21" s="96">
        <f t="shared" si="11"/>
        <v>30354.33</v>
      </c>
      <c r="O21" s="95">
        <v>10811.45</v>
      </c>
      <c r="P21" s="20"/>
      <c r="Q21" s="96">
        <f t="shared" si="12"/>
        <v>10811.45</v>
      </c>
      <c r="R21" s="95">
        <v>69232680.950000003</v>
      </c>
      <c r="S21" s="20"/>
      <c r="T21" s="96">
        <f t="shared" si="0"/>
        <v>69232680.950000003</v>
      </c>
      <c r="U21" s="221">
        <f t="shared" si="13"/>
        <v>0</v>
      </c>
      <c r="W21" s="133" t="s">
        <v>45</v>
      </c>
      <c r="X21" s="114">
        <f t="shared" si="2"/>
        <v>0</v>
      </c>
      <c r="Y21" s="115">
        <f t="shared" si="3"/>
        <v>0</v>
      </c>
      <c r="Z21" s="115">
        <f t="shared" si="4"/>
        <v>0</v>
      </c>
      <c r="AA21" s="116">
        <f t="shared" si="5"/>
        <v>0</v>
      </c>
      <c r="AB21" s="116">
        <f t="shared" si="6"/>
        <v>0</v>
      </c>
      <c r="AC21" s="117">
        <f t="shared" si="7"/>
        <v>0</v>
      </c>
    </row>
    <row r="22" spans="1:29" ht="15.75">
      <c r="A22" s="255"/>
      <c r="B22" s="133" t="s">
        <v>46</v>
      </c>
      <c r="C22" s="95"/>
      <c r="D22" s="20"/>
      <c r="E22" s="96">
        <f t="shared" si="8"/>
        <v>0</v>
      </c>
      <c r="F22" s="95"/>
      <c r="G22" s="20"/>
      <c r="H22" s="96">
        <f t="shared" si="9"/>
        <v>0</v>
      </c>
      <c r="I22" s="95"/>
      <c r="J22" s="20"/>
      <c r="K22" s="96">
        <f t="shared" si="10"/>
        <v>0</v>
      </c>
      <c r="L22" s="95"/>
      <c r="M22" s="20"/>
      <c r="N22" s="96">
        <f t="shared" si="11"/>
        <v>0</v>
      </c>
      <c r="O22" s="95"/>
      <c r="P22" s="20"/>
      <c r="Q22" s="96">
        <f t="shared" si="12"/>
        <v>0</v>
      </c>
      <c r="R22" s="95"/>
      <c r="S22" s="20"/>
      <c r="T22" s="96">
        <f t="shared" si="0"/>
        <v>0</v>
      </c>
      <c r="U22" s="221">
        <f t="shared" si="13"/>
        <v>0</v>
      </c>
      <c r="W22" s="133" t="s">
        <v>46</v>
      </c>
      <c r="X22" s="114">
        <f t="shared" si="2"/>
        <v>0</v>
      </c>
      <c r="Y22" s="115">
        <f t="shared" si="3"/>
        <v>0</v>
      </c>
      <c r="Z22" s="115">
        <f t="shared" si="4"/>
        <v>0</v>
      </c>
      <c r="AA22" s="116">
        <f t="shared" si="5"/>
        <v>0</v>
      </c>
      <c r="AB22" s="116">
        <f t="shared" si="6"/>
        <v>0</v>
      </c>
      <c r="AC22" s="117">
        <f t="shared" si="7"/>
        <v>0</v>
      </c>
    </row>
    <row r="23" spans="1:29" ht="15.75">
      <c r="A23" s="255"/>
      <c r="B23" s="133" t="s">
        <v>47</v>
      </c>
      <c r="C23" s="95"/>
      <c r="D23" s="20"/>
      <c r="E23" s="96">
        <f t="shared" si="8"/>
        <v>0</v>
      </c>
      <c r="F23" s="95"/>
      <c r="G23" s="20"/>
      <c r="H23" s="96">
        <f t="shared" si="9"/>
        <v>0</v>
      </c>
      <c r="I23" s="95"/>
      <c r="J23" s="20"/>
      <c r="K23" s="96">
        <f t="shared" si="10"/>
        <v>0</v>
      </c>
      <c r="L23" s="95"/>
      <c r="M23" s="20"/>
      <c r="N23" s="96">
        <f t="shared" si="11"/>
        <v>0</v>
      </c>
      <c r="O23" s="95"/>
      <c r="P23" s="20"/>
      <c r="Q23" s="96">
        <f t="shared" si="12"/>
        <v>0</v>
      </c>
      <c r="R23" s="95"/>
      <c r="S23" s="20"/>
      <c r="T23" s="96">
        <f t="shared" si="0"/>
        <v>0</v>
      </c>
      <c r="U23" s="221">
        <f t="shared" si="13"/>
        <v>0</v>
      </c>
      <c r="W23" s="133" t="s">
        <v>47</v>
      </c>
      <c r="X23" s="114">
        <f t="shared" si="2"/>
        <v>0</v>
      </c>
      <c r="Y23" s="115">
        <f t="shared" si="3"/>
        <v>0</v>
      </c>
      <c r="Z23" s="115">
        <f t="shared" si="4"/>
        <v>0</v>
      </c>
      <c r="AA23" s="116">
        <f t="shared" si="5"/>
        <v>0</v>
      </c>
      <c r="AB23" s="116">
        <f t="shared" si="6"/>
        <v>0</v>
      </c>
      <c r="AC23" s="117">
        <f t="shared" si="7"/>
        <v>0</v>
      </c>
    </row>
    <row r="24" spans="1:29" ht="15.75">
      <c r="A24" s="255"/>
      <c r="B24" s="133" t="s">
        <v>48</v>
      </c>
      <c r="C24" s="95"/>
      <c r="D24" s="20"/>
      <c r="E24" s="96">
        <f t="shared" si="8"/>
        <v>0</v>
      </c>
      <c r="F24" s="95"/>
      <c r="G24" s="20"/>
      <c r="H24" s="96">
        <f t="shared" si="9"/>
        <v>0</v>
      </c>
      <c r="I24" s="95"/>
      <c r="J24" s="20"/>
      <c r="K24" s="96">
        <f t="shared" si="10"/>
        <v>0</v>
      </c>
      <c r="L24" s="95"/>
      <c r="M24" s="20"/>
      <c r="N24" s="96">
        <f t="shared" si="11"/>
        <v>0</v>
      </c>
      <c r="O24" s="95"/>
      <c r="P24" s="20"/>
      <c r="Q24" s="96">
        <f t="shared" si="12"/>
        <v>0</v>
      </c>
      <c r="R24" s="95"/>
      <c r="S24" s="20"/>
      <c r="T24" s="96">
        <f t="shared" si="0"/>
        <v>0</v>
      </c>
      <c r="U24" s="221">
        <f t="shared" si="13"/>
        <v>0</v>
      </c>
      <c r="W24" s="133" t="s">
        <v>48</v>
      </c>
      <c r="X24" s="114">
        <f t="shared" si="2"/>
        <v>0</v>
      </c>
      <c r="Y24" s="115">
        <f t="shared" si="3"/>
        <v>0</v>
      </c>
      <c r="Z24" s="115">
        <f t="shared" si="4"/>
        <v>0</v>
      </c>
      <c r="AA24" s="116">
        <f t="shared" si="5"/>
        <v>0</v>
      </c>
      <c r="AB24" s="116">
        <f t="shared" si="6"/>
        <v>0</v>
      </c>
      <c r="AC24" s="117">
        <f t="shared" si="7"/>
        <v>0</v>
      </c>
    </row>
    <row r="25" spans="1:29" ht="15.75">
      <c r="A25" s="255"/>
      <c r="B25" s="133" t="s">
        <v>49</v>
      </c>
      <c r="C25" s="95">
        <v>128131433.56999949</v>
      </c>
      <c r="D25" s="20"/>
      <c r="E25" s="96">
        <f t="shared" si="8"/>
        <v>128131433.56999949</v>
      </c>
      <c r="F25" s="95">
        <v>0</v>
      </c>
      <c r="G25" s="20"/>
      <c r="H25" s="96">
        <f t="shared" si="9"/>
        <v>0</v>
      </c>
      <c r="I25" s="95">
        <v>0</v>
      </c>
      <c r="J25" s="20"/>
      <c r="K25" s="96">
        <f t="shared" si="10"/>
        <v>0</v>
      </c>
      <c r="L25" s="95">
        <v>206443.26</v>
      </c>
      <c r="M25" s="20"/>
      <c r="N25" s="96">
        <f t="shared" si="11"/>
        <v>206443.26</v>
      </c>
      <c r="O25" s="95">
        <v>203068.87</v>
      </c>
      <c r="P25" s="20"/>
      <c r="Q25" s="96">
        <f t="shared" si="12"/>
        <v>203068.87</v>
      </c>
      <c r="R25" s="95">
        <v>124310526.39999948</v>
      </c>
      <c r="S25" s="20"/>
      <c r="T25" s="96">
        <f t="shared" si="0"/>
        <v>124310526.39999948</v>
      </c>
      <c r="U25" s="221">
        <f t="shared" si="13"/>
        <v>0</v>
      </c>
      <c r="W25" s="133" t="s">
        <v>49</v>
      </c>
      <c r="X25" s="114">
        <f t="shared" si="2"/>
        <v>0</v>
      </c>
      <c r="Y25" s="115">
        <f t="shared" si="3"/>
        <v>0</v>
      </c>
      <c r="Z25" s="115">
        <f t="shared" si="4"/>
        <v>0</v>
      </c>
      <c r="AA25" s="116">
        <f t="shared" si="5"/>
        <v>0</v>
      </c>
      <c r="AB25" s="116">
        <f t="shared" si="6"/>
        <v>0</v>
      </c>
      <c r="AC25" s="117">
        <f t="shared" si="7"/>
        <v>0</v>
      </c>
    </row>
    <row r="26" spans="1:29" ht="15.75">
      <c r="A26" s="256"/>
      <c r="B26" s="134" t="s">
        <v>50</v>
      </c>
      <c r="C26" s="97"/>
      <c r="D26" s="98"/>
      <c r="E26" s="99">
        <f t="shared" si="8"/>
        <v>0</v>
      </c>
      <c r="F26" s="97"/>
      <c r="G26" s="98"/>
      <c r="H26" s="99">
        <f t="shared" si="9"/>
        <v>0</v>
      </c>
      <c r="I26" s="97"/>
      <c r="J26" s="98"/>
      <c r="K26" s="99">
        <f t="shared" si="10"/>
        <v>0</v>
      </c>
      <c r="L26" s="97"/>
      <c r="M26" s="98"/>
      <c r="N26" s="99">
        <f t="shared" si="11"/>
        <v>0</v>
      </c>
      <c r="O26" s="97"/>
      <c r="P26" s="98"/>
      <c r="Q26" s="99">
        <f t="shared" si="12"/>
        <v>0</v>
      </c>
      <c r="R26" s="97"/>
      <c r="S26" s="98"/>
      <c r="T26" s="99">
        <f t="shared" si="0"/>
        <v>0</v>
      </c>
      <c r="U26" s="222">
        <f t="shared" si="13"/>
        <v>0</v>
      </c>
      <c r="W26" s="134" t="s">
        <v>50</v>
      </c>
      <c r="X26" s="118">
        <f t="shared" si="2"/>
        <v>0</v>
      </c>
      <c r="Y26" s="119">
        <f t="shared" si="3"/>
        <v>0</v>
      </c>
      <c r="Z26" s="119">
        <f t="shared" si="4"/>
        <v>0</v>
      </c>
      <c r="AA26" s="120">
        <f t="shared" si="5"/>
        <v>0</v>
      </c>
      <c r="AB26" s="120">
        <f t="shared" si="6"/>
        <v>0</v>
      </c>
      <c r="AC26" s="223">
        <f t="shared" si="7"/>
        <v>0</v>
      </c>
    </row>
    <row r="27" spans="1:29" ht="15.75" customHeight="1">
      <c r="A27" s="254">
        <v>42708</v>
      </c>
      <c r="B27" s="133" t="s">
        <v>42</v>
      </c>
      <c r="C27" s="95">
        <v>55028964.189999297</v>
      </c>
      <c r="D27" s="20"/>
      <c r="E27" s="96"/>
      <c r="F27" s="95">
        <v>412354.82</v>
      </c>
      <c r="G27" s="20"/>
      <c r="H27" s="96"/>
      <c r="I27" s="95">
        <v>0</v>
      </c>
      <c r="J27" s="20"/>
      <c r="K27" s="96"/>
      <c r="L27" s="95">
        <v>326399.91000000009</v>
      </c>
      <c r="M27" s="20"/>
      <c r="N27" s="96"/>
      <c r="O27" s="95">
        <v>343138.01</v>
      </c>
      <c r="P27" s="20"/>
      <c r="Q27" s="96"/>
      <c r="R27" s="95">
        <v>52589115.409999289</v>
      </c>
      <c r="S27" s="20"/>
      <c r="T27" s="96">
        <f t="shared" si="0"/>
        <v>52589115.409999289</v>
      </c>
      <c r="U27" s="221">
        <f t="shared" si="13"/>
        <v>0</v>
      </c>
      <c r="W27" s="132" t="s">
        <v>42</v>
      </c>
      <c r="X27" s="114">
        <f t="shared" si="2"/>
        <v>0</v>
      </c>
      <c r="Y27" s="115">
        <f t="shared" si="3"/>
        <v>0</v>
      </c>
      <c r="Z27" s="115">
        <f t="shared" si="4"/>
        <v>0</v>
      </c>
      <c r="AA27" s="115">
        <f t="shared" si="5"/>
        <v>0</v>
      </c>
      <c r="AB27" s="116">
        <f t="shared" si="6"/>
        <v>0</v>
      </c>
      <c r="AC27" s="121">
        <f t="shared" si="7"/>
        <v>0</v>
      </c>
    </row>
    <row r="28" spans="1:29" ht="15.75">
      <c r="A28" s="255"/>
      <c r="B28" s="133" t="s">
        <v>43</v>
      </c>
      <c r="C28" s="95">
        <v>52833766.360000201</v>
      </c>
      <c r="D28" s="20"/>
      <c r="E28" s="96"/>
      <c r="F28" s="95">
        <v>0</v>
      </c>
      <c r="G28" s="20"/>
      <c r="H28" s="96"/>
      <c r="I28" s="95">
        <v>0</v>
      </c>
      <c r="J28" s="20"/>
      <c r="K28" s="96"/>
      <c r="L28" s="95">
        <v>126901.78</v>
      </c>
      <c r="M28" s="20"/>
      <c r="N28" s="96"/>
      <c r="O28" s="95">
        <v>91214.58</v>
      </c>
      <c r="P28" s="20"/>
      <c r="Q28" s="96"/>
      <c r="R28" s="95">
        <v>51141392.6500002</v>
      </c>
      <c r="S28" s="20"/>
      <c r="T28" s="96">
        <f t="shared" si="0"/>
        <v>51141392.6500002</v>
      </c>
      <c r="U28" s="221">
        <f t="shared" si="13"/>
        <v>0</v>
      </c>
      <c r="W28" s="133" t="s">
        <v>43</v>
      </c>
      <c r="X28" s="114">
        <f t="shared" si="2"/>
        <v>0</v>
      </c>
      <c r="Y28" s="115">
        <f t="shared" si="3"/>
        <v>0</v>
      </c>
      <c r="Z28" s="115">
        <f t="shared" si="4"/>
        <v>0</v>
      </c>
      <c r="AA28" s="115">
        <f t="shared" si="5"/>
        <v>0</v>
      </c>
      <c r="AB28" s="116">
        <f t="shared" si="6"/>
        <v>0</v>
      </c>
      <c r="AC28" s="121">
        <f t="shared" si="7"/>
        <v>0</v>
      </c>
    </row>
    <row r="29" spans="1:29" ht="15.75">
      <c r="A29" s="255"/>
      <c r="B29" s="104" t="s">
        <v>44</v>
      </c>
      <c r="C29" s="95">
        <v>104327573.59999447</v>
      </c>
      <c r="D29" s="20"/>
      <c r="E29" s="96"/>
      <c r="F29" s="95">
        <v>434134.71999999991</v>
      </c>
      <c r="G29" s="20"/>
      <c r="H29" s="96"/>
      <c r="I29" s="95">
        <v>0</v>
      </c>
      <c r="J29" s="20"/>
      <c r="K29" s="96"/>
      <c r="L29" s="95">
        <v>1085697.53</v>
      </c>
      <c r="M29" s="20"/>
      <c r="N29" s="96"/>
      <c r="O29" s="95">
        <v>1314449.6000000001</v>
      </c>
      <c r="P29" s="20"/>
      <c r="Q29" s="96"/>
      <c r="R29" s="95">
        <v>99384397.349994451</v>
      </c>
      <c r="S29" s="20"/>
      <c r="T29" s="96">
        <f t="shared" si="0"/>
        <v>99384397.349994451</v>
      </c>
      <c r="U29" s="221">
        <f t="shared" si="13"/>
        <v>0</v>
      </c>
      <c r="W29" s="104" t="s">
        <v>44</v>
      </c>
      <c r="X29" s="114">
        <f t="shared" si="2"/>
        <v>0</v>
      </c>
      <c r="Y29" s="115">
        <f t="shared" si="3"/>
        <v>0</v>
      </c>
      <c r="Z29" s="115">
        <f t="shared" si="4"/>
        <v>0</v>
      </c>
      <c r="AA29" s="115">
        <f t="shared" si="5"/>
        <v>0</v>
      </c>
      <c r="AB29" s="116">
        <f t="shared" si="6"/>
        <v>0</v>
      </c>
      <c r="AC29" s="121">
        <f t="shared" si="7"/>
        <v>0</v>
      </c>
    </row>
    <row r="30" spans="1:29" ht="15.75">
      <c r="A30" s="255"/>
      <c r="B30" s="133" t="s">
        <v>45</v>
      </c>
      <c r="C30" s="95">
        <v>69232680.950000003</v>
      </c>
      <c r="D30" s="20"/>
      <c r="E30" s="96"/>
      <c r="F30" s="95">
        <v>716824.68000000028</v>
      </c>
      <c r="G30" s="20"/>
      <c r="H30" s="96"/>
      <c r="I30" s="95">
        <v>0</v>
      </c>
      <c r="J30" s="20"/>
      <c r="K30" s="96"/>
      <c r="L30" s="95">
        <v>140587.15999999997</v>
      </c>
      <c r="M30" s="20"/>
      <c r="N30" s="96"/>
      <c r="O30" s="95">
        <v>79128.19</v>
      </c>
      <c r="P30" s="20"/>
      <c r="Q30" s="96"/>
      <c r="R30" s="95">
        <v>65920296.789999999</v>
      </c>
      <c r="S30" s="20"/>
      <c r="T30" s="96">
        <f t="shared" si="0"/>
        <v>65920296.789999999</v>
      </c>
      <c r="U30" s="221">
        <f t="shared" si="13"/>
        <v>0</v>
      </c>
      <c r="W30" s="133" t="s">
        <v>45</v>
      </c>
      <c r="X30" s="114">
        <f t="shared" si="2"/>
        <v>0</v>
      </c>
      <c r="Y30" s="4">
        <f t="shared" si="3"/>
        <v>0</v>
      </c>
      <c r="Z30" s="122">
        <f t="shared" si="4"/>
        <v>0</v>
      </c>
      <c r="AA30" s="4">
        <f t="shared" si="5"/>
        <v>0</v>
      </c>
      <c r="AB30" s="116">
        <f t="shared" si="6"/>
        <v>0</v>
      </c>
      <c r="AC30" s="121">
        <f t="shared" si="7"/>
        <v>0</v>
      </c>
    </row>
    <row r="31" spans="1:29" ht="15.75">
      <c r="A31" s="255"/>
      <c r="B31" s="133" t="s">
        <v>46</v>
      </c>
      <c r="C31" s="95">
        <v>111357261.19999814</v>
      </c>
      <c r="D31" s="20"/>
      <c r="E31" s="96"/>
      <c r="F31" s="95">
        <v>562195.43000000005</v>
      </c>
      <c r="G31" s="20"/>
      <c r="H31" s="96"/>
      <c r="I31" s="95">
        <v>9062655.9199999962</v>
      </c>
      <c r="J31" s="20"/>
      <c r="K31" s="96"/>
      <c r="L31" s="95">
        <v>72718.45</v>
      </c>
      <c r="M31" s="20"/>
      <c r="N31" s="96"/>
      <c r="O31" s="95">
        <v>23992.07</v>
      </c>
      <c r="P31" s="20"/>
      <c r="Q31" s="96"/>
      <c r="R31" s="95">
        <v>116958910.41999814</v>
      </c>
      <c r="S31" s="20"/>
      <c r="T31" s="96">
        <f t="shared" si="0"/>
        <v>116958910.41999814</v>
      </c>
      <c r="U31" s="221">
        <f t="shared" si="13"/>
        <v>0</v>
      </c>
      <c r="W31" s="133" t="s">
        <v>46</v>
      </c>
      <c r="X31" s="114">
        <f t="shared" si="2"/>
        <v>0</v>
      </c>
      <c r="Y31" s="4">
        <f t="shared" si="3"/>
        <v>0</v>
      </c>
      <c r="Z31" s="122">
        <f t="shared" si="4"/>
        <v>0</v>
      </c>
      <c r="AA31" s="4">
        <f t="shared" si="5"/>
        <v>0</v>
      </c>
      <c r="AB31" s="4">
        <f t="shared" si="6"/>
        <v>0</v>
      </c>
      <c r="AC31" s="121">
        <f t="shared" si="7"/>
        <v>0</v>
      </c>
    </row>
    <row r="32" spans="1:29" ht="15.75">
      <c r="A32" s="255"/>
      <c r="B32" s="133" t="s">
        <v>47</v>
      </c>
      <c r="C32" s="95">
        <v>33461730.560000166</v>
      </c>
      <c r="D32" s="20"/>
      <c r="E32" s="96"/>
      <c r="F32" s="95">
        <v>585446.39000000025</v>
      </c>
      <c r="G32" s="20"/>
      <c r="H32" s="96"/>
      <c r="I32" s="95">
        <v>0</v>
      </c>
      <c r="J32" s="20"/>
      <c r="K32" s="96"/>
      <c r="L32" s="95">
        <v>153536.93</v>
      </c>
      <c r="M32" s="20"/>
      <c r="N32" s="96"/>
      <c r="O32" s="95">
        <v>203815.43</v>
      </c>
      <c r="P32" s="20"/>
      <c r="Q32" s="96"/>
      <c r="R32" s="95">
        <v>31660477.680000171</v>
      </c>
      <c r="S32" s="20"/>
      <c r="T32" s="96">
        <f t="shared" si="0"/>
        <v>31660477.680000171</v>
      </c>
      <c r="U32" s="221">
        <f t="shared" si="13"/>
        <v>0</v>
      </c>
      <c r="W32" s="133" t="s">
        <v>47</v>
      </c>
      <c r="X32" s="114">
        <f t="shared" si="2"/>
        <v>0</v>
      </c>
      <c r="Y32" s="4">
        <f t="shared" si="3"/>
        <v>0</v>
      </c>
      <c r="Z32" s="122">
        <f t="shared" si="4"/>
        <v>0</v>
      </c>
      <c r="AA32" s="4">
        <f t="shared" si="5"/>
        <v>0</v>
      </c>
      <c r="AB32" s="4">
        <f t="shared" si="6"/>
        <v>0</v>
      </c>
      <c r="AC32" s="121">
        <f t="shared" si="7"/>
        <v>0</v>
      </c>
    </row>
    <row r="33" spans="1:29" ht="15.75">
      <c r="A33" s="255"/>
      <c r="B33" s="133" t="s">
        <v>48</v>
      </c>
      <c r="C33" s="95">
        <v>124763303.15999866</v>
      </c>
      <c r="D33" s="20"/>
      <c r="E33" s="96"/>
      <c r="F33" s="95">
        <v>1307398.1500000006</v>
      </c>
      <c r="G33" s="20"/>
      <c r="H33" s="96"/>
      <c r="I33" s="95">
        <v>0</v>
      </c>
      <c r="J33" s="20"/>
      <c r="K33" s="96"/>
      <c r="L33" s="95">
        <v>332681.77999999997</v>
      </c>
      <c r="M33" s="20"/>
      <c r="N33" s="96"/>
      <c r="O33" s="95">
        <v>347915.15</v>
      </c>
      <c r="P33" s="20"/>
      <c r="Q33" s="96"/>
      <c r="R33" s="95">
        <v>119441022.59999862</v>
      </c>
      <c r="S33" s="20"/>
      <c r="T33" s="96">
        <f t="shared" si="0"/>
        <v>119441022.59999862</v>
      </c>
      <c r="U33" s="221">
        <f t="shared" si="13"/>
        <v>0</v>
      </c>
      <c r="W33" s="133" t="s">
        <v>48</v>
      </c>
      <c r="X33" s="114">
        <f t="shared" si="2"/>
        <v>0</v>
      </c>
      <c r="Y33" s="4">
        <f t="shared" si="3"/>
        <v>0</v>
      </c>
      <c r="Z33" s="122">
        <f t="shared" si="4"/>
        <v>0</v>
      </c>
      <c r="AA33" s="4">
        <f t="shared" si="5"/>
        <v>0</v>
      </c>
      <c r="AB33" s="4">
        <f t="shared" si="6"/>
        <v>0</v>
      </c>
      <c r="AC33" s="121">
        <f t="shared" si="7"/>
        <v>0</v>
      </c>
    </row>
    <row r="34" spans="1:29" ht="15.75">
      <c r="A34" s="255"/>
      <c r="B34" s="133" t="s">
        <v>49</v>
      </c>
      <c r="C34" s="95">
        <v>124310526.39999948</v>
      </c>
      <c r="D34" s="20"/>
      <c r="E34" s="96"/>
      <c r="F34" s="95">
        <v>998885.64</v>
      </c>
      <c r="G34" s="20"/>
      <c r="H34" s="96"/>
      <c r="I34" s="95">
        <v>0</v>
      </c>
      <c r="J34" s="20"/>
      <c r="K34" s="96"/>
      <c r="L34" s="95">
        <v>677073.98</v>
      </c>
      <c r="M34" s="20"/>
      <c r="N34" s="96"/>
      <c r="O34" s="95">
        <v>626915.97</v>
      </c>
      <c r="P34" s="20"/>
      <c r="Q34" s="96"/>
      <c r="R34" s="95">
        <v>118827361.13999949</v>
      </c>
      <c r="S34" s="20"/>
      <c r="T34" s="96">
        <f t="shared" si="0"/>
        <v>118827361.13999949</v>
      </c>
      <c r="U34" s="221">
        <f t="shared" si="13"/>
        <v>0</v>
      </c>
      <c r="W34" s="133" t="s">
        <v>49</v>
      </c>
      <c r="X34" s="114">
        <f t="shared" si="2"/>
        <v>0</v>
      </c>
      <c r="Y34" s="4">
        <f t="shared" si="3"/>
        <v>0</v>
      </c>
      <c r="Z34" s="122">
        <f t="shared" si="4"/>
        <v>0</v>
      </c>
      <c r="AA34" s="4">
        <f t="shared" si="5"/>
        <v>0</v>
      </c>
      <c r="AB34" s="4">
        <f t="shared" si="6"/>
        <v>0</v>
      </c>
      <c r="AC34" s="121">
        <f t="shared" si="7"/>
        <v>0</v>
      </c>
    </row>
    <row r="35" spans="1:29" ht="15.75">
      <c r="A35" s="256"/>
      <c r="B35" s="133" t="s">
        <v>50</v>
      </c>
      <c r="C35" s="95">
        <v>96696499.489999875</v>
      </c>
      <c r="D35" s="20"/>
      <c r="E35" s="96"/>
      <c r="F35" s="95">
        <v>644963.74999999988</v>
      </c>
      <c r="G35" s="20"/>
      <c r="H35" s="96"/>
      <c r="I35" s="95">
        <v>11372678.259999998</v>
      </c>
      <c r="J35" s="20"/>
      <c r="K35" s="96"/>
      <c r="L35" s="95">
        <v>306837.7300000001</v>
      </c>
      <c r="M35" s="20"/>
      <c r="N35" s="96"/>
      <c r="O35" s="95">
        <v>476633.62</v>
      </c>
      <c r="P35" s="20"/>
      <c r="Q35" s="96"/>
      <c r="R35" s="95">
        <v>103439995.89999986</v>
      </c>
      <c r="S35" s="20"/>
      <c r="T35" s="96">
        <f t="shared" si="0"/>
        <v>103439995.89999986</v>
      </c>
      <c r="U35" s="221">
        <f t="shared" si="13"/>
        <v>0</v>
      </c>
      <c r="W35" s="134" t="s">
        <v>50</v>
      </c>
      <c r="X35" s="114">
        <f t="shared" si="2"/>
        <v>0</v>
      </c>
      <c r="Y35" s="4">
        <f t="shared" si="3"/>
        <v>0</v>
      </c>
      <c r="Z35" s="122">
        <f t="shared" si="4"/>
        <v>0</v>
      </c>
      <c r="AA35" s="4">
        <f t="shared" si="5"/>
        <v>0</v>
      </c>
      <c r="AB35" s="4">
        <f t="shared" si="6"/>
        <v>0</v>
      </c>
      <c r="AC35" s="121">
        <f t="shared" si="7"/>
        <v>0</v>
      </c>
    </row>
    <row r="36" spans="1:29" ht="15.75" customHeight="1">
      <c r="A36" s="254">
        <v>42709</v>
      </c>
      <c r="B36" s="132" t="s">
        <v>42</v>
      </c>
      <c r="C36" s="92">
        <v>52589115.409999289</v>
      </c>
      <c r="D36" s="93"/>
      <c r="E36" s="94"/>
      <c r="F36" s="92">
        <v>241997.71</v>
      </c>
      <c r="G36" s="93"/>
      <c r="H36" s="94"/>
      <c r="I36" s="92">
        <v>2327836.7199999997</v>
      </c>
      <c r="J36" s="93"/>
      <c r="K36" s="94"/>
      <c r="L36" s="92">
        <v>115960.85</v>
      </c>
      <c r="M36" s="93"/>
      <c r="N36" s="94"/>
      <c r="O36" s="92">
        <v>0</v>
      </c>
      <c r="P36" s="93"/>
      <c r="Q36" s="94"/>
      <c r="R36" s="92">
        <v>53376001.109999284</v>
      </c>
      <c r="S36" s="93"/>
      <c r="T36" s="94">
        <f t="shared" si="0"/>
        <v>53376001.109999284</v>
      </c>
      <c r="U36" s="220">
        <f t="shared" si="13"/>
        <v>0</v>
      </c>
      <c r="W36" s="132" t="s">
        <v>42</v>
      </c>
      <c r="X36" s="110">
        <f t="shared" si="2"/>
        <v>0</v>
      </c>
      <c r="Y36" s="111">
        <f t="shared" si="3"/>
        <v>0</v>
      </c>
      <c r="Z36" s="111">
        <f t="shared" si="4"/>
        <v>0</v>
      </c>
      <c r="AA36" s="111">
        <f t="shared" si="5"/>
        <v>0</v>
      </c>
      <c r="AB36" s="111">
        <f t="shared" si="6"/>
        <v>0</v>
      </c>
      <c r="AC36" s="123">
        <f t="shared" si="7"/>
        <v>0</v>
      </c>
    </row>
    <row r="37" spans="1:29" ht="15.75">
      <c r="A37" s="255"/>
      <c r="B37" s="133" t="s">
        <v>43</v>
      </c>
      <c r="C37" s="95">
        <v>51141392.6500002</v>
      </c>
      <c r="D37" s="20"/>
      <c r="E37" s="96"/>
      <c r="F37" s="95">
        <v>0</v>
      </c>
      <c r="G37" s="20"/>
      <c r="H37" s="96"/>
      <c r="I37" s="95">
        <v>2165513.34</v>
      </c>
      <c r="J37" s="20"/>
      <c r="K37" s="96"/>
      <c r="L37" s="95">
        <v>276038.81999999995</v>
      </c>
      <c r="M37" s="20"/>
      <c r="N37" s="96"/>
      <c r="O37" s="95">
        <v>222128.89</v>
      </c>
      <c r="P37" s="20"/>
      <c r="Q37" s="96"/>
      <c r="R37" s="95">
        <v>52419744.660000205</v>
      </c>
      <c r="S37" s="20"/>
      <c r="T37" s="96">
        <f t="shared" si="0"/>
        <v>52419744.660000205</v>
      </c>
      <c r="U37" s="221">
        <f t="shared" si="13"/>
        <v>0</v>
      </c>
      <c r="W37" s="133" t="s">
        <v>43</v>
      </c>
      <c r="X37" s="114">
        <f t="shared" si="2"/>
        <v>0</v>
      </c>
      <c r="Y37" s="115">
        <f t="shared" si="3"/>
        <v>0</v>
      </c>
      <c r="Z37" s="115">
        <f t="shared" si="4"/>
        <v>0</v>
      </c>
      <c r="AA37" s="115">
        <f t="shared" si="5"/>
        <v>0</v>
      </c>
      <c r="AB37" s="115">
        <f t="shared" si="6"/>
        <v>0</v>
      </c>
      <c r="AC37" s="121">
        <f t="shared" si="7"/>
        <v>0</v>
      </c>
    </row>
    <row r="38" spans="1:29" ht="15.75">
      <c r="A38" s="255"/>
      <c r="B38" s="104" t="s">
        <v>44</v>
      </c>
      <c r="C38" s="95">
        <v>99384397.349994451</v>
      </c>
      <c r="D38" s="20"/>
      <c r="E38" s="96"/>
      <c r="F38" s="95">
        <v>262004.67000000013</v>
      </c>
      <c r="G38" s="20"/>
      <c r="H38" s="96"/>
      <c r="I38" s="95">
        <v>15292146.549999982</v>
      </c>
      <c r="J38" s="20"/>
      <c r="K38" s="96"/>
      <c r="L38" s="95">
        <v>690182.35</v>
      </c>
      <c r="M38" s="20"/>
      <c r="N38" s="96"/>
      <c r="O38" s="95">
        <v>428987.3</v>
      </c>
      <c r="P38" s="20"/>
      <c r="Q38" s="96"/>
      <c r="R38" s="95">
        <v>111394523.15999444</v>
      </c>
      <c r="S38" s="20"/>
      <c r="T38" s="96">
        <f t="shared" si="0"/>
        <v>111394523.15999444</v>
      </c>
      <c r="U38" s="221">
        <f t="shared" si="13"/>
        <v>0</v>
      </c>
      <c r="W38" s="104" t="s">
        <v>44</v>
      </c>
      <c r="X38" s="114">
        <f t="shared" si="2"/>
        <v>0</v>
      </c>
      <c r="Y38" s="115">
        <f t="shared" si="3"/>
        <v>0</v>
      </c>
      <c r="Z38" s="115">
        <f t="shared" si="4"/>
        <v>0</v>
      </c>
      <c r="AA38" s="115">
        <f t="shared" si="5"/>
        <v>0</v>
      </c>
      <c r="AB38" s="115">
        <f t="shared" si="6"/>
        <v>0</v>
      </c>
      <c r="AC38" s="121">
        <f t="shared" si="7"/>
        <v>0</v>
      </c>
    </row>
    <row r="39" spans="1:29" ht="15.75">
      <c r="A39" s="255"/>
      <c r="B39" s="133" t="s">
        <v>45</v>
      </c>
      <c r="C39" s="95">
        <v>65920296.789999999</v>
      </c>
      <c r="D39" s="20"/>
      <c r="E39" s="96"/>
      <c r="F39" s="95">
        <v>801393.71999999986</v>
      </c>
      <c r="G39" s="20"/>
      <c r="H39" s="96"/>
      <c r="I39" s="95">
        <v>9858701.3900000043</v>
      </c>
      <c r="J39" s="20"/>
      <c r="K39" s="96"/>
      <c r="L39" s="95">
        <v>83273.77</v>
      </c>
      <c r="M39" s="20"/>
      <c r="N39" s="96"/>
      <c r="O39" s="95">
        <v>81012.03</v>
      </c>
      <c r="P39" s="20"/>
      <c r="Q39" s="96"/>
      <c r="R39" s="95">
        <v>72809267.910000011</v>
      </c>
      <c r="S39" s="20"/>
      <c r="T39" s="96">
        <f t="shared" si="0"/>
        <v>72809267.910000011</v>
      </c>
      <c r="U39" s="221">
        <f t="shared" si="13"/>
        <v>0</v>
      </c>
      <c r="W39" s="133" t="s">
        <v>45</v>
      </c>
      <c r="X39" s="114">
        <f t="shared" si="2"/>
        <v>0</v>
      </c>
      <c r="Y39" s="115">
        <f t="shared" si="3"/>
        <v>0</v>
      </c>
      <c r="Z39" s="115">
        <f t="shared" si="4"/>
        <v>0</v>
      </c>
      <c r="AA39" s="115">
        <f t="shared" si="5"/>
        <v>0</v>
      </c>
      <c r="AB39" s="115">
        <f t="shared" si="6"/>
        <v>0</v>
      </c>
      <c r="AC39" s="121">
        <f t="shared" si="7"/>
        <v>0</v>
      </c>
    </row>
    <row r="40" spans="1:29" ht="15.75">
      <c r="A40" s="255"/>
      <c r="B40" s="133" t="s">
        <v>46</v>
      </c>
      <c r="C40" s="95">
        <v>116958910.41999814</v>
      </c>
      <c r="D40" s="20"/>
      <c r="E40" s="96"/>
      <c r="F40" s="95">
        <v>337168.91000000003</v>
      </c>
      <c r="G40" s="20"/>
      <c r="H40" s="96"/>
      <c r="I40" s="95">
        <v>0</v>
      </c>
      <c r="J40" s="20"/>
      <c r="K40" s="96"/>
      <c r="L40" s="95">
        <v>285794.40000000002</v>
      </c>
      <c r="M40" s="20"/>
      <c r="N40" s="96"/>
      <c r="O40" s="95">
        <v>67384.38</v>
      </c>
      <c r="P40" s="20"/>
      <c r="Q40" s="96"/>
      <c r="R40" s="95">
        <v>114404449.23999813</v>
      </c>
      <c r="S40" s="20"/>
      <c r="T40" s="96">
        <f t="shared" si="0"/>
        <v>114404449.23999813</v>
      </c>
      <c r="U40" s="221">
        <f t="shared" si="13"/>
        <v>0</v>
      </c>
      <c r="W40" s="133" t="s">
        <v>46</v>
      </c>
      <c r="X40" s="114">
        <f t="shared" si="2"/>
        <v>0</v>
      </c>
      <c r="Y40" s="115">
        <f t="shared" si="3"/>
        <v>0</v>
      </c>
      <c r="Z40" s="115">
        <f t="shared" si="4"/>
        <v>0</v>
      </c>
      <c r="AA40" s="115">
        <f t="shared" si="5"/>
        <v>0</v>
      </c>
      <c r="AB40" s="115">
        <f t="shared" si="6"/>
        <v>0</v>
      </c>
      <c r="AC40" s="121">
        <f t="shared" si="7"/>
        <v>0</v>
      </c>
    </row>
    <row r="41" spans="1:29" ht="15.75">
      <c r="A41" s="255"/>
      <c r="B41" s="133" t="s">
        <v>47</v>
      </c>
      <c r="C41" s="95">
        <v>31660477.680000171</v>
      </c>
      <c r="D41" s="20"/>
      <c r="E41" s="96"/>
      <c r="F41" s="95">
        <v>169234.42</v>
      </c>
      <c r="G41" s="20"/>
      <c r="H41" s="96"/>
      <c r="I41" s="95">
        <v>1860419.6600000013</v>
      </c>
      <c r="J41" s="20"/>
      <c r="K41" s="96"/>
      <c r="L41" s="95">
        <v>15925.79</v>
      </c>
      <c r="M41" s="20"/>
      <c r="N41" s="96"/>
      <c r="O41" s="95">
        <v>18726.21</v>
      </c>
      <c r="P41" s="20"/>
      <c r="Q41" s="96"/>
      <c r="R41" s="95">
        <v>32096687.180000167</v>
      </c>
      <c r="S41" s="20"/>
      <c r="T41" s="96">
        <f t="shared" si="0"/>
        <v>32096687.180000167</v>
      </c>
      <c r="U41" s="221">
        <f t="shared" si="13"/>
        <v>0</v>
      </c>
      <c r="W41" s="133" t="s">
        <v>47</v>
      </c>
      <c r="X41" s="114">
        <f t="shared" si="2"/>
        <v>0</v>
      </c>
      <c r="Y41" s="115">
        <f t="shared" si="3"/>
        <v>0</v>
      </c>
      <c r="Z41" s="115">
        <f t="shared" si="4"/>
        <v>0</v>
      </c>
      <c r="AA41" s="115">
        <f t="shared" si="5"/>
        <v>0</v>
      </c>
      <c r="AB41" s="115">
        <f t="shared" si="6"/>
        <v>0</v>
      </c>
      <c r="AC41" s="121">
        <f t="shared" si="7"/>
        <v>0</v>
      </c>
    </row>
    <row r="42" spans="1:29" ht="15.75">
      <c r="A42" s="255"/>
      <c r="B42" s="133" t="s">
        <v>48</v>
      </c>
      <c r="C42" s="95">
        <v>119441022.59999862</v>
      </c>
      <c r="D42" s="20"/>
      <c r="E42" s="96"/>
      <c r="F42" s="95">
        <v>1036477.17</v>
      </c>
      <c r="G42" s="20"/>
      <c r="H42" s="96"/>
      <c r="I42" s="95">
        <v>6078541.2399999993</v>
      </c>
      <c r="J42" s="20"/>
      <c r="K42" s="96"/>
      <c r="L42" s="95">
        <v>280026.3</v>
      </c>
      <c r="M42" s="20"/>
      <c r="N42" s="96"/>
      <c r="O42" s="95">
        <v>133213.95000000001</v>
      </c>
      <c r="P42" s="20"/>
      <c r="Q42" s="96"/>
      <c r="R42" s="95">
        <v>121739862.60999863</v>
      </c>
      <c r="S42" s="20"/>
      <c r="T42" s="96">
        <f t="shared" si="0"/>
        <v>121739862.60999863</v>
      </c>
      <c r="U42" s="221">
        <f t="shared" si="13"/>
        <v>0</v>
      </c>
      <c r="W42" s="133" t="s">
        <v>48</v>
      </c>
      <c r="X42" s="114">
        <f t="shared" si="2"/>
        <v>0</v>
      </c>
      <c r="Y42" s="115">
        <f t="shared" si="3"/>
        <v>0</v>
      </c>
      <c r="Z42" s="115">
        <f t="shared" si="4"/>
        <v>0</v>
      </c>
      <c r="AA42" s="115">
        <f t="shared" si="5"/>
        <v>0</v>
      </c>
      <c r="AB42" s="115">
        <f t="shared" si="6"/>
        <v>0</v>
      </c>
      <c r="AC42" s="121">
        <f t="shared" si="7"/>
        <v>0</v>
      </c>
    </row>
    <row r="43" spans="1:29" ht="15.75">
      <c r="A43" s="255"/>
      <c r="B43" s="133" t="s">
        <v>49</v>
      </c>
      <c r="C43" s="95">
        <v>118827361.13999949</v>
      </c>
      <c r="D43" s="20"/>
      <c r="E43" s="96"/>
      <c r="F43" s="95">
        <v>1035366.8299999998</v>
      </c>
      <c r="G43" s="20"/>
      <c r="H43" s="96"/>
      <c r="I43" s="95">
        <v>5538883.5099999951</v>
      </c>
      <c r="J43" s="20"/>
      <c r="K43" s="96"/>
      <c r="L43" s="95">
        <v>337674.21</v>
      </c>
      <c r="M43" s="20"/>
      <c r="N43" s="96"/>
      <c r="O43" s="95">
        <v>188885.63</v>
      </c>
      <c r="P43" s="20"/>
      <c r="Q43" s="96"/>
      <c r="R43" s="95">
        <v>120378189.96999946</v>
      </c>
      <c r="S43" s="20"/>
      <c r="T43" s="96">
        <f t="shared" si="0"/>
        <v>120378189.96999946</v>
      </c>
      <c r="U43" s="221">
        <f t="shared" si="13"/>
        <v>0</v>
      </c>
      <c r="W43" s="133" t="s">
        <v>49</v>
      </c>
      <c r="X43" s="114">
        <f t="shared" si="2"/>
        <v>0</v>
      </c>
      <c r="Y43" s="115">
        <f t="shared" si="3"/>
        <v>0</v>
      </c>
      <c r="Z43" s="115">
        <f t="shared" si="4"/>
        <v>0</v>
      </c>
      <c r="AA43" s="115">
        <f t="shared" si="5"/>
        <v>0</v>
      </c>
      <c r="AB43" s="115">
        <f t="shared" si="6"/>
        <v>0</v>
      </c>
      <c r="AC43" s="121">
        <f t="shared" si="7"/>
        <v>0</v>
      </c>
    </row>
    <row r="44" spans="1:29" ht="15.75">
      <c r="A44" s="256"/>
      <c r="B44" s="134" t="s">
        <v>50</v>
      </c>
      <c r="C44" s="97">
        <v>103439995.89999986</v>
      </c>
      <c r="D44" s="98"/>
      <c r="E44" s="99"/>
      <c r="F44" s="97">
        <v>497945.63</v>
      </c>
      <c r="G44" s="98"/>
      <c r="H44" s="99"/>
      <c r="I44" s="97">
        <v>0</v>
      </c>
      <c r="J44" s="98"/>
      <c r="K44" s="99"/>
      <c r="L44" s="97">
        <v>96877.03</v>
      </c>
      <c r="M44" s="98"/>
      <c r="N44" s="99"/>
      <c r="O44" s="97">
        <v>50822.66</v>
      </c>
      <c r="P44" s="98"/>
      <c r="Q44" s="99"/>
      <c r="R44" s="97">
        <v>99610464.449999854</v>
      </c>
      <c r="S44" s="98"/>
      <c r="T44" s="99">
        <f t="shared" si="0"/>
        <v>99610464.449999854</v>
      </c>
      <c r="U44" s="222">
        <f t="shared" si="13"/>
        <v>0</v>
      </c>
      <c r="W44" s="134" t="s">
        <v>50</v>
      </c>
      <c r="X44" s="118">
        <f t="shared" si="2"/>
        <v>0</v>
      </c>
      <c r="Y44" s="119">
        <f t="shared" si="3"/>
        <v>0</v>
      </c>
      <c r="Z44" s="119">
        <f t="shared" si="4"/>
        <v>0</v>
      </c>
      <c r="AA44" s="119">
        <f t="shared" si="5"/>
        <v>0</v>
      </c>
      <c r="AB44" s="119">
        <f t="shared" si="6"/>
        <v>0</v>
      </c>
      <c r="AC44" s="124">
        <f t="shared" si="7"/>
        <v>0</v>
      </c>
    </row>
    <row r="45" spans="1:29" ht="15.75" customHeight="1">
      <c r="A45" s="254">
        <v>42710</v>
      </c>
      <c r="B45" s="133" t="s">
        <v>42</v>
      </c>
      <c r="C45" s="95">
        <v>53376001.109999284</v>
      </c>
      <c r="D45" s="20"/>
      <c r="E45" s="96"/>
      <c r="F45" s="95">
        <v>295177.33</v>
      </c>
      <c r="G45" s="20"/>
      <c r="H45" s="96"/>
      <c r="I45" s="95">
        <v>0</v>
      </c>
      <c r="J45" s="20"/>
      <c r="K45" s="96"/>
      <c r="L45" s="95">
        <v>326368.28999999998</v>
      </c>
      <c r="M45" s="20"/>
      <c r="N45" s="96"/>
      <c r="O45" s="95">
        <v>331563.93999999994</v>
      </c>
      <c r="P45" s="20"/>
      <c r="Q45" s="96"/>
      <c r="R45" s="95">
        <v>51778444.689999282</v>
      </c>
      <c r="S45" s="20"/>
      <c r="T45" s="96">
        <f t="shared" si="0"/>
        <v>51778444.689999282</v>
      </c>
      <c r="U45" s="221">
        <f t="shared" si="13"/>
        <v>0</v>
      </c>
      <c r="W45" s="132" t="s">
        <v>42</v>
      </c>
      <c r="X45" s="110">
        <f t="shared" si="2"/>
        <v>0</v>
      </c>
      <c r="Y45" s="111">
        <f t="shared" si="3"/>
        <v>0</v>
      </c>
      <c r="Z45" s="111">
        <f t="shared" si="4"/>
        <v>0</v>
      </c>
      <c r="AA45" s="111">
        <f t="shared" si="5"/>
        <v>0</v>
      </c>
      <c r="AB45" s="111">
        <f t="shared" si="6"/>
        <v>0</v>
      </c>
      <c r="AC45" s="123">
        <f t="shared" si="7"/>
        <v>0</v>
      </c>
    </row>
    <row r="46" spans="1:29" ht="15.75">
      <c r="A46" s="255"/>
      <c r="B46" s="133" t="s">
        <v>43</v>
      </c>
      <c r="C46" s="95">
        <v>52419744.660000205</v>
      </c>
      <c r="D46" s="90"/>
      <c r="E46" s="96"/>
      <c r="F46" s="95">
        <v>1219839.2000000007</v>
      </c>
      <c r="G46" s="6"/>
      <c r="H46" s="96"/>
      <c r="I46" s="95">
        <v>0</v>
      </c>
      <c r="J46" s="20"/>
      <c r="K46" s="96"/>
      <c r="L46" s="95">
        <v>82670.76999999999</v>
      </c>
      <c r="M46" s="20"/>
      <c r="N46" s="96"/>
      <c r="O46" s="95">
        <v>41396.82</v>
      </c>
      <c r="P46" s="6"/>
      <c r="Q46" s="96"/>
      <c r="R46" s="95">
        <v>50290130.2900002</v>
      </c>
      <c r="S46" s="6"/>
      <c r="T46" s="96">
        <f t="shared" si="0"/>
        <v>50290130.2900002</v>
      </c>
      <c r="U46" s="221">
        <f t="shared" si="13"/>
        <v>0</v>
      </c>
      <c r="W46" s="133" t="s">
        <v>43</v>
      </c>
      <c r="X46" s="114">
        <f t="shared" si="2"/>
        <v>0</v>
      </c>
      <c r="Y46" s="115">
        <f t="shared" si="3"/>
        <v>0</v>
      </c>
      <c r="Z46" s="115">
        <f t="shared" si="4"/>
        <v>0</v>
      </c>
      <c r="AA46" s="115">
        <f t="shared" si="5"/>
        <v>0</v>
      </c>
      <c r="AB46" s="115">
        <f t="shared" si="6"/>
        <v>0</v>
      </c>
      <c r="AC46" s="121">
        <f t="shared" si="7"/>
        <v>0</v>
      </c>
    </row>
    <row r="47" spans="1:29" ht="15.75">
      <c r="A47" s="255"/>
      <c r="B47" s="104" t="s">
        <v>44</v>
      </c>
      <c r="C47" s="95">
        <v>111394523.15999444</v>
      </c>
      <c r="D47" s="6"/>
      <c r="E47" s="96"/>
      <c r="F47" s="95">
        <v>204587.07</v>
      </c>
      <c r="G47" s="6"/>
      <c r="H47" s="96"/>
      <c r="I47" s="95">
        <v>0</v>
      </c>
      <c r="J47" s="20"/>
      <c r="K47" s="96"/>
      <c r="L47" s="95">
        <v>316143.98</v>
      </c>
      <c r="M47" s="20"/>
      <c r="N47" s="96"/>
      <c r="O47" s="95">
        <v>211547.51</v>
      </c>
      <c r="P47" s="6"/>
      <c r="Q47" s="96"/>
      <c r="R47" s="95">
        <v>107593719.73999444</v>
      </c>
      <c r="S47" s="6"/>
      <c r="T47" s="96">
        <f t="shared" si="0"/>
        <v>107593719.73999444</v>
      </c>
      <c r="U47" s="221">
        <f t="shared" si="13"/>
        <v>0</v>
      </c>
      <c r="W47" s="104" t="s">
        <v>44</v>
      </c>
      <c r="X47" s="114">
        <f t="shared" si="2"/>
        <v>0</v>
      </c>
      <c r="Y47" s="115">
        <f t="shared" si="3"/>
        <v>0</v>
      </c>
      <c r="Z47" s="115">
        <f t="shared" si="4"/>
        <v>0</v>
      </c>
      <c r="AA47" s="115">
        <f t="shared" si="5"/>
        <v>0</v>
      </c>
      <c r="AB47" s="115">
        <f t="shared" si="6"/>
        <v>0</v>
      </c>
      <c r="AC47" s="121">
        <f t="shared" si="7"/>
        <v>0</v>
      </c>
    </row>
    <row r="48" spans="1:29" ht="15.75">
      <c r="A48" s="255"/>
      <c r="B48" s="133" t="s">
        <v>45</v>
      </c>
      <c r="C48" s="95">
        <v>72809267.910000011</v>
      </c>
      <c r="D48" s="6"/>
      <c r="E48" s="96"/>
      <c r="F48" s="95">
        <v>565577.73</v>
      </c>
      <c r="G48" s="6"/>
      <c r="H48" s="96"/>
      <c r="I48" s="95">
        <v>0</v>
      </c>
      <c r="J48" s="20"/>
      <c r="K48" s="96"/>
      <c r="L48" s="95">
        <v>110848.63</v>
      </c>
      <c r="M48" s="20"/>
      <c r="N48" s="96"/>
      <c r="O48" s="95">
        <v>121279.25</v>
      </c>
      <c r="P48" s="6"/>
      <c r="Q48" s="96"/>
      <c r="R48" s="95">
        <v>69416046.470000014</v>
      </c>
      <c r="S48" s="6"/>
      <c r="T48" s="96">
        <f t="shared" si="0"/>
        <v>69416046.470000014</v>
      </c>
      <c r="U48" s="221">
        <f t="shared" si="13"/>
        <v>0</v>
      </c>
      <c r="W48" s="133" t="s">
        <v>45</v>
      </c>
      <c r="X48" s="114">
        <f t="shared" si="2"/>
        <v>0</v>
      </c>
      <c r="Y48" s="115">
        <f t="shared" si="3"/>
        <v>0</v>
      </c>
      <c r="Z48" s="115">
        <f t="shared" si="4"/>
        <v>0</v>
      </c>
      <c r="AA48" s="115">
        <f t="shared" si="5"/>
        <v>0</v>
      </c>
      <c r="AB48" s="115">
        <f t="shared" si="6"/>
        <v>0</v>
      </c>
      <c r="AC48" s="121">
        <f t="shared" si="7"/>
        <v>0</v>
      </c>
    </row>
    <row r="49" spans="1:29" ht="15.75">
      <c r="A49" s="255"/>
      <c r="B49" s="133" t="s">
        <v>46</v>
      </c>
      <c r="C49" s="95">
        <v>114404449.23999813</v>
      </c>
      <c r="D49" s="6"/>
      <c r="E49" s="96"/>
      <c r="F49" s="95">
        <v>339306.23000000016</v>
      </c>
      <c r="G49" s="6"/>
      <c r="H49" s="96"/>
      <c r="I49" s="95">
        <v>0</v>
      </c>
      <c r="J49" s="20"/>
      <c r="K49" s="96"/>
      <c r="L49" s="95">
        <v>140963.41000000006</v>
      </c>
      <c r="M49" s="20"/>
      <c r="N49" s="96"/>
      <c r="O49" s="95">
        <v>143100.95000000001</v>
      </c>
      <c r="P49" s="6"/>
      <c r="Q49" s="96"/>
      <c r="R49" s="95">
        <v>111541674.72999813</v>
      </c>
      <c r="S49" s="6"/>
      <c r="T49" s="96">
        <f t="shared" si="0"/>
        <v>111541674.72999813</v>
      </c>
      <c r="U49" s="221">
        <f t="shared" si="13"/>
        <v>0</v>
      </c>
      <c r="W49" s="133" t="s">
        <v>46</v>
      </c>
      <c r="X49" s="114">
        <f t="shared" si="2"/>
        <v>0</v>
      </c>
      <c r="Y49" s="115">
        <f t="shared" si="3"/>
        <v>0</v>
      </c>
      <c r="Z49" s="115">
        <f t="shared" si="4"/>
        <v>0</v>
      </c>
      <c r="AA49" s="115">
        <f t="shared" si="5"/>
        <v>0</v>
      </c>
      <c r="AB49" s="115">
        <f t="shared" si="6"/>
        <v>0</v>
      </c>
      <c r="AC49" s="121">
        <f t="shared" si="7"/>
        <v>0</v>
      </c>
    </row>
    <row r="50" spans="1:29" ht="15.75">
      <c r="A50" s="255"/>
      <c r="B50" s="133" t="s">
        <v>47</v>
      </c>
      <c r="C50" s="95">
        <v>32096687.180000167</v>
      </c>
      <c r="D50" s="6"/>
      <c r="E50" s="96"/>
      <c r="F50" s="95">
        <v>194960.25</v>
      </c>
      <c r="G50" s="6"/>
      <c r="H50" s="96"/>
      <c r="I50" s="95">
        <v>1499423.82</v>
      </c>
      <c r="J50" s="20"/>
      <c r="K50" s="96"/>
      <c r="L50" s="95">
        <v>20022.879999999997</v>
      </c>
      <c r="M50" s="20"/>
      <c r="N50" s="96"/>
      <c r="O50" s="95">
        <v>475201.05</v>
      </c>
      <c r="P50" s="6"/>
      <c r="Q50" s="96"/>
      <c r="R50" s="95">
        <v>31490140.250000168</v>
      </c>
      <c r="S50" s="6"/>
      <c r="T50" s="96">
        <f t="shared" si="0"/>
        <v>31490140.250000168</v>
      </c>
      <c r="U50" s="221">
        <f t="shared" si="13"/>
        <v>0</v>
      </c>
      <c r="W50" s="133" t="s">
        <v>47</v>
      </c>
      <c r="X50" s="114">
        <f t="shared" si="2"/>
        <v>0</v>
      </c>
      <c r="Y50" s="115">
        <f t="shared" si="3"/>
        <v>0</v>
      </c>
      <c r="Z50" s="115">
        <f t="shared" si="4"/>
        <v>0</v>
      </c>
      <c r="AA50" s="115">
        <f t="shared" si="5"/>
        <v>0</v>
      </c>
      <c r="AB50" s="115">
        <f t="shared" si="6"/>
        <v>0</v>
      </c>
      <c r="AC50" s="121">
        <f t="shared" si="7"/>
        <v>0</v>
      </c>
    </row>
    <row r="51" spans="1:29" ht="15.75">
      <c r="A51" s="255"/>
      <c r="B51" s="133" t="s">
        <v>48</v>
      </c>
      <c r="C51" s="95">
        <v>121739862.60999863</v>
      </c>
      <c r="D51" s="6"/>
      <c r="E51" s="96"/>
      <c r="F51" s="95">
        <v>540081.99</v>
      </c>
      <c r="G51" s="6"/>
      <c r="H51" s="96"/>
      <c r="I51" s="95">
        <v>3821605.5199999907</v>
      </c>
      <c r="J51" s="20"/>
      <c r="K51" s="96"/>
      <c r="L51" s="95">
        <v>164822.65</v>
      </c>
      <c r="M51" s="20"/>
      <c r="N51" s="96"/>
      <c r="O51" s="95">
        <v>344783.20000000013</v>
      </c>
      <c r="P51" s="6"/>
      <c r="Q51" s="96"/>
      <c r="R51" s="95">
        <v>122167614.05999863</v>
      </c>
      <c r="S51" s="6"/>
      <c r="T51" s="96">
        <f t="shared" si="0"/>
        <v>122167614.05999863</v>
      </c>
      <c r="U51" s="221">
        <f t="shared" si="13"/>
        <v>0</v>
      </c>
      <c r="W51" s="133" t="s">
        <v>48</v>
      </c>
      <c r="X51" s="114">
        <f t="shared" si="2"/>
        <v>0</v>
      </c>
      <c r="Y51" s="115">
        <f t="shared" si="3"/>
        <v>0</v>
      </c>
      <c r="Z51" s="115">
        <f t="shared" si="4"/>
        <v>0</v>
      </c>
      <c r="AA51" s="115">
        <f t="shared" si="5"/>
        <v>0</v>
      </c>
      <c r="AB51" s="115">
        <f t="shared" si="6"/>
        <v>0</v>
      </c>
      <c r="AC51" s="121">
        <f t="shared" si="7"/>
        <v>0</v>
      </c>
    </row>
    <row r="52" spans="1:29" ht="15.75">
      <c r="A52" s="255"/>
      <c r="B52" s="133" t="s">
        <v>49</v>
      </c>
      <c r="C52" s="95"/>
      <c r="D52" s="6"/>
      <c r="E52" s="96">
        <f t="shared" si="8"/>
        <v>0</v>
      </c>
      <c r="F52" s="95"/>
      <c r="G52" s="6"/>
      <c r="H52" s="96">
        <f t="shared" si="9"/>
        <v>0</v>
      </c>
      <c r="I52" s="95"/>
      <c r="J52" s="20"/>
      <c r="K52" s="96">
        <f t="shared" si="10"/>
        <v>0</v>
      </c>
      <c r="L52" s="95"/>
      <c r="M52" s="20"/>
      <c r="N52" s="96">
        <f t="shared" si="11"/>
        <v>0</v>
      </c>
      <c r="O52" s="95"/>
      <c r="P52" s="6"/>
      <c r="Q52" s="96">
        <f t="shared" si="12"/>
        <v>0</v>
      </c>
      <c r="R52" s="95"/>
      <c r="S52" s="6"/>
      <c r="T52" s="96">
        <f t="shared" si="0"/>
        <v>0</v>
      </c>
      <c r="U52" s="221">
        <f t="shared" si="13"/>
        <v>0</v>
      </c>
      <c r="W52" s="133" t="s">
        <v>49</v>
      </c>
      <c r="X52" s="114">
        <f t="shared" si="2"/>
        <v>0</v>
      </c>
      <c r="Y52" s="115">
        <f t="shared" si="3"/>
        <v>0</v>
      </c>
      <c r="Z52" s="115">
        <f t="shared" si="4"/>
        <v>0</v>
      </c>
      <c r="AA52" s="115">
        <f t="shared" si="5"/>
        <v>0</v>
      </c>
      <c r="AB52" s="115">
        <f t="shared" si="6"/>
        <v>0</v>
      </c>
      <c r="AC52" s="121">
        <f t="shared" si="7"/>
        <v>0</v>
      </c>
    </row>
    <row r="53" spans="1:29" ht="15.75">
      <c r="A53" s="256"/>
      <c r="B53" s="133" t="s">
        <v>50</v>
      </c>
      <c r="C53" s="95">
        <v>99610464.449999854</v>
      </c>
      <c r="D53" s="6"/>
      <c r="E53" s="96">
        <f t="shared" si="8"/>
        <v>99610464.449999854</v>
      </c>
      <c r="F53" s="95">
        <v>614682.32999999996</v>
      </c>
      <c r="G53" s="6"/>
      <c r="H53" s="96">
        <f t="shared" si="9"/>
        <v>614682.32999999996</v>
      </c>
      <c r="I53" s="95">
        <v>0</v>
      </c>
      <c r="J53" s="20"/>
      <c r="K53" s="96">
        <f t="shared" si="10"/>
        <v>0</v>
      </c>
      <c r="L53" s="95">
        <v>255191.69</v>
      </c>
      <c r="M53" s="20"/>
      <c r="N53" s="96">
        <f t="shared" si="11"/>
        <v>255191.69</v>
      </c>
      <c r="O53" s="95">
        <v>225203.79</v>
      </c>
      <c r="P53" s="6"/>
      <c r="Q53" s="96">
        <f t="shared" si="12"/>
        <v>225203.79</v>
      </c>
      <c r="R53" s="95">
        <v>96766691.399999842</v>
      </c>
      <c r="S53" s="6"/>
      <c r="T53" s="96">
        <f t="shared" si="0"/>
        <v>96766691.399999842</v>
      </c>
      <c r="U53" s="221">
        <f t="shared" si="13"/>
        <v>0</v>
      </c>
      <c r="W53" s="134" t="s">
        <v>50</v>
      </c>
      <c r="X53" s="118">
        <f t="shared" si="2"/>
        <v>0</v>
      </c>
      <c r="Y53" s="119">
        <f t="shared" si="3"/>
        <v>0</v>
      </c>
      <c r="Z53" s="119">
        <f t="shared" si="4"/>
        <v>0</v>
      </c>
      <c r="AA53" s="119">
        <f t="shared" si="5"/>
        <v>0</v>
      </c>
      <c r="AB53" s="119">
        <f t="shared" si="6"/>
        <v>0</v>
      </c>
      <c r="AC53" s="124">
        <f t="shared" si="7"/>
        <v>0</v>
      </c>
    </row>
    <row r="54" spans="1:29" ht="15.75" customHeight="1">
      <c r="A54" s="254">
        <v>42711</v>
      </c>
      <c r="B54" s="132" t="s">
        <v>42</v>
      </c>
      <c r="C54" s="92">
        <v>51778444.689999282</v>
      </c>
      <c r="D54" s="93"/>
      <c r="E54" s="94"/>
      <c r="F54" s="92">
        <v>715.03</v>
      </c>
      <c r="G54" s="93"/>
      <c r="H54" s="94"/>
      <c r="I54" s="92">
        <v>2479979.6499999985</v>
      </c>
      <c r="J54" s="93"/>
      <c r="K54" s="94"/>
      <c r="L54" s="92">
        <v>33555.03</v>
      </c>
      <c r="M54" s="93"/>
      <c r="N54" s="94"/>
      <c r="O54" s="92">
        <v>0</v>
      </c>
      <c r="P54" s="93"/>
      <c r="Q54" s="94"/>
      <c r="R54" s="92">
        <v>53263599.839999288</v>
      </c>
      <c r="S54" s="93"/>
      <c r="T54" s="94">
        <f t="shared" si="0"/>
        <v>53263599.839999288</v>
      </c>
      <c r="U54" s="220">
        <f t="shared" si="13"/>
        <v>0</v>
      </c>
      <c r="W54" s="132" t="s">
        <v>42</v>
      </c>
      <c r="X54" s="114">
        <f t="shared" si="2"/>
        <v>0</v>
      </c>
      <c r="Y54" s="115">
        <f t="shared" si="3"/>
        <v>0</v>
      </c>
      <c r="Z54" s="115">
        <f t="shared" si="4"/>
        <v>0</v>
      </c>
      <c r="AA54" s="115">
        <f t="shared" si="5"/>
        <v>0</v>
      </c>
      <c r="AB54" s="115">
        <f t="shared" si="6"/>
        <v>0</v>
      </c>
      <c r="AC54" s="121">
        <f t="shared" si="7"/>
        <v>0</v>
      </c>
    </row>
    <row r="55" spans="1:29" ht="15.75">
      <c r="A55" s="255"/>
      <c r="B55" s="133" t="s">
        <v>43</v>
      </c>
      <c r="C55" s="95">
        <v>50290130.2900002</v>
      </c>
      <c r="D55" s="20"/>
      <c r="E55" s="96"/>
      <c r="F55" s="95">
        <v>0</v>
      </c>
      <c r="G55" s="20"/>
      <c r="H55" s="96"/>
      <c r="I55" s="95">
        <v>1341154.2100000023</v>
      </c>
      <c r="J55" s="20"/>
      <c r="K55" s="96"/>
      <c r="L55" s="95">
        <v>566850.80999999994</v>
      </c>
      <c r="M55" s="20"/>
      <c r="N55" s="96"/>
      <c r="O55" s="95">
        <v>161099.43</v>
      </c>
      <c r="P55" s="20"/>
      <c r="Q55" s="96"/>
      <c r="R55" s="95">
        <v>51310012.990000211</v>
      </c>
      <c r="S55" s="20"/>
      <c r="T55" s="96">
        <f t="shared" si="0"/>
        <v>51310012.990000211</v>
      </c>
      <c r="U55" s="221">
        <f t="shared" si="13"/>
        <v>0</v>
      </c>
      <c r="W55" s="133" t="s">
        <v>43</v>
      </c>
      <c r="X55" s="114">
        <f t="shared" si="2"/>
        <v>0</v>
      </c>
      <c r="Y55" s="115">
        <f t="shared" si="3"/>
        <v>0</v>
      </c>
      <c r="Z55" s="115">
        <f t="shared" si="4"/>
        <v>0</v>
      </c>
      <c r="AA55" s="115">
        <f t="shared" si="5"/>
        <v>0</v>
      </c>
      <c r="AB55" s="115">
        <f t="shared" si="6"/>
        <v>0</v>
      </c>
      <c r="AC55" s="121">
        <f t="shared" si="7"/>
        <v>0</v>
      </c>
    </row>
    <row r="56" spans="1:29" ht="15.75">
      <c r="A56" s="255"/>
      <c r="B56" s="104" t="s">
        <v>44</v>
      </c>
      <c r="C56" s="95">
        <v>107593719.73999444</v>
      </c>
      <c r="D56" s="20"/>
      <c r="E56" s="96"/>
      <c r="F56" s="95">
        <v>16277.75</v>
      </c>
      <c r="G56" s="20"/>
      <c r="H56" s="96"/>
      <c r="I56" s="95">
        <v>0</v>
      </c>
      <c r="J56" s="20"/>
      <c r="K56" s="96"/>
      <c r="L56" s="95">
        <v>260018.78999999998</v>
      </c>
      <c r="M56" s="20"/>
      <c r="N56" s="96"/>
      <c r="O56" s="95">
        <v>272031.14</v>
      </c>
      <c r="P56" s="20"/>
      <c r="Q56" s="96"/>
      <c r="R56" s="95">
        <v>103457881.02999443</v>
      </c>
      <c r="S56" s="20"/>
      <c r="T56" s="96">
        <f t="shared" si="0"/>
        <v>103457881.02999443</v>
      </c>
      <c r="U56" s="221">
        <f t="shared" si="13"/>
        <v>0</v>
      </c>
      <c r="W56" s="104" t="s">
        <v>44</v>
      </c>
      <c r="X56" s="114">
        <f t="shared" si="2"/>
        <v>0</v>
      </c>
      <c r="Y56" s="115">
        <f t="shared" si="3"/>
        <v>0</v>
      </c>
      <c r="Z56" s="115">
        <f t="shared" si="4"/>
        <v>0</v>
      </c>
      <c r="AA56" s="115">
        <f t="shared" si="5"/>
        <v>0</v>
      </c>
      <c r="AB56" s="115">
        <f t="shared" si="6"/>
        <v>0</v>
      </c>
      <c r="AC56" s="121">
        <f t="shared" si="7"/>
        <v>0</v>
      </c>
    </row>
    <row r="57" spans="1:29" ht="15.75">
      <c r="A57" s="255"/>
      <c r="B57" s="133" t="s">
        <v>45</v>
      </c>
      <c r="C57" s="95">
        <v>69416046.470000014</v>
      </c>
      <c r="D57" s="20"/>
      <c r="E57" s="96"/>
      <c r="F57" s="95">
        <v>0</v>
      </c>
      <c r="G57" s="20"/>
      <c r="H57" s="96"/>
      <c r="I57" s="95">
        <v>0</v>
      </c>
      <c r="J57" s="20"/>
      <c r="K57" s="96"/>
      <c r="L57" s="95">
        <v>185280.47</v>
      </c>
      <c r="M57" s="20"/>
      <c r="N57" s="96"/>
      <c r="O57" s="95">
        <v>81284.13</v>
      </c>
      <c r="P57" s="20"/>
      <c r="Q57" s="96"/>
      <c r="R57" s="95">
        <v>67750446.220000014</v>
      </c>
      <c r="S57" s="20"/>
      <c r="T57" s="96">
        <f t="shared" si="0"/>
        <v>67750446.220000014</v>
      </c>
      <c r="U57" s="221">
        <f t="shared" si="13"/>
        <v>0</v>
      </c>
      <c r="W57" s="133" t="s">
        <v>45</v>
      </c>
      <c r="X57" s="114">
        <f t="shared" si="2"/>
        <v>0</v>
      </c>
      <c r="Y57" s="115">
        <f t="shared" si="3"/>
        <v>0</v>
      </c>
      <c r="Z57" s="115">
        <f t="shared" si="4"/>
        <v>0</v>
      </c>
      <c r="AA57" s="115">
        <f t="shared" si="5"/>
        <v>0</v>
      </c>
      <c r="AB57" s="115">
        <f t="shared" si="6"/>
        <v>0</v>
      </c>
      <c r="AC57" s="121">
        <f t="shared" si="7"/>
        <v>0</v>
      </c>
    </row>
    <row r="58" spans="1:29" ht="15.75">
      <c r="A58" s="255"/>
      <c r="B58" s="133" t="s">
        <v>46</v>
      </c>
      <c r="C58" s="95">
        <v>111541674.72999813</v>
      </c>
      <c r="D58" s="20"/>
      <c r="E58" s="96"/>
      <c r="F58" s="95">
        <v>339966.42</v>
      </c>
      <c r="G58" s="20"/>
      <c r="H58" s="96"/>
      <c r="I58" s="95">
        <v>1338.03</v>
      </c>
      <c r="J58" s="20"/>
      <c r="K58" s="96"/>
      <c r="L58" s="95">
        <v>1097530.2599999998</v>
      </c>
      <c r="M58" s="20"/>
      <c r="N58" s="96"/>
      <c r="O58" s="95">
        <v>895597.86</v>
      </c>
      <c r="P58" s="20"/>
      <c r="Q58" s="96"/>
      <c r="R58" s="95">
        <v>108833752.36999813</v>
      </c>
      <c r="S58" s="20"/>
      <c r="T58" s="96">
        <f t="shared" si="0"/>
        <v>108833752.36999813</v>
      </c>
      <c r="U58" s="221">
        <f t="shared" si="13"/>
        <v>0</v>
      </c>
      <c r="W58" s="133" t="s">
        <v>46</v>
      </c>
      <c r="X58" s="114">
        <f t="shared" si="2"/>
        <v>0</v>
      </c>
      <c r="Y58" s="115">
        <f t="shared" si="3"/>
        <v>0</v>
      </c>
      <c r="Z58" s="115">
        <f t="shared" si="4"/>
        <v>0</v>
      </c>
      <c r="AA58" s="115">
        <f t="shared" si="5"/>
        <v>0</v>
      </c>
      <c r="AB58" s="115">
        <f t="shared" si="6"/>
        <v>0</v>
      </c>
      <c r="AC58" s="121">
        <f t="shared" si="7"/>
        <v>0</v>
      </c>
    </row>
    <row r="59" spans="1:29" ht="15.75">
      <c r="A59" s="255"/>
      <c r="B59" s="133" t="s">
        <v>47</v>
      </c>
      <c r="C59" s="95">
        <v>31490140.250000168</v>
      </c>
      <c r="D59" s="20"/>
      <c r="E59" s="96"/>
      <c r="F59" s="95">
        <v>0</v>
      </c>
      <c r="G59" s="20"/>
      <c r="H59" s="96"/>
      <c r="I59" s="95">
        <v>0</v>
      </c>
      <c r="J59" s="20"/>
      <c r="K59" s="96"/>
      <c r="L59" s="95">
        <v>146550.10999999999</v>
      </c>
      <c r="M59" s="20"/>
      <c r="N59" s="96"/>
      <c r="O59" s="95">
        <v>620133.91</v>
      </c>
      <c r="P59" s="20"/>
      <c r="Q59" s="96"/>
      <c r="R59" s="95">
        <v>30244570.120000172</v>
      </c>
      <c r="S59" s="20"/>
      <c r="T59" s="96">
        <f t="shared" si="0"/>
        <v>30244570.120000172</v>
      </c>
      <c r="U59" s="221">
        <f t="shared" si="13"/>
        <v>0</v>
      </c>
      <c r="W59" s="133" t="s">
        <v>47</v>
      </c>
      <c r="X59" s="114">
        <f t="shared" si="2"/>
        <v>0</v>
      </c>
      <c r="Y59" s="115">
        <f t="shared" si="3"/>
        <v>0</v>
      </c>
      <c r="Z59" s="115">
        <f t="shared" si="4"/>
        <v>0</v>
      </c>
      <c r="AA59" s="115">
        <f t="shared" si="5"/>
        <v>0</v>
      </c>
      <c r="AB59" s="115">
        <f t="shared" si="6"/>
        <v>0</v>
      </c>
      <c r="AC59" s="121">
        <f t="shared" si="7"/>
        <v>0</v>
      </c>
    </row>
    <row r="60" spans="1:29" ht="16.5" customHeight="1">
      <c r="A60" s="255"/>
      <c r="B60" s="133" t="s">
        <v>48</v>
      </c>
      <c r="C60" s="95">
        <v>122167614.05999863</v>
      </c>
      <c r="D60" s="20"/>
      <c r="E60" s="96"/>
      <c r="F60" s="95">
        <v>0</v>
      </c>
      <c r="G60" s="20"/>
      <c r="H60" s="96"/>
      <c r="I60" s="95">
        <v>0</v>
      </c>
      <c r="J60" s="20"/>
      <c r="K60" s="96"/>
      <c r="L60" s="95">
        <v>252903.05999999997</v>
      </c>
      <c r="M60" s="20"/>
      <c r="N60" s="96"/>
      <c r="O60" s="95">
        <v>273734.71999999997</v>
      </c>
      <c r="P60" s="20"/>
      <c r="Q60" s="96"/>
      <c r="R60" s="95">
        <v>119707649.45999862</v>
      </c>
      <c r="S60" s="20"/>
      <c r="T60" s="96">
        <f t="shared" si="0"/>
        <v>119707649.45999862</v>
      </c>
      <c r="U60" s="221">
        <f t="shared" si="13"/>
        <v>0</v>
      </c>
      <c r="W60" s="133" t="s">
        <v>48</v>
      </c>
      <c r="X60" s="114">
        <f t="shared" si="2"/>
        <v>0</v>
      </c>
      <c r="Y60" s="115">
        <f t="shared" si="3"/>
        <v>0</v>
      </c>
      <c r="Z60" s="115">
        <f t="shared" si="4"/>
        <v>0</v>
      </c>
      <c r="AA60" s="115">
        <f t="shared" si="5"/>
        <v>0</v>
      </c>
      <c r="AB60" s="115">
        <f t="shared" si="6"/>
        <v>0</v>
      </c>
      <c r="AC60" s="121">
        <f t="shared" si="7"/>
        <v>0</v>
      </c>
    </row>
    <row r="61" spans="1:29" ht="15.75">
      <c r="A61" s="255"/>
      <c r="B61" s="133" t="s">
        <v>49</v>
      </c>
      <c r="C61" s="95">
        <v>120378189.96999946</v>
      </c>
      <c r="D61" s="20"/>
      <c r="E61" s="96"/>
      <c r="F61" s="95">
        <v>598603.1</v>
      </c>
      <c r="G61" s="20"/>
      <c r="H61" s="96"/>
      <c r="I61" s="95">
        <v>0</v>
      </c>
      <c r="J61" s="20"/>
      <c r="K61" s="96"/>
      <c r="L61" s="95">
        <v>325390.03999999998</v>
      </c>
      <c r="M61" s="20"/>
      <c r="N61" s="96"/>
      <c r="O61" s="95">
        <v>272170.37999999995</v>
      </c>
      <c r="P61" s="20"/>
      <c r="Q61" s="96"/>
      <c r="R61" s="95">
        <v>113833064.93999946</v>
      </c>
      <c r="S61" s="20"/>
      <c r="T61" s="96">
        <f t="shared" si="0"/>
        <v>113833064.93999946</v>
      </c>
      <c r="U61" s="221">
        <f t="shared" si="13"/>
        <v>0</v>
      </c>
      <c r="W61" s="133" t="s">
        <v>49</v>
      </c>
      <c r="X61" s="114">
        <f t="shared" si="2"/>
        <v>0</v>
      </c>
      <c r="Y61" s="115">
        <f t="shared" si="3"/>
        <v>0</v>
      </c>
      <c r="Z61" s="115">
        <f t="shared" si="4"/>
        <v>0</v>
      </c>
      <c r="AA61" s="115">
        <f t="shared" si="5"/>
        <v>0</v>
      </c>
      <c r="AB61" s="115">
        <f t="shared" si="6"/>
        <v>0</v>
      </c>
      <c r="AC61" s="121">
        <f t="shared" si="7"/>
        <v>0</v>
      </c>
    </row>
    <row r="62" spans="1:29" ht="15.75">
      <c r="A62" s="256"/>
      <c r="B62" s="134" t="s">
        <v>50</v>
      </c>
      <c r="C62" s="97">
        <v>96766691.399999842</v>
      </c>
      <c r="D62" s="98"/>
      <c r="E62" s="99"/>
      <c r="F62" s="97">
        <v>2457.08</v>
      </c>
      <c r="G62" s="98"/>
      <c r="H62" s="99"/>
      <c r="I62" s="97">
        <v>4654157.480000007</v>
      </c>
      <c r="J62" s="98"/>
      <c r="K62" s="99"/>
      <c r="L62" s="97">
        <v>1523603.9000000001</v>
      </c>
      <c r="M62" s="98"/>
      <c r="N62" s="99"/>
      <c r="O62" s="97">
        <v>1286947.4099999997</v>
      </c>
      <c r="P62" s="98"/>
      <c r="Q62" s="99"/>
      <c r="R62" s="97">
        <v>99431283.139999852</v>
      </c>
      <c r="S62" s="98"/>
      <c r="T62" s="99">
        <f t="shared" si="0"/>
        <v>99431283.139999852</v>
      </c>
      <c r="U62" s="222">
        <f t="shared" si="13"/>
        <v>0</v>
      </c>
      <c r="W62" s="134" t="s">
        <v>50</v>
      </c>
      <c r="X62" s="114">
        <f t="shared" si="2"/>
        <v>0</v>
      </c>
      <c r="Y62" s="115">
        <f t="shared" si="3"/>
        <v>0</v>
      </c>
      <c r="Z62" s="115">
        <f t="shared" si="4"/>
        <v>0</v>
      </c>
      <c r="AA62" s="115">
        <f t="shared" si="5"/>
        <v>0</v>
      </c>
      <c r="AB62" s="115">
        <f t="shared" si="6"/>
        <v>0</v>
      </c>
      <c r="AC62" s="121">
        <f t="shared" si="7"/>
        <v>0</v>
      </c>
    </row>
    <row r="63" spans="1:29" ht="15.75" customHeight="1">
      <c r="A63" s="254">
        <v>42712</v>
      </c>
      <c r="B63" s="133" t="s">
        <v>42</v>
      </c>
      <c r="C63" s="95">
        <v>53263599.839999288</v>
      </c>
      <c r="D63" s="20"/>
      <c r="E63" s="96"/>
      <c r="F63" s="95">
        <v>289485.92</v>
      </c>
      <c r="G63" s="20"/>
      <c r="H63" s="96"/>
      <c r="I63" s="95">
        <v>0</v>
      </c>
      <c r="J63" s="20"/>
      <c r="K63" s="96"/>
      <c r="L63" s="95">
        <v>216452.28</v>
      </c>
      <c r="M63" s="20"/>
      <c r="N63" s="96"/>
      <c r="O63" s="95">
        <v>341965.95</v>
      </c>
      <c r="P63" s="20"/>
      <c r="Q63" s="96"/>
      <c r="R63" s="95">
        <v>52069506.529999286</v>
      </c>
      <c r="S63" s="20"/>
      <c r="T63" s="96">
        <f t="shared" si="0"/>
        <v>52069506.529999286</v>
      </c>
      <c r="U63" s="221">
        <f t="shared" si="13"/>
        <v>0</v>
      </c>
      <c r="W63" s="132" t="s">
        <v>42</v>
      </c>
      <c r="X63" s="110">
        <f t="shared" si="2"/>
        <v>0</v>
      </c>
      <c r="Y63" s="111">
        <f t="shared" si="3"/>
        <v>0</v>
      </c>
      <c r="Z63" s="111">
        <f t="shared" si="4"/>
        <v>0</v>
      </c>
      <c r="AA63" s="111">
        <f t="shared" si="5"/>
        <v>0</v>
      </c>
      <c r="AB63" s="111">
        <f t="shared" si="6"/>
        <v>0</v>
      </c>
      <c r="AC63" s="123">
        <f t="shared" si="7"/>
        <v>0</v>
      </c>
    </row>
    <row r="64" spans="1:29" ht="15.75">
      <c r="A64" s="255"/>
      <c r="B64" s="133" t="s">
        <v>43</v>
      </c>
      <c r="C64" s="95">
        <v>51310012.990000211</v>
      </c>
      <c r="D64" s="20"/>
      <c r="E64" s="96"/>
      <c r="F64" s="95">
        <v>0</v>
      </c>
      <c r="G64" s="20"/>
      <c r="H64" s="96"/>
      <c r="I64" s="95">
        <v>0</v>
      </c>
      <c r="J64" s="20"/>
      <c r="K64" s="96"/>
      <c r="L64" s="95">
        <v>17927.86</v>
      </c>
      <c r="M64" s="20"/>
      <c r="N64" s="96"/>
      <c r="O64" s="95">
        <v>6214.0499999999993</v>
      </c>
      <c r="P64" s="20"/>
      <c r="Q64" s="96"/>
      <c r="R64" s="95">
        <v>50858823.830000199</v>
      </c>
      <c r="S64" s="20"/>
      <c r="T64" s="96">
        <f t="shared" si="0"/>
        <v>50858823.830000199</v>
      </c>
      <c r="U64" s="221">
        <f t="shared" si="13"/>
        <v>0</v>
      </c>
      <c r="W64" s="133" t="s">
        <v>43</v>
      </c>
      <c r="X64" s="114">
        <f t="shared" si="2"/>
        <v>0</v>
      </c>
      <c r="Y64" s="115">
        <f t="shared" si="3"/>
        <v>0</v>
      </c>
      <c r="Z64" s="115">
        <f t="shared" si="4"/>
        <v>0</v>
      </c>
      <c r="AA64" s="115">
        <f t="shared" si="5"/>
        <v>0</v>
      </c>
      <c r="AB64" s="115">
        <f t="shared" si="6"/>
        <v>0</v>
      </c>
      <c r="AC64" s="121">
        <f t="shared" si="7"/>
        <v>0</v>
      </c>
    </row>
    <row r="65" spans="1:29" ht="15.75">
      <c r="A65" s="255"/>
      <c r="B65" s="104" t="s">
        <v>44</v>
      </c>
      <c r="C65" s="95">
        <v>103457881.02999443</v>
      </c>
      <c r="D65" s="20"/>
      <c r="E65" s="96"/>
      <c r="F65" s="95">
        <v>206628.27000000002</v>
      </c>
      <c r="G65" s="20"/>
      <c r="H65" s="96"/>
      <c r="I65" s="95">
        <v>0</v>
      </c>
      <c r="J65" s="20"/>
      <c r="K65" s="96"/>
      <c r="L65" s="95">
        <v>164577.41999999998</v>
      </c>
      <c r="M65" s="20"/>
      <c r="N65" s="96"/>
      <c r="O65" s="95">
        <v>111910.2</v>
      </c>
      <c r="P65" s="20"/>
      <c r="Q65" s="96"/>
      <c r="R65" s="95">
        <v>99876044.089994431</v>
      </c>
      <c r="S65" s="20"/>
      <c r="T65" s="96">
        <f t="shared" si="0"/>
        <v>99876044.089994431</v>
      </c>
      <c r="U65" s="221">
        <f t="shared" si="13"/>
        <v>0</v>
      </c>
      <c r="W65" s="104" t="s">
        <v>44</v>
      </c>
      <c r="X65" s="114">
        <f t="shared" si="2"/>
        <v>0</v>
      </c>
      <c r="Y65" s="115">
        <f t="shared" si="3"/>
        <v>0</v>
      </c>
      <c r="Z65" s="115">
        <f t="shared" si="4"/>
        <v>0</v>
      </c>
      <c r="AA65" s="115">
        <f t="shared" si="5"/>
        <v>0</v>
      </c>
      <c r="AB65" s="115">
        <f t="shared" si="6"/>
        <v>0</v>
      </c>
      <c r="AC65" s="121">
        <f t="shared" si="7"/>
        <v>0</v>
      </c>
    </row>
    <row r="66" spans="1:29" ht="15.75">
      <c r="A66" s="255"/>
      <c r="B66" s="133" t="s">
        <v>45</v>
      </c>
      <c r="C66" s="95">
        <v>67750446.220000014</v>
      </c>
      <c r="D66" s="20"/>
      <c r="E66" s="96"/>
      <c r="F66" s="95">
        <v>366523.95</v>
      </c>
      <c r="G66" s="20"/>
      <c r="H66" s="96"/>
      <c r="I66" s="95">
        <v>3704795.1199999875</v>
      </c>
      <c r="J66" s="20"/>
      <c r="K66" s="96"/>
      <c r="L66" s="95">
        <v>32430.45</v>
      </c>
      <c r="M66" s="20"/>
      <c r="N66" s="96"/>
      <c r="O66" s="95">
        <v>34113.949999999997</v>
      </c>
      <c r="P66" s="20"/>
      <c r="Q66" s="96"/>
      <c r="R66" s="95">
        <v>69562208.329999998</v>
      </c>
      <c r="S66" s="20"/>
      <c r="T66" s="96">
        <f t="shared" si="0"/>
        <v>69562208.329999998</v>
      </c>
      <c r="U66" s="221">
        <f t="shared" si="13"/>
        <v>0</v>
      </c>
      <c r="W66" s="133" t="s">
        <v>45</v>
      </c>
      <c r="X66" s="114">
        <f t="shared" si="2"/>
        <v>0</v>
      </c>
      <c r="Y66" s="115">
        <f t="shared" si="3"/>
        <v>0</v>
      </c>
      <c r="Z66" s="115">
        <f t="shared" si="4"/>
        <v>0</v>
      </c>
      <c r="AA66" s="115">
        <f t="shared" si="5"/>
        <v>0</v>
      </c>
      <c r="AB66" s="115">
        <f t="shared" si="6"/>
        <v>0</v>
      </c>
      <c r="AC66" s="121">
        <f t="shared" si="7"/>
        <v>0</v>
      </c>
    </row>
    <row r="67" spans="1:29" ht="15.75">
      <c r="A67" s="255"/>
      <c r="B67" s="133" t="s">
        <v>46</v>
      </c>
      <c r="C67" s="95">
        <v>108833752.36999813</v>
      </c>
      <c r="D67" s="20"/>
      <c r="E67" s="96"/>
      <c r="F67" s="95">
        <v>444884.98999999993</v>
      </c>
      <c r="G67" s="20"/>
      <c r="H67" s="96"/>
      <c r="I67" s="95">
        <v>11428476.079999981</v>
      </c>
      <c r="J67" s="20"/>
      <c r="K67" s="96"/>
      <c r="L67" s="95">
        <v>141104.07</v>
      </c>
      <c r="M67" s="20"/>
      <c r="N67" s="96"/>
      <c r="O67" s="95">
        <v>30653.75</v>
      </c>
      <c r="P67" s="20"/>
      <c r="Q67" s="96"/>
      <c r="R67" s="95">
        <v>117866092.60999811</v>
      </c>
      <c r="S67" s="20"/>
      <c r="T67" s="96">
        <f t="shared" si="0"/>
        <v>117866092.60999811</v>
      </c>
      <c r="U67" s="221">
        <f t="shared" si="13"/>
        <v>0</v>
      </c>
      <c r="W67" s="133" t="s">
        <v>46</v>
      </c>
      <c r="X67" s="114">
        <f t="shared" si="2"/>
        <v>0</v>
      </c>
      <c r="Y67" s="115">
        <f t="shared" si="3"/>
        <v>0</v>
      </c>
      <c r="Z67" s="115">
        <f t="shared" si="4"/>
        <v>0</v>
      </c>
      <c r="AA67" s="115">
        <f t="shared" si="5"/>
        <v>0</v>
      </c>
      <c r="AB67" s="115">
        <f t="shared" si="6"/>
        <v>0</v>
      </c>
      <c r="AC67" s="121">
        <f t="shared" si="7"/>
        <v>0</v>
      </c>
    </row>
    <row r="68" spans="1:29" ht="15.75">
      <c r="A68" s="255"/>
      <c r="B68" s="133" t="s">
        <v>47</v>
      </c>
      <c r="C68" s="95">
        <v>30244570.120000172</v>
      </c>
      <c r="D68" s="20"/>
      <c r="E68" s="96"/>
      <c r="F68" s="95">
        <v>211632.93999999997</v>
      </c>
      <c r="G68" s="20"/>
      <c r="H68" s="96"/>
      <c r="I68" s="95">
        <v>1157423.4399999995</v>
      </c>
      <c r="J68" s="20"/>
      <c r="K68" s="96"/>
      <c r="L68" s="95">
        <v>26511.86</v>
      </c>
      <c r="M68" s="20"/>
      <c r="N68" s="96"/>
      <c r="O68" s="95">
        <v>14701.03</v>
      </c>
      <c r="P68" s="20"/>
      <c r="Q68" s="96"/>
      <c r="R68" s="95">
        <v>30306925.170000173</v>
      </c>
      <c r="S68" s="20"/>
      <c r="T68" s="96">
        <f t="shared" si="0"/>
        <v>30306925.170000173</v>
      </c>
      <c r="U68" s="221">
        <f t="shared" si="13"/>
        <v>0</v>
      </c>
      <c r="W68" s="133" t="s">
        <v>47</v>
      </c>
      <c r="X68" s="114">
        <f t="shared" si="2"/>
        <v>0</v>
      </c>
      <c r="Y68" s="115">
        <f t="shared" si="3"/>
        <v>0</v>
      </c>
      <c r="Z68" s="115">
        <f t="shared" si="4"/>
        <v>0</v>
      </c>
      <c r="AA68" s="115">
        <f t="shared" si="5"/>
        <v>0</v>
      </c>
      <c r="AB68" s="115">
        <f t="shared" si="6"/>
        <v>0</v>
      </c>
      <c r="AC68" s="121">
        <f t="shared" si="7"/>
        <v>0</v>
      </c>
    </row>
    <row r="69" spans="1:29" ht="15.75">
      <c r="A69" s="255"/>
      <c r="B69" s="133" t="s">
        <v>48</v>
      </c>
      <c r="C69" s="95">
        <v>119707649.45999862</v>
      </c>
      <c r="D69" s="20"/>
      <c r="E69" s="96"/>
      <c r="F69" s="95">
        <v>632276.28999999969</v>
      </c>
      <c r="G69" s="20"/>
      <c r="H69" s="96"/>
      <c r="I69" s="95">
        <v>0</v>
      </c>
      <c r="J69" s="20"/>
      <c r="K69" s="96"/>
      <c r="L69" s="95">
        <v>54893.270000000004</v>
      </c>
      <c r="M69" s="20"/>
      <c r="N69" s="96"/>
      <c r="O69" s="95">
        <v>68947.859999999957</v>
      </c>
      <c r="P69" s="20"/>
      <c r="Q69" s="96"/>
      <c r="R69" s="95">
        <v>116918526.59999862</v>
      </c>
      <c r="S69" s="20"/>
      <c r="T69" s="96">
        <f t="shared" si="0"/>
        <v>116918526.59999862</v>
      </c>
      <c r="U69" s="221">
        <f t="shared" si="13"/>
        <v>0</v>
      </c>
      <c r="W69" s="133" t="s">
        <v>48</v>
      </c>
      <c r="X69" s="114">
        <f t="shared" si="2"/>
        <v>0</v>
      </c>
      <c r="Y69" s="115">
        <f t="shared" si="3"/>
        <v>0</v>
      </c>
      <c r="Z69" s="115">
        <f t="shared" si="4"/>
        <v>0</v>
      </c>
      <c r="AA69" s="115">
        <f t="shared" si="5"/>
        <v>0</v>
      </c>
      <c r="AB69" s="115">
        <f t="shared" si="6"/>
        <v>0</v>
      </c>
      <c r="AC69" s="121">
        <f t="shared" si="7"/>
        <v>0</v>
      </c>
    </row>
    <row r="70" spans="1:29" ht="15.75">
      <c r="A70" s="255"/>
      <c r="B70" s="133" t="s">
        <v>49</v>
      </c>
      <c r="C70" s="95">
        <v>113833064.93999946</v>
      </c>
      <c r="D70" s="20"/>
      <c r="E70" s="96"/>
      <c r="F70" s="95">
        <v>837302.32000000007</v>
      </c>
      <c r="G70" s="20"/>
      <c r="H70" s="96"/>
      <c r="I70" s="95">
        <v>0</v>
      </c>
      <c r="J70" s="20"/>
      <c r="K70" s="96"/>
      <c r="L70" s="95">
        <v>260889.83000000002</v>
      </c>
      <c r="M70" s="20"/>
      <c r="N70" s="96"/>
      <c r="O70" s="95">
        <v>205422.42</v>
      </c>
      <c r="P70" s="20"/>
      <c r="Q70" s="96"/>
      <c r="R70" s="95">
        <v>110258542.62999947</v>
      </c>
      <c r="S70" s="20"/>
      <c r="T70" s="96">
        <f t="shared" si="0"/>
        <v>110258542.62999947</v>
      </c>
      <c r="U70" s="221">
        <f t="shared" si="13"/>
        <v>0</v>
      </c>
      <c r="W70" s="133" t="s">
        <v>49</v>
      </c>
      <c r="X70" s="114">
        <f t="shared" si="2"/>
        <v>0</v>
      </c>
      <c r="Y70" s="115">
        <f t="shared" si="3"/>
        <v>0</v>
      </c>
      <c r="Z70" s="115">
        <f t="shared" si="4"/>
        <v>0</v>
      </c>
      <c r="AA70" s="115">
        <f t="shared" si="5"/>
        <v>0</v>
      </c>
      <c r="AB70" s="115">
        <f t="shared" si="6"/>
        <v>0</v>
      </c>
      <c r="AC70" s="121">
        <f t="shared" si="7"/>
        <v>0</v>
      </c>
    </row>
    <row r="71" spans="1:29" ht="15.75">
      <c r="A71" s="256"/>
      <c r="B71" s="133" t="s">
        <v>50</v>
      </c>
      <c r="C71" s="95">
        <v>99431283.139999852</v>
      </c>
      <c r="D71" s="20"/>
      <c r="E71" s="96"/>
      <c r="F71" s="95">
        <v>536355.72</v>
      </c>
      <c r="G71" s="20"/>
      <c r="H71" s="96"/>
      <c r="I71" s="95">
        <v>0</v>
      </c>
      <c r="J71" s="20"/>
      <c r="K71" s="96"/>
      <c r="L71" s="95">
        <v>258639.82999999996</v>
      </c>
      <c r="M71" s="20"/>
      <c r="N71" s="96"/>
      <c r="O71" s="95">
        <v>59231.709999999992</v>
      </c>
      <c r="P71" s="20"/>
      <c r="Q71" s="96"/>
      <c r="R71" s="95">
        <v>97125178.139999852</v>
      </c>
      <c r="S71" s="20"/>
      <c r="T71" s="96">
        <f t="shared" si="0"/>
        <v>97125178.139999852</v>
      </c>
      <c r="U71" s="221">
        <f t="shared" si="13"/>
        <v>0</v>
      </c>
      <c r="W71" s="134" t="s">
        <v>50</v>
      </c>
      <c r="X71" s="118">
        <f t="shared" si="2"/>
        <v>0</v>
      </c>
      <c r="Y71" s="119">
        <f t="shared" si="3"/>
        <v>0</v>
      </c>
      <c r="Z71" s="119">
        <f t="shared" si="4"/>
        <v>0</v>
      </c>
      <c r="AA71" s="119">
        <f t="shared" si="5"/>
        <v>0</v>
      </c>
      <c r="AB71" s="119">
        <f t="shared" si="6"/>
        <v>0</v>
      </c>
      <c r="AC71" s="124">
        <f t="shared" si="7"/>
        <v>0</v>
      </c>
    </row>
    <row r="72" spans="1:29" ht="15.75" customHeight="1">
      <c r="A72" s="254">
        <v>42714</v>
      </c>
      <c r="B72" s="132" t="s">
        <v>42</v>
      </c>
      <c r="C72" s="92"/>
      <c r="D72" s="93"/>
      <c r="E72" s="94">
        <f t="shared" si="8"/>
        <v>0</v>
      </c>
      <c r="F72" s="92"/>
      <c r="G72" s="93"/>
      <c r="H72" s="94">
        <f t="shared" si="9"/>
        <v>0</v>
      </c>
      <c r="I72" s="92"/>
      <c r="J72" s="93"/>
      <c r="K72" s="94">
        <f t="shared" si="10"/>
        <v>0</v>
      </c>
      <c r="L72" s="92"/>
      <c r="M72" s="93"/>
      <c r="N72" s="94">
        <f t="shared" si="11"/>
        <v>0</v>
      </c>
      <c r="O72" s="92"/>
      <c r="P72" s="93"/>
      <c r="Q72" s="94">
        <f t="shared" si="12"/>
        <v>0</v>
      </c>
      <c r="R72" s="92"/>
      <c r="S72" s="93"/>
      <c r="T72" s="94">
        <f t="shared" si="0"/>
        <v>0</v>
      </c>
      <c r="U72" s="220">
        <f t="shared" si="13"/>
        <v>0</v>
      </c>
      <c r="W72" s="132" t="s">
        <v>42</v>
      </c>
      <c r="X72" s="110">
        <f t="shared" si="2"/>
        <v>0</v>
      </c>
      <c r="Y72" s="111">
        <f t="shared" si="3"/>
        <v>0</v>
      </c>
      <c r="Z72" s="111">
        <f t="shared" si="4"/>
        <v>0</v>
      </c>
      <c r="AA72" s="111">
        <f t="shared" si="5"/>
        <v>0</v>
      </c>
      <c r="AB72" s="111">
        <f t="shared" si="6"/>
        <v>0</v>
      </c>
      <c r="AC72" s="123">
        <f t="shared" si="7"/>
        <v>0</v>
      </c>
    </row>
    <row r="73" spans="1:29" ht="15.75">
      <c r="A73" s="255"/>
      <c r="B73" s="133" t="s">
        <v>43</v>
      </c>
      <c r="C73" s="95"/>
      <c r="D73" s="20"/>
      <c r="E73" s="96">
        <f t="shared" si="8"/>
        <v>0</v>
      </c>
      <c r="F73" s="95"/>
      <c r="G73" s="20"/>
      <c r="H73" s="96">
        <f t="shared" si="9"/>
        <v>0</v>
      </c>
      <c r="I73" s="95"/>
      <c r="J73" s="20"/>
      <c r="K73" s="96">
        <f t="shared" si="10"/>
        <v>0</v>
      </c>
      <c r="L73" s="95"/>
      <c r="M73" s="20"/>
      <c r="N73" s="96">
        <f t="shared" si="11"/>
        <v>0</v>
      </c>
      <c r="O73" s="95"/>
      <c r="P73" s="20"/>
      <c r="Q73" s="96">
        <f t="shared" si="12"/>
        <v>0</v>
      </c>
      <c r="R73" s="95"/>
      <c r="S73" s="20"/>
      <c r="T73" s="96">
        <f t="shared" si="0"/>
        <v>0</v>
      </c>
      <c r="U73" s="221">
        <f t="shared" si="13"/>
        <v>0</v>
      </c>
      <c r="W73" s="133" t="s">
        <v>43</v>
      </c>
      <c r="X73" s="114">
        <f t="shared" si="2"/>
        <v>0</v>
      </c>
      <c r="Y73" s="115">
        <f t="shared" si="3"/>
        <v>0</v>
      </c>
      <c r="Z73" s="115">
        <f t="shared" si="4"/>
        <v>0</v>
      </c>
      <c r="AA73" s="115">
        <f t="shared" si="5"/>
        <v>0</v>
      </c>
      <c r="AB73" s="115">
        <f t="shared" si="6"/>
        <v>0</v>
      </c>
      <c r="AC73" s="121">
        <f t="shared" si="7"/>
        <v>0</v>
      </c>
    </row>
    <row r="74" spans="1:29" ht="15.75">
      <c r="A74" s="255"/>
      <c r="B74" s="104" t="s">
        <v>44</v>
      </c>
      <c r="C74" s="95"/>
      <c r="D74" s="20"/>
      <c r="E74" s="96">
        <f t="shared" ref="E74:E137" si="14">C74-D74</f>
        <v>0</v>
      </c>
      <c r="F74" s="95"/>
      <c r="G74" s="20"/>
      <c r="H74" s="96">
        <f t="shared" ref="H74:H137" si="15">F74-G74</f>
        <v>0</v>
      </c>
      <c r="I74" s="95"/>
      <c r="J74" s="20"/>
      <c r="K74" s="96">
        <f t="shared" ref="K74:K137" si="16">I74-J74</f>
        <v>0</v>
      </c>
      <c r="L74" s="95"/>
      <c r="M74" s="20"/>
      <c r="N74" s="96">
        <f t="shared" ref="N74:N137" si="17">L74-M74</f>
        <v>0</v>
      </c>
      <c r="O74" s="95"/>
      <c r="P74" s="20"/>
      <c r="Q74" s="96">
        <f t="shared" ref="Q74:Q137" si="18">O74-P74</f>
        <v>0</v>
      </c>
      <c r="R74" s="95"/>
      <c r="S74" s="20"/>
      <c r="T74" s="96">
        <f t="shared" ref="T74:T137" si="19">R74-S74</f>
        <v>0</v>
      </c>
      <c r="U74" s="221">
        <f t="shared" si="13"/>
        <v>0</v>
      </c>
      <c r="W74" s="104" t="s">
        <v>44</v>
      </c>
      <c r="X74" s="114">
        <f t="shared" ref="X74:X137" si="20">+IF(AND(C74&lt;&gt;0,D74&lt;&gt;0,OR(E74&gt;100,E74&lt;-100)),1,0)</f>
        <v>0</v>
      </c>
      <c r="Y74" s="115">
        <f t="shared" ref="Y74:Y137" si="21">+IF(AND(F74&lt;&gt;0,G74&lt;&gt;0,OR(H74&gt;100,H74&lt;-100)),1,0)</f>
        <v>0</v>
      </c>
      <c r="Z74" s="115">
        <f t="shared" ref="Z74:Z137" si="22">+IF(AND(I74&lt;&gt;0,J74&lt;&gt;0,OR(K74&gt;100,K74&lt;-100)),1,0)</f>
        <v>0</v>
      </c>
      <c r="AA74" s="115">
        <f t="shared" ref="AA74:AA137" si="23">+IF(AND(L74&lt;&gt;0,M74&lt;&gt;0,OR(N74&gt;100,N74&lt;-100)),1,0)</f>
        <v>0</v>
      </c>
      <c r="AB74" s="115">
        <f t="shared" ref="AB74:AB137" si="24">+IF(AND(O74&lt;&gt;0,P74&lt;&gt;0,OR(Q74&gt;100,Q74&lt;-100)),1,0)</f>
        <v>0</v>
      </c>
      <c r="AC74" s="121">
        <f t="shared" ref="AC74:AC137" si="25">+IF(AND(R74&lt;&gt;0,S74&lt;&gt;0,OR(T74&gt;100,T74&lt;-100)),1,0)</f>
        <v>0</v>
      </c>
    </row>
    <row r="75" spans="1:29" ht="15.75">
      <c r="A75" s="255"/>
      <c r="B75" s="133" t="s">
        <v>45</v>
      </c>
      <c r="C75" s="95">
        <v>69562208.329999998</v>
      </c>
      <c r="D75" s="20"/>
      <c r="E75" s="96">
        <f t="shared" si="14"/>
        <v>69562208.329999998</v>
      </c>
      <c r="F75" s="95">
        <v>0</v>
      </c>
      <c r="G75" s="20"/>
      <c r="H75" s="96">
        <f t="shared" si="15"/>
        <v>0</v>
      </c>
      <c r="I75" s="95">
        <v>0</v>
      </c>
      <c r="J75" s="20"/>
      <c r="K75" s="96">
        <f t="shared" si="16"/>
        <v>0</v>
      </c>
      <c r="L75" s="95">
        <v>0</v>
      </c>
      <c r="M75" s="20"/>
      <c r="N75" s="96">
        <f t="shared" si="17"/>
        <v>0</v>
      </c>
      <c r="O75" s="95">
        <v>0</v>
      </c>
      <c r="P75" s="20"/>
      <c r="Q75" s="96">
        <f t="shared" si="18"/>
        <v>0</v>
      </c>
      <c r="R75" s="95">
        <v>67732997.290000007</v>
      </c>
      <c r="S75" s="20"/>
      <c r="T75" s="96">
        <f t="shared" si="19"/>
        <v>67732997.290000007</v>
      </c>
      <c r="U75" s="221">
        <f t="shared" si="13"/>
        <v>0</v>
      </c>
      <c r="W75" s="133" t="s">
        <v>45</v>
      </c>
      <c r="X75" s="114">
        <f t="shared" si="20"/>
        <v>0</v>
      </c>
      <c r="Y75" s="115">
        <f t="shared" si="21"/>
        <v>0</v>
      </c>
      <c r="Z75" s="115">
        <f t="shared" si="22"/>
        <v>0</v>
      </c>
      <c r="AA75" s="115">
        <f t="shared" si="23"/>
        <v>0</v>
      </c>
      <c r="AB75" s="115">
        <f t="shared" si="24"/>
        <v>0</v>
      </c>
      <c r="AC75" s="121">
        <f t="shared" si="25"/>
        <v>0</v>
      </c>
    </row>
    <row r="76" spans="1:29" ht="15.75">
      <c r="A76" s="255"/>
      <c r="B76" s="133" t="s">
        <v>46</v>
      </c>
      <c r="C76" s="95"/>
      <c r="D76" s="20"/>
      <c r="E76" s="96">
        <f t="shared" si="14"/>
        <v>0</v>
      </c>
      <c r="F76" s="95"/>
      <c r="G76" s="20"/>
      <c r="H76" s="96">
        <f t="shared" si="15"/>
        <v>0</v>
      </c>
      <c r="I76" s="95"/>
      <c r="J76" s="20"/>
      <c r="K76" s="96">
        <f t="shared" si="16"/>
        <v>0</v>
      </c>
      <c r="L76" s="95"/>
      <c r="M76" s="20"/>
      <c r="N76" s="96">
        <f t="shared" si="17"/>
        <v>0</v>
      </c>
      <c r="O76" s="95"/>
      <c r="P76" s="20"/>
      <c r="Q76" s="96">
        <f t="shared" si="18"/>
        <v>0</v>
      </c>
      <c r="R76" s="95"/>
      <c r="S76" s="20"/>
      <c r="T76" s="96">
        <f t="shared" si="19"/>
        <v>0</v>
      </c>
      <c r="U76" s="221">
        <f t="shared" si="13"/>
        <v>0</v>
      </c>
      <c r="W76" s="133" t="s">
        <v>46</v>
      </c>
      <c r="X76" s="114">
        <f t="shared" si="20"/>
        <v>0</v>
      </c>
      <c r="Y76" s="115">
        <f t="shared" si="21"/>
        <v>0</v>
      </c>
      <c r="Z76" s="115">
        <f t="shared" si="22"/>
        <v>0</v>
      </c>
      <c r="AA76" s="115">
        <f t="shared" si="23"/>
        <v>0</v>
      </c>
      <c r="AB76" s="115">
        <f t="shared" si="24"/>
        <v>0</v>
      </c>
      <c r="AC76" s="121">
        <f t="shared" si="25"/>
        <v>0</v>
      </c>
    </row>
    <row r="77" spans="1:29" ht="15.75">
      <c r="A77" s="255"/>
      <c r="B77" s="133" t="s">
        <v>47</v>
      </c>
      <c r="C77" s="95"/>
      <c r="D77" s="20"/>
      <c r="E77" s="96">
        <f t="shared" si="14"/>
        <v>0</v>
      </c>
      <c r="F77" s="95"/>
      <c r="G77" s="20"/>
      <c r="H77" s="96">
        <f t="shared" si="15"/>
        <v>0</v>
      </c>
      <c r="I77" s="95"/>
      <c r="J77" s="20"/>
      <c r="K77" s="96">
        <f t="shared" si="16"/>
        <v>0</v>
      </c>
      <c r="L77" s="95"/>
      <c r="M77" s="20"/>
      <c r="N77" s="96">
        <f t="shared" si="17"/>
        <v>0</v>
      </c>
      <c r="O77" s="95"/>
      <c r="P77" s="20"/>
      <c r="Q77" s="96">
        <f t="shared" si="18"/>
        <v>0</v>
      </c>
      <c r="R77" s="95"/>
      <c r="S77" s="20"/>
      <c r="T77" s="96">
        <f t="shared" si="19"/>
        <v>0</v>
      </c>
      <c r="U77" s="221">
        <f t="shared" si="13"/>
        <v>0</v>
      </c>
      <c r="W77" s="133" t="s">
        <v>47</v>
      </c>
      <c r="X77" s="114">
        <f t="shared" si="20"/>
        <v>0</v>
      </c>
      <c r="Y77" s="115">
        <f t="shared" si="21"/>
        <v>0</v>
      </c>
      <c r="Z77" s="115">
        <f t="shared" si="22"/>
        <v>0</v>
      </c>
      <c r="AA77" s="115">
        <f t="shared" si="23"/>
        <v>0</v>
      </c>
      <c r="AB77" s="115">
        <f t="shared" si="24"/>
        <v>0</v>
      </c>
      <c r="AC77" s="121">
        <f t="shared" si="25"/>
        <v>0</v>
      </c>
    </row>
    <row r="78" spans="1:29" ht="15.75">
      <c r="A78" s="255"/>
      <c r="B78" s="133" t="s">
        <v>48</v>
      </c>
      <c r="C78" s="95">
        <v>116918526.59999862</v>
      </c>
      <c r="D78" s="20"/>
      <c r="E78" s="96"/>
      <c r="F78" s="95">
        <v>474172.65</v>
      </c>
      <c r="G78" s="20"/>
      <c r="H78" s="96"/>
      <c r="I78" s="95">
        <v>7200024.3099999949</v>
      </c>
      <c r="J78" s="20"/>
      <c r="K78" s="96"/>
      <c r="L78" s="95">
        <v>93982.02</v>
      </c>
      <c r="M78" s="20"/>
      <c r="N78" s="96"/>
      <c r="O78" s="95">
        <v>82092.75</v>
      </c>
      <c r="P78" s="20"/>
      <c r="Q78" s="96"/>
      <c r="R78" s="95">
        <v>119370310.03999864</v>
      </c>
      <c r="S78" s="20"/>
      <c r="T78" s="96">
        <f t="shared" si="19"/>
        <v>119370310.03999864</v>
      </c>
      <c r="U78" s="221">
        <f t="shared" si="13"/>
        <v>0</v>
      </c>
      <c r="W78" s="133" t="s">
        <v>48</v>
      </c>
      <c r="X78" s="114">
        <f t="shared" si="20"/>
        <v>0</v>
      </c>
      <c r="Y78" s="115">
        <f t="shared" si="21"/>
        <v>0</v>
      </c>
      <c r="Z78" s="115">
        <f t="shared" si="22"/>
        <v>0</v>
      </c>
      <c r="AA78" s="115">
        <f t="shared" si="23"/>
        <v>0</v>
      </c>
      <c r="AB78" s="115">
        <f t="shared" si="24"/>
        <v>0</v>
      </c>
      <c r="AC78" s="121">
        <f t="shared" si="25"/>
        <v>0</v>
      </c>
    </row>
    <row r="79" spans="1:29" ht="15.75">
      <c r="A79" s="255"/>
      <c r="B79" s="133" t="s">
        <v>49</v>
      </c>
      <c r="C79" s="95">
        <v>110258542.62999947</v>
      </c>
      <c r="D79" s="20"/>
      <c r="E79" s="96"/>
      <c r="F79" s="95">
        <v>319727.43999999994</v>
      </c>
      <c r="G79" s="20"/>
      <c r="H79" s="96"/>
      <c r="I79" s="95">
        <v>0</v>
      </c>
      <c r="J79" s="20"/>
      <c r="K79" s="96"/>
      <c r="L79" s="95">
        <v>0</v>
      </c>
      <c r="M79" s="20"/>
      <c r="N79" s="96"/>
      <c r="O79" s="95">
        <v>0</v>
      </c>
      <c r="P79" s="20"/>
      <c r="Q79" s="96"/>
      <c r="R79" s="95">
        <v>105797371.13999946</v>
      </c>
      <c r="S79" s="20"/>
      <c r="T79" s="96">
        <f t="shared" si="19"/>
        <v>105797371.13999946</v>
      </c>
      <c r="U79" s="221">
        <f t="shared" si="13"/>
        <v>0</v>
      </c>
      <c r="W79" s="133" t="s">
        <v>49</v>
      </c>
      <c r="X79" s="114">
        <f t="shared" si="20"/>
        <v>0</v>
      </c>
      <c r="Y79" s="115">
        <f t="shared" si="21"/>
        <v>0</v>
      </c>
      <c r="Z79" s="115">
        <f t="shared" si="22"/>
        <v>0</v>
      </c>
      <c r="AA79" s="115">
        <f t="shared" si="23"/>
        <v>0</v>
      </c>
      <c r="AB79" s="115">
        <f t="shared" si="24"/>
        <v>0</v>
      </c>
      <c r="AC79" s="121">
        <f t="shared" si="25"/>
        <v>0</v>
      </c>
    </row>
    <row r="80" spans="1:29" ht="15.75">
      <c r="A80" s="256"/>
      <c r="B80" s="134" t="s">
        <v>50</v>
      </c>
      <c r="C80" s="97">
        <v>97125178.139999852</v>
      </c>
      <c r="D80" s="98"/>
      <c r="E80" s="99"/>
      <c r="F80" s="97">
        <v>537039.31000000006</v>
      </c>
      <c r="G80" s="98"/>
      <c r="H80" s="99"/>
      <c r="I80" s="97">
        <v>0</v>
      </c>
      <c r="J80" s="98"/>
      <c r="K80" s="99"/>
      <c r="L80" s="97">
        <v>0</v>
      </c>
      <c r="M80" s="98"/>
      <c r="N80" s="99"/>
      <c r="O80" s="97">
        <v>0</v>
      </c>
      <c r="P80" s="98"/>
      <c r="Q80" s="99"/>
      <c r="R80" s="97">
        <v>95563998.379999846</v>
      </c>
      <c r="S80" s="98"/>
      <c r="T80" s="99">
        <f t="shared" si="19"/>
        <v>95563998.379999846</v>
      </c>
      <c r="U80" s="222">
        <f t="shared" si="13"/>
        <v>0</v>
      </c>
      <c r="W80" s="134" t="s">
        <v>50</v>
      </c>
      <c r="X80" s="118">
        <f t="shared" si="20"/>
        <v>0</v>
      </c>
      <c r="Y80" s="119">
        <f t="shared" si="21"/>
        <v>0</v>
      </c>
      <c r="Z80" s="119">
        <f t="shared" si="22"/>
        <v>0</v>
      </c>
      <c r="AA80" s="119">
        <f t="shared" si="23"/>
        <v>0</v>
      </c>
      <c r="AB80" s="119">
        <f t="shared" si="24"/>
        <v>0</v>
      </c>
      <c r="AC80" s="124">
        <f t="shared" si="25"/>
        <v>0</v>
      </c>
    </row>
    <row r="81" spans="1:29" ht="15.75" customHeight="1">
      <c r="A81" s="254">
        <v>42715</v>
      </c>
      <c r="B81" s="132" t="s">
        <v>42</v>
      </c>
      <c r="C81" s="92">
        <v>52069506.529999286</v>
      </c>
      <c r="D81" s="224"/>
      <c r="E81" s="94"/>
      <c r="F81" s="92">
        <v>743014.79</v>
      </c>
      <c r="G81" s="93"/>
      <c r="H81" s="94"/>
      <c r="I81" s="92">
        <v>0</v>
      </c>
      <c r="J81" s="93"/>
      <c r="K81" s="94"/>
      <c r="L81" s="92">
        <v>22500</v>
      </c>
      <c r="M81" s="93"/>
      <c r="N81" s="94"/>
      <c r="O81" s="92">
        <v>0</v>
      </c>
      <c r="P81" s="101"/>
      <c r="Q81" s="94"/>
      <c r="R81" s="92">
        <v>49905011.299999289</v>
      </c>
      <c r="S81" s="93"/>
      <c r="T81" s="94">
        <f t="shared" si="19"/>
        <v>49905011.299999289</v>
      </c>
      <c r="U81" s="220">
        <f t="shared" si="13"/>
        <v>0</v>
      </c>
      <c r="W81" s="132" t="s">
        <v>42</v>
      </c>
      <c r="X81" s="110">
        <f t="shared" si="20"/>
        <v>0</v>
      </c>
      <c r="Y81" s="111">
        <f t="shared" si="21"/>
        <v>0</v>
      </c>
      <c r="Z81" s="111">
        <f t="shared" si="22"/>
        <v>0</v>
      </c>
      <c r="AA81" s="111">
        <f t="shared" si="23"/>
        <v>0</v>
      </c>
      <c r="AB81" s="111">
        <f t="shared" si="24"/>
        <v>0</v>
      </c>
      <c r="AC81" s="123">
        <f t="shared" si="25"/>
        <v>0</v>
      </c>
    </row>
    <row r="82" spans="1:29" ht="15.75">
      <c r="A82" s="255"/>
      <c r="B82" s="133" t="s">
        <v>43</v>
      </c>
      <c r="C82" s="95">
        <v>50858823.830000199</v>
      </c>
      <c r="D82" s="225"/>
      <c r="E82" s="96"/>
      <c r="F82" s="95">
        <v>54611.25</v>
      </c>
      <c r="G82" s="20"/>
      <c r="H82" s="96"/>
      <c r="I82" s="95">
        <v>3153726.8199999994</v>
      </c>
      <c r="J82" s="20"/>
      <c r="K82" s="96"/>
      <c r="L82" s="95">
        <v>154608.91999999998</v>
      </c>
      <c r="M82" s="20"/>
      <c r="N82" s="96"/>
      <c r="O82" s="95">
        <v>110603.40999999999</v>
      </c>
      <c r="P82" s="6"/>
      <c r="Q82" s="96"/>
      <c r="R82" s="95">
        <v>52979878.190000199</v>
      </c>
      <c r="S82" s="20"/>
      <c r="T82" s="96">
        <f t="shared" si="19"/>
        <v>52979878.190000199</v>
      </c>
      <c r="U82" s="221">
        <f t="shared" si="13"/>
        <v>0</v>
      </c>
      <c r="W82" s="133" t="s">
        <v>43</v>
      </c>
      <c r="X82" s="114">
        <f t="shared" si="20"/>
        <v>0</v>
      </c>
      <c r="Y82" s="115">
        <f t="shared" si="21"/>
        <v>0</v>
      </c>
      <c r="Z82" s="115">
        <f t="shared" si="22"/>
        <v>0</v>
      </c>
      <c r="AA82" s="115">
        <f t="shared" si="23"/>
        <v>0</v>
      </c>
      <c r="AB82" s="115">
        <f t="shared" si="24"/>
        <v>0</v>
      </c>
      <c r="AC82" s="121">
        <f t="shared" si="25"/>
        <v>0</v>
      </c>
    </row>
    <row r="83" spans="1:29" ht="15.75">
      <c r="A83" s="255"/>
      <c r="B83" s="104" t="s">
        <v>44</v>
      </c>
      <c r="C83" s="95">
        <v>99876044.089994431</v>
      </c>
      <c r="D83" s="225"/>
      <c r="E83" s="96"/>
      <c r="F83" s="95">
        <v>612222.30999999994</v>
      </c>
      <c r="G83" s="20"/>
      <c r="H83" s="96"/>
      <c r="I83" s="95">
        <v>0</v>
      </c>
      <c r="J83" s="20"/>
      <c r="K83" s="96"/>
      <c r="L83" s="95">
        <v>258065.39</v>
      </c>
      <c r="M83" s="20"/>
      <c r="N83" s="96"/>
      <c r="O83" s="95">
        <v>1036.3800000000001</v>
      </c>
      <c r="P83" s="6"/>
      <c r="Q83" s="96"/>
      <c r="R83" s="95">
        <v>94974507.389994428</v>
      </c>
      <c r="S83" s="20"/>
      <c r="T83" s="96">
        <f t="shared" si="19"/>
        <v>94974507.389994428</v>
      </c>
      <c r="U83" s="221">
        <f t="shared" ref="U83:U146" si="26">IF(D83=0,0,1)</f>
        <v>0</v>
      </c>
      <c r="W83" s="104" t="s">
        <v>44</v>
      </c>
      <c r="X83" s="114">
        <f t="shared" si="20"/>
        <v>0</v>
      </c>
      <c r="Y83" s="115">
        <f t="shared" si="21"/>
        <v>0</v>
      </c>
      <c r="Z83" s="115">
        <f t="shared" si="22"/>
        <v>0</v>
      </c>
      <c r="AA83" s="115">
        <f t="shared" si="23"/>
        <v>0</v>
      </c>
      <c r="AB83" s="115">
        <f t="shared" si="24"/>
        <v>0</v>
      </c>
      <c r="AC83" s="121">
        <f t="shared" si="25"/>
        <v>0</v>
      </c>
    </row>
    <row r="84" spans="1:29" ht="15.75">
      <c r="A84" s="255"/>
      <c r="B84" s="133" t="s">
        <v>45</v>
      </c>
      <c r="C84" s="95">
        <v>67732997.290000007</v>
      </c>
      <c r="D84" s="225"/>
      <c r="E84" s="96"/>
      <c r="F84" s="95">
        <v>1198367.7900000005</v>
      </c>
      <c r="G84" s="20"/>
      <c r="H84" s="96"/>
      <c r="I84" s="95">
        <v>0</v>
      </c>
      <c r="J84" s="20"/>
      <c r="K84" s="96"/>
      <c r="L84" s="95">
        <v>144550.46</v>
      </c>
      <c r="M84" s="20"/>
      <c r="N84" s="96"/>
      <c r="O84" s="95">
        <v>103397.67999999998</v>
      </c>
      <c r="P84" s="6"/>
      <c r="Q84" s="96"/>
      <c r="R84" s="95">
        <v>64990756.100000001</v>
      </c>
      <c r="S84" s="20"/>
      <c r="T84" s="96">
        <f t="shared" si="19"/>
        <v>64990756.100000001</v>
      </c>
      <c r="U84" s="221">
        <f t="shared" si="26"/>
        <v>0</v>
      </c>
      <c r="W84" s="133" t="s">
        <v>45</v>
      </c>
      <c r="X84" s="114">
        <f t="shared" si="20"/>
        <v>0</v>
      </c>
      <c r="Y84" s="115">
        <f t="shared" si="21"/>
        <v>0</v>
      </c>
      <c r="Z84" s="115">
        <f t="shared" si="22"/>
        <v>0</v>
      </c>
      <c r="AA84" s="115">
        <f t="shared" si="23"/>
        <v>0</v>
      </c>
      <c r="AB84" s="115">
        <f t="shared" si="24"/>
        <v>0</v>
      </c>
      <c r="AC84" s="121">
        <f t="shared" si="25"/>
        <v>0</v>
      </c>
    </row>
    <row r="85" spans="1:29" ht="15.75">
      <c r="A85" s="255"/>
      <c r="B85" s="133" t="s">
        <v>46</v>
      </c>
      <c r="C85" s="95">
        <v>117866092.60999811</v>
      </c>
      <c r="D85" s="225"/>
      <c r="E85" s="96"/>
      <c r="F85" s="95">
        <v>876676.52999999991</v>
      </c>
      <c r="G85" s="20"/>
      <c r="H85" s="96"/>
      <c r="I85" s="95">
        <v>0</v>
      </c>
      <c r="J85" s="20"/>
      <c r="K85" s="96"/>
      <c r="L85" s="95">
        <v>234636.57</v>
      </c>
      <c r="M85" s="20"/>
      <c r="N85" s="96"/>
      <c r="O85" s="95">
        <v>94948.81</v>
      </c>
      <c r="P85" s="6"/>
      <c r="Q85" s="96"/>
      <c r="R85" s="95">
        <v>112953013.05999811</v>
      </c>
      <c r="S85" s="20"/>
      <c r="T85" s="96">
        <f t="shared" si="19"/>
        <v>112953013.05999811</v>
      </c>
      <c r="U85" s="221">
        <f t="shared" si="26"/>
        <v>0</v>
      </c>
      <c r="W85" s="133" t="s">
        <v>46</v>
      </c>
      <c r="X85" s="114">
        <f t="shared" si="20"/>
        <v>0</v>
      </c>
      <c r="Y85" s="115">
        <f t="shared" si="21"/>
        <v>0</v>
      </c>
      <c r="Z85" s="115">
        <f t="shared" si="22"/>
        <v>0</v>
      </c>
      <c r="AA85" s="115">
        <f t="shared" si="23"/>
        <v>0</v>
      </c>
      <c r="AB85" s="115">
        <f t="shared" si="24"/>
        <v>0</v>
      </c>
      <c r="AC85" s="121">
        <f t="shared" si="25"/>
        <v>0</v>
      </c>
    </row>
    <row r="86" spans="1:29" ht="15.75">
      <c r="A86" s="255"/>
      <c r="B86" s="133" t="s">
        <v>47</v>
      </c>
      <c r="C86" s="95">
        <v>30306925.170000173</v>
      </c>
      <c r="D86" s="225"/>
      <c r="E86" s="96"/>
      <c r="F86" s="95">
        <v>454432.63</v>
      </c>
      <c r="G86" s="20"/>
      <c r="H86" s="96"/>
      <c r="I86" s="95">
        <v>0</v>
      </c>
      <c r="J86" s="20"/>
      <c r="K86" s="96"/>
      <c r="L86" s="95">
        <v>37242.83</v>
      </c>
      <c r="M86" s="20"/>
      <c r="N86" s="96"/>
      <c r="O86" s="95">
        <v>13268.41</v>
      </c>
      <c r="P86" s="6"/>
      <c r="Q86" s="96"/>
      <c r="R86" s="95">
        <v>28854016.570000172</v>
      </c>
      <c r="S86" s="20"/>
      <c r="T86" s="96">
        <f t="shared" si="19"/>
        <v>28854016.570000172</v>
      </c>
      <c r="U86" s="221">
        <f t="shared" si="26"/>
        <v>0</v>
      </c>
      <c r="W86" s="133" t="s">
        <v>47</v>
      </c>
      <c r="X86" s="114">
        <f t="shared" si="20"/>
        <v>0</v>
      </c>
      <c r="Y86" s="115">
        <f t="shared" si="21"/>
        <v>0</v>
      </c>
      <c r="Z86" s="115">
        <f t="shared" si="22"/>
        <v>0</v>
      </c>
      <c r="AA86" s="115">
        <f t="shared" si="23"/>
        <v>0</v>
      </c>
      <c r="AB86" s="115">
        <f t="shared" si="24"/>
        <v>0</v>
      </c>
      <c r="AC86" s="121">
        <f t="shared" si="25"/>
        <v>0</v>
      </c>
    </row>
    <row r="87" spans="1:29" ht="15.75">
      <c r="A87" s="255"/>
      <c r="B87" s="133" t="s">
        <v>48</v>
      </c>
      <c r="C87" s="95">
        <v>119370310.03999864</v>
      </c>
      <c r="D87" s="225"/>
      <c r="E87" s="96"/>
      <c r="F87" s="95">
        <v>1061697.6500000004</v>
      </c>
      <c r="G87" s="20"/>
      <c r="H87" s="96"/>
      <c r="I87" s="95">
        <v>0</v>
      </c>
      <c r="J87" s="20"/>
      <c r="K87" s="96"/>
      <c r="L87" s="95">
        <v>41237.86</v>
      </c>
      <c r="M87" s="20"/>
      <c r="N87" s="96"/>
      <c r="O87" s="95">
        <v>26239.31</v>
      </c>
      <c r="P87" s="6"/>
      <c r="Q87" s="96"/>
      <c r="R87" s="95">
        <v>115624122.64999864</v>
      </c>
      <c r="S87" s="20"/>
      <c r="T87" s="96">
        <f t="shared" si="19"/>
        <v>115624122.64999864</v>
      </c>
      <c r="U87" s="221">
        <f t="shared" si="26"/>
        <v>0</v>
      </c>
      <c r="W87" s="133" t="s">
        <v>48</v>
      </c>
      <c r="X87" s="114">
        <f t="shared" si="20"/>
        <v>0</v>
      </c>
      <c r="Y87" s="115">
        <f t="shared" si="21"/>
        <v>0</v>
      </c>
      <c r="Z87" s="115">
        <f t="shared" si="22"/>
        <v>0</v>
      </c>
      <c r="AA87" s="115">
        <f t="shared" si="23"/>
        <v>0</v>
      </c>
      <c r="AB87" s="115">
        <f t="shared" si="24"/>
        <v>0</v>
      </c>
      <c r="AC87" s="121">
        <f t="shared" si="25"/>
        <v>0</v>
      </c>
    </row>
    <row r="88" spans="1:29" ht="15.75">
      <c r="A88" s="255"/>
      <c r="B88" s="133" t="s">
        <v>49</v>
      </c>
      <c r="C88" s="95">
        <v>105797371.13999946</v>
      </c>
      <c r="D88" s="225"/>
      <c r="E88" s="96"/>
      <c r="F88" s="95">
        <v>753191.7200000002</v>
      </c>
      <c r="G88" s="20"/>
      <c r="H88" s="96"/>
      <c r="I88" s="95">
        <v>0</v>
      </c>
      <c r="J88" s="20"/>
      <c r="K88" s="96"/>
      <c r="L88" s="95">
        <v>151520.88</v>
      </c>
      <c r="M88" s="20"/>
      <c r="N88" s="96"/>
      <c r="O88" s="95">
        <v>105094.03</v>
      </c>
      <c r="P88" s="6"/>
      <c r="Q88" s="96"/>
      <c r="R88" s="95">
        <v>101611651.80999948</v>
      </c>
      <c r="S88" s="20"/>
      <c r="T88" s="96">
        <f t="shared" si="19"/>
        <v>101611651.80999948</v>
      </c>
      <c r="U88" s="221">
        <f t="shared" si="26"/>
        <v>0</v>
      </c>
      <c r="W88" s="133" t="s">
        <v>49</v>
      </c>
      <c r="X88" s="114">
        <f t="shared" si="20"/>
        <v>0</v>
      </c>
      <c r="Y88" s="115">
        <f t="shared" si="21"/>
        <v>0</v>
      </c>
      <c r="Z88" s="115">
        <f t="shared" si="22"/>
        <v>0</v>
      </c>
      <c r="AA88" s="115">
        <f t="shared" si="23"/>
        <v>0</v>
      </c>
      <c r="AB88" s="115">
        <f t="shared" si="24"/>
        <v>0</v>
      </c>
      <c r="AC88" s="121">
        <f t="shared" si="25"/>
        <v>0</v>
      </c>
    </row>
    <row r="89" spans="1:29" ht="15.75">
      <c r="A89" s="256"/>
      <c r="B89" s="134" t="s">
        <v>50</v>
      </c>
      <c r="C89" s="97">
        <v>95563998.379999846</v>
      </c>
      <c r="D89" s="226"/>
      <c r="E89" s="99"/>
      <c r="F89" s="97">
        <v>870354.83000000066</v>
      </c>
      <c r="G89" s="98"/>
      <c r="H89" s="99"/>
      <c r="I89" s="97">
        <v>0</v>
      </c>
      <c r="J89" s="98"/>
      <c r="K89" s="99"/>
      <c r="L89" s="97">
        <v>578862.20000000007</v>
      </c>
      <c r="M89" s="98"/>
      <c r="N89" s="99"/>
      <c r="O89" s="97">
        <v>459508.68</v>
      </c>
      <c r="P89" s="103"/>
      <c r="Q89" s="99"/>
      <c r="R89" s="97">
        <v>93069372.659999847</v>
      </c>
      <c r="S89" s="98"/>
      <c r="T89" s="99">
        <f t="shared" si="19"/>
        <v>93069372.659999847</v>
      </c>
      <c r="U89" s="222">
        <f t="shared" si="26"/>
        <v>0</v>
      </c>
      <c r="W89" s="134" t="s">
        <v>50</v>
      </c>
      <c r="X89" s="118">
        <f t="shared" si="20"/>
        <v>0</v>
      </c>
      <c r="Y89" s="119">
        <f t="shared" si="21"/>
        <v>0</v>
      </c>
      <c r="Z89" s="119">
        <f t="shared" si="22"/>
        <v>0</v>
      </c>
      <c r="AA89" s="119">
        <f t="shared" si="23"/>
        <v>0</v>
      </c>
      <c r="AB89" s="119">
        <f t="shared" si="24"/>
        <v>0</v>
      </c>
      <c r="AC89" s="124">
        <f t="shared" si="25"/>
        <v>0</v>
      </c>
    </row>
    <row r="90" spans="1:29" ht="15.75" customHeight="1">
      <c r="A90" s="254">
        <v>42717</v>
      </c>
      <c r="B90" s="133" t="s">
        <v>42</v>
      </c>
      <c r="C90" s="135">
        <v>49905011.299999289</v>
      </c>
      <c r="D90" s="20"/>
      <c r="E90" s="96"/>
      <c r="F90" s="135">
        <v>288745.97000000003</v>
      </c>
      <c r="G90" s="20"/>
      <c r="H90" s="96"/>
      <c r="I90" s="135">
        <v>4009943.0099999928</v>
      </c>
      <c r="J90" s="131"/>
      <c r="K90" s="96"/>
      <c r="L90" s="135">
        <v>117654.35999999999</v>
      </c>
      <c r="M90" s="131"/>
      <c r="N90" s="96"/>
      <c r="O90" s="135">
        <v>352227.01</v>
      </c>
      <c r="P90" s="20"/>
      <c r="Q90" s="96"/>
      <c r="R90" s="135">
        <v>51787380.589999288</v>
      </c>
      <c r="S90" s="20"/>
      <c r="T90" s="96">
        <f t="shared" si="19"/>
        <v>51787380.589999288</v>
      </c>
      <c r="U90" s="221">
        <f t="shared" si="26"/>
        <v>0</v>
      </c>
      <c r="W90" s="132" t="s">
        <v>42</v>
      </c>
      <c r="X90" s="110">
        <f t="shared" si="20"/>
        <v>0</v>
      </c>
      <c r="Y90" s="111">
        <f t="shared" si="21"/>
        <v>0</v>
      </c>
      <c r="Z90" s="111">
        <f t="shared" si="22"/>
        <v>0</v>
      </c>
      <c r="AA90" s="111">
        <f t="shared" si="23"/>
        <v>0</v>
      </c>
      <c r="AB90" s="111">
        <f t="shared" si="24"/>
        <v>0</v>
      </c>
      <c r="AC90" s="123">
        <f t="shared" si="25"/>
        <v>0</v>
      </c>
    </row>
    <row r="91" spans="1:29" ht="15.75">
      <c r="A91" s="255"/>
      <c r="B91" s="133" t="s">
        <v>43</v>
      </c>
      <c r="C91" s="95">
        <v>52979878.190000199</v>
      </c>
      <c r="D91" s="20"/>
      <c r="E91" s="96"/>
      <c r="F91" s="95">
        <v>1090138.6599999999</v>
      </c>
      <c r="G91" s="20"/>
      <c r="H91" s="96"/>
      <c r="I91" s="95">
        <v>0</v>
      </c>
      <c r="J91" s="20"/>
      <c r="K91" s="96"/>
      <c r="L91" s="95">
        <v>51233.4</v>
      </c>
      <c r="M91" s="20"/>
      <c r="N91" s="96"/>
      <c r="O91" s="95">
        <v>66201.070000000007</v>
      </c>
      <c r="P91" s="20"/>
      <c r="Q91" s="96"/>
      <c r="R91" s="95">
        <v>51086592.000000201</v>
      </c>
      <c r="S91" s="20"/>
      <c r="T91" s="96">
        <f t="shared" si="19"/>
        <v>51086592.000000201</v>
      </c>
      <c r="U91" s="221">
        <f t="shared" si="26"/>
        <v>0</v>
      </c>
      <c r="W91" s="133" t="s">
        <v>43</v>
      </c>
      <c r="X91" s="114">
        <f t="shared" si="20"/>
        <v>0</v>
      </c>
      <c r="Y91" s="115">
        <f t="shared" si="21"/>
        <v>0</v>
      </c>
      <c r="Z91" s="115">
        <f t="shared" si="22"/>
        <v>0</v>
      </c>
      <c r="AA91" s="115">
        <f t="shared" si="23"/>
        <v>0</v>
      </c>
      <c r="AB91" s="115">
        <f t="shared" si="24"/>
        <v>0</v>
      </c>
      <c r="AC91" s="121">
        <f t="shared" si="25"/>
        <v>0</v>
      </c>
    </row>
    <row r="92" spans="1:29" ht="15.75">
      <c r="A92" s="255"/>
      <c r="B92" s="104" t="s">
        <v>44</v>
      </c>
      <c r="C92" s="95">
        <v>94974507.389994428</v>
      </c>
      <c r="D92" s="20"/>
      <c r="E92" s="96"/>
      <c r="F92" s="95">
        <v>178354.32999999996</v>
      </c>
      <c r="G92" s="20"/>
      <c r="H92" s="96"/>
      <c r="I92" s="95">
        <v>8389379.5800000001</v>
      </c>
      <c r="J92" s="20"/>
      <c r="K92" s="96"/>
      <c r="L92" s="95">
        <v>502734.29000000004</v>
      </c>
      <c r="M92" s="20"/>
      <c r="N92" s="96"/>
      <c r="O92" s="95">
        <v>64118.469999999994</v>
      </c>
      <c r="P92" s="20"/>
      <c r="Q92" s="96"/>
      <c r="R92" s="95">
        <v>99930832.939994439</v>
      </c>
      <c r="S92" s="20"/>
      <c r="T92" s="96">
        <f t="shared" si="19"/>
        <v>99930832.939994439</v>
      </c>
      <c r="U92" s="221">
        <f t="shared" si="26"/>
        <v>0</v>
      </c>
      <c r="W92" s="104" t="s">
        <v>44</v>
      </c>
      <c r="X92" s="114">
        <f t="shared" si="20"/>
        <v>0</v>
      </c>
      <c r="Y92" s="115">
        <f t="shared" si="21"/>
        <v>0</v>
      </c>
      <c r="Z92" s="115">
        <f t="shared" si="22"/>
        <v>0</v>
      </c>
      <c r="AA92" s="115">
        <f t="shared" si="23"/>
        <v>0</v>
      </c>
      <c r="AB92" s="115">
        <f t="shared" si="24"/>
        <v>0</v>
      </c>
      <c r="AC92" s="121">
        <f t="shared" si="25"/>
        <v>0</v>
      </c>
    </row>
    <row r="93" spans="1:29" ht="15.75">
      <c r="A93" s="255"/>
      <c r="B93" s="133" t="s">
        <v>45</v>
      </c>
      <c r="C93" s="95">
        <v>64990756.100000001</v>
      </c>
      <c r="D93" s="20"/>
      <c r="E93" s="96"/>
      <c r="F93" s="95">
        <v>728810.19000000041</v>
      </c>
      <c r="G93" s="20"/>
      <c r="H93" s="96"/>
      <c r="I93" s="95">
        <v>5334391.8999999948</v>
      </c>
      <c r="J93" s="20"/>
      <c r="K93" s="96"/>
      <c r="L93" s="95">
        <v>107103.29000000001</v>
      </c>
      <c r="M93" s="20"/>
      <c r="N93" s="96"/>
      <c r="O93" s="95">
        <v>20777.41</v>
      </c>
      <c r="P93" s="20"/>
      <c r="Q93" s="96"/>
      <c r="R93" s="95">
        <v>67886092.249999985</v>
      </c>
      <c r="S93" s="20"/>
      <c r="T93" s="96">
        <f t="shared" si="19"/>
        <v>67886092.249999985</v>
      </c>
      <c r="U93" s="221">
        <f t="shared" si="26"/>
        <v>0</v>
      </c>
      <c r="W93" s="133" t="s">
        <v>45</v>
      </c>
      <c r="X93" s="114">
        <f t="shared" si="20"/>
        <v>0</v>
      </c>
      <c r="Y93" s="115">
        <f t="shared" si="21"/>
        <v>0</v>
      </c>
      <c r="Z93" s="115">
        <f t="shared" si="22"/>
        <v>0</v>
      </c>
      <c r="AA93" s="115">
        <f t="shared" si="23"/>
        <v>0</v>
      </c>
      <c r="AB93" s="115">
        <f t="shared" si="24"/>
        <v>0</v>
      </c>
      <c r="AC93" s="121">
        <f t="shared" si="25"/>
        <v>0</v>
      </c>
    </row>
    <row r="94" spans="1:29" ht="15.75">
      <c r="A94" s="255"/>
      <c r="B94" s="133" t="s">
        <v>46</v>
      </c>
      <c r="C94" s="95">
        <v>112953013.05999811</v>
      </c>
      <c r="D94" s="20"/>
      <c r="E94" s="96"/>
      <c r="F94" s="95">
        <v>523506.77999999991</v>
      </c>
      <c r="G94" s="20"/>
      <c r="H94" s="96"/>
      <c r="I94" s="95">
        <v>3885993.4999999953</v>
      </c>
      <c r="J94" s="20"/>
      <c r="K94" s="96"/>
      <c r="L94" s="95">
        <v>276246.46000000002</v>
      </c>
      <c r="M94" s="20"/>
      <c r="N94" s="96"/>
      <c r="O94" s="95">
        <v>31327.920000000002</v>
      </c>
      <c r="P94" s="20"/>
      <c r="Q94" s="96"/>
      <c r="R94" s="95">
        <v>113724914.24999811</v>
      </c>
      <c r="S94" s="20"/>
      <c r="T94" s="96">
        <f t="shared" si="19"/>
        <v>113724914.24999811</v>
      </c>
      <c r="U94" s="221">
        <f t="shared" si="26"/>
        <v>0</v>
      </c>
      <c r="W94" s="133" t="s">
        <v>46</v>
      </c>
      <c r="X94" s="114">
        <f t="shared" si="20"/>
        <v>0</v>
      </c>
      <c r="Y94" s="115">
        <f t="shared" si="21"/>
        <v>0</v>
      </c>
      <c r="Z94" s="115">
        <f t="shared" si="22"/>
        <v>0</v>
      </c>
      <c r="AA94" s="115">
        <f t="shared" si="23"/>
        <v>0</v>
      </c>
      <c r="AB94" s="115">
        <f t="shared" si="24"/>
        <v>0</v>
      </c>
      <c r="AC94" s="121">
        <f t="shared" si="25"/>
        <v>0</v>
      </c>
    </row>
    <row r="95" spans="1:29" ht="15.75">
      <c r="A95" s="255"/>
      <c r="B95" s="133" t="s">
        <v>47</v>
      </c>
      <c r="C95" s="95">
        <v>28854016.570000172</v>
      </c>
      <c r="D95" s="20"/>
      <c r="E95" s="96"/>
      <c r="F95" s="95">
        <v>187265.74</v>
      </c>
      <c r="G95" s="20"/>
      <c r="H95" s="96"/>
      <c r="I95" s="95">
        <v>0</v>
      </c>
      <c r="J95" s="20"/>
      <c r="K95" s="96"/>
      <c r="L95" s="95">
        <v>20475</v>
      </c>
      <c r="M95" s="20"/>
      <c r="N95" s="96"/>
      <c r="O95" s="95">
        <v>0</v>
      </c>
      <c r="P95" s="20"/>
      <c r="Q95" s="96"/>
      <c r="R95" s="95">
        <v>27428705.410000172</v>
      </c>
      <c r="S95" s="20"/>
      <c r="T95" s="96">
        <f t="shared" si="19"/>
        <v>27428705.410000172</v>
      </c>
      <c r="U95" s="221">
        <f t="shared" si="26"/>
        <v>0</v>
      </c>
      <c r="W95" s="133" t="s">
        <v>47</v>
      </c>
      <c r="X95" s="114">
        <f t="shared" si="20"/>
        <v>0</v>
      </c>
      <c r="Y95" s="115">
        <f t="shared" si="21"/>
        <v>0</v>
      </c>
      <c r="Z95" s="115">
        <f t="shared" si="22"/>
        <v>0</v>
      </c>
      <c r="AA95" s="115">
        <f t="shared" si="23"/>
        <v>0</v>
      </c>
      <c r="AB95" s="115">
        <f t="shared" si="24"/>
        <v>0</v>
      </c>
      <c r="AC95" s="121">
        <f t="shared" si="25"/>
        <v>0</v>
      </c>
    </row>
    <row r="96" spans="1:29" ht="15.75">
      <c r="A96" s="255"/>
      <c r="B96" s="133" t="s">
        <v>48</v>
      </c>
      <c r="C96" s="95">
        <v>115624122.64999864</v>
      </c>
      <c r="D96" s="20"/>
      <c r="E96" s="96"/>
      <c r="F96" s="95">
        <v>448534.62</v>
      </c>
      <c r="G96" s="20"/>
      <c r="H96" s="96"/>
      <c r="I96" s="95">
        <v>3706770.529999997</v>
      </c>
      <c r="J96" s="20"/>
      <c r="K96" s="96"/>
      <c r="L96" s="95">
        <v>308731.94999999995</v>
      </c>
      <c r="M96" s="20"/>
      <c r="N96" s="96"/>
      <c r="O96" s="95">
        <v>688444.44000000029</v>
      </c>
      <c r="P96" s="20"/>
      <c r="Q96" s="96"/>
      <c r="R96" s="95">
        <v>115376140.03999864</v>
      </c>
      <c r="S96" s="20"/>
      <c r="T96" s="96">
        <f t="shared" si="19"/>
        <v>115376140.03999864</v>
      </c>
      <c r="U96" s="221">
        <f t="shared" si="26"/>
        <v>0</v>
      </c>
      <c r="W96" s="133" t="s">
        <v>48</v>
      </c>
      <c r="X96" s="114">
        <f t="shared" si="20"/>
        <v>0</v>
      </c>
      <c r="Y96" s="115">
        <f t="shared" si="21"/>
        <v>0</v>
      </c>
      <c r="Z96" s="115">
        <f t="shared" si="22"/>
        <v>0</v>
      </c>
      <c r="AA96" s="115">
        <f t="shared" si="23"/>
        <v>0</v>
      </c>
      <c r="AB96" s="115">
        <f t="shared" si="24"/>
        <v>0</v>
      </c>
      <c r="AC96" s="121">
        <f t="shared" si="25"/>
        <v>0</v>
      </c>
    </row>
    <row r="97" spans="1:29" ht="15.75">
      <c r="A97" s="255"/>
      <c r="B97" s="133" t="s">
        <v>49</v>
      </c>
      <c r="C97" s="95"/>
      <c r="D97" s="20"/>
      <c r="E97" s="96">
        <f t="shared" si="14"/>
        <v>0</v>
      </c>
      <c r="F97" s="95"/>
      <c r="G97" s="20"/>
      <c r="H97" s="96">
        <f t="shared" si="15"/>
        <v>0</v>
      </c>
      <c r="I97" s="95"/>
      <c r="J97" s="20"/>
      <c r="K97" s="96">
        <f t="shared" si="16"/>
        <v>0</v>
      </c>
      <c r="L97" s="95"/>
      <c r="M97" s="20"/>
      <c r="N97" s="96">
        <f t="shared" si="17"/>
        <v>0</v>
      </c>
      <c r="O97" s="95"/>
      <c r="P97" s="20"/>
      <c r="Q97" s="96">
        <f t="shared" si="18"/>
        <v>0</v>
      </c>
      <c r="R97" s="95"/>
      <c r="S97" s="20"/>
      <c r="T97" s="96">
        <f t="shared" si="19"/>
        <v>0</v>
      </c>
      <c r="U97" s="221">
        <f t="shared" si="26"/>
        <v>0</v>
      </c>
      <c r="W97" s="133" t="s">
        <v>49</v>
      </c>
      <c r="X97" s="114">
        <f t="shared" si="20"/>
        <v>0</v>
      </c>
      <c r="Y97" s="115">
        <f t="shared" si="21"/>
        <v>0</v>
      </c>
      <c r="Z97" s="115">
        <f t="shared" si="22"/>
        <v>0</v>
      </c>
      <c r="AA97" s="115">
        <f t="shared" si="23"/>
        <v>0</v>
      </c>
      <c r="AB97" s="115">
        <f t="shared" si="24"/>
        <v>0</v>
      </c>
      <c r="AC97" s="121">
        <f t="shared" si="25"/>
        <v>0</v>
      </c>
    </row>
    <row r="98" spans="1:29" ht="15.75">
      <c r="A98" s="256"/>
      <c r="B98" s="133" t="s">
        <v>50</v>
      </c>
      <c r="C98" s="95">
        <v>93069372.659999847</v>
      </c>
      <c r="D98" s="20"/>
      <c r="E98" s="96">
        <f t="shared" si="14"/>
        <v>93069372.659999847</v>
      </c>
      <c r="F98" s="95">
        <v>495509.57</v>
      </c>
      <c r="G98" s="20"/>
      <c r="H98" s="96">
        <f t="shared" si="15"/>
        <v>495509.57</v>
      </c>
      <c r="I98" s="95">
        <v>0</v>
      </c>
      <c r="J98" s="20"/>
      <c r="K98" s="96">
        <f t="shared" si="16"/>
        <v>0</v>
      </c>
      <c r="L98" s="95">
        <v>189827.06</v>
      </c>
      <c r="M98" s="20"/>
      <c r="N98" s="96">
        <f t="shared" si="17"/>
        <v>189827.06</v>
      </c>
      <c r="O98" s="95">
        <v>76137.45</v>
      </c>
      <c r="P98" s="20"/>
      <c r="Q98" s="96">
        <f t="shared" si="18"/>
        <v>76137.45</v>
      </c>
      <c r="R98" s="95">
        <v>89973799.139999852</v>
      </c>
      <c r="S98" s="20"/>
      <c r="T98" s="96">
        <f t="shared" si="19"/>
        <v>89973799.139999852</v>
      </c>
      <c r="U98" s="221">
        <f t="shared" si="26"/>
        <v>0</v>
      </c>
      <c r="W98" s="134" t="s">
        <v>50</v>
      </c>
      <c r="X98" s="118">
        <f t="shared" si="20"/>
        <v>0</v>
      </c>
      <c r="Y98" s="119">
        <f t="shared" si="21"/>
        <v>0</v>
      </c>
      <c r="Z98" s="119">
        <f t="shared" si="22"/>
        <v>0</v>
      </c>
      <c r="AA98" s="119">
        <f t="shared" si="23"/>
        <v>0</v>
      </c>
      <c r="AB98" s="119">
        <f t="shared" si="24"/>
        <v>0</v>
      </c>
      <c r="AC98" s="124">
        <f t="shared" si="25"/>
        <v>0</v>
      </c>
    </row>
    <row r="99" spans="1:29" ht="15.75" customHeight="1">
      <c r="A99" s="254">
        <v>42718</v>
      </c>
      <c r="B99" s="132" t="s">
        <v>42</v>
      </c>
      <c r="C99" s="92"/>
      <c r="D99" s="148"/>
      <c r="E99" s="94">
        <f t="shared" si="14"/>
        <v>0</v>
      </c>
      <c r="F99" s="92"/>
      <c r="G99" s="93"/>
      <c r="H99" s="94">
        <f t="shared" si="15"/>
        <v>0</v>
      </c>
      <c r="I99" s="92"/>
      <c r="J99" s="93"/>
      <c r="K99" s="94">
        <f t="shared" si="16"/>
        <v>0</v>
      </c>
      <c r="L99" s="92"/>
      <c r="M99" s="93"/>
      <c r="N99" s="94">
        <f t="shared" si="17"/>
        <v>0</v>
      </c>
      <c r="O99" s="92"/>
      <c r="P99" s="148"/>
      <c r="Q99" s="94">
        <f t="shared" si="18"/>
        <v>0</v>
      </c>
      <c r="R99" s="92"/>
      <c r="S99" s="93"/>
      <c r="T99" s="94">
        <f t="shared" si="19"/>
        <v>0</v>
      </c>
      <c r="U99" s="220">
        <f t="shared" si="26"/>
        <v>0</v>
      </c>
      <c r="W99" s="132" t="s">
        <v>42</v>
      </c>
      <c r="X99" s="110">
        <f t="shared" si="20"/>
        <v>0</v>
      </c>
      <c r="Y99" s="111">
        <f t="shared" si="21"/>
        <v>0</v>
      </c>
      <c r="Z99" s="111">
        <f t="shared" si="22"/>
        <v>0</v>
      </c>
      <c r="AA99" s="111">
        <f t="shared" si="23"/>
        <v>0</v>
      </c>
      <c r="AB99" s="111">
        <f t="shared" si="24"/>
        <v>0</v>
      </c>
      <c r="AC99" s="123">
        <f t="shared" si="25"/>
        <v>0</v>
      </c>
    </row>
    <row r="100" spans="1:29" ht="15.75">
      <c r="A100" s="255"/>
      <c r="B100" s="133" t="s">
        <v>43</v>
      </c>
      <c r="C100" s="95"/>
      <c r="D100" s="131"/>
      <c r="E100" s="96">
        <f t="shared" si="14"/>
        <v>0</v>
      </c>
      <c r="F100" s="95"/>
      <c r="G100" s="20"/>
      <c r="H100" s="96">
        <f t="shared" si="15"/>
        <v>0</v>
      </c>
      <c r="I100" s="95"/>
      <c r="J100" s="20"/>
      <c r="K100" s="96">
        <f t="shared" si="16"/>
        <v>0</v>
      </c>
      <c r="L100" s="95"/>
      <c r="M100" s="20"/>
      <c r="N100" s="96">
        <f t="shared" si="17"/>
        <v>0</v>
      </c>
      <c r="O100" s="95"/>
      <c r="P100" s="131"/>
      <c r="Q100" s="96">
        <f t="shared" si="18"/>
        <v>0</v>
      </c>
      <c r="R100" s="95"/>
      <c r="S100" s="20"/>
      <c r="T100" s="96">
        <f t="shared" si="19"/>
        <v>0</v>
      </c>
      <c r="U100" s="221">
        <f t="shared" si="26"/>
        <v>0</v>
      </c>
      <c r="W100" s="133" t="s">
        <v>43</v>
      </c>
      <c r="X100" s="114">
        <f t="shared" si="20"/>
        <v>0</v>
      </c>
      <c r="Y100" s="115">
        <f t="shared" si="21"/>
        <v>0</v>
      </c>
      <c r="Z100" s="115">
        <f t="shared" si="22"/>
        <v>0</v>
      </c>
      <c r="AA100" s="115">
        <f t="shared" si="23"/>
        <v>0</v>
      </c>
      <c r="AB100" s="115">
        <f t="shared" si="24"/>
        <v>0</v>
      </c>
      <c r="AC100" s="121">
        <f t="shared" si="25"/>
        <v>0</v>
      </c>
    </row>
    <row r="101" spans="1:29" ht="15.75">
      <c r="A101" s="255"/>
      <c r="B101" s="104" t="s">
        <v>44</v>
      </c>
      <c r="C101" s="95">
        <v>99930832.939994439</v>
      </c>
      <c r="D101" s="20"/>
      <c r="E101" s="96">
        <f t="shared" si="14"/>
        <v>99930832.939994439</v>
      </c>
      <c r="F101" s="95">
        <v>347122.3</v>
      </c>
      <c r="G101" s="20"/>
      <c r="H101" s="96">
        <f t="shared" si="15"/>
        <v>347122.3</v>
      </c>
      <c r="I101" s="95">
        <v>0</v>
      </c>
      <c r="J101" s="20"/>
      <c r="K101" s="96">
        <f t="shared" si="16"/>
        <v>0</v>
      </c>
      <c r="L101" s="95">
        <v>422640.61</v>
      </c>
      <c r="M101" s="20"/>
      <c r="N101" s="96">
        <f t="shared" si="17"/>
        <v>422640.61</v>
      </c>
      <c r="O101" s="95">
        <v>415244.31</v>
      </c>
      <c r="P101" s="20"/>
      <c r="Q101" s="96">
        <f t="shared" si="18"/>
        <v>415244.31</v>
      </c>
      <c r="R101" s="95">
        <v>95796121.599994436</v>
      </c>
      <c r="S101" s="20"/>
      <c r="T101" s="96">
        <f t="shared" si="19"/>
        <v>95796121.599994436</v>
      </c>
      <c r="U101" s="221">
        <f t="shared" si="26"/>
        <v>0</v>
      </c>
      <c r="W101" s="104" t="s">
        <v>44</v>
      </c>
      <c r="X101" s="114">
        <f t="shared" si="20"/>
        <v>0</v>
      </c>
      <c r="Y101" s="115">
        <f t="shared" si="21"/>
        <v>0</v>
      </c>
      <c r="Z101" s="115">
        <f t="shared" si="22"/>
        <v>0</v>
      </c>
      <c r="AA101" s="115">
        <f t="shared" si="23"/>
        <v>0</v>
      </c>
      <c r="AB101" s="115">
        <f t="shared" si="24"/>
        <v>0</v>
      </c>
      <c r="AC101" s="121">
        <f t="shared" si="25"/>
        <v>0</v>
      </c>
    </row>
    <row r="102" spans="1:29" ht="15.75">
      <c r="A102" s="255"/>
      <c r="B102" s="133" t="s">
        <v>45</v>
      </c>
      <c r="C102" s="95"/>
      <c r="D102" s="20"/>
      <c r="E102" s="96">
        <f t="shared" si="14"/>
        <v>0</v>
      </c>
      <c r="F102" s="95"/>
      <c r="G102" s="20"/>
      <c r="H102" s="96">
        <f t="shared" si="15"/>
        <v>0</v>
      </c>
      <c r="I102" s="95"/>
      <c r="J102" s="20"/>
      <c r="K102" s="96">
        <f t="shared" si="16"/>
        <v>0</v>
      </c>
      <c r="L102" s="95"/>
      <c r="M102" s="20"/>
      <c r="N102" s="96">
        <f t="shared" si="17"/>
        <v>0</v>
      </c>
      <c r="O102" s="95"/>
      <c r="P102" s="20"/>
      <c r="Q102" s="96">
        <f t="shared" si="18"/>
        <v>0</v>
      </c>
      <c r="R102" s="95"/>
      <c r="S102" s="20"/>
      <c r="T102" s="96">
        <f t="shared" si="19"/>
        <v>0</v>
      </c>
      <c r="U102" s="221">
        <f t="shared" si="26"/>
        <v>0</v>
      </c>
      <c r="W102" s="133" t="s">
        <v>45</v>
      </c>
      <c r="X102" s="114">
        <f t="shared" si="20"/>
        <v>0</v>
      </c>
      <c r="Y102" s="115">
        <f t="shared" si="21"/>
        <v>0</v>
      </c>
      <c r="Z102" s="115">
        <f t="shared" si="22"/>
        <v>0</v>
      </c>
      <c r="AA102" s="115">
        <f t="shared" si="23"/>
        <v>0</v>
      </c>
      <c r="AB102" s="115">
        <f t="shared" si="24"/>
        <v>0</v>
      </c>
      <c r="AC102" s="121">
        <f t="shared" si="25"/>
        <v>0</v>
      </c>
    </row>
    <row r="103" spans="1:29" ht="15.75">
      <c r="A103" s="255"/>
      <c r="B103" s="133" t="s">
        <v>46</v>
      </c>
      <c r="C103" s="95"/>
      <c r="D103" s="20"/>
      <c r="E103" s="96">
        <f t="shared" si="14"/>
        <v>0</v>
      </c>
      <c r="F103" s="95"/>
      <c r="G103" s="20"/>
      <c r="H103" s="96">
        <f t="shared" si="15"/>
        <v>0</v>
      </c>
      <c r="I103" s="95"/>
      <c r="J103" s="20"/>
      <c r="K103" s="96">
        <f t="shared" si="16"/>
        <v>0</v>
      </c>
      <c r="L103" s="95"/>
      <c r="M103" s="20"/>
      <c r="N103" s="96">
        <f t="shared" si="17"/>
        <v>0</v>
      </c>
      <c r="O103" s="95"/>
      <c r="P103" s="20"/>
      <c r="Q103" s="96">
        <f t="shared" si="18"/>
        <v>0</v>
      </c>
      <c r="R103" s="95"/>
      <c r="S103" s="20"/>
      <c r="T103" s="96">
        <f t="shared" si="19"/>
        <v>0</v>
      </c>
      <c r="U103" s="221">
        <f t="shared" si="26"/>
        <v>0</v>
      </c>
      <c r="W103" s="133" t="s">
        <v>46</v>
      </c>
      <c r="X103" s="114">
        <f t="shared" si="20"/>
        <v>0</v>
      </c>
      <c r="Y103" s="115">
        <f t="shared" si="21"/>
        <v>0</v>
      </c>
      <c r="Z103" s="115">
        <f t="shared" si="22"/>
        <v>0</v>
      </c>
      <c r="AA103" s="115">
        <f t="shared" si="23"/>
        <v>0</v>
      </c>
      <c r="AB103" s="115">
        <f t="shared" si="24"/>
        <v>0</v>
      </c>
      <c r="AC103" s="121">
        <f t="shared" si="25"/>
        <v>0</v>
      </c>
    </row>
    <row r="104" spans="1:29" ht="15.75">
      <c r="A104" s="255"/>
      <c r="B104" s="133" t="s">
        <v>47</v>
      </c>
      <c r="C104" s="95">
        <v>27428705.410000172</v>
      </c>
      <c r="D104" s="20"/>
      <c r="E104" s="96"/>
      <c r="F104" s="95">
        <v>312445.19</v>
      </c>
      <c r="G104" s="20"/>
      <c r="H104" s="96"/>
      <c r="I104" s="95">
        <v>3361313.1500000022</v>
      </c>
      <c r="J104" s="20"/>
      <c r="K104" s="96"/>
      <c r="L104" s="95">
        <v>106.11</v>
      </c>
      <c r="M104" s="20"/>
      <c r="N104" s="96"/>
      <c r="O104" s="95">
        <v>0</v>
      </c>
      <c r="P104" s="20"/>
      <c r="Q104" s="96"/>
      <c r="R104" s="95">
        <v>29896377.04000017</v>
      </c>
      <c r="S104" s="20"/>
      <c r="T104" s="96">
        <f t="shared" si="19"/>
        <v>29896377.04000017</v>
      </c>
      <c r="U104" s="221">
        <f t="shared" si="26"/>
        <v>0</v>
      </c>
      <c r="W104" s="133" t="s">
        <v>47</v>
      </c>
      <c r="X104" s="114">
        <f t="shared" si="20"/>
        <v>0</v>
      </c>
      <c r="Y104" s="115">
        <f t="shared" si="21"/>
        <v>0</v>
      </c>
      <c r="Z104" s="115">
        <f t="shared" si="22"/>
        <v>0</v>
      </c>
      <c r="AA104" s="115">
        <f t="shared" si="23"/>
        <v>0</v>
      </c>
      <c r="AB104" s="115">
        <f t="shared" si="24"/>
        <v>0</v>
      </c>
      <c r="AC104" s="121">
        <f t="shared" si="25"/>
        <v>0</v>
      </c>
    </row>
    <row r="105" spans="1:29" ht="15.75">
      <c r="A105" s="255"/>
      <c r="B105" s="133" t="s">
        <v>48</v>
      </c>
      <c r="C105" s="95">
        <v>115376140.03999864</v>
      </c>
      <c r="D105" s="20"/>
      <c r="E105" s="96"/>
      <c r="F105" s="95">
        <v>350760.5</v>
      </c>
      <c r="G105" s="20"/>
      <c r="H105" s="96"/>
      <c r="I105" s="95">
        <v>0</v>
      </c>
      <c r="J105" s="20"/>
      <c r="K105" s="96"/>
      <c r="L105" s="95">
        <v>354442.4</v>
      </c>
      <c r="M105" s="20"/>
      <c r="N105" s="96"/>
      <c r="O105" s="95">
        <v>222592.7</v>
      </c>
      <c r="P105" s="20"/>
      <c r="Q105" s="96"/>
      <c r="R105" s="95">
        <v>112335197.53999864</v>
      </c>
      <c r="S105" s="20"/>
      <c r="T105" s="96">
        <f t="shared" si="19"/>
        <v>112335197.53999864</v>
      </c>
      <c r="U105" s="221">
        <f t="shared" si="26"/>
        <v>0</v>
      </c>
      <c r="W105" s="133" t="s">
        <v>48</v>
      </c>
      <c r="X105" s="114">
        <f t="shared" si="20"/>
        <v>0</v>
      </c>
      <c r="Y105" s="115">
        <f t="shared" si="21"/>
        <v>0</v>
      </c>
      <c r="Z105" s="115">
        <f t="shared" si="22"/>
        <v>0</v>
      </c>
      <c r="AA105" s="115">
        <f t="shared" si="23"/>
        <v>0</v>
      </c>
      <c r="AB105" s="115">
        <f t="shared" si="24"/>
        <v>0</v>
      </c>
      <c r="AC105" s="121">
        <f t="shared" si="25"/>
        <v>0</v>
      </c>
    </row>
    <row r="106" spans="1:29" ht="15.75">
      <c r="A106" s="255"/>
      <c r="B106" s="133" t="s">
        <v>49</v>
      </c>
      <c r="C106" s="95"/>
      <c r="D106" s="20"/>
      <c r="E106" s="96">
        <f t="shared" si="14"/>
        <v>0</v>
      </c>
      <c r="F106" s="95"/>
      <c r="G106" s="20"/>
      <c r="H106" s="96">
        <f t="shared" si="15"/>
        <v>0</v>
      </c>
      <c r="I106" s="95"/>
      <c r="J106" s="20"/>
      <c r="K106" s="96">
        <f t="shared" si="16"/>
        <v>0</v>
      </c>
      <c r="L106" s="95"/>
      <c r="M106" s="20"/>
      <c r="N106" s="96">
        <f t="shared" si="17"/>
        <v>0</v>
      </c>
      <c r="O106" s="95"/>
      <c r="P106" s="20"/>
      <c r="Q106" s="96">
        <f t="shared" si="18"/>
        <v>0</v>
      </c>
      <c r="R106" s="95"/>
      <c r="S106" s="20"/>
      <c r="T106" s="96">
        <f t="shared" si="19"/>
        <v>0</v>
      </c>
      <c r="U106" s="221">
        <f t="shared" si="26"/>
        <v>0</v>
      </c>
      <c r="W106" s="133" t="s">
        <v>49</v>
      </c>
      <c r="X106" s="114">
        <f t="shared" si="20"/>
        <v>0</v>
      </c>
      <c r="Y106" s="115">
        <f t="shared" si="21"/>
        <v>0</v>
      </c>
      <c r="Z106" s="115">
        <f t="shared" si="22"/>
        <v>0</v>
      </c>
      <c r="AA106" s="115">
        <f t="shared" si="23"/>
        <v>0</v>
      </c>
      <c r="AB106" s="115">
        <f t="shared" si="24"/>
        <v>0</v>
      </c>
      <c r="AC106" s="121">
        <f t="shared" si="25"/>
        <v>0</v>
      </c>
    </row>
    <row r="107" spans="1:29" ht="15.75">
      <c r="A107" s="256"/>
      <c r="B107" s="134" t="s">
        <v>50</v>
      </c>
      <c r="C107" s="97"/>
      <c r="D107" s="98"/>
      <c r="E107" s="99">
        <f t="shared" si="14"/>
        <v>0</v>
      </c>
      <c r="F107" s="97"/>
      <c r="G107" s="98"/>
      <c r="H107" s="99">
        <f t="shared" si="15"/>
        <v>0</v>
      </c>
      <c r="I107" s="97"/>
      <c r="J107" s="98"/>
      <c r="K107" s="99">
        <f t="shared" si="16"/>
        <v>0</v>
      </c>
      <c r="L107" s="97"/>
      <c r="M107" s="98"/>
      <c r="N107" s="99">
        <f t="shared" si="17"/>
        <v>0</v>
      </c>
      <c r="O107" s="97"/>
      <c r="P107" s="98"/>
      <c r="Q107" s="99">
        <f t="shared" si="18"/>
        <v>0</v>
      </c>
      <c r="R107" s="97"/>
      <c r="S107" s="98"/>
      <c r="T107" s="99">
        <f t="shared" si="19"/>
        <v>0</v>
      </c>
      <c r="U107" s="222">
        <f t="shared" si="26"/>
        <v>0</v>
      </c>
      <c r="W107" s="134" t="s">
        <v>50</v>
      </c>
      <c r="X107" s="118">
        <f t="shared" si="20"/>
        <v>0</v>
      </c>
      <c r="Y107" s="119">
        <f t="shared" si="21"/>
        <v>0</v>
      </c>
      <c r="Z107" s="119">
        <f t="shared" si="22"/>
        <v>0</v>
      </c>
      <c r="AA107" s="119">
        <f t="shared" si="23"/>
        <v>0</v>
      </c>
      <c r="AB107" s="119">
        <f t="shared" si="24"/>
        <v>0</v>
      </c>
      <c r="AC107" s="124">
        <f t="shared" si="25"/>
        <v>0</v>
      </c>
    </row>
    <row r="108" spans="1:29" ht="15.75" customHeight="1">
      <c r="A108" s="254">
        <v>42719</v>
      </c>
      <c r="B108" s="133" t="s">
        <v>42</v>
      </c>
      <c r="C108" s="95">
        <v>51787380.589999288</v>
      </c>
      <c r="D108" s="20"/>
      <c r="E108" s="96"/>
      <c r="F108" s="95">
        <v>573195.37000000023</v>
      </c>
      <c r="G108" s="20"/>
      <c r="H108" s="96"/>
      <c r="I108" s="95">
        <v>2048674.2499999998</v>
      </c>
      <c r="J108" s="20"/>
      <c r="K108" s="96"/>
      <c r="L108" s="95">
        <v>114088.18000000001</v>
      </c>
      <c r="M108" s="20"/>
      <c r="N108" s="96"/>
      <c r="O108" s="95">
        <v>112178.22</v>
      </c>
      <c r="P108" s="20"/>
      <c r="Q108" s="96"/>
      <c r="R108" s="95">
        <v>51344963.55999928</v>
      </c>
      <c r="S108" s="131"/>
      <c r="T108" s="96">
        <f t="shared" si="19"/>
        <v>51344963.55999928</v>
      </c>
      <c r="U108" s="221">
        <f t="shared" si="26"/>
        <v>0</v>
      </c>
      <c r="W108" s="132" t="s">
        <v>42</v>
      </c>
      <c r="X108" s="110">
        <f t="shared" si="20"/>
        <v>0</v>
      </c>
      <c r="Y108" s="111">
        <f t="shared" si="21"/>
        <v>0</v>
      </c>
      <c r="Z108" s="111">
        <f t="shared" si="22"/>
        <v>0</v>
      </c>
      <c r="AA108" s="111">
        <f t="shared" si="23"/>
        <v>0</v>
      </c>
      <c r="AB108" s="111">
        <f t="shared" si="24"/>
        <v>0</v>
      </c>
      <c r="AC108" s="123">
        <f t="shared" si="25"/>
        <v>0</v>
      </c>
    </row>
    <row r="109" spans="1:29" ht="15.75">
      <c r="A109" s="255"/>
      <c r="B109" s="133" t="s">
        <v>43</v>
      </c>
      <c r="C109" s="95">
        <v>51086592.000000201</v>
      </c>
      <c r="D109" s="20"/>
      <c r="E109" s="96"/>
      <c r="F109" s="95">
        <v>407872.78999999992</v>
      </c>
      <c r="G109" s="20"/>
      <c r="H109" s="96"/>
      <c r="I109" s="95">
        <v>4467160.6199999992</v>
      </c>
      <c r="J109" s="20"/>
      <c r="K109" s="96"/>
      <c r="L109" s="95">
        <v>161411.35999999999</v>
      </c>
      <c r="M109" s="20"/>
      <c r="N109" s="96"/>
      <c r="O109" s="95">
        <v>162774.33000000002</v>
      </c>
      <c r="P109" s="20"/>
      <c r="Q109" s="96"/>
      <c r="R109" s="95">
        <v>54048413.9700002</v>
      </c>
      <c r="S109" s="20"/>
      <c r="T109" s="96">
        <f t="shared" si="19"/>
        <v>54048413.9700002</v>
      </c>
      <c r="U109" s="221">
        <f t="shared" si="26"/>
        <v>0</v>
      </c>
      <c r="W109" s="133" t="s">
        <v>43</v>
      </c>
      <c r="X109" s="114">
        <f t="shared" si="20"/>
        <v>0</v>
      </c>
      <c r="Y109" s="115">
        <f t="shared" si="21"/>
        <v>0</v>
      </c>
      <c r="Z109" s="115">
        <f t="shared" si="22"/>
        <v>0</v>
      </c>
      <c r="AA109" s="115">
        <f t="shared" si="23"/>
        <v>0</v>
      </c>
      <c r="AB109" s="115">
        <f t="shared" si="24"/>
        <v>0</v>
      </c>
      <c r="AC109" s="121">
        <f t="shared" si="25"/>
        <v>0</v>
      </c>
    </row>
    <row r="110" spans="1:29" ht="15.75">
      <c r="A110" s="255"/>
      <c r="B110" s="104" t="s">
        <v>44</v>
      </c>
      <c r="C110" s="95">
        <v>95796121.599994436</v>
      </c>
      <c r="D110" s="20"/>
      <c r="E110" s="96"/>
      <c r="F110" s="95">
        <v>262633.49</v>
      </c>
      <c r="G110" s="20"/>
      <c r="H110" s="96"/>
      <c r="I110" s="95">
        <v>5905817.5699999994</v>
      </c>
      <c r="J110" s="20"/>
      <c r="K110" s="96"/>
      <c r="L110" s="95">
        <v>297533.36</v>
      </c>
      <c r="M110" s="20"/>
      <c r="N110" s="96"/>
      <c r="O110" s="95">
        <v>150302.53999999998</v>
      </c>
      <c r="P110" s="20"/>
      <c r="Q110" s="96"/>
      <c r="R110" s="95">
        <v>98851985.419994429</v>
      </c>
      <c r="S110" s="20"/>
      <c r="T110" s="96">
        <f t="shared" si="19"/>
        <v>98851985.419994429</v>
      </c>
      <c r="U110" s="221">
        <f t="shared" si="26"/>
        <v>0</v>
      </c>
      <c r="W110" s="104" t="s">
        <v>44</v>
      </c>
      <c r="X110" s="114">
        <f t="shared" si="20"/>
        <v>0</v>
      </c>
      <c r="Y110" s="115">
        <f t="shared" si="21"/>
        <v>0</v>
      </c>
      <c r="Z110" s="115">
        <f t="shared" si="22"/>
        <v>0</v>
      </c>
      <c r="AA110" s="115">
        <f t="shared" si="23"/>
        <v>0</v>
      </c>
      <c r="AB110" s="115">
        <f t="shared" si="24"/>
        <v>0</v>
      </c>
      <c r="AC110" s="121">
        <f t="shared" si="25"/>
        <v>0</v>
      </c>
    </row>
    <row r="111" spans="1:29" ht="15.75">
      <c r="A111" s="255"/>
      <c r="B111" s="133" t="s">
        <v>45</v>
      </c>
      <c r="C111" s="95">
        <v>67886092.249999985</v>
      </c>
      <c r="D111" s="20"/>
      <c r="E111" s="96"/>
      <c r="F111" s="95">
        <v>573413.77000000037</v>
      </c>
      <c r="G111" s="20"/>
      <c r="H111" s="96"/>
      <c r="I111" s="95">
        <v>0</v>
      </c>
      <c r="J111" s="20"/>
      <c r="K111" s="96"/>
      <c r="L111" s="95">
        <v>492415.82</v>
      </c>
      <c r="M111" s="20"/>
      <c r="N111" s="96"/>
      <c r="O111" s="95">
        <v>386870.2099999999</v>
      </c>
      <c r="P111" s="20"/>
      <c r="Q111" s="96"/>
      <c r="R111" s="95">
        <v>64522482.899999991</v>
      </c>
      <c r="S111" s="20"/>
      <c r="T111" s="96">
        <f t="shared" si="19"/>
        <v>64522482.899999991</v>
      </c>
      <c r="U111" s="221">
        <f t="shared" si="26"/>
        <v>0</v>
      </c>
      <c r="W111" s="133" t="s">
        <v>45</v>
      </c>
      <c r="X111" s="114">
        <f t="shared" si="20"/>
        <v>0</v>
      </c>
      <c r="Y111" s="115">
        <f t="shared" si="21"/>
        <v>0</v>
      </c>
      <c r="Z111" s="115">
        <f t="shared" si="22"/>
        <v>0</v>
      </c>
      <c r="AA111" s="115">
        <f t="shared" si="23"/>
        <v>0</v>
      </c>
      <c r="AB111" s="115">
        <f t="shared" si="24"/>
        <v>0</v>
      </c>
      <c r="AC111" s="121">
        <f t="shared" si="25"/>
        <v>0</v>
      </c>
    </row>
    <row r="112" spans="1:29" ht="15.75">
      <c r="A112" s="255"/>
      <c r="B112" s="133" t="s">
        <v>46</v>
      </c>
      <c r="C112" s="95">
        <v>113724914.24999811</v>
      </c>
      <c r="D112" s="20"/>
      <c r="E112" s="96"/>
      <c r="F112" s="95">
        <v>683162.88</v>
      </c>
      <c r="G112" s="20"/>
      <c r="H112" s="96"/>
      <c r="I112" s="95">
        <v>0</v>
      </c>
      <c r="J112" s="20"/>
      <c r="K112" s="96"/>
      <c r="L112" s="95">
        <v>2776774.09</v>
      </c>
      <c r="M112" s="20"/>
      <c r="N112" s="96"/>
      <c r="O112" s="95">
        <v>829520.07000000007</v>
      </c>
      <c r="P112" s="20"/>
      <c r="Q112" s="96"/>
      <c r="R112" s="95">
        <v>109677373.92999811</v>
      </c>
      <c r="S112" s="20"/>
      <c r="T112" s="96">
        <f t="shared" si="19"/>
        <v>109677373.92999811</v>
      </c>
      <c r="U112" s="221">
        <f t="shared" si="26"/>
        <v>0</v>
      </c>
      <c r="W112" s="133" t="s">
        <v>46</v>
      </c>
      <c r="X112" s="114">
        <f t="shared" si="20"/>
        <v>0</v>
      </c>
      <c r="Y112" s="115">
        <f t="shared" si="21"/>
        <v>0</v>
      </c>
      <c r="Z112" s="115">
        <f t="shared" si="22"/>
        <v>0</v>
      </c>
      <c r="AA112" s="115">
        <f t="shared" si="23"/>
        <v>0</v>
      </c>
      <c r="AB112" s="115">
        <f t="shared" si="24"/>
        <v>0</v>
      </c>
      <c r="AC112" s="121">
        <f t="shared" si="25"/>
        <v>0</v>
      </c>
    </row>
    <row r="113" spans="1:29" ht="15.75">
      <c r="A113" s="255"/>
      <c r="B113" s="133" t="s">
        <v>47</v>
      </c>
      <c r="C113" s="95">
        <v>29896377.04000017</v>
      </c>
      <c r="D113" s="20"/>
      <c r="E113" s="96"/>
      <c r="F113" s="95">
        <v>0</v>
      </c>
      <c r="G113" s="20"/>
      <c r="H113" s="96"/>
      <c r="I113" s="95">
        <v>1074008.8</v>
      </c>
      <c r="J113" s="20"/>
      <c r="K113" s="96"/>
      <c r="L113" s="95">
        <v>6534.91</v>
      </c>
      <c r="M113" s="20"/>
      <c r="N113" s="96"/>
      <c r="O113" s="95">
        <v>217.1</v>
      </c>
      <c r="P113" s="20"/>
      <c r="Q113" s="96"/>
      <c r="R113" s="95">
        <v>30426889.000000171</v>
      </c>
      <c r="S113" s="20"/>
      <c r="T113" s="96">
        <f t="shared" si="19"/>
        <v>30426889.000000171</v>
      </c>
      <c r="U113" s="221">
        <f t="shared" si="26"/>
        <v>0</v>
      </c>
      <c r="W113" s="133" t="s">
        <v>47</v>
      </c>
      <c r="X113" s="114">
        <f t="shared" si="20"/>
        <v>0</v>
      </c>
      <c r="Y113" s="115">
        <f t="shared" si="21"/>
        <v>0</v>
      </c>
      <c r="Z113" s="115">
        <f t="shared" si="22"/>
        <v>0</v>
      </c>
      <c r="AA113" s="115">
        <f t="shared" si="23"/>
        <v>0</v>
      </c>
      <c r="AB113" s="115">
        <f t="shared" si="24"/>
        <v>0</v>
      </c>
      <c r="AC113" s="121">
        <f t="shared" si="25"/>
        <v>0</v>
      </c>
    </row>
    <row r="114" spans="1:29" ht="15.75">
      <c r="A114" s="255"/>
      <c r="B114" s="133" t="s">
        <v>48</v>
      </c>
      <c r="C114" s="95">
        <v>112335197.53999864</v>
      </c>
      <c r="D114" s="20"/>
      <c r="E114" s="96"/>
      <c r="F114" s="95">
        <v>554578.6</v>
      </c>
      <c r="G114" s="20"/>
      <c r="H114" s="96"/>
      <c r="I114" s="95">
        <v>7250530.2900000094</v>
      </c>
      <c r="J114" s="20"/>
      <c r="K114" s="96"/>
      <c r="L114" s="95">
        <v>379219.14999999991</v>
      </c>
      <c r="M114" s="20"/>
      <c r="N114" s="96"/>
      <c r="O114" s="95">
        <v>473185.41999999958</v>
      </c>
      <c r="P114" s="20"/>
      <c r="Q114" s="96"/>
      <c r="R114" s="95">
        <v>116631704.64999864</v>
      </c>
      <c r="S114" s="20"/>
      <c r="T114" s="96">
        <f t="shared" si="19"/>
        <v>116631704.64999864</v>
      </c>
      <c r="U114" s="221">
        <f t="shared" si="26"/>
        <v>0</v>
      </c>
      <c r="W114" s="133" t="s">
        <v>48</v>
      </c>
      <c r="X114" s="114">
        <f t="shared" si="20"/>
        <v>0</v>
      </c>
      <c r="Y114" s="115">
        <f t="shared" si="21"/>
        <v>0</v>
      </c>
      <c r="Z114" s="115">
        <f t="shared" si="22"/>
        <v>0</v>
      </c>
      <c r="AA114" s="115">
        <f t="shared" si="23"/>
        <v>0</v>
      </c>
      <c r="AB114" s="115">
        <f t="shared" si="24"/>
        <v>0</v>
      </c>
      <c r="AC114" s="121">
        <f t="shared" si="25"/>
        <v>0</v>
      </c>
    </row>
    <row r="115" spans="1:29" ht="15.75">
      <c r="A115" s="255"/>
      <c r="B115" s="133" t="s">
        <v>49</v>
      </c>
      <c r="C115" s="95">
        <v>101611651.80999948</v>
      </c>
      <c r="D115" s="20"/>
      <c r="E115" s="96"/>
      <c r="F115" s="95">
        <v>1780967.46</v>
      </c>
      <c r="G115" s="20"/>
      <c r="H115" s="96"/>
      <c r="I115" s="95">
        <v>6003517.3599999985</v>
      </c>
      <c r="J115" s="20"/>
      <c r="K115" s="96"/>
      <c r="L115" s="95">
        <v>1024594.9999999999</v>
      </c>
      <c r="M115" s="20"/>
      <c r="N115" s="96"/>
      <c r="O115" s="95">
        <v>668957.91000000027</v>
      </c>
      <c r="P115" s="20"/>
      <c r="Q115" s="96"/>
      <c r="R115" s="95">
        <v>98811812.16999948</v>
      </c>
      <c r="S115" s="20"/>
      <c r="T115" s="96">
        <f t="shared" si="19"/>
        <v>98811812.16999948</v>
      </c>
      <c r="U115" s="221">
        <f t="shared" si="26"/>
        <v>0</v>
      </c>
      <c r="W115" s="133" t="s">
        <v>49</v>
      </c>
      <c r="X115" s="114">
        <f t="shared" si="20"/>
        <v>0</v>
      </c>
      <c r="Y115" s="115">
        <f t="shared" si="21"/>
        <v>0</v>
      </c>
      <c r="Z115" s="115">
        <f t="shared" si="22"/>
        <v>0</v>
      </c>
      <c r="AA115" s="115">
        <f t="shared" si="23"/>
        <v>0</v>
      </c>
      <c r="AB115" s="115">
        <f t="shared" si="24"/>
        <v>0</v>
      </c>
      <c r="AC115" s="121">
        <f t="shared" si="25"/>
        <v>0</v>
      </c>
    </row>
    <row r="116" spans="1:29" ht="15.75">
      <c r="A116" s="256"/>
      <c r="B116" s="133" t="s">
        <v>50</v>
      </c>
      <c r="C116" s="95">
        <v>89973799.139999852</v>
      </c>
      <c r="D116" s="20"/>
      <c r="E116" s="96"/>
      <c r="F116" s="95">
        <v>930821.94000000041</v>
      </c>
      <c r="G116" s="20"/>
      <c r="H116" s="96"/>
      <c r="I116" s="95">
        <v>10691662.059999986</v>
      </c>
      <c r="J116" s="20"/>
      <c r="K116" s="96"/>
      <c r="L116" s="95">
        <v>555493.35</v>
      </c>
      <c r="M116" s="20"/>
      <c r="N116" s="96"/>
      <c r="O116" s="95">
        <v>539819.77999999991</v>
      </c>
      <c r="P116" s="20"/>
      <c r="Q116" s="96"/>
      <c r="R116" s="95">
        <v>94056621.079999849</v>
      </c>
      <c r="S116" s="20"/>
      <c r="T116" s="96">
        <f t="shared" si="19"/>
        <v>94056621.079999849</v>
      </c>
      <c r="U116" s="221">
        <f t="shared" si="26"/>
        <v>0</v>
      </c>
      <c r="W116" s="134" t="s">
        <v>50</v>
      </c>
      <c r="X116" s="118">
        <f t="shared" si="20"/>
        <v>0</v>
      </c>
      <c r="Y116" s="119">
        <f t="shared" si="21"/>
        <v>0</v>
      </c>
      <c r="Z116" s="119">
        <f t="shared" si="22"/>
        <v>0</v>
      </c>
      <c r="AA116" s="119">
        <f t="shared" si="23"/>
        <v>0</v>
      </c>
      <c r="AB116" s="119">
        <f t="shared" si="24"/>
        <v>0</v>
      </c>
      <c r="AC116" s="124">
        <f t="shared" si="25"/>
        <v>0</v>
      </c>
    </row>
    <row r="117" spans="1:29" ht="15.75" customHeight="1">
      <c r="A117" s="254">
        <v>42721</v>
      </c>
      <c r="B117" s="132" t="s">
        <v>42</v>
      </c>
      <c r="C117" s="92"/>
      <c r="D117" s="93"/>
      <c r="E117" s="94"/>
      <c r="F117" s="92"/>
      <c r="G117" s="93"/>
      <c r="H117" s="94"/>
      <c r="I117" s="92"/>
      <c r="J117" s="93"/>
      <c r="K117" s="94"/>
      <c r="L117" s="92"/>
      <c r="M117" s="93"/>
      <c r="N117" s="94"/>
      <c r="O117" s="92"/>
      <c r="P117" s="93"/>
      <c r="Q117" s="94"/>
      <c r="R117" s="92"/>
      <c r="S117" s="93"/>
      <c r="T117" s="94">
        <f t="shared" si="19"/>
        <v>0</v>
      </c>
      <c r="U117" s="220">
        <f t="shared" si="26"/>
        <v>0</v>
      </c>
      <c r="W117" s="132" t="s">
        <v>42</v>
      </c>
      <c r="X117" s="110">
        <f t="shared" si="20"/>
        <v>0</v>
      </c>
      <c r="Y117" s="111">
        <f t="shared" si="21"/>
        <v>0</v>
      </c>
      <c r="Z117" s="111">
        <f t="shared" si="22"/>
        <v>0</v>
      </c>
      <c r="AA117" s="111">
        <f t="shared" si="23"/>
        <v>0</v>
      </c>
      <c r="AB117" s="111">
        <f t="shared" si="24"/>
        <v>0</v>
      </c>
      <c r="AC117" s="123">
        <f t="shared" si="25"/>
        <v>0</v>
      </c>
    </row>
    <row r="118" spans="1:29" ht="15.75">
      <c r="A118" s="255"/>
      <c r="B118" s="133" t="s">
        <v>43</v>
      </c>
      <c r="C118" s="95"/>
      <c r="D118" s="20"/>
      <c r="E118" s="96"/>
      <c r="F118" s="95"/>
      <c r="G118" s="20"/>
      <c r="H118" s="96"/>
      <c r="I118" s="95"/>
      <c r="J118" s="20"/>
      <c r="K118" s="96"/>
      <c r="L118" s="95"/>
      <c r="M118" s="20"/>
      <c r="N118" s="96"/>
      <c r="O118" s="95"/>
      <c r="P118" s="20"/>
      <c r="Q118" s="96"/>
      <c r="R118" s="95"/>
      <c r="S118" s="20"/>
      <c r="T118" s="96">
        <f t="shared" si="19"/>
        <v>0</v>
      </c>
      <c r="U118" s="221">
        <f t="shared" si="26"/>
        <v>0</v>
      </c>
      <c r="W118" s="133" t="s">
        <v>43</v>
      </c>
      <c r="X118" s="114">
        <f t="shared" si="20"/>
        <v>0</v>
      </c>
      <c r="Y118" s="115">
        <f t="shared" si="21"/>
        <v>0</v>
      </c>
      <c r="Z118" s="115">
        <f t="shared" si="22"/>
        <v>0</v>
      </c>
      <c r="AA118" s="115">
        <f t="shared" si="23"/>
        <v>0</v>
      </c>
      <c r="AB118" s="115">
        <f t="shared" si="24"/>
        <v>0</v>
      </c>
      <c r="AC118" s="121">
        <f t="shared" si="25"/>
        <v>0</v>
      </c>
    </row>
    <row r="119" spans="1:29" ht="15.75">
      <c r="A119" s="255"/>
      <c r="B119" s="104" t="s">
        <v>44</v>
      </c>
      <c r="C119" s="95">
        <v>98851985.419994429</v>
      </c>
      <c r="D119" s="20"/>
      <c r="E119" s="96"/>
      <c r="F119" s="95">
        <v>0</v>
      </c>
      <c r="G119" s="20"/>
      <c r="H119" s="96"/>
      <c r="I119" s="95">
        <v>0</v>
      </c>
      <c r="J119" s="20"/>
      <c r="K119" s="96"/>
      <c r="L119" s="95">
        <v>64692.149999999994</v>
      </c>
      <c r="M119" s="20"/>
      <c r="N119" s="96"/>
      <c r="O119" s="95">
        <v>35827.479999999996</v>
      </c>
      <c r="P119" s="20"/>
      <c r="Q119" s="96"/>
      <c r="R119" s="95">
        <v>94813286.939994439</v>
      </c>
      <c r="S119" s="20"/>
      <c r="T119" s="96">
        <f t="shared" si="19"/>
        <v>94813286.939994439</v>
      </c>
      <c r="U119" s="221">
        <f t="shared" si="26"/>
        <v>0</v>
      </c>
      <c r="W119" s="104" t="s">
        <v>44</v>
      </c>
      <c r="X119" s="114">
        <f t="shared" si="20"/>
        <v>0</v>
      </c>
      <c r="Y119" s="115">
        <f t="shared" si="21"/>
        <v>0</v>
      </c>
      <c r="Z119" s="115">
        <f t="shared" si="22"/>
        <v>0</v>
      </c>
      <c r="AA119" s="115">
        <f t="shared" si="23"/>
        <v>0</v>
      </c>
      <c r="AB119" s="115">
        <f t="shared" si="24"/>
        <v>0</v>
      </c>
      <c r="AC119" s="121">
        <f t="shared" si="25"/>
        <v>0</v>
      </c>
    </row>
    <row r="120" spans="1:29" ht="15.75">
      <c r="A120" s="255"/>
      <c r="B120" s="133" t="s">
        <v>45</v>
      </c>
      <c r="C120" s="95">
        <v>64522482.899999991</v>
      </c>
      <c r="D120" s="20"/>
      <c r="E120" s="96"/>
      <c r="F120" s="95">
        <v>637428.46999999962</v>
      </c>
      <c r="G120" s="20"/>
      <c r="H120" s="96"/>
      <c r="I120" s="95">
        <v>0</v>
      </c>
      <c r="J120" s="20"/>
      <c r="K120" s="96"/>
      <c r="L120" s="95">
        <v>17177.78</v>
      </c>
      <c r="M120" s="20"/>
      <c r="N120" s="96"/>
      <c r="O120" s="95">
        <v>7156.43</v>
      </c>
      <c r="P120" s="20"/>
      <c r="Q120" s="96"/>
      <c r="R120" s="95">
        <v>63025685.779999994</v>
      </c>
      <c r="S120" s="20"/>
      <c r="T120" s="96">
        <f t="shared" si="19"/>
        <v>63025685.779999994</v>
      </c>
      <c r="U120" s="221">
        <f t="shared" si="26"/>
        <v>0</v>
      </c>
      <c r="W120" s="133" t="s">
        <v>45</v>
      </c>
      <c r="X120" s="114">
        <f t="shared" si="20"/>
        <v>0</v>
      </c>
      <c r="Y120" s="115">
        <f t="shared" si="21"/>
        <v>0</v>
      </c>
      <c r="Z120" s="115">
        <f t="shared" si="22"/>
        <v>0</v>
      </c>
      <c r="AA120" s="115">
        <f t="shared" si="23"/>
        <v>0</v>
      </c>
      <c r="AB120" s="115">
        <f t="shared" si="24"/>
        <v>0</v>
      </c>
      <c r="AC120" s="121">
        <f t="shared" si="25"/>
        <v>0</v>
      </c>
    </row>
    <row r="121" spans="1:29" ht="15.75">
      <c r="A121" s="255"/>
      <c r="B121" s="133" t="s">
        <v>46</v>
      </c>
      <c r="C121" s="95">
        <v>109677373.92999811</v>
      </c>
      <c r="D121" s="20"/>
      <c r="E121" s="96"/>
      <c r="F121" s="95">
        <v>0</v>
      </c>
      <c r="G121" s="20"/>
      <c r="H121" s="96"/>
      <c r="I121" s="95">
        <v>0</v>
      </c>
      <c r="J121" s="20"/>
      <c r="K121" s="96"/>
      <c r="L121" s="95">
        <v>240939.68</v>
      </c>
      <c r="M121" s="20"/>
      <c r="N121" s="96"/>
      <c r="O121" s="95">
        <v>251909.25</v>
      </c>
      <c r="P121" s="20"/>
      <c r="Q121" s="96"/>
      <c r="R121" s="95">
        <v>105860665.83999811</v>
      </c>
      <c r="S121" s="20"/>
      <c r="T121" s="96">
        <f t="shared" si="19"/>
        <v>105860665.83999811</v>
      </c>
      <c r="U121" s="221">
        <f t="shared" si="26"/>
        <v>0</v>
      </c>
      <c r="W121" s="133" t="s">
        <v>46</v>
      </c>
      <c r="X121" s="114">
        <f t="shared" si="20"/>
        <v>0</v>
      </c>
      <c r="Y121" s="115">
        <f t="shared" si="21"/>
        <v>0</v>
      </c>
      <c r="Z121" s="115">
        <f t="shared" si="22"/>
        <v>0</v>
      </c>
      <c r="AA121" s="115">
        <f t="shared" si="23"/>
        <v>0</v>
      </c>
      <c r="AB121" s="115">
        <f t="shared" si="24"/>
        <v>0</v>
      </c>
      <c r="AC121" s="121">
        <f t="shared" si="25"/>
        <v>0</v>
      </c>
    </row>
    <row r="122" spans="1:29" ht="15.75">
      <c r="A122" s="255"/>
      <c r="B122" s="133" t="s">
        <v>47</v>
      </c>
      <c r="C122" s="95"/>
      <c r="D122" s="20"/>
      <c r="E122" s="96">
        <f t="shared" si="14"/>
        <v>0</v>
      </c>
      <c r="F122" s="95"/>
      <c r="G122" s="20"/>
      <c r="H122" s="96">
        <f t="shared" si="15"/>
        <v>0</v>
      </c>
      <c r="I122" s="95"/>
      <c r="J122" s="20"/>
      <c r="K122" s="96">
        <f t="shared" si="16"/>
        <v>0</v>
      </c>
      <c r="L122" s="95"/>
      <c r="M122" s="20"/>
      <c r="N122" s="96">
        <f t="shared" si="17"/>
        <v>0</v>
      </c>
      <c r="O122" s="95"/>
      <c r="P122" s="20"/>
      <c r="Q122" s="96">
        <f t="shared" si="18"/>
        <v>0</v>
      </c>
      <c r="R122" s="95"/>
      <c r="S122" s="20"/>
      <c r="T122" s="96">
        <f t="shared" si="19"/>
        <v>0</v>
      </c>
      <c r="U122" s="221">
        <f t="shared" si="26"/>
        <v>0</v>
      </c>
      <c r="W122" s="133" t="s">
        <v>47</v>
      </c>
      <c r="X122" s="114">
        <f t="shared" si="20"/>
        <v>0</v>
      </c>
      <c r="Y122" s="115">
        <f t="shared" si="21"/>
        <v>0</v>
      </c>
      <c r="Z122" s="115">
        <f t="shared" si="22"/>
        <v>0</v>
      </c>
      <c r="AA122" s="115">
        <f t="shared" si="23"/>
        <v>0</v>
      </c>
      <c r="AB122" s="115">
        <f t="shared" si="24"/>
        <v>0</v>
      </c>
      <c r="AC122" s="121">
        <f t="shared" si="25"/>
        <v>0</v>
      </c>
    </row>
    <row r="123" spans="1:29" ht="15.75">
      <c r="A123" s="255"/>
      <c r="B123" s="133" t="s">
        <v>48</v>
      </c>
      <c r="C123" s="95"/>
      <c r="D123" s="20"/>
      <c r="E123" s="96">
        <f t="shared" si="14"/>
        <v>0</v>
      </c>
      <c r="F123" s="95"/>
      <c r="G123" s="20"/>
      <c r="H123" s="96">
        <f t="shared" si="15"/>
        <v>0</v>
      </c>
      <c r="I123" s="95"/>
      <c r="J123" s="20"/>
      <c r="K123" s="96">
        <f t="shared" si="16"/>
        <v>0</v>
      </c>
      <c r="L123" s="95"/>
      <c r="M123" s="20"/>
      <c r="N123" s="96">
        <f t="shared" si="17"/>
        <v>0</v>
      </c>
      <c r="O123" s="95"/>
      <c r="P123" s="20"/>
      <c r="Q123" s="96">
        <f t="shared" si="18"/>
        <v>0</v>
      </c>
      <c r="R123" s="95"/>
      <c r="S123" s="20"/>
      <c r="T123" s="96">
        <f t="shared" si="19"/>
        <v>0</v>
      </c>
      <c r="U123" s="221">
        <f t="shared" si="26"/>
        <v>0</v>
      </c>
      <c r="W123" s="133" t="s">
        <v>48</v>
      </c>
      <c r="X123" s="114">
        <f t="shared" si="20"/>
        <v>0</v>
      </c>
      <c r="Y123" s="115">
        <f t="shared" si="21"/>
        <v>0</v>
      </c>
      <c r="Z123" s="115">
        <f t="shared" si="22"/>
        <v>0</v>
      </c>
      <c r="AA123" s="115">
        <f t="shared" si="23"/>
        <v>0</v>
      </c>
      <c r="AB123" s="115">
        <f t="shared" si="24"/>
        <v>0</v>
      </c>
      <c r="AC123" s="121">
        <f t="shared" si="25"/>
        <v>0</v>
      </c>
    </row>
    <row r="124" spans="1:29" ht="15.75">
      <c r="A124" s="255"/>
      <c r="B124" s="133" t="s">
        <v>49</v>
      </c>
      <c r="C124" s="95"/>
      <c r="D124" s="20"/>
      <c r="E124" s="96">
        <f t="shared" si="14"/>
        <v>0</v>
      </c>
      <c r="F124" s="95"/>
      <c r="G124" s="20"/>
      <c r="H124" s="96">
        <f t="shared" si="15"/>
        <v>0</v>
      </c>
      <c r="I124" s="95"/>
      <c r="J124" s="20"/>
      <c r="K124" s="96">
        <f t="shared" si="16"/>
        <v>0</v>
      </c>
      <c r="L124" s="95"/>
      <c r="M124" s="20"/>
      <c r="N124" s="96">
        <f t="shared" si="17"/>
        <v>0</v>
      </c>
      <c r="O124" s="95"/>
      <c r="P124" s="20"/>
      <c r="Q124" s="96">
        <f t="shared" si="18"/>
        <v>0</v>
      </c>
      <c r="R124" s="95"/>
      <c r="S124" s="20"/>
      <c r="T124" s="96">
        <f t="shared" si="19"/>
        <v>0</v>
      </c>
      <c r="U124" s="221">
        <f t="shared" si="26"/>
        <v>0</v>
      </c>
      <c r="W124" s="133" t="s">
        <v>49</v>
      </c>
      <c r="X124" s="114">
        <f t="shared" si="20"/>
        <v>0</v>
      </c>
      <c r="Y124" s="115">
        <f t="shared" si="21"/>
        <v>0</v>
      </c>
      <c r="Z124" s="115">
        <f t="shared" si="22"/>
        <v>0</v>
      </c>
      <c r="AA124" s="115">
        <f t="shared" si="23"/>
        <v>0</v>
      </c>
      <c r="AB124" s="115">
        <f t="shared" si="24"/>
        <v>0</v>
      </c>
      <c r="AC124" s="121">
        <f t="shared" si="25"/>
        <v>0</v>
      </c>
    </row>
    <row r="125" spans="1:29" ht="15.75">
      <c r="A125" s="256"/>
      <c r="B125" s="134" t="s">
        <v>50</v>
      </c>
      <c r="C125" s="97">
        <v>94056621.079999849</v>
      </c>
      <c r="D125" s="98"/>
      <c r="E125" s="99">
        <f t="shared" si="14"/>
        <v>94056621.079999849</v>
      </c>
      <c r="F125" s="97">
        <v>0</v>
      </c>
      <c r="G125" s="98"/>
      <c r="H125" s="99">
        <f t="shared" si="15"/>
        <v>0</v>
      </c>
      <c r="I125" s="97">
        <v>0</v>
      </c>
      <c r="J125" s="98"/>
      <c r="K125" s="99">
        <f t="shared" si="16"/>
        <v>0</v>
      </c>
      <c r="L125" s="97">
        <v>48456.480000000003</v>
      </c>
      <c r="M125" s="98"/>
      <c r="N125" s="99">
        <f t="shared" si="17"/>
        <v>48456.480000000003</v>
      </c>
      <c r="O125" s="97">
        <v>2851.2000000000003</v>
      </c>
      <c r="P125" s="98"/>
      <c r="Q125" s="99">
        <f t="shared" si="18"/>
        <v>2851.2000000000003</v>
      </c>
      <c r="R125" s="97">
        <v>93114685.579999849</v>
      </c>
      <c r="S125" s="98"/>
      <c r="T125" s="99">
        <f t="shared" si="19"/>
        <v>93114685.579999849</v>
      </c>
      <c r="U125" s="222">
        <f t="shared" si="26"/>
        <v>0</v>
      </c>
      <c r="W125" s="134" t="s">
        <v>50</v>
      </c>
      <c r="X125" s="118">
        <f t="shared" si="20"/>
        <v>0</v>
      </c>
      <c r="Y125" s="119">
        <f t="shared" si="21"/>
        <v>0</v>
      </c>
      <c r="Z125" s="119">
        <f t="shared" si="22"/>
        <v>0</v>
      </c>
      <c r="AA125" s="119">
        <f t="shared" si="23"/>
        <v>0</v>
      </c>
      <c r="AB125" s="119">
        <f t="shared" si="24"/>
        <v>0</v>
      </c>
      <c r="AC125" s="124">
        <f t="shared" si="25"/>
        <v>0</v>
      </c>
    </row>
    <row r="126" spans="1:29" ht="15.75" customHeight="1">
      <c r="A126" s="254">
        <v>42722</v>
      </c>
      <c r="B126" s="133" t="s">
        <v>42</v>
      </c>
      <c r="C126" s="95"/>
      <c r="D126" s="20"/>
      <c r="E126" s="96">
        <f t="shared" si="14"/>
        <v>0</v>
      </c>
      <c r="F126" s="95"/>
      <c r="G126" s="20"/>
      <c r="H126" s="96">
        <f t="shared" si="15"/>
        <v>0</v>
      </c>
      <c r="I126" s="95"/>
      <c r="J126" s="20"/>
      <c r="K126" s="96">
        <f t="shared" si="16"/>
        <v>0</v>
      </c>
      <c r="L126" s="95"/>
      <c r="M126" s="20"/>
      <c r="N126" s="96">
        <f t="shared" si="17"/>
        <v>0</v>
      </c>
      <c r="O126" s="95"/>
      <c r="P126" s="20"/>
      <c r="Q126" s="96">
        <f t="shared" si="18"/>
        <v>0</v>
      </c>
      <c r="R126" s="95"/>
      <c r="S126" s="20"/>
      <c r="T126" s="96">
        <f t="shared" si="19"/>
        <v>0</v>
      </c>
      <c r="U126" s="221">
        <f t="shared" si="26"/>
        <v>0</v>
      </c>
      <c r="W126" s="132" t="s">
        <v>42</v>
      </c>
      <c r="X126" s="110">
        <f t="shared" si="20"/>
        <v>0</v>
      </c>
      <c r="Y126" s="111">
        <f t="shared" si="21"/>
        <v>0</v>
      </c>
      <c r="Z126" s="111">
        <f t="shared" si="22"/>
        <v>0</v>
      </c>
      <c r="AA126" s="111">
        <f t="shared" si="23"/>
        <v>0</v>
      </c>
      <c r="AB126" s="111">
        <f t="shared" si="24"/>
        <v>0</v>
      </c>
      <c r="AC126" s="123">
        <f t="shared" si="25"/>
        <v>0</v>
      </c>
    </row>
    <row r="127" spans="1:29" ht="15.75">
      <c r="A127" s="255"/>
      <c r="B127" s="133" t="s">
        <v>43</v>
      </c>
      <c r="C127" s="95"/>
      <c r="D127" s="20"/>
      <c r="E127" s="96">
        <f t="shared" si="14"/>
        <v>0</v>
      </c>
      <c r="F127" s="95"/>
      <c r="G127" s="20"/>
      <c r="H127" s="96">
        <f t="shared" si="15"/>
        <v>0</v>
      </c>
      <c r="I127" s="95"/>
      <c r="J127" s="20"/>
      <c r="K127" s="96">
        <f t="shared" si="16"/>
        <v>0</v>
      </c>
      <c r="L127" s="95"/>
      <c r="M127" s="20"/>
      <c r="N127" s="96">
        <f t="shared" si="17"/>
        <v>0</v>
      </c>
      <c r="O127" s="95"/>
      <c r="P127" s="20"/>
      <c r="Q127" s="96">
        <f t="shared" si="18"/>
        <v>0</v>
      </c>
      <c r="R127" s="95"/>
      <c r="S127" s="20"/>
      <c r="T127" s="96">
        <f t="shared" si="19"/>
        <v>0</v>
      </c>
      <c r="U127" s="221">
        <f t="shared" si="26"/>
        <v>0</v>
      </c>
      <c r="W127" s="133" t="s">
        <v>43</v>
      </c>
      <c r="X127" s="114">
        <f t="shared" si="20"/>
        <v>0</v>
      </c>
      <c r="Y127" s="115">
        <f t="shared" si="21"/>
        <v>0</v>
      </c>
      <c r="Z127" s="115">
        <f t="shared" si="22"/>
        <v>0</v>
      </c>
      <c r="AA127" s="115">
        <f t="shared" si="23"/>
        <v>0</v>
      </c>
      <c r="AB127" s="115">
        <f t="shared" si="24"/>
        <v>0</v>
      </c>
      <c r="AC127" s="121">
        <f t="shared" si="25"/>
        <v>0</v>
      </c>
    </row>
    <row r="128" spans="1:29" ht="15.75">
      <c r="A128" s="255"/>
      <c r="B128" s="104" t="s">
        <v>44</v>
      </c>
      <c r="C128" s="95"/>
      <c r="D128" s="20"/>
      <c r="E128" s="96">
        <f t="shared" si="14"/>
        <v>0</v>
      </c>
      <c r="F128" s="95"/>
      <c r="G128" s="20"/>
      <c r="H128" s="96">
        <f t="shared" si="15"/>
        <v>0</v>
      </c>
      <c r="I128" s="95"/>
      <c r="J128" s="20"/>
      <c r="K128" s="96">
        <f t="shared" si="16"/>
        <v>0</v>
      </c>
      <c r="L128" s="95"/>
      <c r="M128" s="20"/>
      <c r="N128" s="96">
        <f t="shared" si="17"/>
        <v>0</v>
      </c>
      <c r="O128" s="95"/>
      <c r="P128" s="20"/>
      <c r="Q128" s="96">
        <f t="shared" si="18"/>
        <v>0</v>
      </c>
      <c r="R128" s="95"/>
      <c r="S128" s="20"/>
      <c r="T128" s="96">
        <f t="shared" si="19"/>
        <v>0</v>
      </c>
      <c r="U128" s="221">
        <f t="shared" si="26"/>
        <v>0</v>
      </c>
      <c r="W128" s="104" t="s">
        <v>44</v>
      </c>
      <c r="X128" s="114">
        <f t="shared" si="20"/>
        <v>0</v>
      </c>
      <c r="Y128" s="115">
        <f t="shared" si="21"/>
        <v>0</v>
      </c>
      <c r="Z128" s="115">
        <f t="shared" si="22"/>
        <v>0</v>
      </c>
      <c r="AA128" s="115">
        <f t="shared" si="23"/>
        <v>0</v>
      </c>
      <c r="AB128" s="115">
        <f t="shared" si="24"/>
        <v>0</v>
      </c>
      <c r="AC128" s="121">
        <f t="shared" si="25"/>
        <v>0</v>
      </c>
    </row>
    <row r="129" spans="1:29" ht="15.75">
      <c r="A129" s="255"/>
      <c r="B129" s="133" t="s">
        <v>45</v>
      </c>
      <c r="C129" s="95"/>
      <c r="D129" s="20"/>
      <c r="E129" s="96">
        <f t="shared" si="14"/>
        <v>0</v>
      </c>
      <c r="F129" s="95"/>
      <c r="G129" s="20"/>
      <c r="H129" s="96">
        <f t="shared" si="15"/>
        <v>0</v>
      </c>
      <c r="I129" s="95"/>
      <c r="J129" s="20"/>
      <c r="K129" s="96">
        <f t="shared" si="16"/>
        <v>0</v>
      </c>
      <c r="L129" s="95"/>
      <c r="M129" s="20"/>
      <c r="N129" s="96">
        <f t="shared" si="17"/>
        <v>0</v>
      </c>
      <c r="O129" s="95"/>
      <c r="P129" s="20"/>
      <c r="Q129" s="96">
        <f t="shared" si="18"/>
        <v>0</v>
      </c>
      <c r="R129" s="95"/>
      <c r="S129" s="20"/>
      <c r="T129" s="96">
        <f t="shared" si="19"/>
        <v>0</v>
      </c>
      <c r="U129" s="221">
        <f t="shared" si="26"/>
        <v>0</v>
      </c>
      <c r="W129" s="133" t="s">
        <v>45</v>
      </c>
      <c r="X129" s="114">
        <f t="shared" si="20"/>
        <v>0</v>
      </c>
      <c r="Y129" s="115">
        <f t="shared" si="21"/>
        <v>0</v>
      </c>
      <c r="Z129" s="115">
        <f t="shared" si="22"/>
        <v>0</v>
      </c>
      <c r="AA129" s="115">
        <f t="shared" si="23"/>
        <v>0</v>
      </c>
      <c r="AB129" s="115">
        <f t="shared" si="24"/>
        <v>0</v>
      </c>
      <c r="AC129" s="121">
        <f t="shared" si="25"/>
        <v>0</v>
      </c>
    </row>
    <row r="130" spans="1:29" ht="15.75">
      <c r="A130" s="255"/>
      <c r="B130" s="133" t="s">
        <v>46</v>
      </c>
      <c r="C130" s="95"/>
      <c r="D130" s="20"/>
      <c r="E130" s="96">
        <f t="shared" si="14"/>
        <v>0</v>
      </c>
      <c r="F130" s="95"/>
      <c r="G130" s="20"/>
      <c r="H130" s="96">
        <f t="shared" si="15"/>
        <v>0</v>
      </c>
      <c r="I130" s="95"/>
      <c r="J130" s="20"/>
      <c r="K130" s="96">
        <f t="shared" si="16"/>
        <v>0</v>
      </c>
      <c r="L130" s="95"/>
      <c r="M130" s="20"/>
      <c r="N130" s="96">
        <f t="shared" si="17"/>
        <v>0</v>
      </c>
      <c r="O130" s="95"/>
      <c r="P130" s="20"/>
      <c r="Q130" s="96">
        <f t="shared" si="18"/>
        <v>0</v>
      </c>
      <c r="R130" s="95"/>
      <c r="S130" s="20"/>
      <c r="T130" s="96">
        <f t="shared" si="19"/>
        <v>0</v>
      </c>
      <c r="U130" s="221">
        <f t="shared" si="26"/>
        <v>0</v>
      </c>
      <c r="W130" s="133" t="s">
        <v>46</v>
      </c>
      <c r="X130" s="114">
        <f t="shared" si="20"/>
        <v>0</v>
      </c>
      <c r="Y130" s="115">
        <f t="shared" si="21"/>
        <v>0</v>
      </c>
      <c r="Z130" s="115">
        <f t="shared" si="22"/>
        <v>0</v>
      </c>
      <c r="AA130" s="115">
        <f t="shared" si="23"/>
        <v>0</v>
      </c>
      <c r="AB130" s="115">
        <f t="shared" si="24"/>
        <v>0</v>
      </c>
      <c r="AC130" s="121">
        <f t="shared" si="25"/>
        <v>0</v>
      </c>
    </row>
    <row r="131" spans="1:29" ht="15.75">
      <c r="A131" s="255"/>
      <c r="B131" s="133" t="s">
        <v>47</v>
      </c>
      <c r="C131" s="95"/>
      <c r="D131" s="20"/>
      <c r="E131" s="96">
        <f t="shared" si="14"/>
        <v>0</v>
      </c>
      <c r="F131" s="95"/>
      <c r="G131" s="20"/>
      <c r="H131" s="96">
        <f t="shared" si="15"/>
        <v>0</v>
      </c>
      <c r="I131" s="95"/>
      <c r="J131" s="20"/>
      <c r="K131" s="96">
        <f t="shared" si="16"/>
        <v>0</v>
      </c>
      <c r="L131" s="95"/>
      <c r="M131" s="20"/>
      <c r="N131" s="96">
        <f t="shared" si="17"/>
        <v>0</v>
      </c>
      <c r="O131" s="95"/>
      <c r="P131" s="20"/>
      <c r="Q131" s="96">
        <f t="shared" si="18"/>
        <v>0</v>
      </c>
      <c r="R131" s="95"/>
      <c r="S131" s="20"/>
      <c r="T131" s="96">
        <f t="shared" si="19"/>
        <v>0</v>
      </c>
      <c r="U131" s="221">
        <f t="shared" si="26"/>
        <v>0</v>
      </c>
      <c r="W131" s="133" t="s">
        <v>47</v>
      </c>
      <c r="X131" s="114">
        <f t="shared" si="20"/>
        <v>0</v>
      </c>
      <c r="Y131" s="115">
        <f t="shared" si="21"/>
        <v>0</v>
      </c>
      <c r="Z131" s="115">
        <f t="shared" si="22"/>
        <v>0</v>
      </c>
      <c r="AA131" s="115">
        <f t="shared" si="23"/>
        <v>0</v>
      </c>
      <c r="AB131" s="115">
        <f t="shared" si="24"/>
        <v>0</v>
      </c>
      <c r="AC131" s="121">
        <f t="shared" si="25"/>
        <v>0</v>
      </c>
    </row>
    <row r="132" spans="1:29" ht="15.75">
      <c r="A132" s="255"/>
      <c r="B132" s="133" t="s">
        <v>48</v>
      </c>
      <c r="C132" s="95"/>
      <c r="D132" s="20"/>
      <c r="E132" s="96">
        <f t="shared" si="14"/>
        <v>0</v>
      </c>
      <c r="F132" s="95"/>
      <c r="G132" s="20"/>
      <c r="H132" s="96">
        <f t="shared" si="15"/>
        <v>0</v>
      </c>
      <c r="I132" s="95"/>
      <c r="J132" s="20"/>
      <c r="K132" s="96">
        <f t="shared" si="16"/>
        <v>0</v>
      </c>
      <c r="L132" s="95"/>
      <c r="M132" s="20"/>
      <c r="N132" s="96">
        <f t="shared" si="17"/>
        <v>0</v>
      </c>
      <c r="O132" s="95"/>
      <c r="P132" s="20"/>
      <c r="Q132" s="96">
        <f t="shared" si="18"/>
        <v>0</v>
      </c>
      <c r="R132" s="95"/>
      <c r="S132" s="20"/>
      <c r="T132" s="96">
        <f t="shared" si="19"/>
        <v>0</v>
      </c>
      <c r="U132" s="221">
        <f t="shared" si="26"/>
        <v>0</v>
      </c>
      <c r="W132" s="133" t="s">
        <v>48</v>
      </c>
      <c r="X132" s="114">
        <f t="shared" si="20"/>
        <v>0</v>
      </c>
      <c r="Y132" s="115">
        <f t="shared" si="21"/>
        <v>0</v>
      </c>
      <c r="Z132" s="115">
        <f t="shared" si="22"/>
        <v>0</v>
      </c>
      <c r="AA132" s="115">
        <f t="shared" si="23"/>
        <v>0</v>
      </c>
      <c r="AB132" s="115">
        <f t="shared" si="24"/>
        <v>0</v>
      </c>
      <c r="AC132" s="121">
        <f t="shared" si="25"/>
        <v>0</v>
      </c>
    </row>
    <row r="133" spans="1:29" ht="15.75">
      <c r="A133" s="255"/>
      <c r="B133" s="133" t="s">
        <v>49</v>
      </c>
      <c r="C133" s="95"/>
      <c r="D133" s="20"/>
      <c r="E133" s="96">
        <f t="shared" si="14"/>
        <v>0</v>
      </c>
      <c r="F133" s="95"/>
      <c r="G133" s="20"/>
      <c r="H133" s="96">
        <f t="shared" si="15"/>
        <v>0</v>
      </c>
      <c r="I133" s="95"/>
      <c r="J133" s="20"/>
      <c r="K133" s="96">
        <f t="shared" si="16"/>
        <v>0</v>
      </c>
      <c r="L133" s="95"/>
      <c r="M133" s="20"/>
      <c r="N133" s="96">
        <f t="shared" si="17"/>
        <v>0</v>
      </c>
      <c r="O133" s="95"/>
      <c r="P133" s="20"/>
      <c r="Q133" s="96">
        <f t="shared" si="18"/>
        <v>0</v>
      </c>
      <c r="R133" s="95"/>
      <c r="S133" s="20"/>
      <c r="T133" s="96">
        <f t="shared" si="19"/>
        <v>0</v>
      </c>
      <c r="U133" s="221">
        <f t="shared" si="26"/>
        <v>0</v>
      </c>
      <c r="W133" s="133" t="s">
        <v>49</v>
      </c>
      <c r="X133" s="114">
        <f t="shared" si="20"/>
        <v>0</v>
      </c>
      <c r="Y133" s="115">
        <f t="shared" si="21"/>
        <v>0</v>
      </c>
      <c r="Z133" s="115">
        <f t="shared" si="22"/>
        <v>0</v>
      </c>
      <c r="AA133" s="115">
        <f t="shared" si="23"/>
        <v>0</v>
      </c>
      <c r="AB133" s="115">
        <f t="shared" si="24"/>
        <v>0</v>
      </c>
      <c r="AC133" s="121">
        <f t="shared" si="25"/>
        <v>0</v>
      </c>
    </row>
    <row r="134" spans="1:29" ht="15.75">
      <c r="A134" s="256"/>
      <c r="B134" s="133" t="s">
        <v>50</v>
      </c>
      <c r="C134" s="95"/>
      <c r="D134" s="20"/>
      <c r="E134" s="96">
        <f t="shared" si="14"/>
        <v>0</v>
      </c>
      <c r="F134" s="95"/>
      <c r="G134" s="20"/>
      <c r="H134" s="96">
        <f t="shared" si="15"/>
        <v>0</v>
      </c>
      <c r="I134" s="95"/>
      <c r="J134" s="20"/>
      <c r="K134" s="96">
        <f t="shared" si="16"/>
        <v>0</v>
      </c>
      <c r="L134" s="95"/>
      <c r="M134" s="20"/>
      <c r="N134" s="96">
        <f t="shared" si="17"/>
        <v>0</v>
      </c>
      <c r="O134" s="95"/>
      <c r="P134" s="20"/>
      <c r="Q134" s="96">
        <f t="shared" si="18"/>
        <v>0</v>
      </c>
      <c r="R134" s="95"/>
      <c r="S134" s="20"/>
      <c r="T134" s="96">
        <f t="shared" si="19"/>
        <v>0</v>
      </c>
      <c r="U134" s="221">
        <f t="shared" si="26"/>
        <v>0</v>
      </c>
      <c r="W134" s="134" t="s">
        <v>50</v>
      </c>
      <c r="X134" s="118">
        <f t="shared" si="20"/>
        <v>0</v>
      </c>
      <c r="Y134" s="119">
        <f t="shared" si="21"/>
        <v>0</v>
      </c>
      <c r="Z134" s="119">
        <f t="shared" si="22"/>
        <v>0</v>
      </c>
      <c r="AA134" s="119">
        <f t="shared" si="23"/>
        <v>0</v>
      </c>
      <c r="AB134" s="119">
        <f t="shared" si="24"/>
        <v>0</v>
      </c>
      <c r="AC134" s="124">
        <f t="shared" si="25"/>
        <v>0</v>
      </c>
    </row>
    <row r="135" spans="1:29" ht="15.75" customHeight="1">
      <c r="A135" s="254">
        <v>42723</v>
      </c>
      <c r="B135" s="132" t="s">
        <v>42</v>
      </c>
      <c r="C135" s="92"/>
      <c r="D135" s="93"/>
      <c r="E135" s="94">
        <f t="shared" si="14"/>
        <v>0</v>
      </c>
      <c r="F135" s="92"/>
      <c r="G135" s="101"/>
      <c r="H135" s="94">
        <f t="shared" si="15"/>
        <v>0</v>
      </c>
      <c r="I135" s="92"/>
      <c r="J135" s="93"/>
      <c r="K135" s="94">
        <f t="shared" si="16"/>
        <v>0</v>
      </c>
      <c r="L135" s="92"/>
      <c r="M135" s="93"/>
      <c r="N135" s="94">
        <f t="shared" si="17"/>
        <v>0</v>
      </c>
      <c r="O135" s="92"/>
      <c r="P135" s="93"/>
      <c r="Q135" s="94">
        <f t="shared" si="18"/>
        <v>0</v>
      </c>
      <c r="R135" s="92"/>
      <c r="S135" s="93"/>
      <c r="T135" s="94">
        <f t="shared" si="19"/>
        <v>0</v>
      </c>
      <c r="U135" s="220">
        <f t="shared" si="26"/>
        <v>0</v>
      </c>
      <c r="W135" s="132" t="s">
        <v>42</v>
      </c>
      <c r="X135" s="114">
        <f t="shared" si="20"/>
        <v>0</v>
      </c>
      <c r="Y135" s="115">
        <f t="shared" si="21"/>
        <v>0</v>
      </c>
      <c r="Z135" s="115">
        <f t="shared" si="22"/>
        <v>0</v>
      </c>
      <c r="AA135" s="115">
        <f t="shared" si="23"/>
        <v>0</v>
      </c>
      <c r="AB135" s="115">
        <f t="shared" si="24"/>
        <v>0</v>
      </c>
      <c r="AC135" s="121">
        <f t="shared" si="25"/>
        <v>0</v>
      </c>
    </row>
    <row r="136" spans="1:29" ht="15.75">
      <c r="A136" s="255"/>
      <c r="B136" s="133" t="s">
        <v>43</v>
      </c>
      <c r="C136" s="95"/>
      <c r="D136" s="20"/>
      <c r="E136" s="96">
        <f t="shared" si="14"/>
        <v>0</v>
      </c>
      <c r="F136" s="95"/>
      <c r="G136" s="6"/>
      <c r="H136" s="96">
        <f t="shared" si="15"/>
        <v>0</v>
      </c>
      <c r="I136" s="95"/>
      <c r="J136" s="20"/>
      <c r="K136" s="96">
        <f t="shared" si="16"/>
        <v>0</v>
      </c>
      <c r="L136" s="95"/>
      <c r="M136" s="20"/>
      <c r="N136" s="96">
        <f t="shared" si="17"/>
        <v>0</v>
      </c>
      <c r="O136" s="95"/>
      <c r="P136" s="20"/>
      <c r="Q136" s="96">
        <f t="shared" si="18"/>
        <v>0</v>
      </c>
      <c r="R136" s="95"/>
      <c r="S136" s="20"/>
      <c r="T136" s="96">
        <f t="shared" si="19"/>
        <v>0</v>
      </c>
      <c r="U136" s="221">
        <f t="shared" si="26"/>
        <v>0</v>
      </c>
      <c r="W136" s="133" t="s">
        <v>43</v>
      </c>
      <c r="X136" s="114">
        <f t="shared" si="20"/>
        <v>0</v>
      </c>
      <c r="Y136" s="115">
        <f t="shared" si="21"/>
        <v>0</v>
      </c>
      <c r="Z136" s="115">
        <f t="shared" si="22"/>
        <v>0</v>
      </c>
      <c r="AA136" s="115">
        <f t="shared" si="23"/>
        <v>0</v>
      </c>
      <c r="AB136" s="115">
        <f t="shared" si="24"/>
        <v>0</v>
      </c>
      <c r="AC136" s="121">
        <f t="shared" si="25"/>
        <v>0</v>
      </c>
    </row>
    <row r="137" spans="1:29" ht="15.75">
      <c r="A137" s="255"/>
      <c r="B137" s="104" t="s">
        <v>44</v>
      </c>
      <c r="C137" s="95"/>
      <c r="D137" s="20"/>
      <c r="E137" s="96">
        <f t="shared" si="14"/>
        <v>0</v>
      </c>
      <c r="F137" s="95"/>
      <c r="G137" s="6"/>
      <c r="H137" s="96">
        <f t="shared" si="15"/>
        <v>0</v>
      </c>
      <c r="I137" s="95"/>
      <c r="J137" s="20"/>
      <c r="K137" s="96">
        <f t="shared" si="16"/>
        <v>0</v>
      </c>
      <c r="L137" s="95"/>
      <c r="M137" s="20"/>
      <c r="N137" s="96">
        <f t="shared" si="17"/>
        <v>0</v>
      </c>
      <c r="O137" s="95"/>
      <c r="P137" s="20"/>
      <c r="Q137" s="96">
        <f t="shared" si="18"/>
        <v>0</v>
      </c>
      <c r="R137" s="95"/>
      <c r="S137" s="20"/>
      <c r="T137" s="96">
        <f t="shared" si="19"/>
        <v>0</v>
      </c>
      <c r="U137" s="221">
        <f t="shared" si="26"/>
        <v>0</v>
      </c>
      <c r="W137" s="104" t="s">
        <v>44</v>
      </c>
      <c r="X137" s="114">
        <f t="shared" si="20"/>
        <v>0</v>
      </c>
      <c r="Y137" s="115">
        <f t="shared" si="21"/>
        <v>0</v>
      </c>
      <c r="Z137" s="115">
        <f t="shared" si="22"/>
        <v>0</v>
      </c>
      <c r="AA137" s="115">
        <f t="shared" si="23"/>
        <v>0</v>
      </c>
      <c r="AB137" s="115">
        <f t="shared" si="24"/>
        <v>0</v>
      </c>
      <c r="AC137" s="121">
        <f t="shared" si="25"/>
        <v>0</v>
      </c>
    </row>
    <row r="138" spans="1:29" ht="15.75">
      <c r="A138" s="255"/>
      <c r="B138" s="133" t="s">
        <v>45</v>
      </c>
      <c r="C138" s="95"/>
      <c r="D138" s="20"/>
      <c r="E138" s="96">
        <f t="shared" ref="E138:E201" si="27">C138-D138</f>
        <v>0</v>
      </c>
      <c r="F138" s="95"/>
      <c r="G138" s="6"/>
      <c r="H138" s="96">
        <f t="shared" ref="H138:H201" si="28">F138-G138</f>
        <v>0</v>
      </c>
      <c r="I138" s="95"/>
      <c r="J138" s="20"/>
      <c r="K138" s="96">
        <f t="shared" ref="K138:K201" si="29">I138-J138</f>
        <v>0</v>
      </c>
      <c r="L138" s="95"/>
      <c r="M138" s="20"/>
      <c r="N138" s="96">
        <f t="shared" ref="N138:N201" si="30">L138-M138</f>
        <v>0</v>
      </c>
      <c r="O138" s="95"/>
      <c r="P138" s="20"/>
      <c r="Q138" s="96">
        <f t="shared" ref="Q138:Q201" si="31">O138-P138</f>
        <v>0</v>
      </c>
      <c r="R138" s="95"/>
      <c r="S138" s="20"/>
      <c r="T138" s="96">
        <f t="shared" ref="T138:T201" si="32">R138-S138</f>
        <v>0</v>
      </c>
      <c r="U138" s="221">
        <f t="shared" si="26"/>
        <v>0</v>
      </c>
      <c r="W138" s="133" t="s">
        <v>45</v>
      </c>
      <c r="X138" s="114">
        <f t="shared" ref="X138:X201" si="33">+IF(AND(C138&lt;&gt;0,D138&lt;&gt;0,OR(E138&gt;100,E138&lt;-100)),1,0)</f>
        <v>0</v>
      </c>
      <c r="Y138" s="115">
        <f t="shared" ref="Y138:Y201" si="34">+IF(AND(F138&lt;&gt;0,G138&lt;&gt;0,OR(H138&gt;100,H138&lt;-100)),1,0)</f>
        <v>0</v>
      </c>
      <c r="Z138" s="115">
        <f t="shared" ref="Z138:Z201" si="35">+IF(AND(I138&lt;&gt;0,J138&lt;&gt;0,OR(K138&gt;100,K138&lt;-100)),1,0)</f>
        <v>0</v>
      </c>
      <c r="AA138" s="115">
        <f t="shared" ref="AA138:AA201" si="36">+IF(AND(L138&lt;&gt;0,M138&lt;&gt;0,OR(N138&gt;100,N138&lt;-100)),1,0)</f>
        <v>0</v>
      </c>
      <c r="AB138" s="115">
        <f t="shared" ref="AB138:AB201" si="37">+IF(AND(O138&lt;&gt;0,P138&lt;&gt;0,OR(Q138&gt;100,Q138&lt;-100)),1,0)</f>
        <v>0</v>
      </c>
      <c r="AC138" s="121">
        <f t="shared" ref="AC138:AC201" si="38">+IF(AND(R138&lt;&gt;0,S138&lt;&gt;0,OR(T138&gt;100,T138&lt;-100)),1,0)</f>
        <v>0</v>
      </c>
    </row>
    <row r="139" spans="1:29" ht="15.75">
      <c r="A139" s="255"/>
      <c r="B139" s="133" t="s">
        <v>46</v>
      </c>
      <c r="C139" s="95"/>
      <c r="D139" s="20"/>
      <c r="E139" s="96">
        <f t="shared" si="27"/>
        <v>0</v>
      </c>
      <c r="F139" s="95"/>
      <c r="G139" s="6"/>
      <c r="H139" s="96">
        <f t="shared" si="28"/>
        <v>0</v>
      </c>
      <c r="I139" s="95"/>
      <c r="J139" s="20"/>
      <c r="K139" s="96">
        <f t="shared" si="29"/>
        <v>0</v>
      </c>
      <c r="L139" s="95"/>
      <c r="M139" s="20"/>
      <c r="N139" s="96">
        <f t="shared" si="30"/>
        <v>0</v>
      </c>
      <c r="O139" s="95"/>
      <c r="P139" s="20"/>
      <c r="Q139" s="96">
        <f t="shared" si="31"/>
        <v>0</v>
      </c>
      <c r="R139" s="95"/>
      <c r="S139" s="20"/>
      <c r="T139" s="96">
        <f t="shared" si="32"/>
        <v>0</v>
      </c>
      <c r="U139" s="221">
        <f t="shared" si="26"/>
        <v>0</v>
      </c>
      <c r="W139" s="133" t="s">
        <v>46</v>
      </c>
      <c r="X139" s="114">
        <f t="shared" si="33"/>
        <v>0</v>
      </c>
      <c r="Y139" s="115">
        <f t="shared" si="34"/>
        <v>0</v>
      </c>
      <c r="Z139" s="115">
        <f t="shared" si="35"/>
        <v>0</v>
      </c>
      <c r="AA139" s="115">
        <f t="shared" si="36"/>
        <v>0</v>
      </c>
      <c r="AB139" s="115">
        <f t="shared" si="37"/>
        <v>0</v>
      </c>
      <c r="AC139" s="121">
        <f t="shared" si="38"/>
        <v>0</v>
      </c>
    </row>
    <row r="140" spans="1:29" ht="15.75">
      <c r="A140" s="255"/>
      <c r="B140" s="133" t="s">
        <v>47</v>
      </c>
      <c r="C140" s="95"/>
      <c r="D140" s="20"/>
      <c r="E140" s="96">
        <f t="shared" si="27"/>
        <v>0</v>
      </c>
      <c r="F140" s="95"/>
      <c r="G140" s="6"/>
      <c r="H140" s="96">
        <f t="shared" si="28"/>
        <v>0</v>
      </c>
      <c r="I140" s="95"/>
      <c r="J140" s="20"/>
      <c r="K140" s="96">
        <f t="shared" si="29"/>
        <v>0</v>
      </c>
      <c r="L140" s="95"/>
      <c r="M140" s="20"/>
      <c r="N140" s="96">
        <f t="shared" si="30"/>
        <v>0</v>
      </c>
      <c r="O140" s="95"/>
      <c r="P140" s="20"/>
      <c r="Q140" s="96">
        <f t="shared" si="31"/>
        <v>0</v>
      </c>
      <c r="R140" s="95"/>
      <c r="S140" s="20"/>
      <c r="T140" s="96">
        <f t="shared" si="32"/>
        <v>0</v>
      </c>
      <c r="U140" s="221">
        <f t="shared" si="26"/>
        <v>0</v>
      </c>
      <c r="W140" s="133" t="s">
        <v>47</v>
      </c>
      <c r="X140" s="114">
        <f t="shared" si="33"/>
        <v>0</v>
      </c>
      <c r="Y140" s="115">
        <f t="shared" si="34"/>
        <v>0</v>
      </c>
      <c r="Z140" s="115">
        <f t="shared" si="35"/>
        <v>0</v>
      </c>
      <c r="AA140" s="115">
        <f t="shared" si="36"/>
        <v>0</v>
      </c>
      <c r="AB140" s="115">
        <f t="shared" si="37"/>
        <v>0</v>
      </c>
      <c r="AC140" s="121">
        <f t="shared" si="38"/>
        <v>0</v>
      </c>
    </row>
    <row r="141" spans="1:29" ht="15.75">
      <c r="A141" s="255"/>
      <c r="B141" s="133" t="s">
        <v>48</v>
      </c>
      <c r="C141" s="95"/>
      <c r="D141" s="20"/>
      <c r="E141" s="96">
        <f t="shared" si="27"/>
        <v>0</v>
      </c>
      <c r="F141" s="95"/>
      <c r="G141" s="6"/>
      <c r="H141" s="96">
        <f t="shared" si="28"/>
        <v>0</v>
      </c>
      <c r="I141" s="95"/>
      <c r="J141" s="20"/>
      <c r="K141" s="96">
        <f t="shared" si="29"/>
        <v>0</v>
      </c>
      <c r="L141" s="95"/>
      <c r="M141" s="20"/>
      <c r="N141" s="96">
        <f t="shared" si="30"/>
        <v>0</v>
      </c>
      <c r="O141" s="95"/>
      <c r="P141" s="20"/>
      <c r="Q141" s="96">
        <f t="shared" si="31"/>
        <v>0</v>
      </c>
      <c r="R141" s="95"/>
      <c r="S141" s="20"/>
      <c r="T141" s="96">
        <f t="shared" si="32"/>
        <v>0</v>
      </c>
      <c r="U141" s="221">
        <f t="shared" si="26"/>
        <v>0</v>
      </c>
      <c r="W141" s="133" t="s">
        <v>48</v>
      </c>
      <c r="X141" s="114">
        <f t="shared" si="33"/>
        <v>0</v>
      </c>
      <c r="Y141" s="115">
        <f t="shared" si="34"/>
        <v>0</v>
      </c>
      <c r="Z141" s="115">
        <f t="shared" si="35"/>
        <v>0</v>
      </c>
      <c r="AA141" s="115">
        <f t="shared" si="36"/>
        <v>0</v>
      </c>
      <c r="AB141" s="115">
        <f t="shared" si="37"/>
        <v>0</v>
      </c>
      <c r="AC141" s="121">
        <f t="shared" si="38"/>
        <v>0</v>
      </c>
    </row>
    <row r="142" spans="1:29" ht="15.75">
      <c r="A142" s="255"/>
      <c r="B142" s="133" t="s">
        <v>49</v>
      </c>
      <c r="C142" s="95"/>
      <c r="D142" s="20"/>
      <c r="E142" s="96">
        <f t="shared" si="27"/>
        <v>0</v>
      </c>
      <c r="F142" s="95"/>
      <c r="G142" s="6"/>
      <c r="H142" s="96">
        <f t="shared" si="28"/>
        <v>0</v>
      </c>
      <c r="I142" s="95"/>
      <c r="J142" s="20"/>
      <c r="K142" s="96">
        <f t="shared" si="29"/>
        <v>0</v>
      </c>
      <c r="L142" s="95"/>
      <c r="M142" s="20"/>
      <c r="N142" s="96">
        <f t="shared" si="30"/>
        <v>0</v>
      </c>
      <c r="O142" s="95"/>
      <c r="P142" s="20"/>
      <c r="Q142" s="96">
        <f t="shared" si="31"/>
        <v>0</v>
      </c>
      <c r="R142" s="95"/>
      <c r="S142" s="20"/>
      <c r="T142" s="96">
        <f t="shared" si="32"/>
        <v>0</v>
      </c>
      <c r="U142" s="221">
        <f t="shared" si="26"/>
        <v>0</v>
      </c>
      <c r="W142" s="133" t="s">
        <v>49</v>
      </c>
      <c r="X142" s="114">
        <f t="shared" si="33"/>
        <v>0</v>
      </c>
      <c r="Y142" s="115">
        <f t="shared" si="34"/>
        <v>0</v>
      </c>
      <c r="Z142" s="115">
        <f t="shared" si="35"/>
        <v>0</v>
      </c>
      <c r="AA142" s="115">
        <f t="shared" si="36"/>
        <v>0</v>
      </c>
      <c r="AB142" s="115">
        <f t="shared" si="37"/>
        <v>0</v>
      </c>
      <c r="AC142" s="121">
        <f t="shared" si="38"/>
        <v>0</v>
      </c>
    </row>
    <row r="143" spans="1:29" ht="15.75">
      <c r="A143" s="256"/>
      <c r="B143" s="134" t="s">
        <v>50</v>
      </c>
      <c r="C143" s="97"/>
      <c r="D143" s="98"/>
      <c r="E143" s="99">
        <f t="shared" si="27"/>
        <v>0</v>
      </c>
      <c r="F143" s="97"/>
      <c r="G143" s="103"/>
      <c r="H143" s="99">
        <f t="shared" si="28"/>
        <v>0</v>
      </c>
      <c r="I143" s="97"/>
      <c r="J143" s="98"/>
      <c r="K143" s="99">
        <f t="shared" si="29"/>
        <v>0</v>
      </c>
      <c r="L143" s="97"/>
      <c r="M143" s="98"/>
      <c r="N143" s="99">
        <f t="shared" si="30"/>
        <v>0</v>
      </c>
      <c r="O143" s="97"/>
      <c r="P143" s="98"/>
      <c r="Q143" s="99">
        <f t="shared" si="31"/>
        <v>0</v>
      </c>
      <c r="R143" s="97"/>
      <c r="S143" s="98"/>
      <c r="T143" s="99">
        <f t="shared" si="32"/>
        <v>0</v>
      </c>
      <c r="U143" s="222">
        <f t="shared" si="26"/>
        <v>0</v>
      </c>
      <c r="W143" s="134" t="s">
        <v>50</v>
      </c>
      <c r="X143" s="118">
        <f t="shared" si="33"/>
        <v>0</v>
      </c>
      <c r="Y143" s="119">
        <f t="shared" si="34"/>
        <v>0</v>
      </c>
      <c r="Z143" s="119">
        <f t="shared" si="35"/>
        <v>0</v>
      </c>
      <c r="AA143" s="119">
        <f t="shared" si="36"/>
        <v>0</v>
      </c>
      <c r="AB143" s="119">
        <f t="shared" si="37"/>
        <v>0</v>
      </c>
      <c r="AC143" s="124">
        <f t="shared" si="38"/>
        <v>0</v>
      </c>
    </row>
    <row r="144" spans="1:29" ht="15.75" customHeight="1">
      <c r="A144" s="254">
        <v>42724</v>
      </c>
      <c r="B144" s="133" t="s">
        <v>42</v>
      </c>
      <c r="C144" s="95"/>
      <c r="D144" s="20"/>
      <c r="E144" s="96">
        <f t="shared" si="27"/>
        <v>0</v>
      </c>
      <c r="F144" s="95"/>
      <c r="G144" s="20"/>
      <c r="H144" s="96">
        <f t="shared" si="28"/>
        <v>0</v>
      </c>
      <c r="I144" s="95"/>
      <c r="J144" s="20"/>
      <c r="K144" s="96">
        <f t="shared" si="29"/>
        <v>0</v>
      </c>
      <c r="L144" s="95"/>
      <c r="M144" s="20"/>
      <c r="N144" s="96">
        <f t="shared" si="30"/>
        <v>0</v>
      </c>
      <c r="O144" s="95"/>
      <c r="P144" s="20"/>
      <c r="Q144" s="96">
        <f t="shared" si="31"/>
        <v>0</v>
      </c>
      <c r="R144" s="95"/>
      <c r="S144" s="20"/>
      <c r="T144" s="96">
        <f t="shared" si="32"/>
        <v>0</v>
      </c>
      <c r="U144" s="221">
        <f t="shared" si="26"/>
        <v>0</v>
      </c>
      <c r="W144" s="132" t="s">
        <v>42</v>
      </c>
      <c r="X144" s="110">
        <f t="shared" si="33"/>
        <v>0</v>
      </c>
      <c r="Y144" s="111">
        <f t="shared" si="34"/>
        <v>0</v>
      </c>
      <c r="Z144" s="111">
        <f t="shared" si="35"/>
        <v>0</v>
      </c>
      <c r="AA144" s="111">
        <f t="shared" si="36"/>
        <v>0</v>
      </c>
      <c r="AB144" s="111">
        <f t="shared" si="37"/>
        <v>0</v>
      </c>
      <c r="AC144" s="123">
        <f t="shared" si="38"/>
        <v>0</v>
      </c>
    </row>
    <row r="145" spans="1:29" ht="15.75">
      <c r="A145" s="255"/>
      <c r="B145" s="133" t="s">
        <v>43</v>
      </c>
      <c r="C145" s="95"/>
      <c r="D145" s="20"/>
      <c r="E145" s="96">
        <f t="shared" si="27"/>
        <v>0</v>
      </c>
      <c r="F145" s="95"/>
      <c r="G145" s="20"/>
      <c r="H145" s="96">
        <f t="shared" si="28"/>
        <v>0</v>
      </c>
      <c r="I145" s="95"/>
      <c r="J145" s="20"/>
      <c r="K145" s="96">
        <f t="shared" si="29"/>
        <v>0</v>
      </c>
      <c r="L145" s="95"/>
      <c r="M145" s="20"/>
      <c r="N145" s="96">
        <f t="shared" si="30"/>
        <v>0</v>
      </c>
      <c r="O145" s="95"/>
      <c r="P145" s="20"/>
      <c r="Q145" s="96">
        <f t="shared" si="31"/>
        <v>0</v>
      </c>
      <c r="R145" s="95"/>
      <c r="S145" s="20"/>
      <c r="T145" s="96">
        <f t="shared" si="32"/>
        <v>0</v>
      </c>
      <c r="U145" s="221">
        <f t="shared" si="26"/>
        <v>0</v>
      </c>
      <c r="W145" s="133" t="s">
        <v>43</v>
      </c>
      <c r="X145" s="114">
        <f t="shared" si="33"/>
        <v>0</v>
      </c>
      <c r="Y145" s="115">
        <f t="shared" si="34"/>
        <v>0</v>
      </c>
      <c r="Z145" s="115">
        <f t="shared" si="35"/>
        <v>0</v>
      </c>
      <c r="AA145" s="115">
        <f t="shared" si="36"/>
        <v>0</v>
      </c>
      <c r="AB145" s="115">
        <f t="shared" si="37"/>
        <v>0</v>
      </c>
      <c r="AC145" s="121">
        <f t="shared" si="38"/>
        <v>0</v>
      </c>
    </row>
    <row r="146" spans="1:29" ht="15.75">
      <c r="A146" s="255"/>
      <c r="B146" s="104" t="s">
        <v>44</v>
      </c>
      <c r="C146" s="95"/>
      <c r="D146" s="20"/>
      <c r="E146" s="96">
        <f t="shared" si="27"/>
        <v>0</v>
      </c>
      <c r="F146" s="95"/>
      <c r="G146" s="20"/>
      <c r="H146" s="96">
        <f t="shared" si="28"/>
        <v>0</v>
      </c>
      <c r="I146" s="95"/>
      <c r="J146" s="20"/>
      <c r="K146" s="96">
        <f t="shared" si="29"/>
        <v>0</v>
      </c>
      <c r="L146" s="95"/>
      <c r="M146" s="20"/>
      <c r="N146" s="96">
        <f t="shared" si="30"/>
        <v>0</v>
      </c>
      <c r="O146" s="95"/>
      <c r="P146" s="20"/>
      <c r="Q146" s="96">
        <f t="shared" si="31"/>
        <v>0</v>
      </c>
      <c r="R146" s="95"/>
      <c r="S146" s="20"/>
      <c r="T146" s="96">
        <f t="shared" si="32"/>
        <v>0</v>
      </c>
      <c r="U146" s="221">
        <f t="shared" si="26"/>
        <v>0</v>
      </c>
      <c r="W146" s="104" t="s">
        <v>44</v>
      </c>
      <c r="X146" s="114">
        <f t="shared" si="33"/>
        <v>0</v>
      </c>
      <c r="Y146" s="115">
        <f t="shared" si="34"/>
        <v>0</v>
      </c>
      <c r="Z146" s="115">
        <f t="shared" si="35"/>
        <v>0</v>
      </c>
      <c r="AA146" s="115">
        <f t="shared" si="36"/>
        <v>0</v>
      </c>
      <c r="AB146" s="115">
        <f t="shared" si="37"/>
        <v>0</v>
      </c>
      <c r="AC146" s="121">
        <f t="shared" si="38"/>
        <v>0</v>
      </c>
    </row>
    <row r="147" spans="1:29" ht="15.75">
      <c r="A147" s="255"/>
      <c r="B147" s="133" t="s">
        <v>45</v>
      </c>
      <c r="C147" s="95"/>
      <c r="D147" s="20"/>
      <c r="E147" s="96">
        <f t="shared" si="27"/>
        <v>0</v>
      </c>
      <c r="F147" s="95"/>
      <c r="G147" s="20"/>
      <c r="H147" s="96">
        <f t="shared" si="28"/>
        <v>0</v>
      </c>
      <c r="I147" s="95"/>
      <c r="J147" s="20"/>
      <c r="K147" s="96">
        <f t="shared" si="29"/>
        <v>0</v>
      </c>
      <c r="L147" s="95"/>
      <c r="M147" s="20"/>
      <c r="N147" s="96">
        <f t="shared" si="30"/>
        <v>0</v>
      </c>
      <c r="O147" s="95"/>
      <c r="P147" s="20"/>
      <c r="Q147" s="96">
        <f t="shared" si="31"/>
        <v>0</v>
      </c>
      <c r="R147" s="95"/>
      <c r="S147" s="20"/>
      <c r="T147" s="96">
        <f t="shared" si="32"/>
        <v>0</v>
      </c>
      <c r="U147" s="221">
        <f t="shared" ref="U147:U210" si="39">IF(D147=0,0,1)</f>
        <v>0</v>
      </c>
      <c r="W147" s="133" t="s">
        <v>45</v>
      </c>
      <c r="X147" s="114">
        <f t="shared" si="33"/>
        <v>0</v>
      </c>
      <c r="Y147" s="115">
        <f t="shared" si="34"/>
        <v>0</v>
      </c>
      <c r="Z147" s="115">
        <f t="shared" si="35"/>
        <v>0</v>
      </c>
      <c r="AA147" s="115">
        <f t="shared" si="36"/>
        <v>0</v>
      </c>
      <c r="AB147" s="115">
        <f t="shared" si="37"/>
        <v>0</v>
      </c>
      <c r="AC147" s="121">
        <f t="shared" si="38"/>
        <v>0</v>
      </c>
    </row>
    <row r="148" spans="1:29" ht="15.75">
      <c r="A148" s="255"/>
      <c r="B148" s="133" t="s">
        <v>46</v>
      </c>
      <c r="C148" s="95"/>
      <c r="D148" s="20"/>
      <c r="E148" s="96">
        <f t="shared" si="27"/>
        <v>0</v>
      </c>
      <c r="F148" s="95"/>
      <c r="G148" s="20"/>
      <c r="H148" s="96">
        <f t="shared" si="28"/>
        <v>0</v>
      </c>
      <c r="I148" s="95"/>
      <c r="J148" s="20"/>
      <c r="K148" s="96">
        <f t="shared" si="29"/>
        <v>0</v>
      </c>
      <c r="L148" s="95"/>
      <c r="M148" s="20"/>
      <c r="N148" s="96">
        <f t="shared" si="30"/>
        <v>0</v>
      </c>
      <c r="O148" s="95"/>
      <c r="P148" s="20"/>
      <c r="Q148" s="96">
        <f t="shared" si="31"/>
        <v>0</v>
      </c>
      <c r="R148" s="95"/>
      <c r="S148" s="20"/>
      <c r="T148" s="96">
        <f t="shared" si="32"/>
        <v>0</v>
      </c>
      <c r="U148" s="221">
        <f t="shared" si="39"/>
        <v>0</v>
      </c>
      <c r="W148" s="133" t="s">
        <v>46</v>
      </c>
      <c r="X148" s="114">
        <f t="shared" si="33"/>
        <v>0</v>
      </c>
      <c r="Y148" s="115">
        <f t="shared" si="34"/>
        <v>0</v>
      </c>
      <c r="Z148" s="115">
        <f t="shared" si="35"/>
        <v>0</v>
      </c>
      <c r="AA148" s="115">
        <f t="shared" si="36"/>
        <v>0</v>
      </c>
      <c r="AB148" s="115">
        <f t="shared" si="37"/>
        <v>0</v>
      </c>
      <c r="AC148" s="121">
        <f t="shared" si="38"/>
        <v>0</v>
      </c>
    </row>
    <row r="149" spans="1:29" ht="15.75">
      <c r="A149" s="255"/>
      <c r="B149" s="133" t="s">
        <v>47</v>
      </c>
      <c r="C149" s="95"/>
      <c r="D149" s="20"/>
      <c r="E149" s="96">
        <f t="shared" si="27"/>
        <v>0</v>
      </c>
      <c r="F149" s="95"/>
      <c r="G149" s="20"/>
      <c r="H149" s="96">
        <f t="shared" si="28"/>
        <v>0</v>
      </c>
      <c r="I149" s="95"/>
      <c r="J149" s="20"/>
      <c r="K149" s="96">
        <f t="shared" si="29"/>
        <v>0</v>
      </c>
      <c r="L149" s="95"/>
      <c r="M149" s="20"/>
      <c r="N149" s="96">
        <f t="shared" si="30"/>
        <v>0</v>
      </c>
      <c r="O149" s="95"/>
      <c r="P149" s="20"/>
      <c r="Q149" s="96">
        <f t="shared" si="31"/>
        <v>0</v>
      </c>
      <c r="R149" s="95"/>
      <c r="S149" s="20"/>
      <c r="T149" s="96">
        <f t="shared" si="32"/>
        <v>0</v>
      </c>
      <c r="U149" s="221">
        <f t="shared" si="39"/>
        <v>0</v>
      </c>
      <c r="W149" s="133" t="s">
        <v>47</v>
      </c>
      <c r="X149" s="114">
        <f t="shared" si="33"/>
        <v>0</v>
      </c>
      <c r="Y149" s="115">
        <f t="shared" si="34"/>
        <v>0</v>
      </c>
      <c r="Z149" s="115">
        <f t="shared" si="35"/>
        <v>0</v>
      </c>
      <c r="AA149" s="115">
        <f t="shared" si="36"/>
        <v>0</v>
      </c>
      <c r="AB149" s="115">
        <f t="shared" si="37"/>
        <v>0</v>
      </c>
      <c r="AC149" s="121">
        <f t="shared" si="38"/>
        <v>0</v>
      </c>
    </row>
    <row r="150" spans="1:29" ht="15.75">
      <c r="A150" s="255"/>
      <c r="B150" s="133" t="s">
        <v>48</v>
      </c>
      <c r="C150" s="95"/>
      <c r="D150" s="20"/>
      <c r="E150" s="96">
        <f t="shared" si="27"/>
        <v>0</v>
      </c>
      <c r="F150" s="95"/>
      <c r="G150" s="20"/>
      <c r="H150" s="96">
        <f t="shared" si="28"/>
        <v>0</v>
      </c>
      <c r="I150" s="95"/>
      <c r="J150" s="20"/>
      <c r="K150" s="96">
        <f t="shared" si="29"/>
        <v>0</v>
      </c>
      <c r="L150" s="95"/>
      <c r="M150" s="20"/>
      <c r="N150" s="96">
        <f t="shared" si="30"/>
        <v>0</v>
      </c>
      <c r="O150" s="95"/>
      <c r="P150" s="20"/>
      <c r="Q150" s="96">
        <f t="shared" si="31"/>
        <v>0</v>
      </c>
      <c r="R150" s="95"/>
      <c r="S150" s="20"/>
      <c r="T150" s="96">
        <f t="shared" si="32"/>
        <v>0</v>
      </c>
      <c r="U150" s="221">
        <f t="shared" si="39"/>
        <v>0</v>
      </c>
      <c r="W150" s="133" t="s">
        <v>48</v>
      </c>
      <c r="X150" s="114">
        <f t="shared" si="33"/>
        <v>0</v>
      </c>
      <c r="Y150" s="115">
        <f t="shared" si="34"/>
        <v>0</v>
      </c>
      <c r="Z150" s="115">
        <f t="shared" si="35"/>
        <v>0</v>
      </c>
      <c r="AA150" s="115">
        <f t="shared" si="36"/>
        <v>0</v>
      </c>
      <c r="AB150" s="115">
        <f t="shared" si="37"/>
        <v>0</v>
      </c>
      <c r="AC150" s="121">
        <f t="shared" si="38"/>
        <v>0</v>
      </c>
    </row>
    <row r="151" spans="1:29" ht="15.75">
      <c r="A151" s="255"/>
      <c r="B151" s="133" t="s">
        <v>49</v>
      </c>
      <c r="C151" s="95"/>
      <c r="D151" s="20"/>
      <c r="E151" s="96">
        <f t="shared" si="27"/>
        <v>0</v>
      </c>
      <c r="F151" s="95"/>
      <c r="G151" s="20"/>
      <c r="H151" s="96">
        <f t="shared" si="28"/>
        <v>0</v>
      </c>
      <c r="I151" s="95"/>
      <c r="J151" s="20"/>
      <c r="K151" s="96">
        <f t="shared" si="29"/>
        <v>0</v>
      </c>
      <c r="L151" s="95"/>
      <c r="M151" s="20"/>
      <c r="N151" s="96">
        <f t="shared" si="30"/>
        <v>0</v>
      </c>
      <c r="O151" s="95"/>
      <c r="P151" s="20"/>
      <c r="Q151" s="96">
        <f t="shared" si="31"/>
        <v>0</v>
      </c>
      <c r="R151" s="95"/>
      <c r="S151" s="20"/>
      <c r="T151" s="96">
        <f t="shared" si="32"/>
        <v>0</v>
      </c>
      <c r="U151" s="221">
        <f t="shared" si="39"/>
        <v>0</v>
      </c>
      <c r="W151" s="133" t="s">
        <v>49</v>
      </c>
      <c r="X151" s="114">
        <f t="shared" si="33"/>
        <v>0</v>
      </c>
      <c r="Y151" s="115">
        <f t="shared" si="34"/>
        <v>0</v>
      </c>
      <c r="Z151" s="115">
        <f t="shared" si="35"/>
        <v>0</v>
      </c>
      <c r="AA151" s="115">
        <f t="shared" si="36"/>
        <v>0</v>
      </c>
      <c r="AB151" s="115">
        <f t="shared" si="37"/>
        <v>0</v>
      </c>
      <c r="AC151" s="121">
        <f t="shared" si="38"/>
        <v>0</v>
      </c>
    </row>
    <row r="152" spans="1:29" ht="15.75">
      <c r="A152" s="256"/>
      <c r="B152" s="133" t="s">
        <v>50</v>
      </c>
      <c r="C152" s="95"/>
      <c r="D152" s="20"/>
      <c r="E152" s="96">
        <f t="shared" si="27"/>
        <v>0</v>
      </c>
      <c r="F152" s="95"/>
      <c r="G152" s="20"/>
      <c r="H152" s="96">
        <f t="shared" si="28"/>
        <v>0</v>
      </c>
      <c r="I152" s="95"/>
      <c r="J152" s="20"/>
      <c r="K152" s="96">
        <f t="shared" si="29"/>
        <v>0</v>
      </c>
      <c r="L152" s="95"/>
      <c r="M152" s="20"/>
      <c r="N152" s="96">
        <f t="shared" si="30"/>
        <v>0</v>
      </c>
      <c r="O152" s="95"/>
      <c r="P152" s="20"/>
      <c r="Q152" s="96">
        <f t="shared" si="31"/>
        <v>0</v>
      </c>
      <c r="R152" s="95"/>
      <c r="S152" s="20"/>
      <c r="T152" s="96">
        <f t="shared" si="32"/>
        <v>0</v>
      </c>
      <c r="U152" s="221">
        <f t="shared" si="39"/>
        <v>0</v>
      </c>
      <c r="W152" s="134" t="s">
        <v>50</v>
      </c>
      <c r="X152" s="118">
        <f t="shared" si="33"/>
        <v>0</v>
      </c>
      <c r="Y152" s="119">
        <f t="shared" si="34"/>
        <v>0</v>
      </c>
      <c r="Z152" s="119">
        <f t="shared" si="35"/>
        <v>0</v>
      </c>
      <c r="AA152" s="119">
        <f t="shared" si="36"/>
        <v>0</v>
      </c>
      <c r="AB152" s="119">
        <f t="shared" si="37"/>
        <v>0</v>
      </c>
      <c r="AC152" s="124">
        <f t="shared" si="38"/>
        <v>0</v>
      </c>
    </row>
    <row r="153" spans="1:29" ht="15.75" customHeight="1">
      <c r="A153" s="254">
        <v>42725</v>
      </c>
      <c r="B153" s="132" t="s">
        <v>42</v>
      </c>
      <c r="C153" s="92"/>
      <c r="D153" s="93"/>
      <c r="E153" s="94">
        <f t="shared" si="27"/>
        <v>0</v>
      </c>
      <c r="F153" s="92"/>
      <c r="G153" s="93"/>
      <c r="H153" s="94">
        <f t="shared" si="28"/>
        <v>0</v>
      </c>
      <c r="I153" s="92"/>
      <c r="J153" s="93"/>
      <c r="K153" s="94">
        <f t="shared" si="29"/>
        <v>0</v>
      </c>
      <c r="L153" s="92"/>
      <c r="M153" s="93"/>
      <c r="N153" s="94">
        <f t="shared" si="30"/>
        <v>0</v>
      </c>
      <c r="O153" s="92"/>
      <c r="P153" s="93"/>
      <c r="Q153" s="94">
        <f t="shared" si="31"/>
        <v>0</v>
      </c>
      <c r="R153" s="92"/>
      <c r="S153" s="93"/>
      <c r="T153" s="94">
        <f t="shared" si="32"/>
        <v>0</v>
      </c>
      <c r="U153" s="220">
        <f t="shared" si="39"/>
        <v>0</v>
      </c>
      <c r="W153" s="132" t="s">
        <v>42</v>
      </c>
      <c r="X153" s="110">
        <f t="shared" si="33"/>
        <v>0</v>
      </c>
      <c r="Y153" s="111">
        <f t="shared" si="34"/>
        <v>0</v>
      </c>
      <c r="Z153" s="111">
        <f t="shared" si="35"/>
        <v>0</v>
      </c>
      <c r="AA153" s="111">
        <f t="shared" si="36"/>
        <v>0</v>
      </c>
      <c r="AB153" s="111">
        <f t="shared" si="37"/>
        <v>0</v>
      </c>
      <c r="AC153" s="123">
        <f t="shared" si="38"/>
        <v>0</v>
      </c>
    </row>
    <row r="154" spans="1:29" ht="15.75">
      <c r="A154" s="255"/>
      <c r="B154" s="133" t="s">
        <v>43</v>
      </c>
      <c r="C154" s="95"/>
      <c r="D154" s="20"/>
      <c r="E154" s="96">
        <f t="shared" si="27"/>
        <v>0</v>
      </c>
      <c r="F154" s="95"/>
      <c r="G154" s="20"/>
      <c r="H154" s="96">
        <f t="shared" si="28"/>
        <v>0</v>
      </c>
      <c r="I154" s="95"/>
      <c r="J154" s="20"/>
      <c r="K154" s="96">
        <f t="shared" si="29"/>
        <v>0</v>
      </c>
      <c r="L154" s="95"/>
      <c r="M154" s="20"/>
      <c r="N154" s="96">
        <f t="shared" si="30"/>
        <v>0</v>
      </c>
      <c r="O154" s="95"/>
      <c r="P154" s="20"/>
      <c r="Q154" s="96">
        <f t="shared" si="31"/>
        <v>0</v>
      </c>
      <c r="R154" s="95"/>
      <c r="S154" s="20"/>
      <c r="T154" s="96">
        <f t="shared" si="32"/>
        <v>0</v>
      </c>
      <c r="U154" s="221">
        <f t="shared" si="39"/>
        <v>0</v>
      </c>
      <c r="W154" s="133" t="s">
        <v>43</v>
      </c>
      <c r="X154" s="114">
        <f t="shared" si="33"/>
        <v>0</v>
      </c>
      <c r="Y154" s="115">
        <f t="shared" si="34"/>
        <v>0</v>
      </c>
      <c r="Z154" s="115">
        <f t="shared" si="35"/>
        <v>0</v>
      </c>
      <c r="AA154" s="115">
        <f t="shared" si="36"/>
        <v>0</v>
      </c>
      <c r="AB154" s="115">
        <f t="shared" si="37"/>
        <v>0</v>
      </c>
      <c r="AC154" s="121">
        <f t="shared" si="38"/>
        <v>0</v>
      </c>
    </row>
    <row r="155" spans="1:29" ht="15.75">
      <c r="A155" s="255"/>
      <c r="B155" s="104" t="s">
        <v>44</v>
      </c>
      <c r="C155" s="95"/>
      <c r="D155" s="20"/>
      <c r="E155" s="96">
        <f t="shared" si="27"/>
        <v>0</v>
      </c>
      <c r="F155" s="95"/>
      <c r="G155" s="20"/>
      <c r="H155" s="96">
        <f t="shared" si="28"/>
        <v>0</v>
      </c>
      <c r="I155" s="95"/>
      <c r="J155" s="20"/>
      <c r="K155" s="96">
        <f t="shared" si="29"/>
        <v>0</v>
      </c>
      <c r="L155" s="95"/>
      <c r="M155" s="20"/>
      <c r="N155" s="96">
        <f t="shared" si="30"/>
        <v>0</v>
      </c>
      <c r="O155" s="95"/>
      <c r="P155" s="20"/>
      <c r="Q155" s="96">
        <f t="shared" si="31"/>
        <v>0</v>
      </c>
      <c r="R155" s="95"/>
      <c r="S155" s="20"/>
      <c r="T155" s="96">
        <f t="shared" si="32"/>
        <v>0</v>
      </c>
      <c r="U155" s="221">
        <f t="shared" si="39"/>
        <v>0</v>
      </c>
      <c r="W155" s="104" t="s">
        <v>44</v>
      </c>
      <c r="X155" s="114">
        <f t="shared" si="33"/>
        <v>0</v>
      </c>
      <c r="Y155" s="115">
        <f t="shared" si="34"/>
        <v>0</v>
      </c>
      <c r="Z155" s="115">
        <f t="shared" si="35"/>
        <v>0</v>
      </c>
      <c r="AA155" s="115">
        <f t="shared" si="36"/>
        <v>0</v>
      </c>
      <c r="AB155" s="115">
        <f t="shared" si="37"/>
        <v>0</v>
      </c>
      <c r="AC155" s="121">
        <f t="shared" si="38"/>
        <v>0</v>
      </c>
    </row>
    <row r="156" spans="1:29" ht="15.75">
      <c r="A156" s="255"/>
      <c r="B156" s="133" t="s">
        <v>45</v>
      </c>
      <c r="C156" s="95"/>
      <c r="D156" s="20"/>
      <c r="E156" s="96">
        <f t="shared" si="27"/>
        <v>0</v>
      </c>
      <c r="F156" s="95"/>
      <c r="G156" s="20"/>
      <c r="H156" s="96">
        <f t="shared" si="28"/>
        <v>0</v>
      </c>
      <c r="I156" s="95"/>
      <c r="J156" s="20"/>
      <c r="K156" s="96">
        <f t="shared" si="29"/>
        <v>0</v>
      </c>
      <c r="L156" s="95"/>
      <c r="M156" s="20"/>
      <c r="N156" s="96">
        <f t="shared" si="30"/>
        <v>0</v>
      </c>
      <c r="O156" s="95"/>
      <c r="P156" s="20"/>
      <c r="Q156" s="96">
        <f t="shared" si="31"/>
        <v>0</v>
      </c>
      <c r="R156" s="95"/>
      <c r="S156" s="20"/>
      <c r="T156" s="96">
        <f t="shared" si="32"/>
        <v>0</v>
      </c>
      <c r="U156" s="221">
        <f t="shared" si="39"/>
        <v>0</v>
      </c>
      <c r="W156" s="133" t="s">
        <v>45</v>
      </c>
      <c r="X156" s="114">
        <f t="shared" si="33"/>
        <v>0</v>
      </c>
      <c r="Y156" s="115">
        <f t="shared" si="34"/>
        <v>0</v>
      </c>
      <c r="Z156" s="115">
        <f t="shared" si="35"/>
        <v>0</v>
      </c>
      <c r="AA156" s="115">
        <f t="shared" si="36"/>
        <v>0</v>
      </c>
      <c r="AB156" s="115">
        <f t="shared" si="37"/>
        <v>0</v>
      </c>
      <c r="AC156" s="121">
        <f t="shared" si="38"/>
        <v>0</v>
      </c>
    </row>
    <row r="157" spans="1:29" ht="15.75">
      <c r="A157" s="255"/>
      <c r="B157" s="133" t="s">
        <v>46</v>
      </c>
      <c r="C157" s="95"/>
      <c r="D157" s="20"/>
      <c r="E157" s="96">
        <f t="shared" si="27"/>
        <v>0</v>
      </c>
      <c r="F157" s="95"/>
      <c r="G157" s="20"/>
      <c r="H157" s="96">
        <f t="shared" si="28"/>
        <v>0</v>
      </c>
      <c r="I157" s="95"/>
      <c r="J157" s="20"/>
      <c r="K157" s="96">
        <f t="shared" si="29"/>
        <v>0</v>
      </c>
      <c r="L157" s="95"/>
      <c r="M157" s="20"/>
      <c r="N157" s="96">
        <f t="shared" si="30"/>
        <v>0</v>
      </c>
      <c r="O157" s="95"/>
      <c r="P157" s="20"/>
      <c r="Q157" s="96">
        <f t="shared" si="31"/>
        <v>0</v>
      </c>
      <c r="R157" s="95"/>
      <c r="S157" s="20"/>
      <c r="T157" s="96">
        <f t="shared" si="32"/>
        <v>0</v>
      </c>
      <c r="U157" s="221">
        <f t="shared" si="39"/>
        <v>0</v>
      </c>
      <c r="W157" s="133" t="s">
        <v>46</v>
      </c>
      <c r="X157" s="114">
        <f t="shared" si="33"/>
        <v>0</v>
      </c>
      <c r="Y157" s="115">
        <f t="shared" si="34"/>
        <v>0</v>
      </c>
      <c r="Z157" s="115">
        <f t="shared" si="35"/>
        <v>0</v>
      </c>
      <c r="AA157" s="115">
        <f t="shared" si="36"/>
        <v>0</v>
      </c>
      <c r="AB157" s="115">
        <f t="shared" si="37"/>
        <v>0</v>
      </c>
      <c r="AC157" s="121">
        <f t="shared" si="38"/>
        <v>0</v>
      </c>
    </row>
    <row r="158" spans="1:29" ht="15.75">
      <c r="A158" s="255"/>
      <c r="B158" s="133" t="s">
        <v>47</v>
      </c>
      <c r="C158" s="95"/>
      <c r="D158" s="20"/>
      <c r="E158" s="96">
        <f t="shared" si="27"/>
        <v>0</v>
      </c>
      <c r="F158" s="95"/>
      <c r="G158" s="20"/>
      <c r="H158" s="96">
        <f t="shared" si="28"/>
        <v>0</v>
      </c>
      <c r="I158" s="95"/>
      <c r="J158" s="20"/>
      <c r="K158" s="96">
        <f t="shared" si="29"/>
        <v>0</v>
      </c>
      <c r="L158" s="95"/>
      <c r="M158" s="20"/>
      <c r="N158" s="96">
        <f t="shared" si="30"/>
        <v>0</v>
      </c>
      <c r="O158" s="95"/>
      <c r="P158" s="20"/>
      <c r="Q158" s="96">
        <f t="shared" si="31"/>
        <v>0</v>
      </c>
      <c r="R158" s="95"/>
      <c r="S158" s="20"/>
      <c r="T158" s="96">
        <f t="shared" si="32"/>
        <v>0</v>
      </c>
      <c r="U158" s="221">
        <f t="shared" si="39"/>
        <v>0</v>
      </c>
      <c r="W158" s="133" t="s">
        <v>47</v>
      </c>
      <c r="X158" s="114">
        <f t="shared" si="33"/>
        <v>0</v>
      </c>
      <c r="Y158" s="115">
        <f t="shared" si="34"/>
        <v>0</v>
      </c>
      <c r="Z158" s="115">
        <f t="shared" si="35"/>
        <v>0</v>
      </c>
      <c r="AA158" s="115">
        <f t="shared" si="36"/>
        <v>0</v>
      </c>
      <c r="AB158" s="115">
        <f t="shared" si="37"/>
        <v>0</v>
      </c>
      <c r="AC158" s="121">
        <f t="shared" si="38"/>
        <v>0</v>
      </c>
    </row>
    <row r="159" spans="1:29" ht="15.75">
      <c r="A159" s="255"/>
      <c r="B159" s="133" t="s">
        <v>48</v>
      </c>
      <c r="C159" s="95"/>
      <c r="D159" s="20"/>
      <c r="E159" s="96">
        <f t="shared" si="27"/>
        <v>0</v>
      </c>
      <c r="F159" s="95"/>
      <c r="G159" s="20"/>
      <c r="H159" s="96">
        <f t="shared" si="28"/>
        <v>0</v>
      </c>
      <c r="I159" s="95"/>
      <c r="J159" s="20"/>
      <c r="K159" s="96">
        <f t="shared" si="29"/>
        <v>0</v>
      </c>
      <c r="L159" s="95"/>
      <c r="M159" s="20"/>
      <c r="N159" s="96">
        <f t="shared" si="30"/>
        <v>0</v>
      </c>
      <c r="O159" s="95"/>
      <c r="P159" s="20"/>
      <c r="Q159" s="96">
        <f t="shared" si="31"/>
        <v>0</v>
      </c>
      <c r="R159" s="95"/>
      <c r="S159" s="20"/>
      <c r="T159" s="96">
        <f t="shared" si="32"/>
        <v>0</v>
      </c>
      <c r="U159" s="221">
        <f t="shared" si="39"/>
        <v>0</v>
      </c>
      <c r="W159" s="133" t="s">
        <v>48</v>
      </c>
      <c r="X159" s="114">
        <f t="shared" si="33"/>
        <v>0</v>
      </c>
      <c r="Y159" s="115">
        <f t="shared" si="34"/>
        <v>0</v>
      </c>
      <c r="Z159" s="115">
        <f t="shared" si="35"/>
        <v>0</v>
      </c>
      <c r="AA159" s="115">
        <f t="shared" si="36"/>
        <v>0</v>
      </c>
      <c r="AB159" s="115">
        <f t="shared" si="37"/>
        <v>0</v>
      </c>
      <c r="AC159" s="121">
        <f t="shared" si="38"/>
        <v>0</v>
      </c>
    </row>
    <row r="160" spans="1:29" ht="15.75">
      <c r="A160" s="255"/>
      <c r="B160" s="133" t="s">
        <v>49</v>
      </c>
      <c r="C160" s="95"/>
      <c r="D160" s="20"/>
      <c r="E160" s="96">
        <f t="shared" si="27"/>
        <v>0</v>
      </c>
      <c r="F160" s="95"/>
      <c r="G160" s="20"/>
      <c r="H160" s="96">
        <f t="shared" si="28"/>
        <v>0</v>
      </c>
      <c r="I160" s="95"/>
      <c r="J160" s="20"/>
      <c r="K160" s="96">
        <f t="shared" si="29"/>
        <v>0</v>
      </c>
      <c r="L160" s="95"/>
      <c r="M160" s="20"/>
      <c r="N160" s="96">
        <f t="shared" si="30"/>
        <v>0</v>
      </c>
      <c r="O160" s="95"/>
      <c r="P160" s="20"/>
      <c r="Q160" s="96">
        <f t="shared" si="31"/>
        <v>0</v>
      </c>
      <c r="R160" s="95"/>
      <c r="S160" s="20"/>
      <c r="T160" s="96">
        <f t="shared" si="32"/>
        <v>0</v>
      </c>
      <c r="U160" s="221">
        <f t="shared" si="39"/>
        <v>0</v>
      </c>
      <c r="W160" s="133" t="s">
        <v>49</v>
      </c>
      <c r="X160" s="114">
        <f t="shared" si="33"/>
        <v>0</v>
      </c>
      <c r="Y160" s="115">
        <f t="shared" si="34"/>
        <v>0</v>
      </c>
      <c r="Z160" s="115">
        <f t="shared" si="35"/>
        <v>0</v>
      </c>
      <c r="AA160" s="115">
        <f t="shared" si="36"/>
        <v>0</v>
      </c>
      <c r="AB160" s="115">
        <f t="shared" si="37"/>
        <v>0</v>
      </c>
      <c r="AC160" s="121">
        <f t="shared" si="38"/>
        <v>0</v>
      </c>
    </row>
    <row r="161" spans="1:29" ht="15.75">
      <c r="A161" s="256"/>
      <c r="B161" s="134" t="s">
        <v>50</v>
      </c>
      <c r="C161" s="97"/>
      <c r="D161" s="98"/>
      <c r="E161" s="99">
        <f t="shared" si="27"/>
        <v>0</v>
      </c>
      <c r="F161" s="97"/>
      <c r="G161" s="98"/>
      <c r="H161" s="99">
        <f t="shared" si="28"/>
        <v>0</v>
      </c>
      <c r="I161" s="97"/>
      <c r="J161" s="98"/>
      <c r="K161" s="99">
        <f t="shared" si="29"/>
        <v>0</v>
      </c>
      <c r="L161" s="97"/>
      <c r="M161" s="98"/>
      <c r="N161" s="99">
        <f t="shared" si="30"/>
        <v>0</v>
      </c>
      <c r="O161" s="97"/>
      <c r="P161" s="98"/>
      <c r="Q161" s="99">
        <f t="shared" si="31"/>
        <v>0</v>
      </c>
      <c r="R161" s="97"/>
      <c r="S161" s="98"/>
      <c r="T161" s="99">
        <f t="shared" si="32"/>
        <v>0</v>
      </c>
      <c r="U161" s="222">
        <f t="shared" si="39"/>
        <v>0</v>
      </c>
      <c r="W161" s="134" t="s">
        <v>50</v>
      </c>
      <c r="X161" s="118">
        <f t="shared" si="33"/>
        <v>0</v>
      </c>
      <c r="Y161" s="119">
        <f t="shared" si="34"/>
        <v>0</v>
      </c>
      <c r="Z161" s="119">
        <f t="shared" si="35"/>
        <v>0</v>
      </c>
      <c r="AA161" s="119">
        <f t="shared" si="36"/>
        <v>0</v>
      </c>
      <c r="AB161" s="119">
        <f t="shared" si="37"/>
        <v>0</v>
      </c>
      <c r="AC161" s="124">
        <f t="shared" si="38"/>
        <v>0</v>
      </c>
    </row>
    <row r="162" spans="1:29" ht="15.75" customHeight="1">
      <c r="A162" s="254">
        <v>42726</v>
      </c>
      <c r="B162" s="133" t="s">
        <v>42</v>
      </c>
      <c r="C162" s="95"/>
      <c r="D162" s="20"/>
      <c r="E162" s="96">
        <f t="shared" si="27"/>
        <v>0</v>
      </c>
      <c r="F162" s="95"/>
      <c r="G162" s="20"/>
      <c r="H162" s="96">
        <f t="shared" si="28"/>
        <v>0</v>
      </c>
      <c r="I162" s="95"/>
      <c r="J162" s="20"/>
      <c r="K162" s="96">
        <f t="shared" si="29"/>
        <v>0</v>
      </c>
      <c r="L162" s="95"/>
      <c r="M162" s="20"/>
      <c r="N162" s="96">
        <f t="shared" si="30"/>
        <v>0</v>
      </c>
      <c r="O162" s="95"/>
      <c r="P162" s="20"/>
      <c r="Q162" s="96">
        <f t="shared" si="31"/>
        <v>0</v>
      </c>
      <c r="R162" s="95"/>
      <c r="S162" s="20"/>
      <c r="T162" s="96">
        <f t="shared" si="32"/>
        <v>0</v>
      </c>
      <c r="U162" s="221">
        <f t="shared" si="39"/>
        <v>0</v>
      </c>
      <c r="W162" s="132" t="s">
        <v>42</v>
      </c>
      <c r="X162" s="110">
        <f t="shared" si="33"/>
        <v>0</v>
      </c>
      <c r="Y162" s="111">
        <f t="shared" si="34"/>
        <v>0</v>
      </c>
      <c r="Z162" s="111">
        <f t="shared" si="35"/>
        <v>0</v>
      </c>
      <c r="AA162" s="111">
        <f t="shared" si="36"/>
        <v>0</v>
      </c>
      <c r="AB162" s="111">
        <f t="shared" si="37"/>
        <v>0</v>
      </c>
      <c r="AC162" s="123">
        <f t="shared" si="38"/>
        <v>0</v>
      </c>
    </row>
    <row r="163" spans="1:29" ht="15.75">
      <c r="A163" s="255"/>
      <c r="B163" s="133" t="s">
        <v>43</v>
      </c>
      <c r="C163" s="95"/>
      <c r="D163" s="20"/>
      <c r="E163" s="96">
        <f t="shared" si="27"/>
        <v>0</v>
      </c>
      <c r="F163" s="95"/>
      <c r="G163" s="20"/>
      <c r="H163" s="96">
        <f t="shared" si="28"/>
        <v>0</v>
      </c>
      <c r="I163" s="95"/>
      <c r="J163" s="20"/>
      <c r="K163" s="96">
        <f t="shared" si="29"/>
        <v>0</v>
      </c>
      <c r="L163" s="95"/>
      <c r="M163" s="20"/>
      <c r="N163" s="96">
        <f t="shared" si="30"/>
        <v>0</v>
      </c>
      <c r="O163" s="95"/>
      <c r="P163" s="20"/>
      <c r="Q163" s="96">
        <f t="shared" si="31"/>
        <v>0</v>
      </c>
      <c r="R163" s="95"/>
      <c r="S163" s="20"/>
      <c r="T163" s="96">
        <f t="shared" si="32"/>
        <v>0</v>
      </c>
      <c r="U163" s="221">
        <f t="shared" si="39"/>
        <v>0</v>
      </c>
      <c r="W163" s="133" t="s">
        <v>43</v>
      </c>
      <c r="X163" s="114">
        <f t="shared" si="33"/>
        <v>0</v>
      </c>
      <c r="Y163" s="115">
        <f t="shared" si="34"/>
        <v>0</v>
      </c>
      <c r="Z163" s="115">
        <f t="shared" si="35"/>
        <v>0</v>
      </c>
      <c r="AA163" s="115">
        <f t="shared" si="36"/>
        <v>0</v>
      </c>
      <c r="AB163" s="115">
        <f t="shared" si="37"/>
        <v>0</v>
      </c>
      <c r="AC163" s="121">
        <f t="shared" si="38"/>
        <v>0</v>
      </c>
    </row>
    <row r="164" spans="1:29" ht="15.75">
      <c r="A164" s="255"/>
      <c r="B164" s="104" t="s">
        <v>44</v>
      </c>
      <c r="C164" s="95"/>
      <c r="D164" s="20"/>
      <c r="E164" s="96">
        <f t="shared" si="27"/>
        <v>0</v>
      </c>
      <c r="F164" s="95"/>
      <c r="G164" s="20"/>
      <c r="H164" s="96">
        <f t="shared" si="28"/>
        <v>0</v>
      </c>
      <c r="I164" s="95"/>
      <c r="J164" s="20"/>
      <c r="K164" s="96">
        <f t="shared" si="29"/>
        <v>0</v>
      </c>
      <c r="L164" s="95"/>
      <c r="M164" s="20"/>
      <c r="N164" s="96">
        <f t="shared" si="30"/>
        <v>0</v>
      </c>
      <c r="O164" s="95"/>
      <c r="P164" s="20"/>
      <c r="Q164" s="96">
        <f t="shared" si="31"/>
        <v>0</v>
      </c>
      <c r="R164" s="95"/>
      <c r="S164" s="20"/>
      <c r="T164" s="96">
        <f t="shared" si="32"/>
        <v>0</v>
      </c>
      <c r="U164" s="221">
        <f t="shared" si="39"/>
        <v>0</v>
      </c>
      <c r="W164" s="104" t="s">
        <v>44</v>
      </c>
      <c r="X164" s="114">
        <f t="shared" si="33"/>
        <v>0</v>
      </c>
      <c r="Y164" s="115">
        <f t="shared" si="34"/>
        <v>0</v>
      </c>
      <c r="Z164" s="115">
        <f t="shared" si="35"/>
        <v>0</v>
      </c>
      <c r="AA164" s="115">
        <f t="shared" si="36"/>
        <v>0</v>
      </c>
      <c r="AB164" s="115">
        <f t="shared" si="37"/>
        <v>0</v>
      </c>
      <c r="AC164" s="121">
        <f t="shared" si="38"/>
        <v>0</v>
      </c>
    </row>
    <row r="165" spans="1:29" ht="15.75">
      <c r="A165" s="255"/>
      <c r="B165" s="133" t="s">
        <v>45</v>
      </c>
      <c r="C165" s="95"/>
      <c r="D165" s="20"/>
      <c r="E165" s="96">
        <f t="shared" si="27"/>
        <v>0</v>
      </c>
      <c r="F165" s="95"/>
      <c r="G165" s="20"/>
      <c r="H165" s="96">
        <f t="shared" si="28"/>
        <v>0</v>
      </c>
      <c r="I165" s="95"/>
      <c r="J165" s="20"/>
      <c r="K165" s="96">
        <f t="shared" si="29"/>
        <v>0</v>
      </c>
      <c r="L165" s="95"/>
      <c r="M165" s="20"/>
      <c r="N165" s="96">
        <f t="shared" si="30"/>
        <v>0</v>
      </c>
      <c r="O165" s="95"/>
      <c r="P165" s="20"/>
      <c r="Q165" s="96">
        <f t="shared" si="31"/>
        <v>0</v>
      </c>
      <c r="R165" s="95"/>
      <c r="S165" s="20"/>
      <c r="T165" s="96">
        <f t="shared" si="32"/>
        <v>0</v>
      </c>
      <c r="U165" s="221">
        <f t="shared" si="39"/>
        <v>0</v>
      </c>
      <c r="W165" s="133" t="s">
        <v>45</v>
      </c>
      <c r="X165" s="114">
        <f t="shared" si="33"/>
        <v>0</v>
      </c>
      <c r="Y165" s="115">
        <f t="shared" si="34"/>
        <v>0</v>
      </c>
      <c r="Z165" s="115">
        <f t="shared" si="35"/>
        <v>0</v>
      </c>
      <c r="AA165" s="115">
        <f t="shared" si="36"/>
        <v>0</v>
      </c>
      <c r="AB165" s="115">
        <f t="shared" si="37"/>
        <v>0</v>
      </c>
      <c r="AC165" s="121">
        <f t="shared" si="38"/>
        <v>0</v>
      </c>
    </row>
    <row r="166" spans="1:29" ht="15.75">
      <c r="A166" s="255"/>
      <c r="B166" s="133" t="s">
        <v>46</v>
      </c>
      <c r="C166" s="95"/>
      <c r="D166" s="20"/>
      <c r="E166" s="96">
        <f t="shared" si="27"/>
        <v>0</v>
      </c>
      <c r="F166" s="95"/>
      <c r="G166" s="20"/>
      <c r="H166" s="96">
        <f t="shared" si="28"/>
        <v>0</v>
      </c>
      <c r="I166" s="95"/>
      <c r="J166" s="20"/>
      <c r="K166" s="96">
        <f t="shared" si="29"/>
        <v>0</v>
      </c>
      <c r="L166" s="95"/>
      <c r="M166" s="20"/>
      <c r="N166" s="96">
        <f t="shared" si="30"/>
        <v>0</v>
      </c>
      <c r="O166" s="95"/>
      <c r="P166" s="20"/>
      <c r="Q166" s="96">
        <f t="shared" si="31"/>
        <v>0</v>
      </c>
      <c r="R166" s="95"/>
      <c r="S166" s="20"/>
      <c r="T166" s="96">
        <f t="shared" si="32"/>
        <v>0</v>
      </c>
      <c r="U166" s="221">
        <f t="shared" si="39"/>
        <v>0</v>
      </c>
      <c r="W166" s="133" t="s">
        <v>46</v>
      </c>
      <c r="X166" s="114">
        <f t="shared" si="33"/>
        <v>0</v>
      </c>
      <c r="Y166" s="115">
        <f t="shared" si="34"/>
        <v>0</v>
      </c>
      <c r="Z166" s="115">
        <f t="shared" si="35"/>
        <v>0</v>
      </c>
      <c r="AA166" s="115">
        <f t="shared" si="36"/>
        <v>0</v>
      </c>
      <c r="AB166" s="115">
        <f t="shared" si="37"/>
        <v>0</v>
      </c>
      <c r="AC166" s="121">
        <f t="shared" si="38"/>
        <v>0</v>
      </c>
    </row>
    <row r="167" spans="1:29" ht="15.75">
      <c r="A167" s="255"/>
      <c r="B167" s="133" t="s">
        <v>47</v>
      </c>
      <c r="C167" s="95"/>
      <c r="D167" s="20"/>
      <c r="E167" s="96">
        <f t="shared" si="27"/>
        <v>0</v>
      </c>
      <c r="F167" s="95"/>
      <c r="G167" s="20"/>
      <c r="H167" s="96">
        <f t="shared" si="28"/>
        <v>0</v>
      </c>
      <c r="I167" s="95"/>
      <c r="J167" s="20"/>
      <c r="K167" s="96">
        <f t="shared" si="29"/>
        <v>0</v>
      </c>
      <c r="L167" s="95"/>
      <c r="M167" s="20"/>
      <c r="N167" s="96">
        <f t="shared" si="30"/>
        <v>0</v>
      </c>
      <c r="O167" s="95"/>
      <c r="P167" s="20"/>
      <c r="Q167" s="96">
        <f t="shared" si="31"/>
        <v>0</v>
      </c>
      <c r="R167" s="95"/>
      <c r="S167" s="20"/>
      <c r="T167" s="96">
        <f t="shared" si="32"/>
        <v>0</v>
      </c>
      <c r="U167" s="221">
        <f t="shared" si="39"/>
        <v>0</v>
      </c>
      <c r="W167" s="133" t="s">
        <v>47</v>
      </c>
      <c r="X167" s="114">
        <f t="shared" si="33"/>
        <v>0</v>
      </c>
      <c r="Y167" s="115">
        <f t="shared" si="34"/>
        <v>0</v>
      </c>
      <c r="Z167" s="115">
        <f t="shared" si="35"/>
        <v>0</v>
      </c>
      <c r="AA167" s="115">
        <f t="shared" si="36"/>
        <v>0</v>
      </c>
      <c r="AB167" s="115">
        <f t="shared" si="37"/>
        <v>0</v>
      </c>
      <c r="AC167" s="121">
        <f t="shared" si="38"/>
        <v>0</v>
      </c>
    </row>
    <row r="168" spans="1:29" ht="15.75">
      <c r="A168" s="255"/>
      <c r="B168" s="133" t="s">
        <v>48</v>
      </c>
      <c r="C168" s="95"/>
      <c r="D168" s="20"/>
      <c r="E168" s="96">
        <f t="shared" si="27"/>
        <v>0</v>
      </c>
      <c r="F168" s="95"/>
      <c r="G168" s="20"/>
      <c r="H168" s="96">
        <f t="shared" si="28"/>
        <v>0</v>
      </c>
      <c r="I168" s="95"/>
      <c r="J168" s="20"/>
      <c r="K168" s="96">
        <f t="shared" si="29"/>
        <v>0</v>
      </c>
      <c r="L168" s="95"/>
      <c r="M168" s="20"/>
      <c r="N168" s="96">
        <f t="shared" si="30"/>
        <v>0</v>
      </c>
      <c r="O168" s="95"/>
      <c r="P168" s="20"/>
      <c r="Q168" s="96">
        <f t="shared" si="31"/>
        <v>0</v>
      </c>
      <c r="R168" s="95"/>
      <c r="S168" s="20"/>
      <c r="T168" s="96">
        <f t="shared" si="32"/>
        <v>0</v>
      </c>
      <c r="U168" s="221">
        <f t="shared" si="39"/>
        <v>0</v>
      </c>
      <c r="W168" s="133" t="s">
        <v>48</v>
      </c>
      <c r="X168" s="114">
        <f t="shared" si="33"/>
        <v>0</v>
      </c>
      <c r="Y168" s="115">
        <f t="shared" si="34"/>
        <v>0</v>
      </c>
      <c r="Z168" s="115">
        <f t="shared" si="35"/>
        <v>0</v>
      </c>
      <c r="AA168" s="115">
        <f t="shared" si="36"/>
        <v>0</v>
      </c>
      <c r="AB168" s="115">
        <f t="shared" si="37"/>
        <v>0</v>
      </c>
      <c r="AC168" s="121">
        <f t="shared" si="38"/>
        <v>0</v>
      </c>
    </row>
    <row r="169" spans="1:29" ht="15.75">
      <c r="A169" s="255"/>
      <c r="B169" s="133" t="s">
        <v>49</v>
      </c>
      <c r="C169" s="95"/>
      <c r="D169" s="20"/>
      <c r="E169" s="96">
        <f t="shared" si="27"/>
        <v>0</v>
      </c>
      <c r="F169" s="95"/>
      <c r="G169" s="20"/>
      <c r="H169" s="96">
        <f t="shared" si="28"/>
        <v>0</v>
      </c>
      <c r="I169" s="95"/>
      <c r="J169" s="20"/>
      <c r="K169" s="96">
        <f t="shared" si="29"/>
        <v>0</v>
      </c>
      <c r="L169" s="95"/>
      <c r="M169" s="20"/>
      <c r="N169" s="96">
        <f t="shared" si="30"/>
        <v>0</v>
      </c>
      <c r="O169" s="95"/>
      <c r="P169" s="20"/>
      <c r="Q169" s="96">
        <f t="shared" si="31"/>
        <v>0</v>
      </c>
      <c r="R169" s="95"/>
      <c r="S169" s="20"/>
      <c r="T169" s="96">
        <f t="shared" si="32"/>
        <v>0</v>
      </c>
      <c r="U169" s="221">
        <f t="shared" si="39"/>
        <v>0</v>
      </c>
      <c r="W169" s="133" t="s">
        <v>49</v>
      </c>
      <c r="X169" s="114">
        <f t="shared" si="33"/>
        <v>0</v>
      </c>
      <c r="Y169" s="115">
        <f t="shared" si="34"/>
        <v>0</v>
      </c>
      <c r="Z169" s="115">
        <f t="shared" si="35"/>
        <v>0</v>
      </c>
      <c r="AA169" s="115">
        <f t="shared" si="36"/>
        <v>0</v>
      </c>
      <c r="AB169" s="115">
        <f t="shared" si="37"/>
        <v>0</v>
      </c>
      <c r="AC169" s="121">
        <f t="shared" si="38"/>
        <v>0</v>
      </c>
    </row>
    <row r="170" spans="1:29" ht="15.75">
      <c r="A170" s="256"/>
      <c r="B170" s="133" t="s">
        <v>50</v>
      </c>
      <c r="C170" s="95"/>
      <c r="D170" s="20"/>
      <c r="E170" s="96">
        <f t="shared" si="27"/>
        <v>0</v>
      </c>
      <c r="F170" s="95"/>
      <c r="G170" s="20"/>
      <c r="H170" s="96">
        <f t="shared" si="28"/>
        <v>0</v>
      </c>
      <c r="I170" s="95"/>
      <c r="J170" s="20"/>
      <c r="K170" s="96">
        <f t="shared" si="29"/>
        <v>0</v>
      </c>
      <c r="L170" s="95"/>
      <c r="M170" s="20"/>
      <c r="N170" s="96">
        <f t="shared" si="30"/>
        <v>0</v>
      </c>
      <c r="O170" s="95"/>
      <c r="P170" s="20"/>
      <c r="Q170" s="96">
        <f t="shared" si="31"/>
        <v>0</v>
      </c>
      <c r="R170" s="95"/>
      <c r="S170" s="20"/>
      <c r="T170" s="96">
        <f t="shared" si="32"/>
        <v>0</v>
      </c>
      <c r="U170" s="221">
        <f t="shared" si="39"/>
        <v>0</v>
      </c>
      <c r="W170" s="134" t="s">
        <v>50</v>
      </c>
      <c r="X170" s="118">
        <f t="shared" si="33"/>
        <v>0</v>
      </c>
      <c r="Y170" s="119">
        <f t="shared" si="34"/>
        <v>0</v>
      </c>
      <c r="Z170" s="119">
        <f t="shared" si="35"/>
        <v>0</v>
      </c>
      <c r="AA170" s="119">
        <f t="shared" si="36"/>
        <v>0</v>
      </c>
      <c r="AB170" s="119">
        <f t="shared" si="37"/>
        <v>0</v>
      </c>
      <c r="AC170" s="124">
        <f t="shared" si="38"/>
        <v>0</v>
      </c>
    </row>
    <row r="171" spans="1:29" ht="15.75" customHeight="1">
      <c r="A171" s="254">
        <v>42727</v>
      </c>
      <c r="B171" s="132" t="s">
        <v>42</v>
      </c>
      <c r="C171" s="92"/>
      <c r="D171" s="93"/>
      <c r="E171" s="94">
        <f t="shared" si="27"/>
        <v>0</v>
      </c>
      <c r="F171" s="92"/>
      <c r="G171" s="148"/>
      <c r="H171" s="94">
        <f t="shared" si="28"/>
        <v>0</v>
      </c>
      <c r="I171" s="92"/>
      <c r="J171" s="93"/>
      <c r="K171" s="94">
        <f t="shared" si="29"/>
        <v>0</v>
      </c>
      <c r="L171" s="92"/>
      <c r="M171" s="93"/>
      <c r="N171" s="94">
        <f t="shared" si="30"/>
        <v>0</v>
      </c>
      <c r="O171" s="92"/>
      <c r="P171" s="93"/>
      <c r="Q171" s="94">
        <f t="shared" si="31"/>
        <v>0</v>
      </c>
      <c r="R171" s="92"/>
      <c r="S171" s="93"/>
      <c r="T171" s="94">
        <f t="shared" si="32"/>
        <v>0</v>
      </c>
      <c r="U171" s="220">
        <f t="shared" si="39"/>
        <v>0</v>
      </c>
      <c r="W171" s="132" t="s">
        <v>42</v>
      </c>
      <c r="X171" s="110">
        <f t="shared" si="33"/>
        <v>0</v>
      </c>
      <c r="Y171" s="111">
        <f t="shared" si="34"/>
        <v>0</v>
      </c>
      <c r="Z171" s="111">
        <f t="shared" si="35"/>
        <v>0</v>
      </c>
      <c r="AA171" s="111">
        <f t="shared" si="36"/>
        <v>0</v>
      </c>
      <c r="AB171" s="111">
        <f t="shared" si="37"/>
        <v>0</v>
      </c>
      <c r="AC171" s="123">
        <f t="shared" si="38"/>
        <v>0</v>
      </c>
    </row>
    <row r="172" spans="1:29" ht="15.75">
      <c r="A172" s="255"/>
      <c r="B172" s="133" t="s">
        <v>43</v>
      </c>
      <c r="C172" s="95"/>
      <c r="D172" s="20"/>
      <c r="E172" s="96">
        <f t="shared" si="27"/>
        <v>0</v>
      </c>
      <c r="F172" s="95"/>
      <c r="G172" s="20"/>
      <c r="H172" s="96">
        <f t="shared" si="28"/>
        <v>0</v>
      </c>
      <c r="I172" s="95"/>
      <c r="J172" s="20"/>
      <c r="K172" s="96">
        <f t="shared" si="29"/>
        <v>0</v>
      </c>
      <c r="L172" s="95"/>
      <c r="M172" s="20"/>
      <c r="N172" s="96">
        <f t="shared" si="30"/>
        <v>0</v>
      </c>
      <c r="O172" s="95"/>
      <c r="P172" s="20"/>
      <c r="Q172" s="96">
        <f t="shared" si="31"/>
        <v>0</v>
      </c>
      <c r="R172" s="95"/>
      <c r="S172" s="20"/>
      <c r="T172" s="96">
        <f t="shared" si="32"/>
        <v>0</v>
      </c>
      <c r="U172" s="221">
        <f t="shared" si="39"/>
        <v>0</v>
      </c>
      <c r="W172" s="133" t="s">
        <v>43</v>
      </c>
      <c r="X172" s="114">
        <f t="shared" si="33"/>
        <v>0</v>
      </c>
      <c r="Y172" s="115">
        <f t="shared" si="34"/>
        <v>0</v>
      </c>
      <c r="Z172" s="115">
        <f t="shared" si="35"/>
        <v>0</v>
      </c>
      <c r="AA172" s="115">
        <f t="shared" si="36"/>
        <v>0</v>
      </c>
      <c r="AB172" s="115">
        <f t="shared" si="37"/>
        <v>0</v>
      </c>
      <c r="AC172" s="121">
        <f t="shared" si="38"/>
        <v>0</v>
      </c>
    </row>
    <row r="173" spans="1:29" ht="15.75">
      <c r="A173" s="255"/>
      <c r="B173" s="104" t="s">
        <v>44</v>
      </c>
      <c r="C173" s="95"/>
      <c r="D173" s="20"/>
      <c r="E173" s="96">
        <f t="shared" si="27"/>
        <v>0</v>
      </c>
      <c r="F173" s="95"/>
      <c r="G173" s="20"/>
      <c r="H173" s="96">
        <f t="shared" si="28"/>
        <v>0</v>
      </c>
      <c r="I173" s="95"/>
      <c r="J173" s="20"/>
      <c r="K173" s="96">
        <f t="shared" si="29"/>
        <v>0</v>
      </c>
      <c r="L173" s="95"/>
      <c r="M173" s="20"/>
      <c r="N173" s="96">
        <f t="shared" si="30"/>
        <v>0</v>
      </c>
      <c r="O173" s="95"/>
      <c r="P173" s="20"/>
      <c r="Q173" s="96">
        <f t="shared" si="31"/>
        <v>0</v>
      </c>
      <c r="R173" s="95"/>
      <c r="S173" s="20"/>
      <c r="T173" s="96">
        <f t="shared" si="32"/>
        <v>0</v>
      </c>
      <c r="U173" s="221">
        <f t="shared" si="39"/>
        <v>0</v>
      </c>
      <c r="W173" s="104" t="s">
        <v>44</v>
      </c>
      <c r="X173" s="114">
        <f t="shared" si="33"/>
        <v>0</v>
      </c>
      <c r="Y173" s="115">
        <f t="shared" si="34"/>
        <v>0</v>
      </c>
      <c r="Z173" s="115">
        <f t="shared" si="35"/>
        <v>0</v>
      </c>
      <c r="AA173" s="115">
        <f t="shared" si="36"/>
        <v>0</v>
      </c>
      <c r="AB173" s="115">
        <f t="shared" si="37"/>
        <v>0</v>
      </c>
      <c r="AC173" s="121">
        <f t="shared" si="38"/>
        <v>0</v>
      </c>
    </row>
    <row r="174" spans="1:29" ht="15.75">
      <c r="A174" s="255"/>
      <c r="B174" s="133" t="s">
        <v>45</v>
      </c>
      <c r="C174" s="95"/>
      <c r="D174" s="20"/>
      <c r="E174" s="96">
        <f t="shared" si="27"/>
        <v>0</v>
      </c>
      <c r="F174" s="95"/>
      <c r="G174" s="20"/>
      <c r="H174" s="96">
        <f t="shared" si="28"/>
        <v>0</v>
      </c>
      <c r="I174" s="95"/>
      <c r="J174" s="20"/>
      <c r="K174" s="96">
        <f t="shared" si="29"/>
        <v>0</v>
      </c>
      <c r="L174" s="95"/>
      <c r="M174" s="20"/>
      <c r="N174" s="96">
        <f t="shared" si="30"/>
        <v>0</v>
      </c>
      <c r="O174" s="95"/>
      <c r="P174" s="20"/>
      <c r="Q174" s="96">
        <f t="shared" si="31"/>
        <v>0</v>
      </c>
      <c r="R174" s="95"/>
      <c r="S174" s="20"/>
      <c r="T174" s="96">
        <f t="shared" si="32"/>
        <v>0</v>
      </c>
      <c r="U174" s="221">
        <f t="shared" si="39"/>
        <v>0</v>
      </c>
      <c r="W174" s="133" t="s">
        <v>45</v>
      </c>
      <c r="X174" s="114">
        <f t="shared" si="33"/>
        <v>0</v>
      </c>
      <c r="Y174" s="115">
        <f t="shared" si="34"/>
        <v>0</v>
      </c>
      <c r="Z174" s="115">
        <f t="shared" si="35"/>
        <v>0</v>
      </c>
      <c r="AA174" s="115">
        <f t="shared" si="36"/>
        <v>0</v>
      </c>
      <c r="AB174" s="115">
        <f t="shared" si="37"/>
        <v>0</v>
      </c>
      <c r="AC174" s="121">
        <f t="shared" si="38"/>
        <v>0</v>
      </c>
    </row>
    <row r="175" spans="1:29" ht="15.75">
      <c r="A175" s="255"/>
      <c r="B175" s="133" t="s">
        <v>46</v>
      </c>
      <c r="C175" s="95"/>
      <c r="D175" s="20"/>
      <c r="E175" s="96">
        <f t="shared" si="27"/>
        <v>0</v>
      </c>
      <c r="F175" s="95"/>
      <c r="G175" s="20"/>
      <c r="H175" s="96">
        <f t="shared" si="28"/>
        <v>0</v>
      </c>
      <c r="I175" s="95"/>
      <c r="J175" s="20"/>
      <c r="K175" s="96">
        <f t="shared" si="29"/>
        <v>0</v>
      </c>
      <c r="L175" s="95"/>
      <c r="M175" s="20"/>
      <c r="N175" s="96">
        <f t="shared" si="30"/>
        <v>0</v>
      </c>
      <c r="O175" s="95"/>
      <c r="P175" s="20"/>
      <c r="Q175" s="96">
        <f t="shared" si="31"/>
        <v>0</v>
      </c>
      <c r="R175" s="95"/>
      <c r="S175" s="20"/>
      <c r="T175" s="96">
        <f t="shared" si="32"/>
        <v>0</v>
      </c>
      <c r="U175" s="221">
        <f t="shared" si="39"/>
        <v>0</v>
      </c>
      <c r="W175" s="133" t="s">
        <v>46</v>
      </c>
      <c r="X175" s="114">
        <f t="shared" si="33"/>
        <v>0</v>
      </c>
      <c r="Y175" s="115">
        <f t="shared" si="34"/>
        <v>0</v>
      </c>
      <c r="Z175" s="115">
        <f t="shared" si="35"/>
        <v>0</v>
      </c>
      <c r="AA175" s="115">
        <f t="shared" si="36"/>
        <v>0</v>
      </c>
      <c r="AB175" s="115">
        <f t="shared" si="37"/>
        <v>0</v>
      </c>
      <c r="AC175" s="121">
        <f t="shared" si="38"/>
        <v>0</v>
      </c>
    </row>
    <row r="176" spans="1:29" ht="15.75">
      <c r="A176" s="255"/>
      <c r="B176" s="133" t="s">
        <v>47</v>
      </c>
      <c r="C176" s="95"/>
      <c r="D176" s="20"/>
      <c r="E176" s="96">
        <f t="shared" si="27"/>
        <v>0</v>
      </c>
      <c r="F176" s="95"/>
      <c r="G176" s="20"/>
      <c r="H176" s="96">
        <f t="shared" si="28"/>
        <v>0</v>
      </c>
      <c r="I176" s="95"/>
      <c r="J176" s="20"/>
      <c r="K176" s="96">
        <f t="shared" si="29"/>
        <v>0</v>
      </c>
      <c r="L176" s="95"/>
      <c r="M176" s="20"/>
      <c r="N176" s="96">
        <f t="shared" si="30"/>
        <v>0</v>
      </c>
      <c r="O176" s="95"/>
      <c r="P176" s="20"/>
      <c r="Q176" s="96">
        <f t="shared" si="31"/>
        <v>0</v>
      </c>
      <c r="R176" s="95"/>
      <c r="S176" s="20"/>
      <c r="T176" s="96">
        <f t="shared" si="32"/>
        <v>0</v>
      </c>
      <c r="U176" s="221">
        <f t="shared" si="39"/>
        <v>0</v>
      </c>
      <c r="W176" s="133" t="s">
        <v>47</v>
      </c>
      <c r="X176" s="114">
        <f t="shared" si="33"/>
        <v>0</v>
      </c>
      <c r="Y176" s="115">
        <f t="shared" si="34"/>
        <v>0</v>
      </c>
      <c r="Z176" s="115">
        <f t="shared" si="35"/>
        <v>0</v>
      </c>
      <c r="AA176" s="115">
        <f t="shared" si="36"/>
        <v>0</v>
      </c>
      <c r="AB176" s="115">
        <f t="shared" si="37"/>
        <v>0</v>
      </c>
      <c r="AC176" s="121">
        <f t="shared" si="38"/>
        <v>0</v>
      </c>
    </row>
    <row r="177" spans="1:29" ht="15.75">
      <c r="A177" s="255"/>
      <c r="B177" s="133" t="s">
        <v>48</v>
      </c>
      <c r="C177" s="95"/>
      <c r="D177" s="20"/>
      <c r="E177" s="96">
        <f t="shared" si="27"/>
        <v>0</v>
      </c>
      <c r="F177" s="95"/>
      <c r="G177" s="20"/>
      <c r="H177" s="96">
        <f t="shared" si="28"/>
        <v>0</v>
      </c>
      <c r="I177" s="95"/>
      <c r="J177" s="20"/>
      <c r="K177" s="96">
        <f t="shared" si="29"/>
        <v>0</v>
      </c>
      <c r="L177" s="95"/>
      <c r="M177" s="20"/>
      <c r="N177" s="96">
        <f t="shared" si="30"/>
        <v>0</v>
      </c>
      <c r="O177" s="95"/>
      <c r="P177" s="20"/>
      <c r="Q177" s="96">
        <f t="shared" si="31"/>
        <v>0</v>
      </c>
      <c r="R177" s="95"/>
      <c r="S177" s="20"/>
      <c r="T177" s="96">
        <f t="shared" si="32"/>
        <v>0</v>
      </c>
      <c r="U177" s="221">
        <f t="shared" si="39"/>
        <v>0</v>
      </c>
      <c r="W177" s="133" t="s">
        <v>48</v>
      </c>
      <c r="X177" s="114">
        <f t="shared" si="33"/>
        <v>0</v>
      </c>
      <c r="Y177" s="115">
        <f t="shared" si="34"/>
        <v>0</v>
      </c>
      <c r="Z177" s="115">
        <f t="shared" si="35"/>
        <v>0</v>
      </c>
      <c r="AA177" s="115">
        <f t="shared" si="36"/>
        <v>0</v>
      </c>
      <c r="AB177" s="115">
        <f t="shared" si="37"/>
        <v>0</v>
      </c>
      <c r="AC177" s="121">
        <f t="shared" si="38"/>
        <v>0</v>
      </c>
    </row>
    <row r="178" spans="1:29" ht="15.75">
      <c r="A178" s="255"/>
      <c r="B178" s="133" t="s">
        <v>49</v>
      </c>
      <c r="C178" s="95"/>
      <c r="D178" s="20"/>
      <c r="E178" s="96">
        <f t="shared" si="27"/>
        <v>0</v>
      </c>
      <c r="F178" s="95"/>
      <c r="G178" s="20"/>
      <c r="H178" s="96">
        <f t="shared" si="28"/>
        <v>0</v>
      </c>
      <c r="I178" s="95"/>
      <c r="J178" s="20"/>
      <c r="K178" s="96">
        <f t="shared" si="29"/>
        <v>0</v>
      </c>
      <c r="L178" s="95"/>
      <c r="M178" s="20"/>
      <c r="N178" s="96">
        <f t="shared" si="30"/>
        <v>0</v>
      </c>
      <c r="O178" s="95"/>
      <c r="P178" s="20"/>
      <c r="Q178" s="96">
        <f t="shared" si="31"/>
        <v>0</v>
      </c>
      <c r="R178" s="95"/>
      <c r="S178" s="20"/>
      <c r="T178" s="96">
        <f t="shared" si="32"/>
        <v>0</v>
      </c>
      <c r="U178" s="221">
        <f t="shared" si="39"/>
        <v>0</v>
      </c>
      <c r="W178" s="133" t="s">
        <v>49</v>
      </c>
      <c r="X178" s="114">
        <f t="shared" si="33"/>
        <v>0</v>
      </c>
      <c r="Y178" s="115">
        <f t="shared" si="34"/>
        <v>0</v>
      </c>
      <c r="Z178" s="115">
        <f t="shared" si="35"/>
        <v>0</v>
      </c>
      <c r="AA178" s="115">
        <f t="shared" si="36"/>
        <v>0</v>
      </c>
      <c r="AB178" s="115">
        <f t="shared" si="37"/>
        <v>0</v>
      </c>
      <c r="AC178" s="121">
        <f t="shared" si="38"/>
        <v>0</v>
      </c>
    </row>
    <row r="179" spans="1:29" ht="15.75">
      <c r="A179" s="256"/>
      <c r="B179" s="134" t="s">
        <v>50</v>
      </c>
      <c r="C179" s="97"/>
      <c r="D179" s="98"/>
      <c r="E179" s="99">
        <f t="shared" si="27"/>
        <v>0</v>
      </c>
      <c r="F179" s="97"/>
      <c r="G179" s="98"/>
      <c r="H179" s="99">
        <f t="shared" si="28"/>
        <v>0</v>
      </c>
      <c r="I179" s="97"/>
      <c r="J179" s="98"/>
      <c r="K179" s="99">
        <f t="shared" si="29"/>
        <v>0</v>
      </c>
      <c r="L179" s="97"/>
      <c r="M179" s="98"/>
      <c r="N179" s="99">
        <f t="shared" si="30"/>
        <v>0</v>
      </c>
      <c r="O179" s="97"/>
      <c r="P179" s="98"/>
      <c r="Q179" s="99">
        <f t="shared" si="31"/>
        <v>0</v>
      </c>
      <c r="R179" s="97"/>
      <c r="S179" s="98"/>
      <c r="T179" s="99">
        <f t="shared" si="32"/>
        <v>0</v>
      </c>
      <c r="U179" s="222">
        <f t="shared" si="39"/>
        <v>0</v>
      </c>
      <c r="W179" s="134" t="s">
        <v>50</v>
      </c>
      <c r="X179" s="118">
        <f t="shared" si="33"/>
        <v>0</v>
      </c>
      <c r="Y179" s="119">
        <f t="shared" si="34"/>
        <v>0</v>
      </c>
      <c r="Z179" s="119">
        <f t="shared" si="35"/>
        <v>0</v>
      </c>
      <c r="AA179" s="119">
        <f t="shared" si="36"/>
        <v>0</v>
      </c>
      <c r="AB179" s="119">
        <f t="shared" si="37"/>
        <v>0</v>
      </c>
      <c r="AC179" s="124">
        <f t="shared" si="38"/>
        <v>0</v>
      </c>
    </row>
    <row r="180" spans="1:29" ht="15.75" customHeight="1">
      <c r="A180" s="254">
        <v>42728</v>
      </c>
      <c r="B180" s="133" t="s">
        <v>42</v>
      </c>
      <c r="C180" s="95"/>
      <c r="D180" s="20"/>
      <c r="E180" s="96">
        <f t="shared" si="27"/>
        <v>0</v>
      </c>
      <c r="F180" s="95"/>
      <c r="G180" s="20"/>
      <c r="H180" s="96">
        <f t="shared" si="28"/>
        <v>0</v>
      </c>
      <c r="I180" s="95"/>
      <c r="J180" s="20"/>
      <c r="K180" s="96">
        <f t="shared" si="29"/>
        <v>0</v>
      </c>
      <c r="L180" s="95"/>
      <c r="M180" s="20"/>
      <c r="N180" s="96">
        <f t="shared" si="30"/>
        <v>0</v>
      </c>
      <c r="O180" s="95"/>
      <c r="P180" s="20"/>
      <c r="Q180" s="96">
        <f t="shared" si="31"/>
        <v>0</v>
      </c>
      <c r="R180" s="95"/>
      <c r="S180" s="20"/>
      <c r="T180" s="96">
        <f t="shared" si="32"/>
        <v>0</v>
      </c>
      <c r="U180" s="221">
        <f t="shared" si="39"/>
        <v>0</v>
      </c>
      <c r="W180" s="132" t="s">
        <v>42</v>
      </c>
      <c r="X180" s="110">
        <f t="shared" si="33"/>
        <v>0</v>
      </c>
      <c r="Y180" s="111">
        <f t="shared" si="34"/>
        <v>0</v>
      </c>
      <c r="Z180" s="111">
        <f t="shared" si="35"/>
        <v>0</v>
      </c>
      <c r="AA180" s="111">
        <f t="shared" si="36"/>
        <v>0</v>
      </c>
      <c r="AB180" s="111">
        <f t="shared" si="37"/>
        <v>0</v>
      </c>
      <c r="AC180" s="123">
        <f t="shared" si="38"/>
        <v>0</v>
      </c>
    </row>
    <row r="181" spans="1:29" ht="15.75">
      <c r="A181" s="255"/>
      <c r="B181" s="133" t="s">
        <v>43</v>
      </c>
      <c r="C181" s="95"/>
      <c r="D181" s="20"/>
      <c r="E181" s="96">
        <f t="shared" si="27"/>
        <v>0</v>
      </c>
      <c r="F181" s="95"/>
      <c r="G181" s="20"/>
      <c r="H181" s="96">
        <f t="shared" si="28"/>
        <v>0</v>
      </c>
      <c r="I181" s="95"/>
      <c r="J181" s="20"/>
      <c r="K181" s="96">
        <f t="shared" si="29"/>
        <v>0</v>
      </c>
      <c r="L181" s="95"/>
      <c r="M181" s="20"/>
      <c r="N181" s="96">
        <f t="shared" si="30"/>
        <v>0</v>
      </c>
      <c r="O181" s="95"/>
      <c r="P181" s="20"/>
      <c r="Q181" s="96">
        <f t="shared" si="31"/>
        <v>0</v>
      </c>
      <c r="R181" s="95"/>
      <c r="S181" s="20"/>
      <c r="T181" s="96">
        <f t="shared" si="32"/>
        <v>0</v>
      </c>
      <c r="U181" s="221">
        <f t="shared" si="39"/>
        <v>0</v>
      </c>
      <c r="W181" s="133" t="s">
        <v>43</v>
      </c>
      <c r="X181" s="114">
        <f t="shared" si="33"/>
        <v>0</v>
      </c>
      <c r="Y181" s="115">
        <f t="shared" si="34"/>
        <v>0</v>
      </c>
      <c r="Z181" s="115">
        <f t="shared" si="35"/>
        <v>0</v>
      </c>
      <c r="AA181" s="115">
        <f t="shared" si="36"/>
        <v>0</v>
      </c>
      <c r="AB181" s="115">
        <f t="shared" si="37"/>
        <v>0</v>
      </c>
      <c r="AC181" s="121">
        <f t="shared" si="38"/>
        <v>0</v>
      </c>
    </row>
    <row r="182" spans="1:29" ht="15.75">
      <c r="A182" s="255"/>
      <c r="B182" s="104" t="s">
        <v>44</v>
      </c>
      <c r="C182" s="95"/>
      <c r="D182" s="20"/>
      <c r="E182" s="96">
        <f t="shared" si="27"/>
        <v>0</v>
      </c>
      <c r="F182" s="95"/>
      <c r="G182" s="20"/>
      <c r="H182" s="96">
        <f t="shared" si="28"/>
        <v>0</v>
      </c>
      <c r="I182" s="95"/>
      <c r="J182" s="20"/>
      <c r="K182" s="96">
        <f t="shared" si="29"/>
        <v>0</v>
      </c>
      <c r="L182" s="95"/>
      <c r="M182" s="20"/>
      <c r="N182" s="96">
        <f t="shared" si="30"/>
        <v>0</v>
      </c>
      <c r="O182" s="95"/>
      <c r="P182" s="20"/>
      <c r="Q182" s="96">
        <f t="shared" si="31"/>
        <v>0</v>
      </c>
      <c r="R182" s="95"/>
      <c r="S182" s="20"/>
      <c r="T182" s="96">
        <f t="shared" si="32"/>
        <v>0</v>
      </c>
      <c r="U182" s="221">
        <f t="shared" si="39"/>
        <v>0</v>
      </c>
      <c r="W182" s="104" t="s">
        <v>44</v>
      </c>
      <c r="X182" s="114">
        <f t="shared" si="33"/>
        <v>0</v>
      </c>
      <c r="Y182" s="115">
        <f t="shared" si="34"/>
        <v>0</v>
      </c>
      <c r="Z182" s="115">
        <f t="shared" si="35"/>
        <v>0</v>
      </c>
      <c r="AA182" s="115">
        <f t="shared" si="36"/>
        <v>0</v>
      </c>
      <c r="AB182" s="115">
        <f t="shared" si="37"/>
        <v>0</v>
      </c>
      <c r="AC182" s="121">
        <f t="shared" si="38"/>
        <v>0</v>
      </c>
    </row>
    <row r="183" spans="1:29" ht="15.75">
      <c r="A183" s="255"/>
      <c r="B183" s="133" t="s">
        <v>45</v>
      </c>
      <c r="C183" s="95"/>
      <c r="D183" s="20"/>
      <c r="E183" s="96">
        <f t="shared" si="27"/>
        <v>0</v>
      </c>
      <c r="F183" s="95"/>
      <c r="G183" s="20"/>
      <c r="H183" s="96">
        <f t="shared" si="28"/>
        <v>0</v>
      </c>
      <c r="I183" s="95"/>
      <c r="J183" s="20"/>
      <c r="K183" s="96">
        <f t="shared" si="29"/>
        <v>0</v>
      </c>
      <c r="L183" s="95"/>
      <c r="M183" s="20"/>
      <c r="N183" s="96">
        <f t="shared" si="30"/>
        <v>0</v>
      </c>
      <c r="O183" s="95"/>
      <c r="P183" s="20"/>
      <c r="Q183" s="96">
        <f t="shared" si="31"/>
        <v>0</v>
      </c>
      <c r="R183" s="95"/>
      <c r="S183" s="20"/>
      <c r="T183" s="96">
        <f t="shared" si="32"/>
        <v>0</v>
      </c>
      <c r="U183" s="221">
        <f t="shared" si="39"/>
        <v>0</v>
      </c>
      <c r="W183" s="133" t="s">
        <v>45</v>
      </c>
      <c r="X183" s="114">
        <f t="shared" si="33"/>
        <v>0</v>
      </c>
      <c r="Y183" s="115">
        <f t="shared" si="34"/>
        <v>0</v>
      </c>
      <c r="Z183" s="115">
        <f t="shared" si="35"/>
        <v>0</v>
      </c>
      <c r="AA183" s="115">
        <f t="shared" si="36"/>
        <v>0</v>
      </c>
      <c r="AB183" s="115">
        <f t="shared" si="37"/>
        <v>0</v>
      </c>
      <c r="AC183" s="121">
        <f t="shared" si="38"/>
        <v>0</v>
      </c>
    </row>
    <row r="184" spans="1:29" ht="15.75">
      <c r="A184" s="255"/>
      <c r="B184" s="133" t="s">
        <v>46</v>
      </c>
      <c r="C184" s="95"/>
      <c r="D184" s="20"/>
      <c r="E184" s="96">
        <f t="shared" si="27"/>
        <v>0</v>
      </c>
      <c r="F184" s="95"/>
      <c r="G184" s="20"/>
      <c r="H184" s="96">
        <f t="shared" si="28"/>
        <v>0</v>
      </c>
      <c r="I184" s="95"/>
      <c r="J184" s="20"/>
      <c r="K184" s="96">
        <f t="shared" si="29"/>
        <v>0</v>
      </c>
      <c r="L184" s="95"/>
      <c r="M184" s="20"/>
      <c r="N184" s="96">
        <f t="shared" si="30"/>
        <v>0</v>
      </c>
      <c r="O184" s="95"/>
      <c r="P184" s="20"/>
      <c r="Q184" s="96">
        <f t="shared" si="31"/>
        <v>0</v>
      </c>
      <c r="R184" s="95"/>
      <c r="S184" s="20"/>
      <c r="T184" s="96">
        <f t="shared" si="32"/>
        <v>0</v>
      </c>
      <c r="U184" s="221">
        <f t="shared" si="39"/>
        <v>0</v>
      </c>
      <c r="W184" s="133" t="s">
        <v>46</v>
      </c>
      <c r="X184" s="114">
        <f t="shared" si="33"/>
        <v>0</v>
      </c>
      <c r="Y184" s="115">
        <f t="shared" si="34"/>
        <v>0</v>
      </c>
      <c r="Z184" s="115">
        <f t="shared" si="35"/>
        <v>0</v>
      </c>
      <c r="AA184" s="115">
        <f t="shared" si="36"/>
        <v>0</v>
      </c>
      <c r="AB184" s="115">
        <f t="shared" si="37"/>
        <v>0</v>
      </c>
      <c r="AC184" s="121">
        <f t="shared" si="38"/>
        <v>0</v>
      </c>
    </row>
    <row r="185" spans="1:29" ht="15.75">
      <c r="A185" s="255"/>
      <c r="B185" s="133" t="s">
        <v>47</v>
      </c>
      <c r="C185" s="95"/>
      <c r="D185" s="20"/>
      <c r="E185" s="96">
        <f t="shared" si="27"/>
        <v>0</v>
      </c>
      <c r="F185" s="95"/>
      <c r="G185" s="20"/>
      <c r="H185" s="96">
        <f t="shared" si="28"/>
        <v>0</v>
      </c>
      <c r="I185" s="95"/>
      <c r="J185" s="20"/>
      <c r="K185" s="96">
        <f t="shared" si="29"/>
        <v>0</v>
      </c>
      <c r="L185" s="95"/>
      <c r="M185" s="20"/>
      <c r="N185" s="96">
        <f t="shared" si="30"/>
        <v>0</v>
      </c>
      <c r="O185" s="95"/>
      <c r="P185" s="20"/>
      <c r="Q185" s="96">
        <f t="shared" si="31"/>
        <v>0</v>
      </c>
      <c r="R185" s="95"/>
      <c r="S185" s="20"/>
      <c r="T185" s="96">
        <f t="shared" si="32"/>
        <v>0</v>
      </c>
      <c r="U185" s="221">
        <f t="shared" si="39"/>
        <v>0</v>
      </c>
      <c r="W185" s="133" t="s">
        <v>47</v>
      </c>
      <c r="X185" s="114">
        <f t="shared" si="33"/>
        <v>0</v>
      </c>
      <c r="Y185" s="115">
        <f t="shared" si="34"/>
        <v>0</v>
      </c>
      <c r="Z185" s="115">
        <f t="shared" si="35"/>
        <v>0</v>
      </c>
      <c r="AA185" s="115">
        <f t="shared" si="36"/>
        <v>0</v>
      </c>
      <c r="AB185" s="115">
        <f t="shared" si="37"/>
        <v>0</v>
      </c>
      <c r="AC185" s="121">
        <f t="shared" si="38"/>
        <v>0</v>
      </c>
    </row>
    <row r="186" spans="1:29" ht="15.75">
      <c r="A186" s="255"/>
      <c r="B186" s="133" t="s">
        <v>48</v>
      </c>
      <c r="C186" s="95"/>
      <c r="D186" s="20"/>
      <c r="E186" s="96">
        <f t="shared" si="27"/>
        <v>0</v>
      </c>
      <c r="F186" s="95"/>
      <c r="G186" s="20"/>
      <c r="H186" s="96">
        <f t="shared" si="28"/>
        <v>0</v>
      </c>
      <c r="I186" s="95"/>
      <c r="J186" s="20"/>
      <c r="K186" s="96">
        <f t="shared" si="29"/>
        <v>0</v>
      </c>
      <c r="L186" s="95"/>
      <c r="M186" s="20"/>
      <c r="N186" s="96">
        <f t="shared" si="30"/>
        <v>0</v>
      </c>
      <c r="O186" s="95"/>
      <c r="P186" s="20"/>
      <c r="Q186" s="96">
        <f t="shared" si="31"/>
        <v>0</v>
      </c>
      <c r="R186" s="95"/>
      <c r="S186" s="20"/>
      <c r="T186" s="96">
        <f t="shared" si="32"/>
        <v>0</v>
      </c>
      <c r="U186" s="221">
        <f t="shared" si="39"/>
        <v>0</v>
      </c>
      <c r="W186" s="133" t="s">
        <v>48</v>
      </c>
      <c r="X186" s="114">
        <f t="shared" si="33"/>
        <v>0</v>
      </c>
      <c r="Y186" s="115">
        <f t="shared" si="34"/>
        <v>0</v>
      </c>
      <c r="Z186" s="115">
        <f t="shared" si="35"/>
        <v>0</v>
      </c>
      <c r="AA186" s="115">
        <f t="shared" si="36"/>
        <v>0</v>
      </c>
      <c r="AB186" s="115">
        <f t="shared" si="37"/>
        <v>0</v>
      </c>
      <c r="AC186" s="121">
        <f t="shared" si="38"/>
        <v>0</v>
      </c>
    </row>
    <row r="187" spans="1:29" ht="15.75">
      <c r="A187" s="255"/>
      <c r="B187" s="133" t="s">
        <v>49</v>
      </c>
      <c r="C187" s="95"/>
      <c r="D187" s="20"/>
      <c r="E187" s="96">
        <f t="shared" si="27"/>
        <v>0</v>
      </c>
      <c r="F187" s="95"/>
      <c r="G187" s="20"/>
      <c r="H187" s="96">
        <f t="shared" si="28"/>
        <v>0</v>
      </c>
      <c r="I187" s="95"/>
      <c r="J187" s="20"/>
      <c r="K187" s="96">
        <f t="shared" si="29"/>
        <v>0</v>
      </c>
      <c r="L187" s="95"/>
      <c r="M187" s="20"/>
      <c r="N187" s="96">
        <f t="shared" si="30"/>
        <v>0</v>
      </c>
      <c r="O187" s="95"/>
      <c r="P187" s="20"/>
      <c r="Q187" s="96">
        <f t="shared" si="31"/>
        <v>0</v>
      </c>
      <c r="R187" s="95"/>
      <c r="S187" s="20"/>
      <c r="T187" s="96">
        <f t="shared" si="32"/>
        <v>0</v>
      </c>
      <c r="U187" s="221">
        <f t="shared" si="39"/>
        <v>0</v>
      </c>
      <c r="W187" s="133" t="s">
        <v>49</v>
      </c>
      <c r="X187" s="114">
        <f t="shared" si="33"/>
        <v>0</v>
      </c>
      <c r="Y187" s="115">
        <f t="shared" si="34"/>
        <v>0</v>
      </c>
      <c r="Z187" s="115">
        <f t="shared" si="35"/>
        <v>0</v>
      </c>
      <c r="AA187" s="115">
        <f t="shared" si="36"/>
        <v>0</v>
      </c>
      <c r="AB187" s="115">
        <f t="shared" si="37"/>
        <v>0</v>
      </c>
      <c r="AC187" s="121">
        <f t="shared" si="38"/>
        <v>0</v>
      </c>
    </row>
    <row r="188" spans="1:29" ht="15.75">
      <c r="A188" s="256"/>
      <c r="B188" s="133" t="s">
        <v>50</v>
      </c>
      <c r="C188" s="95"/>
      <c r="D188" s="20"/>
      <c r="E188" s="96">
        <f t="shared" si="27"/>
        <v>0</v>
      </c>
      <c r="F188" s="95"/>
      <c r="G188" s="20"/>
      <c r="H188" s="96">
        <f t="shared" si="28"/>
        <v>0</v>
      </c>
      <c r="I188" s="95"/>
      <c r="J188" s="20"/>
      <c r="K188" s="96">
        <f t="shared" si="29"/>
        <v>0</v>
      </c>
      <c r="L188" s="95"/>
      <c r="M188" s="20"/>
      <c r="N188" s="96">
        <f t="shared" si="30"/>
        <v>0</v>
      </c>
      <c r="O188" s="95"/>
      <c r="P188" s="20"/>
      <c r="Q188" s="96">
        <f t="shared" si="31"/>
        <v>0</v>
      </c>
      <c r="R188" s="95"/>
      <c r="S188" s="20"/>
      <c r="T188" s="96">
        <f t="shared" si="32"/>
        <v>0</v>
      </c>
      <c r="U188" s="221">
        <f t="shared" si="39"/>
        <v>0</v>
      </c>
      <c r="W188" s="134" t="s">
        <v>50</v>
      </c>
      <c r="X188" s="118">
        <f t="shared" si="33"/>
        <v>0</v>
      </c>
      <c r="Y188" s="119">
        <f t="shared" si="34"/>
        <v>0</v>
      </c>
      <c r="Z188" s="119">
        <f t="shared" si="35"/>
        <v>0</v>
      </c>
      <c r="AA188" s="119">
        <f t="shared" si="36"/>
        <v>0</v>
      </c>
      <c r="AB188" s="119">
        <f t="shared" si="37"/>
        <v>0</v>
      </c>
      <c r="AC188" s="124">
        <f t="shared" si="38"/>
        <v>0</v>
      </c>
    </row>
    <row r="189" spans="1:29" ht="15.75" customHeight="1">
      <c r="A189" s="254">
        <v>42729</v>
      </c>
      <c r="B189" s="132" t="s">
        <v>42</v>
      </c>
      <c r="C189" s="92"/>
      <c r="D189" s="93"/>
      <c r="E189" s="94">
        <f t="shared" si="27"/>
        <v>0</v>
      </c>
      <c r="F189" s="92"/>
      <c r="G189" s="93"/>
      <c r="H189" s="94">
        <f t="shared" si="28"/>
        <v>0</v>
      </c>
      <c r="I189" s="92"/>
      <c r="J189" s="93"/>
      <c r="K189" s="94">
        <f t="shared" si="29"/>
        <v>0</v>
      </c>
      <c r="L189" s="92"/>
      <c r="M189" s="93"/>
      <c r="N189" s="94">
        <f t="shared" si="30"/>
        <v>0</v>
      </c>
      <c r="O189" s="92"/>
      <c r="P189" s="93"/>
      <c r="Q189" s="94">
        <f t="shared" si="31"/>
        <v>0</v>
      </c>
      <c r="R189" s="92"/>
      <c r="S189" s="93"/>
      <c r="T189" s="94">
        <f t="shared" si="32"/>
        <v>0</v>
      </c>
      <c r="U189" s="220">
        <f t="shared" si="39"/>
        <v>0</v>
      </c>
      <c r="W189" s="132" t="s">
        <v>42</v>
      </c>
      <c r="X189" s="114">
        <f t="shared" si="33"/>
        <v>0</v>
      </c>
      <c r="Y189" s="115">
        <f t="shared" si="34"/>
        <v>0</v>
      </c>
      <c r="Z189" s="115">
        <f t="shared" si="35"/>
        <v>0</v>
      </c>
      <c r="AA189" s="115">
        <f t="shared" si="36"/>
        <v>0</v>
      </c>
      <c r="AB189" s="115">
        <f t="shared" si="37"/>
        <v>0</v>
      </c>
      <c r="AC189" s="121">
        <f t="shared" si="38"/>
        <v>0</v>
      </c>
    </row>
    <row r="190" spans="1:29" ht="15.75">
      <c r="A190" s="255"/>
      <c r="B190" s="133" t="s">
        <v>43</v>
      </c>
      <c r="C190" s="95"/>
      <c r="D190" s="20"/>
      <c r="E190" s="96">
        <f t="shared" si="27"/>
        <v>0</v>
      </c>
      <c r="F190" s="95"/>
      <c r="G190" s="20"/>
      <c r="H190" s="96">
        <f t="shared" si="28"/>
        <v>0</v>
      </c>
      <c r="I190" s="95"/>
      <c r="J190" s="20"/>
      <c r="K190" s="96">
        <f t="shared" si="29"/>
        <v>0</v>
      </c>
      <c r="L190" s="95"/>
      <c r="M190" s="20"/>
      <c r="N190" s="96">
        <f t="shared" si="30"/>
        <v>0</v>
      </c>
      <c r="O190" s="95"/>
      <c r="P190" s="20"/>
      <c r="Q190" s="96">
        <f t="shared" si="31"/>
        <v>0</v>
      </c>
      <c r="R190" s="95"/>
      <c r="S190" s="20"/>
      <c r="T190" s="96">
        <f t="shared" si="32"/>
        <v>0</v>
      </c>
      <c r="U190" s="221">
        <f t="shared" si="39"/>
        <v>0</v>
      </c>
      <c r="W190" s="133" t="s">
        <v>43</v>
      </c>
      <c r="X190" s="114">
        <f t="shared" si="33"/>
        <v>0</v>
      </c>
      <c r="Y190" s="115">
        <f t="shared" si="34"/>
        <v>0</v>
      </c>
      <c r="Z190" s="115">
        <f t="shared" si="35"/>
        <v>0</v>
      </c>
      <c r="AA190" s="115">
        <f t="shared" si="36"/>
        <v>0</v>
      </c>
      <c r="AB190" s="115">
        <f t="shared" si="37"/>
        <v>0</v>
      </c>
      <c r="AC190" s="121">
        <f t="shared" si="38"/>
        <v>0</v>
      </c>
    </row>
    <row r="191" spans="1:29" ht="15.75">
      <c r="A191" s="255"/>
      <c r="B191" s="104" t="s">
        <v>44</v>
      </c>
      <c r="C191" s="95"/>
      <c r="D191" s="20"/>
      <c r="E191" s="96">
        <f t="shared" si="27"/>
        <v>0</v>
      </c>
      <c r="F191" s="95"/>
      <c r="G191" s="20"/>
      <c r="H191" s="96">
        <f t="shared" si="28"/>
        <v>0</v>
      </c>
      <c r="I191" s="95"/>
      <c r="J191" s="20"/>
      <c r="K191" s="96">
        <f t="shared" si="29"/>
        <v>0</v>
      </c>
      <c r="L191" s="95"/>
      <c r="M191" s="20"/>
      <c r="N191" s="96">
        <f t="shared" si="30"/>
        <v>0</v>
      </c>
      <c r="O191" s="95"/>
      <c r="P191" s="20"/>
      <c r="Q191" s="96">
        <f t="shared" si="31"/>
        <v>0</v>
      </c>
      <c r="R191" s="95"/>
      <c r="S191" s="20"/>
      <c r="T191" s="96">
        <f t="shared" si="32"/>
        <v>0</v>
      </c>
      <c r="U191" s="221">
        <f t="shared" si="39"/>
        <v>0</v>
      </c>
      <c r="W191" s="104" t="s">
        <v>44</v>
      </c>
      <c r="X191" s="114">
        <f t="shared" si="33"/>
        <v>0</v>
      </c>
      <c r="Y191" s="115">
        <f t="shared" si="34"/>
        <v>0</v>
      </c>
      <c r="Z191" s="115">
        <f t="shared" si="35"/>
        <v>0</v>
      </c>
      <c r="AA191" s="115">
        <f t="shared" si="36"/>
        <v>0</v>
      </c>
      <c r="AB191" s="115">
        <f t="shared" si="37"/>
        <v>0</v>
      </c>
      <c r="AC191" s="121">
        <f t="shared" si="38"/>
        <v>0</v>
      </c>
    </row>
    <row r="192" spans="1:29" ht="15.75">
      <c r="A192" s="255"/>
      <c r="B192" s="133" t="s">
        <v>45</v>
      </c>
      <c r="C192" s="95"/>
      <c r="D192" s="20"/>
      <c r="E192" s="96">
        <f t="shared" si="27"/>
        <v>0</v>
      </c>
      <c r="F192" s="95"/>
      <c r="G192" s="20"/>
      <c r="H192" s="96">
        <f t="shared" si="28"/>
        <v>0</v>
      </c>
      <c r="I192" s="95"/>
      <c r="J192" s="20"/>
      <c r="K192" s="96">
        <f t="shared" si="29"/>
        <v>0</v>
      </c>
      <c r="L192" s="95"/>
      <c r="M192" s="20"/>
      <c r="N192" s="96">
        <f t="shared" si="30"/>
        <v>0</v>
      </c>
      <c r="O192" s="95"/>
      <c r="P192" s="20"/>
      <c r="Q192" s="96">
        <f t="shared" si="31"/>
        <v>0</v>
      </c>
      <c r="R192" s="95"/>
      <c r="S192" s="20"/>
      <c r="T192" s="96">
        <f t="shared" si="32"/>
        <v>0</v>
      </c>
      <c r="U192" s="221">
        <f t="shared" si="39"/>
        <v>0</v>
      </c>
      <c r="W192" s="133" t="s">
        <v>45</v>
      </c>
      <c r="X192" s="114">
        <f t="shared" si="33"/>
        <v>0</v>
      </c>
      <c r="Y192" s="115">
        <f t="shared" si="34"/>
        <v>0</v>
      </c>
      <c r="Z192" s="115">
        <f t="shared" si="35"/>
        <v>0</v>
      </c>
      <c r="AA192" s="115">
        <f t="shared" si="36"/>
        <v>0</v>
      </c>
      <c r="AB192" s="115">
        <f t="shared" si="37"/>
        <v>0</v>
      </c>
      <c r="AC192" s="121">
        <f t="shared" si="38"/>
        <v>0</v>
      </c>
    </row>
    <row r="193" spans="1:29" ht="15.75">
      <c r="A193" s="255"/>
      <c r="B193" s="133" t="s">
        <v>46</v>
      </c>
      <c r="C193" s="95"/>
      <c r="D193" s="20"/>
      <c r="E193" s="96">
        <f t="shared" si="27"/>
        <v>0</v>
      </c>
      <c r="F193" s="95"/>
      <c r="G193" s="20"/>
      <c r="H193" s="96">
        <f t="shared" si="28"/>
        <v>0</v>
      </c>
      <c r="I193" s="95"/>
      <c r="J193" s="20"/>
      <c r="K193" s="96">
        <f t="shared" si="29"/>
        <v>0</v>
      </c>
      <c r="L193" s="95"/>
      <c r="M193" s="20"/>
      <c r="N193" s="96">
        <f t="shared" si="30"/>
        <v>0</v>
      </c>
      <c r="O193" s="95"/>
      <c r="P193" s="20"/>
      <c r="Q193" s="96">
        <f t="shared" si="31"/>
        <v>0</v>
      </c>
      <c r="R193" s="95"/>
      <c r="S193" s="20"/>
      <c r="T193" s="96">
        <f t="shared" si="32"/>
        <v>0</v>
      </c>
      <c r="U193" s="221">
        <f t="shared" si="39"/>
        <v>0</v>
      </c>
      <c r="W193" s="133" t="s">
        <v>46</v>
      </c>
      <c r="X193" s="114">
        <f t="shared" si="33"/>
        <v>0</v>
      </c>
      <c r="Y193" s="115">
        <f t="shared" si="34"/>
        <v>0</v>
      </c>
      <c r="Z193" s="115">
        <f t="shared" si="35"/>
        <v>0</v>
      </c>
      <c r="AA193" s="115">
        <f t="shared" si="36"/>
        <v>0</v>
      </c>
      <c r="AB193" s="115">
        <f t="shared" si="37"/>
        <v>0</v>
      </c>
      <c r="AC193" s="121">
        <f t="shared" si="38"/>
        <v>0</v>
      </c>
    </row>
    <row r="194" spans="1:29" ht="15.75">
      <c r="A194" s="255"/>
      <c r="B194" s="133" t="s">
        <v>47</v>
      </c>
      <c r="C194" s="95"/>
      <c r="D194" s="20"/>
      <c r="E194" s="96">
        <f t="shared" si="27"/>
        <v>0</v>
      </c>
      <c r="F194" s="95"/>
      <c r="G194" s="20"/>
      <c r="H194" s="96">
        <f t="shared" si="28"/>
        <v>0</v>
      </c>
      <c r="I194" s="95"/>
      <c r="J194" s="20"/>
      <c r="K194" s="96">
        <f t="shared" si="29"/>
        <v>0</v>
      </c>
      <c r="L194" s="95"/>
      <c r="M194" s="20"/>
      <c r="N194" s="96">
        <f t="shared" si="30"/>
        <v>0</v>
      </c>
      <c r="O194" s="95"/>
      <c r="P194" s="20"/>
      <c r="Q194" s="96">
        <f t="shared" si="31"/>
        <v>0</v>
      </c>
      <c r="R194" s="95"/>
      <c r="S194" s="20"/>
      <c r="T194" s="96">
        <f t="shared" si="32"/>
        <v>0</v>
      </c>
      <c r="U194" s="221">
        <f t="shared" si="39"/>
        <v>0</v>
      </c>
      <c r="W194" s="133" t="s">
        <v>47</v>
      </c>
      <c r="X194" s="114">
        <f t="shared" si="33"/>
        <v>0</v>
      </c>
      <c r="Y194" s="115">
        <f t="shared" si="34"/>
        <v>0</v>
      </c>
      <c r="Z194" s="115">
        <f t="shared" si="35"/>
        <v>0</v>
      </c>
      <c r="AA194" s="115">
        <f t="shared" si="36"/>
        <v>0</v>
      </c>
      <c r="AB194" s="115">
        <f t="shared" si="37"/>
        <v>0</v>
      </c>
      <c r="AC194" s="121">
        <f t="shared" si="38"/>
        <v>0</v>
      </c>
    </row>
    <row r="195" spans="1:29" ht="15.75">
      <c r="A195" s="255"/>
      <c r="B195" s="133" t="s">
        <v>48</v>
      </c>
      <c r="C195" s="95"/>
      <c r="D195" s="20"/>
      <c r="E195" s="96">
        <f t="shared" si="27"/>
        <v>0</v>
      </c>
      <c r="F195" s="95"/>
      <c r="G195" s="20"/>
      <c r="H195" s="96">
        <f t="shared" si="28"/>
        <v>0</v>
      </c>
      <c r="I195" s="95"/>
      <c r="J195" s="20"/>
      <c r="K195" s="96">
        <f t="shared" si="29"/>
        <v>0</v>
      </c>
      <c r="L195" s="95"/>
      <c r="M195" s="20"/>
      <c r="N195" s="96">
        <f t="shared" si="30"/>
        <v>0</v>
      </c>
      <c r="O195" s="95"/>
      <c r="P195" s="20"/>
      <c r="Q195" s="96">
        <f t="shared" si="31"/>
        <v>0</v>
      </c>
      <c r="R195" s="95"/>
      <c r="S195" s="20"/>
      <c r="T195" s="96">
        <f t="shared" si="32"/>
        <v>0</v>
      </c>
      <c r="U195" s="221">
        <f t="shared" si="39"/>
        <v>0</v>
      </c>
      <c r="W195" s="133" t="s">
        <v>48</v>
      </c>
      <c r="X195" s="114">
        <f t="shared" si="33"/>
        <v>0</v>
      </c>
      <c r="Y195" s="115">
        <f t="shared" si="34"/>
        <v>0</v>
      </c>
      <c r="Z195" s="115">
        <f t="shared" si="35"/>
        <v>0</v>
      </c>
      <c r="AA195" s="115">
        <f t="shared" si="36"/>
        <v>0</v>
      </c>
      <c r="AB195" s="115">
        <f t="shared" si="37"/>
        <v>0</v>
      </c>
      <c r="AC195" s="121">
        <f t="shared" si="38"/>
        <v>0</v>
      </c>
    </row>
    <row r="196" spans="1:29" ht="15.75">
      <c r="A196" s="255"/>
      <c r="B196" s="133" t="s">
        <v>49</v>
      </c>
      <c r="C196" s="95"/>
      <c r="D196" s="20"/>
      <c r="E196" s="96">
        <f t="shared" si="27"/>
        <v>0</v>
      </c>
      <c r="F196" s="95"/>
      <c r="G196" s="20"/>
      <c r="H196" s="96">
        <f t="shared" si="28"/>
        <v>0</v>
      </c>
      <c r="I196" s="95"/>
      <c r="J196" s="20"/>
      <c r="K196" s="96">
        <f t="shared" si="29"/>
        <v>0</v>
      </c>
      <c r="L196" s="95"/>
      <c r="M196" s="20"/>
      <c r="N196" s="96">
        <f t="shared" si="30"/>
        <v>0</v>
      </c>
      <c r="O196" s="95"/>
      <c r="P196" s="20"/>
      <c r="Q196" s="96">
        <f t="shared" si="31"/>
        <v>0</v>
      </c>
      <c r="R196" s="95"/>
      <c r="S196" s="20"/>
      <c r="T196" s="96">
        <f t="shared" si="32"/>
        <v>0</v>
      </c>
      <c r="U196" s="221">
        <f t="shared" si="39"/>
        <v>0</v>
      </c>
      <c r="W196" s="133" t="s">
        <v>49</v>
      </c>
      <c r="X196" s="114">
        <f t="shared" si="33"/>
        <v>0</v>
      </c>
      <c r="Y196" s="115">
        <f t="shared" si="34"/>
        <v>0</v>
      </c>
      <c r="Z196" s="115">
        <f t="shared" si="35"/>
        <v>0</v>
      </c>
      <c r="AA196" s="115">
        <f t="shared" si="36"/>
        <v>0</v>
      </c>
      <c r="AB196" s="115">
        <f t="shared" si="37"/>
        <v>0</v>
      </c>
      <c r="AC196" s="121">
        <f t="shared" si="38"/>
        <v>0</v>
      </c>
    </row>
    <row r="197" spans="1:29" ht="15.75">
      <c r="A197" s="256"/>
      <c r="B197" s="134" t="s">
        <v>50</v>
      </c>
      <c r="C197" s="97"/>
      <c r="D197" s="98"/>
      <c r="E197" s="99">
        <f t="shared" si="27"/>
        <v>0</v>
      </c>
      <c r="F197" s="97"/>
      <c r="G197" s="98"/>
      <c r="H197" s="99">
        <f t="shared" si="28"/>
        <v>0</v>
      </c>
      <c r="I197" s="97"/>
      <c r="J197" s="98"/>
      <c r="K197" s="99">
        <f t="shared" si="29"/>
        <v>0</v>
      </c>
      <c r="L197" s="97"/>
      <c r="M197" s="98"/>
      <c r="N197" s="99">
        <f t="shared" si="30"/>
        <v>0</v>
      </c>
      <c r="O197" s="97"/>
      <c r="P197" s="98"/>
      <c r="Q197" s="99">
        <f t="shared" si="31"/>
        <v>0</v>
      </c>
      <c r="R197" s="97"/>
      <c r="S197" s="98"/>
      <c r="T197" s="99">
        <f t="shared" si="32"/>
        <v>0</v>
      </c>
      <c r="U197" s="222">
        <f t="shared" si="39"/>
        <v>0</v>
      </c>
      <c r="W197" s="134" t="s">
        <v>50</v>
      </c>
      <c r="X197" s="118">
        <f t="shared" si="33"/>
        <v>0</v>
      </c>
      <c r="Y197" s="119">
        <f t="shared" si="34"/>
        <v>0</v>
      </c>
      <c r="Z197" s="119">
        <f t="shared" si="35"/>
        <v>0</v>
      </c>
      <c r="AA197" s="119">
        <f t="shared" si="36"/>
        <v>0</v>
      </c>
      <c r="AB197" s="119">
        <f t="shared" si="37"/>
        <v>0</v>
      </c>
      <c r="AC197" s="124">
        <f t="shared" si="38"/>
        <v>0</v>
      </c>
    </row>
    <row r="198" spans="1:29" ht="15.75" customHeight="1">
      <c r="A198" s="254">
        <v>42730</v>
      </c>
      <c r="B198" s="133" t="s">
        <v>42</v>
      </c>
      <c r="C198" s="95"/>
      <c r="D198" s="20"/>
      <c r="E198" s="96">
        <f t="shared" si="27"/>
        <v>0</v>
      </c>
      <c r="F198" s="95"/>
      <c r="G198" s="20"/>
      <c r="H198" s="96">
        <f t="shared" si="28"/>
        <v>0</v>
      </c>
      <c r="I198" s="95"/>
      <c r="J198" s="20"/>
      <c r="K198" s="96">
        <f t="shared" si="29"/>
        <v>0</v>
      </c>
      <c r="L198" s="95"/>
      <c r="M198" s="20"/>
      <c r="N198" s="96">
        <f t="shared" si="30"/>
        <v>0</v>
      </c>
      <c r="O198" s="95"/>
      <c r="P198" s="20"/>
      <c r="Q198" s="96">
        <f t="shared" si="31"/>
        <v>0</v>
      </c>
      <c r="R198" s="95"/>
      <c r="S198" s="20"/>
      <c r="T198" s="96">
        <f t="shared" si="32"/>
        <v>0</v>
      </c>
      <c r="U198" s="221">
        <f t="shared" si="39"/>
        <v>0</v>
      </c>
      <c r="W198" s="132" t="s">
        <v>42</v>
      </c>
      <c r="X198" s="110">
        <f t="shared" si="33"/>
        <v>0</v>
      </c>
      <c r="Y198" s="111">
        <f t="shared" si="34"/>
        <v>0</v>
      </c>
      <c r="Z198" s="111">
        <f t="shared" si="35"/>
        <v>0</v>
      </c>
      <c r="AA198" s="111">
        <f t="shared" si="36"/>
        <v>0</v>
      </c>
      <c r="AB198" s="111">
        <f t="shared" si="37"/>
        <v>0</v>
      </c>
      <c r="AC198" s="123">
        <f t="shared" si="38"/>
        <v>0</v>
      </c>
    </row>
    <row r="199" spans="1:29" ht="15.75">
      <c r="A199" s="255"/>
      <c r="B199" s="133" t="s">
        <v>43</v>
      </c>
      <c r="C199" s="95"/>
      <c r="D199" s="20"/>
      <c r="E199" s="96">
        <f t="shared" si="27"/>
        <v>0</v>
      </c>
      <c r="F199" s="95"/>
      <c r="G199" s="20"/>
      <c r="H199" s="96">
        <f t="shared" si="28"/>
        <v>0</v>
      </c>
      <c r="I199" s="95"/>
      <c r="J199" s="20"/>
      <c r="K199" s="96">
        <f t="shared" si="29"/>
        <v>0</v>
      </c>
      <c r="L199" s="95"/>
      <c r="M199" s="20"/>
      <c r="N199" s="96">
        <f t="shared" si="30"/>
        <v>0</v>
      </c>
      <c r="O199" s="95"/>
      <c r="P199" s="20"/>
      <c r="Q199" s="96">
        <f t="shared" si="31"/>
        <v>0</v>
      </c>
      <c r="R199" s="95"/>
      <c r="S199" s="20"/>
      <c r="T199" s="96">
        <f t="shared" si="32"/>
        <v>0</v>
      </c>
      <c r="U199" s="221">
        <f t="shared" si="39"/>
        <v>0</v>
      </c>
      <c r="W199" s="133" t="s">
        <v>43</v>
      </c>
      <c r="X199" s="114">
        <f t="shared" si="33"/>
        <v>0</v>
      </c>
      <c r="Y199" s="115">
        <f t="shared" si="34"/>
        <v>0</v>
      </c>
      <c r="Z199" s="115">
        <f t="shared" si="35"/>
        <v>0</v>
      </c>
      <c r="AA199" s="115">
        <f t="shared" si="36"/>
        <v>0</v>
      </c>
      <c r="AB199" s="115">
        <f t="shared" si="37"/>
        <v>0</v>
      </c>
      <c r="AC199" s="121">
        <f t="shared" si="38"/>
        <v>0</v>
      </c>
    </row>
    <row r="200" spans="1:29" ht="15.75">
      <c r="A200" s="255"/>
      <c r="B200" s="104" t="s">
        <v>44</v>
      </c>
      <c r="C200" s="95"/>
      <c r="D200" s="20"/>
      <c r="E200" s="96">
        <f t="shared" si="27"/>
        <v>0</v>
      </c>
      <c r="F200" s="95"/>
      <c r="G200" s="20"/>
      <c r="H200" s="96">
        <f t="shared" si="28"/>
        <v>0</v>
      </c>
      <c r="I200" s="95"/>
      <c r="J200" s="20"/>
      <c r="K200" s="96">
        <f t="shared" si="29"/>
        <v>0</v>
      </c>
      <c r="L200" s="95"/>
      <c r="M200" s="20"/>
      <c r="N200" s="96">
        <f t="shared" si="30"/>
        <v>0</v>
      </c>
      <c r="O200" s="95"/>
      <c r="P200" s="20"/>
      <c r="Q200" s="96">
        <f t="shared" si="31"/>
        <v>0</v>
      </c>
      <c r="R200" s="95"/>
      <c r="S200" s="20"/>
      <c r="T200" s="96">
        <f t="shared" si="32"/>
        <v>0</v>
      </c>
      <c r="U200" s="221">
        <f t="shared" si="39"/>
        <v>0</v>
      </c>
      <c r="W200" s="104" t="s">
        <v>44</v>
      </c>
      <c r="X200" s="114">
        <f t="shared" si="33"/>
        <v>0</v>
      </c>
      <c r="Y200" s="115">
        <f t="shared" si="34"/>
        <v>0</v>
      </c>
      <c r="Z200" s="115">
        <f t="shared" si="35"/>
        <v>0</v>
      </c>
      <c r="AA200" s="115">
        <f t="shared" si="36"/>
        <v>0</v>
      </c>
      <c r="AB200" s="115">
        <f t="shared" si="37"/>
        <v>0</v>
      </c>
      <c r="AC200" s="121">
        <f t="shared" si="38"/>
        <v>0</v>
      </c>
    </row>
    <row r="201" spans="1:29" ht="15.75">
      <c r="A201" s="255"/>
      <c r="B201" s="133" t="s">
        <v>45</v>
      </c>
      <c r="C201" s="95"/>
      <c r="D201" s="20"/>
      <c r="E201" s="96">
        <f t="shared" si="27"/>
        <v>0</v>
      </c>
      <c r="F201" s="95"/>
      <c r="G201" s="20"/>
      <c r="H201" s="96">
        <f t="shared" si="28"/>
        <v>0</v>
      </c>
      <c r="I201" s="95"/>
      <c r="J201" s="20"/>
      <c r="K201" s="96">
        <f t="shared" si="29"/>
        <v>0</v>
      </c>
      <c r="L201" s="95"/>
      <c r="M201" s="20"/>
      <c r="N201" s="96">
        <f t="shared" si="30"/>
        <v>0</v>
      </c>
      <c r="O201" s="95"/>
      <c r="P201" s="20"/>
      <c r="Q201" s="96">
        <f t="shared" si="31"/>
        <v>0</v>
      </c>
      <c r="R201" s="95"/>
      <c r="S201" s="20"/>
      <c r="T201" s="96">
        <f t="shared" si="32"/>
        <v>0</v>
      </c>
      <c r="U201" s="221">
        <f t="shared" si="39"/>
        <v>0</v>
      </c>
      <c r="W201" s="133" t="s">
        <v>45</v>
      </c>
      <c r="X201" s="114">
        <f t="shared" si="33"/>
        <v>0</v>
      </c>
      <c r="Y201" s="115">
        <f t="shared" si="34"/>
        <v>0</v>
      </c>
      <c r="Z201" s="115">
        <f t="shared" si="35"/>
        <v>0</v>
      </c>
      <c r="AA201" s="115">
        <f t="shared" si="36"/>
        <v>0</v>
      </c>
      <c r="AB201" s="115">
        <f t="shared" si="37"/>
        <v>0</v>
      </c>
      <c r="AC201" s="121">
        <f t="shared" si="38"/>
        <v>0</v>
      </c>
    </row>
    <row r="202" spans="1:29" ht="15.75">
      <c r="A202" s="255"/>
      <c r="B202" s="133" t="s">
        <v>46</v>
      </c>
      <c r="C202" s="95"/>
      <c r="D202" s="20"/>
      <c r="E202" s="96">
        <f t="shared" ref="E202:E215" si="40">C202-D202</f>
        <v>0</v>
      </c>
      <c r="F202" s="95"/>
      <c r="G202" s="20"/>
      <c r="H202" s="96">
        <f t="shared" ref="H202:H215" si="41">F202-G202</f>
        <v>0</v>
      </c>
      <c r="I202" s="95"/>
      <c r="J202" s="20"/>
      <c r="K202" s="96">
        <f t="shared" ref="K202:K215" si="42">I202-J202</f>
        <v>0</v>
      </c>
      <c r="L202" s="95"/>
      <c r="M202" s="20"/>
      <c r="N202" s="96">
        <f t="shared" ref="N202:N215" si="43">L202-M202</f>
        <v>0</v>
      </c>
      <c r="O202" s="95"/>
      <c r="P202" s="20"/>
      <c r="Q202" s="96">
        <f t="shared" ref="Q202:Q215" si="44">O202-P202</f>
        <v>0</v>
      </c>
      <c r="R202" s="95"/>
      <c r="S202" s="20"/>
      <c r="T202" s="96">
        <f t="shared" ref="T202:T215" si="45">R202-S202</f>
        <v>0</v>
      </c>
      <c r="U202" s="221">
        <f t="shared" si="39"/>
        <v>0</v>
      </c>
      <c r="W202" s="133" t="s">
        <v>46</v>
      </c>
      <c r="X202" s="114">
        <f t="shared" ref="X202:X215" si="46">+IF(AND(C202&lt;&gt;0,D202&lt;&gt;0,OR(E202&gt;100,E202&lt;-100)),1,0)</f>
        <v>0</v>
      </c>
      <c r="Y202" s="115">
        <f t="shared" ref="Y202:Y215" si="47">+IF(AND(F202&lt;&gt;0,G202&lt;&gt;0,OR(H202&gt;100,H202&lt;-100)),1,0)</f>
        <v>0</v>
      </c>
      <c r="Z202" s="115">
        <f t="shared" ref="Z202:Z215" si="48">+IF(AND(I202&lt;&gt;0,J202&lt;&gt;0,OR(K202&gt;100,K202&lt;-100)),1,0)</f>
        <v>0</v>
      </c>
      <c r="AA202" s="115">
        <f t="shared" ref="AA202:AA215" si="49">+IF(AND(L202&lt;&gt;0,M202&lt;&gt;0,OR(N202&gt;100,N202&lt;-100)),1,0)</f>
        <v>0</v>
      </c>
      <c r="AB202" s="115">
        <f t="shared" ref="AB202:AB215" si="50">+IF(AND(O202&lt;&gt;0,P202&lt;&gt;0,OR(Q202&gt;100,Q202&lt;-100)),1,0)</f>
        <v>0</v>
      </c>
      <c r="AC202" s="121">
        <f t="shared" ref="AC202:AC215" si="51">+IF(AND(R202&lt;&gt;0,S202&lt;&gt;0,OR(T202&gt;100,T202&lt;-100)),1,0)</f>
        <v>0</v>
      </c>
    </row>
    <row r="203" spans="1:29" ht="15.75">
      <c r="A203" s="255"/>
      <c r="B203" s="133" t="s">
        <v>47</v>
      </c>
      <c r="C203" s="95"/>
      <c r="D203" s="20"/>
      <c r="E203" s="96">
        <f t="shared" si="40"/>
        <v>0</v>
      </c>
      <c r="F203" s="95"/>
      <c r="G203" s="20"/>
      <c r="H203" s="96">
        <f t="shared" si="41"/>
        <v>0</v>
      </c>
      <c r="I203" s="95"/>
      <c r="J203" s="20"/>
      <c r="K203" s="96">
        <f t="shared" si="42"/>
        <v>0</v>
      </c>
      <c r="L203" s="95"/>
      <c r="M203" s="20"/>
      <c r="N203" s="96">
        <f t="shared" si="43"/>
        <v>0</v>
      </c>
      <c r="O203" s="95"/>
      <c r="P203" s="20"/>
      <c r="Q203" s="96">
        <f t="shared" si="44"/>
        <v>0</v>
      </c>
      <c r="R203" s="95"/>
      <c r="S203" s="20"/>
      <c r="T203" s="96">
        <f t="shared" si="45"/>
        <v>0</v>
      </c>
      <c r="U203" s="221">
        <f t="shared" si="39"/>
        <v>0</v>
      </c>
      <c r="W203" s="133" t="s">
        <v>47</v>
      </c>
      <c r="X203" s="114">
        <f t="shared" si="46"/>
        <v>0</v>
      </c>
      <c r="Y203" s="115">
        <f t="shared" si="47"/>
        <v>0</v>
      </c>
      <c r="Z203" s="115">
        <f t="shared" si="48"/>
        <v>0</v>
      </c>
      <c r="AA203" s="115">
        <f t="shared" si="49"/>
        <v>0</v>
      </c>
      <c r="AB203" s="115">
        <f t="shared" si="50"/>
        <v>0</v>
      </c>
      <c r="AC203" s="121">
        <f t="shared" si="51"/>
        <v>0</v>
      </c>
    </row>
    <row r="204" spans="1:29" ht="15.75">
      <c r="A204" s="255"/>
      <c r="B204" s="133" t="s">
        <v>48</v>
      </c>
      <c r="C204" s="95"/>
      <c r="D204" s="20"/>
      <c r="E204" s="96">
        <f t="shared" si="40"/>
        <v>0</v>
      </c>
      <c r="F204" s="95"/>
      <c r="G204" s="20"/>
      <c r="H204" s="96">
        <f t="shared" si="41"/>
        <v>0</v>
      </c>
      <c r="I204" s="95"/>
      <c r="J204" s="20"/>
      <c r="K204" s="96">
        <f t="shared" si="42"/>
        <v>0</v>
      </c>
      <c r="L204" s="95"/>
      <c r="M204" s="20"/>
      <c r="N204" s="96">
        <f t="shared" si="43"/>
        <v>0</v>
      </c>
      <c r="O204" s="95"/>
      <c r="P204" s="20"/>
      <c r="Q204" s="96">
        <f t="shared" si="44"/>
        <v>0</v>
      </c>
      <c r="R204" s="95"/>
      <c r="S204" s="20"/>
      <c r="T204" s="96">
        <f t="shared" si="45"/>
        <v>0</v>
      </c>
      <c r="U204" s="221">
        <f t="shared" si="39"/>
        <v>0</v>
      </c>
      <c r="W204" s="133" t="s">
        <v>48</v>
      </c>
      <c r="X204" s="114">
        <f t="shared" si="46"/>
        <v>0</v>
      </c>
      <c r="Y204" s="115">
        <f t="shared" si="47"/>
        <v>0</v>
      </c>
      <c r="Z204" s="115">
        <f t="shared" si="48"/>
        <v>0</v>
      </c>
      <c r="AA204" s="115">
        <f t="shared" si="49"/>
        <v>0</v>
      </c>
      <c r="AB204" s="115">
        <f t="shared" si="50"/>
        <v>0</v>
      </c>
      <c r="AC204" s="121">
        <f t="shared" si="51"/>
        <v>0</v>
      </c>
    </row>
    <row r="205" spans="1:29" ht="15.75">
      <c r="A205" s="255"/>
      <c r="B205" s="133" t="s">
        <v>49</v>
      </c>
      <c r="C205" s="95"/>
      <c r="D205" s="20"/>
      <c r="E205" s="96">
        <f t="shared" si="40"/>
        <v>0</v>
      </c>
      <c r="F205" s="95"/>
      <c r="G205" s="20"/>
      <c r="H205" s="96">
        <f t="shared" si="41"/>
        <v>0</v>
      </c>
      <c r="I205" s="95"/>
      <c r="J205" s="20"/>
      <c r="K205" s="96">
        <f t="shared" si="42"/>
        <v>0</v>
      </c>
      <c r="L205" s="95"/>
      <c r="M205" s="20"/>
      <c r="N205" s="96">
        <f t="shared" si="43"/>
        <v>0</v>
      </c>
      <c r="O205" s="95"/>
      <c r="P205" s="20"/>
      <c r="Q205" s="96">
        <f t="shared" si="44"/>
        <v>0</v>
      </c>
      <c r="R205" s="95"/>
      <c r="S205" s="20"/>
      <c r="T205" s="96">
        <f t="shared" si="45"/>
        <v>0</v>
      </c>
      <c r="U205" s="221">
        <f t="shared" si="39"/>
        <v>0</v>
      </c>
      <c r="W205" s="133" t="s">
        <v>49</v>
      </c>
      <c r="X205" s="114">
        <f t="shared" si="46"/>
        <v>0</v>
      </c>
      <c r="Y205" s="115">
        <f t="shared" si="47"/>
        <v>0</v>
      </c>
      <c r="Z205" s="115">
        <f t="shared" si="48"/>
        <v>0</v>
      </c>
      <c r="AA205" s="115">
        <f t="shared" si="49"/>
        <v>0</v>
      </c>
      <c r="AB205" s="115">
        <f t="shared" si="50"/>
        <v>0</v>
      </c>
      <c r="AC205" s="121">
        <f t="shared" si="51"/>
        <v>0</v>
      </c>
    </row>
    <row r="206" spans="1:29" ht="15.75">
      <c r="A206" s="256"/>
      <c r="B206" s="133" t="s">
        <v>50</v>
      </c>
      <c r="C206" s="95"/>
      <c r="D206" s="20"/>
      <c r="E206" s="96">
        <f t="shared" si="40"/>
        <v>0</v>
      </c>
      <c r="F206" s="95"/>
      <c r="G206" s="20"/>
      <c r="H206" s="96">
        <f t="shared" si="41"/>
        <v>0</v>
      </c>
      <c r="I206" s="95"/>
      <c r="J206" s="20"/>
      <c r="K206" s="96">
        <f t="shared" si="42"/>
        <v>0</v>
      </c>
      <c r="L206" s="95"/>
      <c r="M206" s="20"/>
      <c r="N206" s="96">
        <f t="shared" si="43"/>
        <v>0</v>
      </c>
      <c r="O206" s="95"/>
      <c r="P206" s="20"/>
      <c r="Q206" s="96">
        <f t="shared" si="44"/>
        <v>0</v>
      </c>
      <c r="R206" s="95"/>
      <c r="S206" s="20"/>
      <c r="T206" s="96">
        <f t="shared" si="45"/>
        <v>0</v>
      </c>
      <c r="U206" s="221">
        <f t="shared" si="39"/>
        <v>0</v>
      </c>
      <c r="W206" s="134" t="s">
        <v>50</v>
      </c>
      <c r="X206" s="118">
        <f t="shared" si="46"/>
        <v>0</v>
      </c>
      <c r="Y206" s="119">
        <f t="shared" si="47"/>
        <v>0</v>
      </c>
      <c r="Z206" s="119">
        <f t="shared" si="48"/>
        <v>0</v>
      </c>
      <c r="AA206" s="119">
        <f t="shared" si="49"/>
        <v>0</v>
      </c>
      <c r="AB206" s="119">
        <f t="shared" si="50"/>
        <v>0</v>
      </c>
      <c r="AC206" s="124">
        <f t="shared" si="51"/>
        <v>0</v>
      </c>
    </row>
    <row r="207" spans="1:29" ht="15.75" customHeight="1">
      <c r="A207" s="254">
        <v>42731</v>
      </c>
      <c r="B207" s="132" t="s">
        <v>42</v>
      </c>
      <c r="C207" s="92"/>
      <c r="D207" s="93"/>
      <c r="E207" s="94">
        <f t="shared" si="40"/>
        <v>0</v>
      </c>
      <c r="F207" s="92"/>
      <c r="G207" s="93"/>
      <c r="H207" s="94">
        <f t="shared" si="41"/>
        <v>0</v>
      </c>
      <c r="I207" s="92"/>
      <c r="J207" s="93"/>
      <c r="K207" s="94">
        <f t="shared" si="42"/>
        <v>0</v>
      </c>
      <c r="L207" s="92"/>
      <c r="M207" s="93"/>
      <c r="N207" s="94">
        <f t="shared" si="43"/>
        <v>0</v>
      </c>
      <c r="O207" s="92"/>
      <c r="P207" s="93"/>
      <c r="Q207" s="94">
        <f t="shared" si="44"/>
        <v>0</v>
      </c>
      <c r="R207" s="92"/>
      <c r="S207" s="93"/>
      <c r="T207" s="94">
        <f t="shared" si="45"/>
        <v>0</v>
      </c>
      <c r="U207" s="220">
        <f t="shared" si="39"/>
        <v>0</v>
      </c>
      <c r="W207" s="132" t="s">
        <v>42</v>
      </c>
      <c r="X207" s="114">
        <f t="shared" si="46"/>
        <v>0</v>
      </c>
      <c r="Y207" s="115">
        <f t="shared" si="47"/>
        <v>0</v>
      </c>
      <c r="Z207" s="115">
        <f t="shared" si="48"/>
        <v>0</v>
      </c>
      <c r="AA207" s="115">
        <f t="shared" si="49"/>
        <v>0</v>
      </c>
      <c r="AB207" s="115">
        <f t="shared" si="50"/>
        <v>0</v>
      </c>
      <c r="AC207" s="121">
        <f t="shared" si="51"/>
        <v>0</v>
      </c>
    </row>
    <row r="208" spans="1:29" ht="15.75">
      <c r="A208" s="255"/>
      <c r="B208" s="133" t="s">
        <v>43</v>
      </c>
      <c r="C208" s="95"/>
      <c r="D208" s="20"/>
      <c r="E208" s="96">
        <f t="shared" si="40"/>
        <v>0</v>
      </c>
      <c r="F208" s="95"/>
      <c r="G208" s="20"/>
      <c r="H208" s="96">
        <f t="shared" si="41"/>
        <v>0</v>
      </c>
      <c r="I208" s="95"/>
      <c r="J208" s="20"/>
      <c r="K208" s="96">
        <f t="shared" si="42"/>
        <v>0</v>
      </c>
      <c r="L208" s="95"/>
      <c r="M208" s="20"/>
      <c r="N208" s="96">
        <f t="shared" si="43"/>
        <v>0</v>
      </c>
      <c r="O208" s="95"/>
      <c r="P208" s="20"/>
      <c r="Q208" s="96">
        <f t="shared" si="44"/>
        <v>0</v>
      </c>
      <c r="R208" s="95"/>
      <c r="S208" s="20"/>
      <c r="T208" s="96">
        <f t="shared" si="45"/>
        <v>0</v>
      </c>
      <c r="U208" s="221">
        <f t="shared" si="39"/>
        <v>0</v>
      </c>
      <c r="W208" s="133" t="s">
        <v>43</v>
      </c>
      <c r="X208" s="114">
        <f t="shared" si="46"/>
        <v>0</v>
      </c>
      <c r="Y208" s="115">
        <f t="shared" si="47"/>
        <v>0</v>
      </c>
      <c r="Z208" s="115">
        <f t="shared" si="48"/>
        <v>0</v>
      </c>
      <c r="AA208" s="115">
        <f t="shared" si="49"/>
        <v>0</v>
      </c>
      <c r="AB208" s="115">
        <f t="shared" si="50"/>
        <v>0</v>
      </c>
      <c r="AC208" s="121">
        <f t="shared" si="51"/>
        <v>0</v>
      </c>
    </row>
    <row r="209" spans="1:29" ht="15.75">
      <c r="A209" s="255"/>
      <c r="B209" s="104" t="s">
        <v>44</v>
      </c>
      <c r="C209" s="95"/>
      <c r="D209" s="20"/>
      <c r="E209" s="96">
        <f t="shared" si="40"/>
        <v>0</v>
      </c>
      <c r="F209" s="95"/>
      <c r="G209" s="20"/>
      <c r="H209" s="96">
        <f t="shared" si="41"/>
        <v>0</v>
      </c>
      <c r="I209" s="95"/>
      <c r="J209" s="20"/>
      <c r="K209" s="96">
        <f t="shared" si="42"/>
        <v>0</v>
      </c>
      <c r="L209" s="95"/>
      <c r="M209" s="20"/>
      <c r="N209" s="96">
        <f t="shared" si="43"/>
        <v>0</v>
      </c>
      <c r="O209" s="95"/>
      <c r="P209" s="20"/>
      <c r="Q209" s="96">
        <f t="shared" si="44"/>
        <v>0</v>
      </c>
      <c r="R209" s="95"/>
      <c r="S209" s="20"/>
      <c r="T209" s="96">
        <f t="shared" si="45"/>
        <v>0</v>
      </c>
      <c r="U209" s="221">
        <f t="shared" si="39"/>
        <v>0</v>
      </c>
      <c r="W209" s="104" t="s">
        <v>44</v>
      </c>
      <c r="X209" s="114">
        <f t="shared" si="46"/>
        <v>0</v>
      </c>
      <c r="Y209" s="115">
        <f t="shared" si="47"/>
        <v>0</v>
      </c>
      <c r="Z209" s="115">
        <f t="shared" si="48"/>
        <v>0</v>
      </c>
      <c r="AA209" s="115">
        <f t="shared" si="49"/>
        <v>0</v>
      </c>
      <c r="AB209" s="115">
        <f t="shared" si="50"/>
        <v>0</v>
      </c>
      <c r="AC209" s="121">
        <f t="shared" si="51"/>
        <v>0</v>
      </c>
    </row>
    <row r="210" spans="1:29" ht="15.75">
      <c r="A210" s="255"/>
      <c r="B210" s="133" t="s">
        <v>45</v>
      </c>
      <c r="C210" s="95"/>
      <c r="D210" s="20"/>
      <c r="E210" s="96">
        <f t="shared" si="40"/>
        <v>0</v>
      </c>
      <c r="F210" s="95"/>
      <c r="G210" s="20"/>
      <c r="H210" s="96">
        <f t="shared" si="41"/>
        <v>0</v>
      </c>
      <c r="I210" s="95"/>
      <c r="J210" s="20"/>
      <c r="K210" s="96">
        <f t="shared" si="42"/>
        <v>0</v>
      </c>
      <c r="L210" s="95"/>
      <c r="M210" s="20"/>
      <c r="N210" s="96">
        <f t="shared" si="43"/>
        <v>0</v>
      </c>
      <c r="O210" s="95"/>
      <c r="P210" s="20"/>
      <c r="Q210" s="96">
        <f t="shared" si="44"/>
        <v>0</v>
      </c>
      <c r="R210" s="95"/>
      <c r="S210" s="20"/>
      <c r="T210" s="96">
        <f t="shared" si="45"/>
        <v>0</v>
      </c>
      <c r="U210" s="221">
        <f t="shared" si="39"/>
        <v>0</v>
      </c>
      <c r="W210" s="133" t="s">
        <v>45</v>
      </c>
      <c r="X210" s="114">
        <f t="shared" si="46"/>
        <v>0</v>
      </c>
      <c r="Y210" s="115">
        <f t="shared" si="47"/>
        <v>0</v>
      </c>
      <c r="Z210" s="115">
        <f t="shared" si="48"/>
        <v>0</v>
      </c>
      <c r="AA210" s="115">
        <f t="shared" si="49"/>
        <v>0</v>
      </c>
      <c r="AB210" s="115">
        <f t="shared" si="50"/>
        <v>0</v>
      </c>
      <c r="AC210" s="121">
        <f t="shared" si="51"/>
        <v>0</v>
      </c>
    </row>
    <row r="211" spans="1:29" ht="15.75">
      <c r="A211" s="255"/>
      <c r="B211" s="133" t="s">
        <v>46</v>
      </c>
      <c r="C211" s="95"/>
      <c r="D211" s="20"/>
      <c r="E211" s="96">
        <f t="shared" si="40"/>
        <v>0</v>
      </c>
      <c r="F211" s="95"/>
      <c r="G211" s="20"/>
      <c r="H211" s="96">
        <f t="shared" si="41"/>
        <v>0</v>
      </c>
      <c r="I211" s="95"/>
      <c r="J211" s="20"/>
      <c r="K211" s="96">
        <f t="shared" si="42"/>
        <v>0</v>
      </c>
      <c r="L211" s="95"/>
      <c r="M211" s="20"/>
      <c r="N211" s="96">
        <f t="shared" si="43"/>
        <v>0</v>
      </c>
      <c r="O211" s="95"/>
      <c r="P211" s="20"/>
      <c r="Q211" s="96">
        <f t="shared" si="44"/>
        <v>0</v>
      </c>
      <c r="R211" s="95"/>
      <c r="S211" s="20"/>
      <c r="T211" s="96">
        <f t="shared" si="45"/>
        <v>0</v>
      </c>
      <c r="U211" s="221">
        <f t="shared" ref="U211:U215" si="52">IF(D211=0,0,1)</f>
        <v>0</v>
      </c>
      <c r="W211" s="133" t="s">
        <v>46</v>
      </c>
      <c r="X211" s="114">
        <f t="shared" si="46"/>
        <v>0</v>
      </c>
      <c r="Y211" s="115">
        <f t="shared" si="47"/>
        <v>0</v>
      </c>
      <c r="Z211" s="115">
        <f t="shared" si="48"/>
        <v>0</v>
      </c>
      <c r="AA211" s="115">
        <f t="shared" si="49"/>
        <v>0</v>
      </c>
      <c r="AB211" s="115">
        <f t="shared" si="50"/>
        <v>0</v>
      </c>
      <c r="AC211" s="121">
        <f t="shared" si="51"/>
        <v>0</v>
      </c>
    </row>
    <row r="212" spans="1:29" ht="15.75">
      <c r="A212" s="255"/>
      <c r="B212" s="133" t="s">
        <v>47</v>
      </c>
      <c r="C212" s="95"/>
      <c r="D212" s="20"/>
      <c r="E212" s="96">
        <f t="shared" si="40"/>
        <v>0</v>
      </c>
      <c r="F212" s="95"/>
      <c r="G212" s="20"/>
      <c r="H212" s="96">
        <f t="shared" si="41"/>
        <v>0</v>
      </c>
      <c r="I212" s="95"/>
      <c r="J212" s="20"/>
      <c r="K212" s="96">
        <f t="shared" si="42"/>
        <v>0</v>
      </c>
      <c r="L212" s="95"/>
      <c r="M212" s="20"/>
      <c r="N212" s="96">
        <f t="shared" si="43"/>
        <v>0</v>
      </c>
      <c r="O212" s="95"/>
      <c r="P212" s="20"/>
      <c r="Q212" s="96">
        <f t="shared" si="44"/>
        <v>0</v>
      </c>
      <c r="R212" s="95"/>
      <c r="S212" s="20"/>
      <c r="T212" s="96">
        <f t="shared" si="45"/>
        <v>0</v>
      </c>
      <c r="U212" s="221">
        <f t="shared" si="52"/>
        <v>0</v>
      </c>
      <c r="W212" s="133" t="s">
        <v>47</v>
      </c>
      <c r="X212" s="114">
        <f t="shared" si="46"/>
        <v>0</v>
      </c>
      <c r="Y212" s="115">
        <f t="shared" si="47"/>
        <v>0</v>
      </c>
      <c r="Z212" s="115">
        <f t="shared" si="48"/>
        <v>0</v>
      </c>
      <c r="AA212" s="115">
        <f t="shared" si="49"/>
        <v>0</v>
      </c>
      <c r="AB212" s="115">
        <f t="shared" si="50"/>
        <v>0</v>
      </c>
      <c r="AC212" s="121">
        <f t="shared" si="51"/>
        <v>0</v>
      </c>
    </row>
    <row r="213" spans="1:29" ht="15.75">
      <c r="A213" s="255"/>
      <c r="B213" s="133" t="s">
        <v>48</v>
      </c>
      <c r="C213" s="95"/>
      <c r="D213" s="20"/>
      <c r="E213" s="96">
        <f t="shared" si="40"/>
        <v>0</v>
      </c>
      <c r="F213" s="95"/>
      <c r="G213" s="20"/>
      <c r="H213" s="96">
        <f t="shared" si="41"/>
        <v>0</v>
      </c>
      <c r="I213" s="95"/>
      <c r="J213" s="20"/>
      <c r="K213" s="96">
        <f t="shared" si="42"/>
        <v>0</v>
      </c>
      <c r="L213" s="95"/>
      <c r="M213" s="20"/>
      <c r="N213" s="96">
        <f t="shared" si="43"/>
        <v>0</v>
      </c>
      <c r="O213" s="95"/>
      <c r="P213" s="20"/>
      <c r="Q213" s="96">
        <f t="shared" si="44"/>
        <v>0</v>
      </c>
      <c r="R213" s="95"/>
      <c r="S213" s="20"/>
      <c r="T213" s="96">
        <f t="shared" si="45"/>
        <v>0</v>
      </c>
      <c r="U213" s="221">
        <f t="shared" si="52"/>
        <v>0</v>
      </c>
      <c r="W213" s="133" t="s">
        <v>48</v>
      </c>
      <c r="X213" s="114">
        <f t="shared" si="46"/>
        <v>0</v>
      </c>
      <c r="Y213" s="115">
        <f t="shared" si="47"/>
        <v>0</v>
      </c>
      <c r="Z213" s="115">
        <f t="shared" si="48"/>
        <v>0</v>
      </c>
      <c r="AA213" s="115">
        <f t="shared" si="49"/>
        <v>0</v>
      </c>
      <c r="AB213" s="115">
        <f t="shared" si="50"/>
        <v>0</v>
      </c>
      <c r="AC213" s="121">
        <f t="shared" si="51"/>
        <v>0</v>
      </c>
    </row>
    <row r="214" spans="1:29" ht="15.75">
      <c r="A214" s="255"/>
      <c r="B214" s="133" t="s">
        <v>49</v>
      </c>
      <c r="C214" s="95"/>
      <c r="D214" s="20"/>
      <c r="E214" s="96">
        <f t="shared" si="40"/>
        <v>0</v>
      </c>
      <c r="F214" s="95"/>
      <c r="G214" s="20"/>
      <c r="H214" s="96">
        <f t="shared" si="41"/>
        <v>0</v>
      </c>
      <c r="I214" s="95"/>
      <c r="J214" s="20"/>
      <c r="K214" s="96">
        <f t="shared" si="42"/>
        <v>0</v>
      </c>
      <c r="L214" s="95"/>
      <c r="M214" s="20"/>
      <c r="N214" s="96">
        <f t="shared" si="43"/>
        <v>0</v>
      </c>
      <c r="O214" s="95"/>
      <c r="P214" s="20"/>
      <c r="Q214" s="96">
        <f t="shared" si="44"/>
        <v>0</v>
      </c>
      <c r="R214" s="95"/>
      <c r="S214" s="20"/>
      <c r="T214" s="96">
        <f t="shared" si="45"/>
        <v>0</v>
      </c>
      <c r="U214" s="221">
        <f t="shared" si="52"/>
        <v>0</v>
      </c>
      <c r="W214" s="133" t="s">
        <v>49</v>
      </c>
      <c r="X214" s="114">
        <f t="shared" si="46"/>
        <v>0</v>
      </c>
      <c r="Y214" s="115">
        <f t="shared" si="47"/>
        <v>0</v>
      </c>
      <c r="Z214" s="115">
        <f t="shared" si="48"/>
        <v>0</v>
      </c>
      <c r="AA214" s="115">
        <f t="shared" si="49"/>
        <v>0</v>
      </c>
      <c r="AB214" s="115">
        <f t="shared" si="50"/>
        <v>0</v>
      </c>
      <c r="AC214" s="121">
        <f t="shared" si="51"/>
        <v>0</v>
      </c>
    </row>
    <row r="215" spans="1:29" ht="15.75">
      <c r="A215" s="256"/>
      <c r="B215" s="134" t="s">
        <v>50</v>
      </c>
      <c r="C215" s="97"/>
      <c r="D215" s="98"/>
      <c r="E215" s="99">
        <f t="shared" si="40"/>
        <v>0</v>
      </c>
      <c r="F215" s="97"/>
      <c r="G215" s="98"/>
      <c r="H215" s="99">
        <f t="shared" si="41"/>
        <v>0</v>
      </c>
      <c r="I215" s="97"/>
      <c r="J215" s="98"/>
      <c r="K215" s="99">
        <f t="shared" si="42"/>
        <v>0</v>
      </c>
      <c r="L215" s="97"/>
      <c r="M215" s="98"/>
      <c r="N215" s="99">
        <f t="shared" si="43"/>
        <v>0</v>
      </c>
      <c r="O215" s="97"/>
      <c r="P215" s="98"/>
      <c r="Q215" s="99">
        <f t="shared" si="44"/>
        <v>0</v>
      </c>
      <c r="R215" s="97"/>
      <c r="S215" s="98"/>
      <c r="T215" s="99">
        <f t="shared" si="45"/>
        <v>0</v>
      </c>
      <c r="U215" s="222">
        <f t="shared" si="52"/>
        <v>0</v>
      </c>
      <c r="W215" s="134" t="s">
        <v>50</v>
      </c>
      <c r="X215" s="118">
        <f t="shared" si="46"/>
        <v>0</v>
      </c>
      <c r="Y215" s="119">
        <f t="shared" si="47"/>
        <v>0</v>
      </c>
      <c r="Z215" s="119">
        <f t="shared" si="48"/>
        <v>0</v>
      </c>
      <c r="AA215" s="119">
        <f t="shared" si="49"/>
        <v>0</v>
      </c>
      <c r="AB215" s="119">
        <f t="shared" si="50"/>
        <v>0</v>
      </c>
      <c r="AC215" s="124">
        <f t="shared" si="51"/>
        <v>0</v>
      </c>
    </row>
    <row r="216" spans="1:29">
      <c r="G216" s="20"/>
      <c r="P216" s="20"/>
      <c r="U216" s="227" t="s">
        <v>368</v>
      </c>
      <c r="X216" s="91" t="s">
        <v>13</v>
      </c>
      <c r="Y216" s="91" t="s">
        <v>14</v>
      </c>
      <c r="Z216" s="109" t="s">
        <v>15</v>
      </c>
      <c r="AA216" s="91" t="s">
        <v>16</v>
      </c>
      <c r="AB216" s="91" t="s">
        <v>17</v>
      </c>
      <c r="AC216" s="91" t="s">
        <v>18</v>
      </c>
    </row>
    <row r="217" spans="1:29">
      <c r="G217" s="20"/>
      <c r="P217" s="20"/>
      <c r="U217" s="228">
        <f>U9+U18+U27+U36+U45+U54+U63+U72+U81+U90+U99+U108+U117+U126+U135+U144+U153+U162+U171+U180+U189+U198+U207</f>
        <v>0</v>
      </c>
      <c r="W217" s="132" t="s">
        <v>42</v>
      </c>
      <c r="X217" s="110">
        <f t="shared" ref="X217:AC225" si="53">X9+X18+X27+X36+X45+X54+X63+X72+X81+X90+X99+X108+X117+X126+X135+X144+X153+X162+X171+X180+X189+X198+X207</f>
        <v>0</v>
      </c>
      <c r="Y217" s="111">
        <f t="shared" si="53"/>
        <v>0</v>
      </c>
      <c r="Z217" s="111">
        <f t="shared" si="53"/>
        <v>0</v>
      </c>
      <c r="AA217" s="111">
        <f t="shared" si="53"/>
        <v>0</v>
      </c>
      <c r="AB217" s="111">
        <f t="shared" si="53"/>
        <v>0</v>
      </c>
      <c r="AC217" s="123">
        <f t="shared" si="53"/>
        <v>0</v>
      </c>
    </row>
    <row r="218" spans="1:29">
      <c r="G218" s="20"/>
      <c r="P218" s="20"/>
      <c r="U218" s="229">
        <f t="shared" ref="U218:U225" si="54">U10+U19+U28+U37+U46+U55+U64+U73+U82+U91+U100+U109+U118+U127+U136+U145+U154+U163+U172+U181+U190+U199+U208</f>
        <v>0</v>
      </c>
      <c r="W218" s="133" t="s">
        <v>43</v>
      </c>
      <c r="X218" s="114">
        <f t="shared" si="53"/>
        <v>0</v>
      </c>
      <c r="Y218" s="115">
        <f t="shared" si="53"/>
        <v>0</v>
      </c>
      <c r="Z218" s="115">
        <f t="shared" si="53"/>
        <v>0</v>
      </c>
      <c r="AA218" s="115">
        <f t="shared" si="53"/>
        <v>0</v>
      </c>
      <c r="AB218" s="115">
        <f t="shared" si="53"/>
        <v>0</v>
      </c>
      <c r="AC218" s="121">
        <f t="shared" si="53"/>
        <v>0</v>
      </c>
    </row>
    <row r="219" spans="1:29">
      <c r="G219" s="20"/>
      <c r="P219" s="20"/>
      <c r="U219" s="229">
        <f t="shared" si="54"/>
        <v>0</v>
      </c>
      <c r="W219" s="104" t="s">
        <v>44</v>
      </c>
      <c r="X219" s="114">
        <f t="shared" si="53"/>
        <v>0</v>
      </c>
      <c r="Y219" s="115">
        <f t="shared" si="53"/>
        <v>0</v>
      </c>
      <c r="Z219" s="115">
        <f t="shared" si="53"/>
        <v>0</v>
      </c>
      <c r="AA219" s="115">
        <f t="shared" si="53"/>
        <v>0</v>
      </c>
      <c r="AB219" s="115">
        <f t="shared" si="53"/>
        <v>0</v>
      </c>
      <c r="AC219" s="121">
        <f t="shared" si="53"/>
        <v>0</v>
      </c>
    </row>
    <row r="220" spans="1:29">
      <c r="U220" s="229">
        <f t="shared" si="54"/>
        <v>0</v>
      </c>
      <c r="W220" s="133" t="s">
        <v>45</v>
      </c>
      <c r="X220" s="114">
        <f t="shared" si="53"/>
        <v>0</v>
      </c>
      <c r="Y220" s="115">
        <f t="shared" si="53"/>
        <v>0</v>
      </c>
      <c r="Z220" s="115">
        <f t="shared" si="53"/>
        <v>0</v>
      </c>
      <c r="AA220" s="115">
        <f t="shared" si="53"/>
        <v>0</v>
      </c>
      <c r="AB220" s="115">
        <f t="shared" si="53"/>
        <v>0</v>
      </c>
      <c r="AC220" s="121">
        <f t="shared" si="53"/>
        <v>0</v>
      </c>
    </row>
    <row r="221" spans="1:29">
      <c r="U221" s="229">
        <f t="shared" si="54"/>
        <v>0</v>
      </c>
      <c r="W221" s="133" t="s">
        <v>46</v>
      </c>
      <c r="X221" s="114">
        <f t="shared" si="53"/>
        <v>0</v>
      </c>
      <c r="Y221" s="115">
        <f t="shared" si="53"/>
        <v>0</v>
      </c>
      <c r="Z221" s="115">
        <f t="shared" si="53"/>
        <v>0</v>
      </c>
      <c r="AA221" s="115">
        <f t="shared" si="53"/>
        <v>0</v>
      </c>
      <c r="AB221" s="115">
        <f t="shared" si="53"/>
        <v>0</v>
      </c>
      <c r="AC221" s="121">
        <f t="shared" si="53"/>
        <v>0</v>
      </c>
    </row>
    <row r="222" spans="1:29">
      <c r="U222" s="229">
        <f t="shared" si="54"/>
        <v>0</v>
      </c>
      <c r="W222" s="133" t="s">
        <v>47</v>
      </c>
      <c r="X222" s="114">
        <f t="shared" si="53"/>
        <v>0</v>
      </c>
      <c r="Y222" s="115">
        <f t="shared" si="53"/>
        <v>0</v>
      </c>
      <c r="Z222" s="115">
        <f t="shared" si="53"/>
        <v>0</v>
      </c>
      <c r="AA222" s="115">
        <f t="shared" si="53"/>
        <v>0</v>
      </c>
      <c r="AB222" s="115">
        <f t="shared" si="53"/>
        <v>0</v>
      </c>
      <c r="AC222" s="121">
        <f t="shared" si="53"/>
        <v>0</v>
      </c>
    </row>
    <row r="223" spans="1:29">
      <c r="U223" s="229">
        <f t="shared" si="54"/>
        <v>0</v>
      </c>
      <c r="W223" s="133" t="s">
        <v>48</v>
      </c>
      <c r="X223" s="114">
        <f t="shared" si="53"/>
        <v>0</v>
      </c>
      <c r="Y223" s="115">
        <f t="shared" si="53"/>
        <v>0</v>
      </c>
      <c r="Z223" s="115">
        <f t="shared" si="53"/>
        <v>0</v>
      </c>
      <c r="AA223" s="115">
        <f t="shared" si="53"/>
        <v>0</v>
      </c>
      <c r="AB223" s="115">
        <f t="shared" si="53"/>
        <v>0</v>
      </c>
      <c r="AC223" s="121">
        <f t="shared" si="53"/>
        <v>0</v>
      </c>
    </row>
    <row r="224" spans="1:29">
      <c r="U224" s="229">
        <f t="shared" si="54"/>
        <v>0</v>
      </c>
      <c r="W224" s="133" t="s">
        <v>49</v>
      </c>
      <c r="X224" s="114">
        <f t="shared" si="53"/>
        <v>0</v>
      </c>
      <c r="Y224" s="115">
        <f t="shared" si="53"/>
        <v>0</v>
      </c>
      <c r="Z224" s="115">
        <f t="shared" si="53"/>
        <v>0</v>
      </c>
      <c r="AA224" s="115">
        <f t="shared" si="53"/>
        <v>0</v>
      </c>
      <c r="AB224" s="115">
        <f t="shared" si="53"/>
        <v>0</v>
      </c>
      <c r="AC224" s="121">
        <f t="shared" si="53"/>
        <v>0</v>
      </c>
    </row>
    <row r="225" spans="21:29" customFormat="1">
      <c r="U225" s="230">
        <f t="shared" si="54"/>
        <v>0</v>
      </c>
      <c r="W225" s="134" t="s">
        <v>50</v>
      </c>
      <c r="X225" s="118">
        <f t="shared" si="53"/>
        <v>0</v>
      </c>
      <c r="Y225" s="119">
        <f t="shared" si="53"/>
        <v>0</v>
      </c>
      <c r="Z225" s="119">
        <f t="shared" si="53"/>
        <v>0</v>
      </c>
      <c r="AA225" s="119">
        <f t="shared" si="53"/>
        <v>0</v>
      </c>
      <c r="AB225" s="119">
        <f t="shared" si="53"/>
        <v>0</v>
      </c>
      <c r="AC225" s="124">
        <f t="shared" si="53"/>
        <v>0</v>
      </c>
    </row>
  </sheetData>
  <mergeCells count="31">
    <mergeCell ref="A36:A44"/>
    <mergeCell ref="B7:B8"/>
    <mergeCell ref="C7:E7"/>
    <mergeCell ref="F7:H7"/>
    <mergeCell ref="I7:K7"/>
    <mergeCell ref="R7:T7"/>
    <mergeCell ref="U7:U8"/>
    <mergeCell ref="A9:A17"/>
    <mergeCell ref="A18:A26"/>
    <mergeCell ref="A27:A35"/>
    <mergeCell ref="L7:N7"/>
    <mergeCell ref="O7:Q7"/>
    <mergeCell ref="A144:A152"/>
    <mergeCell ref="A45:A53"/>
    <mergeCell ref="A54:A62"/>
    <mergeCell ref="A63:A71"/>
    <mergeCell ref="A72:A80"/>
    <mergeCell ref="A81:A89"/>
    <mergeCell ref="A90:A98"/>
    <mergeCell ref="A99:A107"/>
    <mergeCell ref="A108:A116"/>
    <mergeCell ref="A117:A125"/>
    <mergeCell ref="A126:A134"/>
    <mergeCell ref="A135:A143"/>
    <mergeCell ref="A207:A215"/>
    <mergeCell ref="A153:A161"/>
    <mergeCell ref="A162:A170"/>
    <mergeCell ref="A171:A179"/>
    <mergeCell ref="A180:A188"/>
    <mergeCell ref="A189:A197"/>
    <mergeCell ref="A198:A20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5"/>
  <sheetViews>
    <sheetView zoomScale="70" zoomScaleNormal="70" workbookViewId="0">
      <selection activeCell="B38" sqref="B38"/>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4.7109375"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42736</v>
      </c>
      <c r="B9" s="132" t="s">
        <v>42</v>
      </c>
      <c r="C9" s="92"/>
      <c r="D9" s="93"/>
      <c r="E9" s="94"/>
      <c r="F9" s="92"/>
      <c r="G9" s="93"/>
      <c r="H9" s="94"/>
      <c r="I9" s="92"/>
      <c r="J9" s="93"/>
      <c r="K9" s="94"/>
      <c r="L9" s="92"/>
      <c r="M9" s="93"/>
      <c r="N9" s="94"/>
      <c r="O9" s="92"/>
      <c r="P9" s="93"/>
      <c r="Q9" s="94"/>
      <c r="R9" s="92"/>
      <c r="S9" s="93"/>
      <c r="T9" s="94">
        <f>R9-S9</f>
        <v>0</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c r="D10" s="20"/>
      <c r="E10" s="96"/>
      <c r="F10" s="95"/>
      <c r="G10" s="20"/>
      <c r="H10" s="96"/>
      <c r="I10" s="95"/>
      <c r="J10" s="20"/>
      <c r="K10" s="96"/>
      <c r="L10" s="95"/>
      <c r="M10" s="20"/>
      <c r="N10" s="96"/>
      <c r="O10" s="95"/>
      <c r="P10" s="20"/>
      <c r="Q10" s="96"/>
      <c r="R10" s="95"/>
      <c r="S10" s="20"/>
      <c r="T10" s="96">
        <f t="shared" ref="T10:T73" si="0">R10-S10</f>
        <v>0</v>
      </c>
      <c r="U10" s="221">
        <f t="shared" ref="U10:U17" si="1">IF(D10=0,0,1)</f>
        <v>0</v>
      </c>
      <c r="V10" s="88"/>
      <c r="W10" s="133" t="s">
        <v>43</v>
      </c>
      <c r="X10" s="114">
        <f t="shared" ref="X10:X73" si="2">+IF(AND(C10&lt;&gt;0,D10&lt;&gt;0,OR(E10&gt;100,E10&lt;-100)),1,0)</f>
        <v>0</v>
      </c>
      <c r="Y10" s="115">
        <f t="shared" ref="Y10:Y73" si="3">+IF(AND(F10&lt;&gt;0,G10&lt;&gt;0,OR(H10&gt;100,H10&lt;-100)),1,0)</f>
        <v>0</v>
      </c>
      <c r="Z10" s="115">
        <f t="shared" ref="Z10:Z73" si="4">+IF(AND(I10&lt;&gt;0,J10&lt;&gt;0,OR(K10&gt;100,K10&lt;-100)),1,0)</f>
        <v>0</v>
      </c>
      <c r="AA10" s="116">
        <f t="shared" ref="AA10:AA73" si="5">+IF(AND(L10&lt;&gt;0,M10&lt;&gt;0,OR(N10&gt;100,N10&lt;-100)),1,0)</f>
        <v>0</v>
      </c>
      <c r="AB10" s="116">
        <f t="shared" ref="AB10:AB73" si="6">+IF(AND(O10&lt;&gt;0,P10&lt;&gt;0,OR(Q10&gt;100,Q10&lt;-100)),1,0)</f>
        <v>0</v>
      </c>
      <c r="AC10" s="117">
        <f t="shared" ref="AC10:AC73" si="7">+IF(AND(R10&lt;&gt;0,S10&lt;&gt;0,OR(T10&gt;100,T10&lt;-100)),1,0)</f>
        <v>0</v>
      </c>
    </row>
    <row r="11" spans="1:29" s="2" customFormat="1" ht="12.75" customHeight="1">
      <c r="A11" s="255"/>
      <c r="B11" s="104" t="s">
        <v>44</v>
      </c>
      <c r="C11" s="95"/>
      <c r="D11" s="20"/>
      <c r="E11" s="96"/>
      <c r="F11" s="95"/>
      <c r="G11" s="20"/>
      <c r="H11" s="96"/>
      <c r="I11" s="95"/>
      <c r="J11" s="20"/>
      <c r="K11" s="96"/>
      <c r="L11" s="95"/>
      <c r="M11" s="20"/>
      <c r="N11" s="96"/>
      <c r="O11" s="95"/>
      <c r="P11" s="20"/>
      <c r="Q11" s="96"/>
      <c r="R11" s="95"/>
      <c r="S11" s="20"/>
      <c r="T11" s="96">
        <f t="shared" si="0"/>
        <v>0</v>
      </c>
      <c r="U11" s="221">
        <f t="shared" si="1"/>
        <v>0</v>
      </c>
      <c r="V11" s="88"/>
      <c r="W11" s="104" t="s">
        <v>44</v>
      </c>
      <c r="X11" s="114">
        <f t="shared" si="2"/>
        <v>0</v>
      </c>
      <c r="Y11" s="115">
        <f t="shared" si="3"/>
        <v>0</v>
      </c>
      <c r="Z11" s="115">
        <f t="shared" si="4"/>
        <v>0</v>
      </c>
      <c r="AA11" s="116">
        <f t="shared" si="5"/>
        <v>0</v>
      </c>
      <c r="AB11" s="116">
        <f t="shared" si="6"/>
        <v>0</v>
      </c>
      <c r="AC11" s="117">
        <f t="shared" si="7"/>
        <v>0</v>
      </c>
    </row>
    <row r="12" spans="1:29" s="2" customFormat="1" ht="12.75" customHeight="1">
      <c r="A12" s="255"/>
      <c r="B12" s="133" t="s">
        <v>45</v>
      </c>
      <c r="C12" s="95"/>
      <c r="D12" s="20"/>
      <c r="E12" s="96"/>
      <c r="F12" s="95"/>
      <c r="G12" s="20"/>
      <c r="H12" s="96"/>
      <c r="I12" s="95"/>
      <c r="J12" s="20"/>
      <c r="K12" s="96"/>
      <c r="L12" s="95"/>
      <c r="M12" s="20"/>
      <c r="N12" s="96"/>
      <c r="O12" s="95"/>
      <c r="P12" s="20"/>
      <c r="Q12" s="96"/>
      <c r="R12" s="95"/>
      <c r="S12" s="20"/>
      <c r="T12" s="96">
        <f t="shared" si="0"/>
        <v>0</v>
      </c>
      <c r="U12" s="221">
        <f t="shared" si="1"/>
        <v>0</v>
      </c>
      <c r="V12" s="88"/>
      <c r="W12" s="133" t="s">
        <v>45</v>
      </c>
      <c r="X12" s="114">
        <f t="shared" si="2"/>
        <v>0</v>
      </c>
      <c r="Y12" s="115">
        <f t="shared" si="3"/>
        <v>0</v>
      </c>
      <c r="Z12" s="115">
        <f t="shared" si="4"/>
        <v>0</v>
      </c>
      <c r="AA12" s="116">
        <f t="shared" si="5"/>
        <v>0</v>
      </c>
      <c r="AB12" s="116">
        <f t="shared" si="6"/>
        <v>0</v>
      </c>
      <c r="AC12" s="117">
        <f t="shared" si="7"/>
        <v>0</v>
      </c>
    </row>
    <row r="13" spans="1:29" s="2" customFormat="1" ht="12.75" customHeight="1">
      <c r="A13" s="255"/>
      <c r="B13" s="133" t="s">
        <v>46</v>
      </c>
      <c r="C13" s="95"/>
      <c r="D13" s="20"/>
      <c r="E13" s="96"/>
      <c r="F13" s="95"/>
      <c r="G13" s="20"/>
      <c r="H13" s="96"/>
      <c r="I13" s="95"/>
      <c r="J13" s="20"/>
      <c r="K13" s="96"/>
      <c r="L13" s="95"/>
      <c r="M13" s="20"/>
      <c r="N13" s="96"/>
      <c r="O13" s="95"/>
      <c r="P13" s="20"/>
      <c r="Q13" s="96"/>
      <c r="R13" s="95"/>
      <c r="S13" s="20"/>
      <c r="T13" s="96">
        <f t="shared" si="0"/>
        <v>0</v>
      </c>
      <c r="U13" s="221">
        <f t="shared" si="1"/>
        <v>0</v>
      </c>
      <c r="V13" s="88"/>
      <c r="W13" s="133" t="s">
        <v>46</v>
      </c>
      <c r="X13" s="114">
        <f t="shared" si="2"/>
        <v>0</v>
      </c>
      <c r="Y13" s="115">
        <f t="shared" si="3"/>
        <v>0</v>
      </c>
      <c r="Z13" s="115">
        <f t="shared" si="4"/>
        <v>0</v>
      </c>
      <c r="AA13" s="116">
        <f t="shared" si="5"/>
        <v>0</v>
      </c>
      <c r="AB13" s="116">
        <f t="shared" si="6"/>
        <v>0</v>
      </c>
      <c r="AC13" s="117">
        <f t="shared" si="7"/>
        <v>0</v>
      </c>
    </row>
    <row r="14" spans="1:29" s="2" customFormat="1" ht="12.75" customHeight="1">
      <c r="A14" s="255"/>
      <c r="B14" s="133" t="s">
        <v>47</v>
      </c>
      <c r="C14" s="95"/>
      <c r="D14" s="20"/>
      <c r="E14" s="96"/>
      <c r="F14" s="95"/>
      <c r="G14" s="20"/>
      <c r="H14" s="96"/>
      <c r="I14" s="95"/>
      <c r="J14" s="20"/>
      <c r="K14" s="96"/>
      <c r="L14" s="95"/>
      <c r="M14" s="20"/>
      <c r="N14" s="96"/>
      <c r="O14" s="95"/>
      <c r="P14" s="20"/>
      <c r="Q14" s="96"/>
      <c r="R14" s="95"/>
      <c r="S14" s="20"/>
      <c r="T14" s="96">
        <f t="shared" si="0"/>
        <v>0</v>
      </c>
      <c r="U14" s="221">
        <f t="shared" si="1"/>
        <v>0</v>
      </c>
      <c r="V14" s="88"/>
      <c r="W14" s="133" t="s">
        <v>47</v>
      </c>
      <c r="X14" s="114">
        <f t="shared" si="2"/>
        <v>0</v>
      </c>
      <c r="Y14" s="115">
        <f t="shared" si="3"/>
        <v>0</v>
      </c>
      <c r="Z14" s="115">
        <f t="shared" si="4"/>
        <v>0</v>
      </c>
      <c r="AA14" s="116">
        <f t="shared" si="5"/>
        <v>0</v>
      </c>
      <c r="AB14" s="116">
        <f t="shared" si="6"/>
        <v>0</v>
      </c>
      <c r="AC14" s="117">
        <f t="shared" si="7"/>
        <v>0</v>
      </c>
    </row>
    <row r="15" spans="1:29" s="2" customFormat="1" ht="12.75" customHeight="1">
      <c r="A15" s="255"/>
      <c r="B15" s="133" t="s">
        <v>48</v>
      </c>
      <c r="C15" s="95"/>
      <c r="D15" s="20"/>
      <c r="E15" s="96"/>
      <c r="F15" s="95"/>
      <c r="G15" s="20"/>
      <c r="H15" s="96"/>
      <c r="I15" s="95"/>
      <c r="J15" s="20"/>
      <c r="K15" s="96"/>
      <c r="L15" s="95"/>
      <c r="M15" s="20"/>
      <c r="N15" s="96"/>
      <c r="O15" s="95"/>
      <c r="P15" s="20"/>
      <c r="Q15" s="96"/>
      <c r="R15" s="95"/>
      <c r="S15" s="20"/>
      <c r="T15" s="96">
        <f t="shared" si="0"/>
        <v>0</v>
      </c>
      <c r="U15" s="221">
        <f t="shared" si="1"/>
        <v>0</v>
      </c>
      <c r="V15" s="88"/>
      <c r="W15" s="133" t="s">
        <v>48</v>
      </c>
      <c r="X15" s="114">
        <f t="shared" si="2"/>
        <v>0</v>
      </c>
      <c r="Y15" s="115">
        <f t="shared" si="3"/>
        <v>0</v>
      </c>
      <c r="Z15" s="115">
        <f t="shared" si="4"/>
        <v>0</v>
      </c>
      <c r="AA15" s="116">
        <f t="shared" si="5"/>
        <v>0</v>
      </c>
      <c r="AB15" s="116">
        <f t="shared" si="6"/>
        <v>0</v>
      </c>
      <c r="AC15" s="117">
        <f t="shared" si="7"/>
        <v>0</v>
      </c>
    </row>
    <row r="16" spans="1:29" s="2" customFormat="1" ht="12.75" customHeight="1">
      <c r="A16" s="255"/>
      <c r="B16" s="133" t="s">
        <v>49</v>
      </c>
      <c r="C16" s="95"/>
      <c r="D16" s="20"/>
      <c r="E16" s="96"/>
      <c r="F16" s="95"/>
      <c r="G16" s="20"/>
      <c r="H16" s="96"/>
      <c r="I16" s="95"/>
      <c r="J16" s="20"/>
      <c r="K16" s="96"/>
      <c r="L16" s="95"/>
      <c r="M16" s="20"/>
      <c r="N16" s="96"/>
      <c r="O16" s="95"/>
      <c r="P16" s="20"/>
      <c r="Q16" s="96"/>
      <c r="R16" s="95"/>
      <c r="S16" s="20"/>
      <c r="T16" s="96">
        <f t="shared" si="0"/>
        <v>0</v>
      </c>
      <c r="U16" s="221">
        <f t="shared" si="1"/>
        <v>0</v>
      </c>
      <c r="V16" s="88"/>
      <c r="W16" s="133" t="s">
        <v>49</v>
      </c>
      <c r="X16" s="114">
        <f t="shared" si="2"/>
        <v>0</v>
      </c>
      <c r="Y16" s="115">
        <f t="shared" si="3"/>
        <v>0</v>
      </c>
      <c r="Z16" s="115">
        <f t="shared" si="4"/>
        <v>0</v>
      </c>
      <c r="AA16" s="116">
        <f t="shared" si="5"/>
        <v>0</v>
      </c>
      <c r="AB16" s="116">
        <f t="shared" si="6"/>
        <v>0</v>
      </c>
      <c r="AC16" s="117">
        <f t="shared" si="7"/>
        <v>0</v>
      </c>
    </row>
    <row r="17" spans="1:29" s="2" customFormat="1" ht="12.75" customHeight="1">
      <c r="A17" s="256"/>
      <c r="B17" s="134" t="s">
        <v>50</v>
      </c>
      <c r="C17" s="97"/>
      <c r="D17" s="98"/>
      <c r="E17" s="99"/>
      <c r="F17" s="97"/>
      <c r="G17" s="98"/>
      <c r="H17" s="99"/>
      <c r="I17" s="97"/>
      <c r="J17" s="98"/>
      <c r="K17" s="99"/>
      <c r="L17" s="97"/>
      <c r="M17" s="98"/>
      <c r="N17" s="99"/>
      <c r="O17" s="97"/>
      <c r="P17" s="98"/>
      <c r="Q17" s="99"/>
      <c r="R17" s="97"/>
      <c r="S17" s="98"/>
      <c r="T17" s="99">
        <f t="shared" si="0"/>
        <v>0</v>
      </c>
      <c r="U17" s="222">
        <f t="shared" si="1"/>
        <v>0</v>
      </c>
      <c r="V17" s="88"/>
      <c r="W17" s="134" t="s">
        <v>50</v>
      </c>
      <c r="X17" s="118">
        <f t="shared" si="2"/>
        <v>0</v>
      </c>
      <c r="Y17" s="119">
        <f t="shared" si="3"/>
        <v>0</v>
      </c>
      <c r="Z17" s="119">
        <f t="shared" si="4"/>
        <v>0</v>
      </c>
      <c r="AA17" s="120">
        <f t="shared" si="5"/>
        <v>0</v>
      </c>
      <c r="AB17" s="120">
        <f t="shared" si="6"/>
        <v>0</v>
      </c>
      <c r="AC17" s="223">
        <f t="shared" si="7"/>
        <v>0</v>
      </c>
    </row>
    <row r="18" spans="1:29" ht="15.75" customHeight="1">
      <c r="A18" s="254">
        <v>42737</v>
      </c>
      <c r="B18" s="132" t="s">
        <v>42</v>
      </c>
      <c r="C18" s="92"/>
      <c r="D18" s="93"/>
      <c r="E18" s="94">
        <f t="shared" ref="E18:E77" si="8">C18-D18</f>
        <v>0</v>
      </c>
      <c r="F18" s="92"/>
      <c r="G18" s="93"/>
      <c r="H18" s="94">
        <f t="shared" ref="H18:H77" si="9">F18-G18</f>
        <v>0</v>
      </c>
      <c r="I18" s="92"/>
      <c r="J18" s="93"/>
      <c r="K18" s="94">
        <f t="shared" ref="K18:K77" si="10">I18-J18</f>
        <v>0</v>
      </c>
      <c r="L18" s="92"/>
      <c r="M18" s="93"/>
      <c r="N18" s="94">
        <f t="shared" ref="N18:N77" si="11">L18-M18</f>
        <v>0</v>
      </c>
      <c r="O18" s="92"/>
      <c r="P18" s="93"/>
      <c r="Q18" s="94">
        <f t="shared" ref="Q18:Q77" si="12">O18-P18</f>
        <v>0</v>
      </c>
      <c r="R18" s="92"/>
      <c r="S18" s="93"/>
      <c r="T18" s="94">
        <f t="shared" si="0"/>
        <v>0</v>
      </c>
      <c r="U18" s="220">
        <f>IF(D18=0,0,1)</f>
        <v>0</v>
      </c>
      <c r="W18" s="132" t="s">
        <v>42</v>
      </c>
      <c r="X18" s="110">
        <f t="shared" si="2"/>
        <v>0</v>
      </c>
      <c r="Y18" s="111">
        <f t="shared" si="3"/>
        <v>0</v>
      </c>
      <c r="Z18" s="111">
        <f t="shared" si="4"/>
        <v>0</v>
      </c>
      <c r="AA18" s="112">
        <f t="shared" si="5"/>
        <v>0</v>
      </c>
      <c r="AB18" s="112">
        <f t="shared" si="6"/>
        <v>0</v>
      </c>
      <c r="AC18" s="113">
        <f t="shared" si="7"/>
        <v>0</v>
      </c>
    </row>
    <row r="19" spans="1:29" ht="15.75">
      <c r="A19" s="255"/>
      <c r="B19" s="133" t="s">
        <v>43</v>
      </c>
      <c r="C19" s="95"/>
      <c r="D19" s="20"/>
      <c r="E19" s="96">
        <f t="shared" si="8"/>
        <v>0</v>
      </c>
      <c r="F19" s="95"/>
      <c r="G19" s="20"/>
      <c r="H19" s="96">
        <f t="shared" si="9"/>
        <v>0</v>
      </c>
      <c r="I19" s="95"/>
      <c r="J19" s="20"/>
      <c r="K19" s="96">
        <f t="shared" si="10"/>
        <v>0</v>
      </c>
      <c r="L19" s="95"/>
      <c r="M19" s="20"/>
      <c r="N19" s="96">
        <f t="shared" si="11"/>
        <v>0</v>
      </c>
      <c r="O19" s="95"/>
      <c r="P19" s="20"/>
      <c r="Q19" s="96">
        <f t="shared" si="12"/>
        <v>0</v>
      </c>
      <c r="R19" s="95"/>
      <c r="S19" s="20"/>
      <c r="T19" s="96">
        <f t="shared" si="0"/>
        <v>0</v>
      </c>
      <c r="U19" s="221">
        <f t="shared" ref="U19:U82" si="13">IF(D19=0,0,1)</f>
        <v>0</v>
      </c>
      <c r="W19" s="133" t="s">
        <v>43</v>
      </c>
      <c r="X19" s="114">
        <f t="shared" si="2"/>
        <v>0</v>
      </c>
      <c r="Y19" s="115">
        <f t="shared" si="3"/>
        <v>0</v>
      </c>
      <c r="Z19" s="115">
        <f t="shared" si="4"/>
        <v>0</v>
      </c>
      <c r="AA19" s="116">
        <f t="shared" si="5"/>
        <v>0</v>
      </c>
      <c r="AB19" s="116">
        <f t="shared" si="6"/>
        <v>0</v>
      </c>
      <c r="AC19" s="117">
        <f t="shared" si="7"/>
        <v>0</v>
      </c>
    </row>
    <row r="20" spans="1:29" ht="15.75">
      <c r="A20" s="255"/>
      <c r="B20" s="104" t="s">
        <v>44</v>
      </c>
      <c r="C20" s="95"/>
      <c r="D20" s="20"/>
      <c r="E20" s="96">
        <f t="shared" si="8"/>
        <v>0</v>
      </c>
      <c r="F20" s="95"/>
      <c r="G20" s="20"/>
      <c r="H20" s="96">
        <f t="shared" si="9"/>
        <v>0</v>
      </c>
      <c r="I20" s="95"/>
      <c r="J20" s="20"/>
      <c r="K20" s="96">
        <f t="shared" si="10"/>
        <v>0</v>
      </c>
      <c r="L20" s="95"/>
      <c r="M20" s="20"/>
      <c r="N20" s="96">
        <f t="shared" si="11"/>
        <v>0</v>
      </c>
      <c r="O20" s="95"/>
      <c r="P20" s="20"/>
      <c r="Q20" s="96">
        <f t="shared" si="12"/>
        <v>0</v>
      </c>
      <c r="R20" s="95"/>
      <c r="S20" s="20"/>
      <c r="T20" s="96">
        <f t="shared" si="0"/>
        <v>0</v>
      </c>
      <c r="U20" s="221">
        <f t="shared" si="13"/>
        <v>0</v>
      </c>
      <c r="W20" s="104" t="s">
        <v>44</v>
      </c>
      <c r="X20" s="114">
        <f t="shared" si="2"/>
        <v>0</v>
      </c>
      <c r="Y20" s="115">
        <f t="shared" si="3"/>
        <v>0</v>
      </c>
      <c r="Z20" s="115">
        <f t="shared" si="4"/>
        <v>0</v>
      </c>
      <c r="AA20" s="116">
        <f t="shared" si="5"/>
        <v>0</v>
      </c>
      <c r="AB20" s="116">
        <f t="shared" si="6"/>
        <v>0</v>
      </c>
      <c r="AC20" s="117">
        <f t="shared" si="7"/>
        <v>0</v>
      </c>
    </row>
    <row r="21" spans="1:29" ht="15.75">
      <c r="A21" s="255"/>
      <c r="B21" s="133" t="s">
        <v>45</v>
      </c>
      <c r="C21" s="95"/>
      <c r="D21" s="20"/>
      <c r="E21" s="96">
        <f t="shared" si="8"/>
        <v>0</v>
      </c>
      <c r="F21" s="95"/>
      <c r="G21" s="20"/>
      <c r="H21" s="96">
        <f t="shared" si="9"/>
        <v>0</v>
      </c>
      <c r="I21" s="95"/>
      <c r="J21" s="20"/>
      <c r="K21" s="96">
        <f t="shared" si="10"/>
        <v>0</v>
      </c>
      <c r="L21" s="95"/>
      <c r="M21" s="20"/>
      <c r="N21" s="96">
        <f t="shared" si="11"/>
        <v>0</v>
      </c>
      <c r="O21" s="95"/>
      <c r="P21" s="20"/>
      <c r="Q21" s="96">
        <f t="shared" si="12"/>
        <v>0</v>
      </c>
      <c r="R21" s="95"/>
      <c r="S21" s="20"/>
      <c r="T21" s="96">
        <f t="shared" si="0"/>
        <v>0</v>
      </c>
      <c r="U21" s="221">
        <f t="shared" si="13"/>
        <v>0</v>
      </c>
      <c r="W21" s="133" t="s">
        <v>45</v>
      </c>
      <c r="X21" s="114">
        <f t="shared" si="2"/>
        <v>0</v>
      </c>
      <c r="Y21" s="115">
        <f t="shared" si="3"/>
        <v>0</v>
      </c>
      <c r="Z21" s="115">
        <f t="shared" si="4"/>
        <v>0</v>
      </c>
      <c r="AA21" s="116">
        <f t="shared" si="5"/>
        <v>0</v>
      </c>
      <c r="AB21" s="116">
        <f t="shared" si="6"/>
        <v>0</v>
      </c>
      <c r="AC21" s="117">
        <f t="shared" si="7"/>
        <v>0</v>
      </c>
    </row>
    <row r="22" spans="1:29" ht="15.75">
      <c r="A22" s="255"/>
      <c r="B22" s="133" t="s">
        <v>46</v>
      </c>
      <c r="C22" s="95"/>
      <c r="D22" s="20"/>
      <c r="E22" s="96">
        <f t="shared" si="8"/>
        <v>0</v>
      </c>
      <c r="F22" s="95"/>
      <c r="G22" s="20"/>
      <c r="H22" s="96">
        <f t="shared" si="9"/>
        <v>0</v>
      </c>
      <c r="I22" s="95"/>
      <c r="J22" s="20"/>
      <c r="K22" s="96">
        <f t="shared" si="10"/>
        <v>0</v>
      </c>
      <c r="L22" s="95"/>
      <c r="M22" s="20"/>
      <c r="N22" s="96">
        <f t="shared" si="11"/>
        <v>0</v>
      </c>
      <c r="O22" s="95"/>
      <c r="P22" s="20"/>
      <c r="Q22" s="96">
        <f t="shared" si="12"/>
        <v>0</v>
      </c>
      <c r="R22" s="95"/>
      <c r="S22" s="20"/>
      <c r="T22" s="96">
        <f t="shared" si="0"/>
        <v>0</v>
      </c>
      <c r="U22" s="221">
        <f t="shared" si="13"/>
        <v>0</v>
      </c>
      <c r="W22" s="133" t="s">
        <v>46</v>
      </c>
      <c r="X22" s="114">
        <f t="shared" si="2"/>
        <v>0</v>
      </c>
      <c r="Y22" s="115">
        <f t="shared" si="3"/>
        <v>0</v>
      </c>
      <c r="Z22" s="115">
        <f t="shared" si="4"/>
        <v>0</v>
      </c>
      <c r="AA22" s="116">
        <f t="shared" si="5"/>
        <v>0</v>
      </c>
      <c r="AB22" s="116">
        <f t="shared" si="6"/>
        <v>0</v>
      </c>
      <c r="AC22" s="117">
        <f t="shared" si="7"/>
        <v>0</v>
      </c>
    </row>
    <row r="23" spans="1:29" ht="15.75">
      <c r="A23" s="255"/>
      <c r="B23" s="133" t="s">
        <v>47</v>
      </c>
      <c r="C23" s="95"/>
      <c r="D23" s="20"/>
      <c r="E23" s="96">
        <f t="shared" si="8"/>
        <v>0</v>
      </c>
      <c r="F23" s="95"/>
      <c r="G23" s="20"/>
      <c r="H23" s="96">
        <f t="shared" si="9"/>
        <v>0</v>
      </c>
      <c r="I23" s="95"/>
      <c r="J23" s="20"/>
      <c r="K23" s="96">
        <f t="shared" si="10"/>
        <v>0</v>
      </c>
      <c r="L23" s="95"/>
      <c r="M23" s="20"/>
      <c r="N23" s="96">
        <f t="shared" si="11"/>
        <v>0</v>
      </c>
      <c r="O23" s="95"/>
      <c r="P23" s="20"/>
      <c r="Q23" s="96">
        <f t="shared" si="12"/>
        <v>0</v>
      </c>
      <c r="R23" s="95"/>
      <c r="S23" s="20"/>
      <c r="T23" s="96">
        <f t="shared" si="0"/>
        <v>0</v>
      </c>
      <c r="U23" s="221">
        <f t="shared" si="13"/>
        <v>0</v>
      </c>
      <c r="W23" s="133" t="s">
        <v>47</v>
      </c>
      <c r="X23" s="114">
        <f t="shared" si="2"/>
        <v>0</v>
      </c>
      <c r="Y23" s="115">
        <f t="shared" si="3"/>
        <v>0</v>
      </c>
      <c r="Z23" s="115">
        <f t="shared" si="4"/>
        <v>0</v>
      </c>
      <c r="AA23" s="116">
        <f t="shared" si="5"/>
        <v>0</v>
      </c>
      <c r="AB23" s="116">
        <f t="shared" si="6"/>
        <v>0</v>
      </c>
      <c r="AC23" s="117">
        <f t="shared" si="7"/>
        <v>0</v>
      </c>
    </row>
    <row r="24" spans="1:29" ht="15.75">
      <c r="A24" s="255"/>
      <c r="B24" s="133" t="s">
        <v>48</v>
      </c>
      <c r="C24" s="95"/>
      <c r="D24" s="20"/>
      <c r="E24" s="96">
        <f t="shared" si="8"/>
        <v>0</v>
      </c>
      <c r="F24" s="95"/>
      <c r="G24" s="20"/>
      <c r="H24" s="96">
        <f t="shared" si="9"/>
        <v>0</v>
      </c>
      <c r="I24" s="95"/>
      <c r="J24" s="20"/>
      <c r="K24" s="96">
        <f t="shared" si="10"/>
        <v>0</v>
      </c>
      <c r="L24" s="95"/>
      <c r="M24" s="20"/>
      <c r="N24" s="96">
        <f t="shared" si="11"/>
        <v>0</v>
      </c>
      <c r="O24" s="95"/>
      <c r="P24" s="20"/>
      <c r="Q24" s="96">
        <f t="shared" si="12"/>
        <v>0</v>
      </c>
      <c r="R24" s="95"/>
      <c r="S24" s="20"/>
      <c r="T24" s="96">
        <f t="shared" si="0"/>
        <v>0</v>
      </c>
      <c r="U24" s="221">
        <f t="shared" si="13"/>
        <v>0</v>
      </c>
      <c r="W24" s="133" t="s">
        <v>48</v>
      </c>
      <c r="X24" s="114">
        <f t="shared" si="2"/>
        <v>0</v>
      </c>
      <c r="Y24" s="115">
        <f t="shared" si="3"/>
        <v>0</v>
      </c>
      <c r="Z24" s="115">
        <f t="shared" si="4"/>
        <v>0</v>
      </c>
      <c r="AA24" s="116">
        <f t="shared" si="5"/>
        <v>0</v>
      </c>
      <c r="AB24" s="116">
        <f t="shared" si="6"/>
        <v>0</v>
      </c>
      <c r="AC24" s="117">
        <f t="shared" si="7"/>
        <v>0</v>
      </c>
    </row>
    <row r="25" spans="1:29" ht="15.75">
      <c r="A25" s="255"/>
      <c r="B25" s="133" t="s">
        <v>49</v>
      </c>
      <c r="C25" s="95"/>
      <c r="D25" s="20"/>
      <c r="E25" s="96">
        <f t="shared" si="8"/>
        <v>0</v>
      </c>
      <c r="F25" s="95"/>
      <c r="G25" s="20"/>
      <c r="H25" s="96">
        <f t="shared" si="9"/>
        <v>0</v>
      </c>
      <c r="I25" s="95"/>
      <c r="J25" s="20"/>
      <c r="K25" s="96">
        <f t="shared" si="10"/>
        <v>0</v>
      </c>
      <c r="L25" s="95"/>
      <c r="M25" s="20"/>
      <c r="N25" s="96">
        <f t="shared" si="11"/>
        <v>0</v>
      </c>
      <c r="O25" s="95"/>
      <c r="P25" s="20"/>
      <c r="Q25" s="96">
        <f t="shared" si="12"/>
        <v>0</v>
      </c>
      <c r="R25" s="95"/>
      <c r="S25" s="20"/>
      <c r="T25" s="96">
        <f t="shared" si="0"/>
        <v>0</v>
      </c>
      <c r="U25" s="221">
        <f t="shared" si="13"/>
        <v>0</v>
      </c>
      <c r="W25" s="133" t="s">
        <v>49</v>
      </c>
      <c r="X25" s="114">
        <f t="shared" si="2"/>
        <v>0</v>
      </c>
      <c r="Y25" s="115">
        <f t="shared" si="3"/>
        <v>0</v>
      </c>
      <c r="Z25" s="115">
        <f t="shared" si="4"/>
        <v>0</v>
      </c>
      <c r="AA25" s="116">
        <f t="shared" si="5"/>
        <v>0</v>
      </c>
      <c r="AB25" s="116">
        <f t="shared" si="6"/>
        <v>0</v>
      </c>
      <c r="AC25" s="117">
        <f t="shared" si="7"/>
        <v>0</v>
      </c>
    </row>
    <row r="26" spans="1:29" ht="15.75">
      <c r="A26" s="256"/>
      <c r="B26" s="134" t="s">
        <v>50</v>
      </c>
      <c r="C26" s="97"/>
      <c r="D26" s="98"/>
      <c r="E26" s="99">
        <f t="shared" si="8"/>
        <v>0</v>
      </c>
      <c r="F26" s="97"/>
      <c r="G26" s="98"/>
      <c r="H26" s="99">
        <f t="shared" si="9"/>
        <v>0</v>
      </c>
      <c r="I26" s="97"/>
      <c r="J26" s="98"/>
      <c r="K26" s="99">
        <f t="shared" si="10"/>
        <v>0</v>
      </c>
      <c r="L26" s="97"/>
      <c r="M26" s="98"/>
      <c r="N26" s="99">
        <f t="shared" si="11"/>
        <v>0</v>
      </c>
      <c r="O26" s="97"/>
      <c r="P26" s="98"/>
      <c r="Q26" s="99">
        <f t="shared" si="12"/>
        <v>0</v>
      </c>
      <c r="R26" s="97"/>
      <c r="S26" s="98"/>
      <c r="T26" s="99">
        <f t="shared" si="0"/>
        <v>0</v>
      </c>
      <c r="U26" s="222">
        <f t="shared" si="13"/>
        <v>0</v>
      </c>
      <c r="W26" s="134" t="s">
        <v>50</v>
      </c>
      <c r="X26" s="118">
        <f t="shared" si="2"/>
        <v>0</v>
      </c>
      <c r="Y26" s="119">
        <f t="shared" si="3"/>
        <v>0</v>
      </c>
      <c r="Z26" s="119">
        <f t="shared" si="4"/>
        <v>0</v>
      </c>
      <c r="AA26" s="120">
        <f t="shared" si="5"/>
        <v>0</v>
      </c>
      <c r="AB26" s="120">
        <f t="shared" si="6"/>
        <v>0</v>
      </c>
      <c r="AC26" s="223">
        <f t="shared" si="7"/>
        <v>0</v>
      </c>
    </row>
    <row r="27" spans="1:29" ht="15.75" customHeight="1">
      <c r="A27" s="254">
        <v>42738</v>
      </c>
      <c r="B27" s="133" t="s">
        <v>42</v>
      </c>
      <c r="C27" s="95"/>
      <c r="D27" s="20"/>
      <c r="E27" s="96"/>
      <c r="F27" s="95"/>
      <c r="G27" s="20"/>
      <c r="H27" s="96"/>
      <c r="I27" s="95"/>
      <c r="J27" s="20"/>
      <c r="K27" s="96"/>
      <c r="L27" s="95"/>
      <c r="M27" s="20"/>
      <c r="N27" s="96"/>
      <c r="O27" s="95"/>
      <c r="P27" s="20"/>
      <c r="Q27" s="96"/>
      <c r="R27" s="95"/>
      <c r="S27" s="20"/>
      <c r="T27" s="96">
        <f t="shared" si="0"/>
        <v>0</v>
      </c>
      <c r="U27" s="221">
        <f t="shared" si="13"/>
        <v>0</v>
      </c>
      <c r="W27" s="132" t="s">
        <v>42</v>
      </c>
      <c r="X27" s="114">
        <f t="shared" si="2"/>
        <v>0</v>
      </c>
      <c r="Y27" s="115">
        <f t="shared" si="3"/>
        <v>0</v>
      </c>
      <c r="Z27" s="115">
        <f t="shared" si="4"/>
        <v>0</v>
      </c>
      <c r="AA27" s="115">
        <f t="shared" si="5"/>
        <v>0</v>
      </c>
      <c r="AB27" s="116">
        <f t="shared" si="6"/>
        <v>0</v>
      </c>
      <c r="AC27" s="121">
        <f t="shared" si="7"/>
        <v>0</v>
      </c>
    </row>
    <row r="28" spans="1:29" ht="15.75">
      <c r="A28" s="255"/>
      <c r="B28" s="133" t="s">
        <v>43</v>
      </c>
      <c r="C28" s="95"/>
      <c r="D28" s="20"/>
      <c r="E28" s="96"/>
      <c r="F28" s="95"/>
      <c r="G28" s="20"/>
      <c r="H28" s="96"/>
      <c r="I28" s="95"/>
      <c r="J28" s="20"/>
      <c r="K28" s="96"/>
      <c r="L28" s="95"/>
      <c r="M28" s="20"/>
      <c r="N28" s="96"/>
      <c r="O28" s="95"/>
      <c r="P28" s="20"/>
      <c r="Q28" s="96"/>
      <c r="R28" s="95"/>
      <c r="S28" s="20"/>
      <c r="T28" s="96">
        <f t="shared" si="0"/>
        <v>0</v>
      </c>
      <c r="U28" s="221">
        <f t="shared" si="13"/>
        <v>0</v>
      </c>
      <c r="W28" s="133" t="s">
        <v>43</v>
      </c>
      <c r="X28" s="114">
        <f t="shared" si="2"/>
        <v>0</v>
      </c>
      <c r="Y28" s="115">
        <f t="shared" si="3"/>
        <v>0</v>
      </c>
      <c r="Z28" s="115">
        <f t="shared" si="4"/>
        <v>0</v>
      </c>
      <c r="AA28" s="115">
        <f t="shared" si="5"/>
        <v>0</v>
      </c>
      <c r="AB28" s="116">
        <f t="shared" si="6"/>
        <v>0</v>
      </c>
      <c r="AC28" s="121">
        <f t="shared" si="7"/>
        <v>0</v>
      </c>
    </row>
    <row r="29" spans="1:29" ht="15.75">
      <c r="A29" s="255"/>
      <c r="B29" s="104" t="s">
        <v>44</v>
      </c>
      <c r="C29" s="95"/>
      <c r="D29" s="20"/>
      <c r="E29" s="96"/>
      <c r="F29" s="95"/>
      <c r="G29" s="20"/>
      <c r="H29" s="96"/>
      <c r="I29" s="95"/>
      <c r="J29" s="20"/>
      <c r="K29" s="96"/>
      <c r="L29" s="95"/>
      <c r="M29" s="20"/>
      <c r="N29" s="96"/>
      <c r="O29" s="95"/>
      <c r="P29" s="20"/>
      <c r="Q29" s="96"/>
      <c r="R29" s="95"/>
      <c r="S29" s="20"/>
      <c r="T29" s="96">
        <f t="shared" si="0"/>
        <v>0</v>
      </c>
      <c r="U29" s="221">
        <f t="shared" si="13"/>
        <v>0</v>
      </c>
      <c r="W29" s="104" t="s">
        <v>44</v>
      </c>
      <c r="X29" s="114">
        <f t="shared" si="2"/>
        <v>0</v>
      </c>
      <c r="Y29" s="115">
        <f t="shared" si="3"/>
        <v>0</v>
      </c>
      <c r="Z29" s="115">
        <f t="shared" si="4"/>
        <v>0</v>
      </c>
      <c r="AA29" s="115">
        <f t="shared" si="5"/>
        <v>0</v>
      </c>
      <c r="AB29" s="116">
        <f t="shared" si="6"/>
        <v>0</v>
      </c>
      <c r="AC29" s="121">
        <f t="shared" si="7"/>
        <v>0</v>
      </c>
    </row>
    <row r="30" spans="1:29" ht="15.75">
      <c r="A30" s="255"/>
      <c r="B30" s="133" t="s">
        <v>45</v>
      </c>
      <c r="C30" s="95"/>
      <c r="D30" s="20"/>
      <c r="E30" s="96"/>
      <c r="F30" s="95"/>
      <c r="G30" s="20"/>
      <c r="H30" s="96"/>
      <c r="I30" s="95"/>
      <c r="J30" s="20"/>
      <c r="K30" s="96"/>
      <c r="L30" s="95"/>
      <c r="M30" s="20"/>
      <c r="N30" s="96"/>
      <c r="O30" s="95"/>
      <c r="P30" s="20"/>
      <c r="Q30" s="96"/>
      <c r="R30" s="95"/>
      <c r="S30" s="20"/>
      <c r="T30" s="96">
        <f t="shared" si="0"/>
        <v>0</v>
      </c>
      <c r="U30" s="221">
        <f t="shared" si="13"/>
        <v>0</v>
      </c>
      <c r="W30" s="133" t="s">
        <v>45</v>
      </c>
      <c r="X30" s="114">
        <f t="shared" si="2"/>
        <v>0</v>
      </c>
      <c r="Y30" s="4">
        <f t="shared" si="3"/>
        <v>0</v>
      </c>
      <c r="Z30" s="122">
        <f t="shared" si="4"/>
        <v>0</v>
      </c>
      <c r="AA30" s="4">
        <f t="shared" si="5"/>
        <v>0</v>
      </c>
      <c r="AB30" s="116">
        <f t="shared" si="6"/>
        <v>0</v>
      </c>
      <c r="AC30" s="121">
        <f t="shared" si="7"/>
        <v>0</v>
      </c>
    </row>
    <row r="31" spans="1:29" ht="15.75">
      <c r="A31" s="255"/>
      <c r="B31" s="133" t="s">
        <v>46</v>
      </c>
      <c r="C31" s="95"/>
      <c r="D31" s="20"/>
      <c r="E31" s="96"/>
      <c r="F31" s="95"/>
      <c r="G31" s="20"/>
      <c r="H31" s="96"/>
      <c r="I31" s="95"/>
      <c r="J31" s="20"/>
      <c r="K31" s="96"/>
      <c r="L31" s="95"/>
      <c r="M31" s="20"/>
      <c r="N31" s="96"/>
      <c r="O31" s="95"/>
      <c r="P31" s="20"/>
      <c r="Q31" s="96"/>
      <c r="R31" s="95"/>
      <c r="S31" s="20"/>
      <c r="T31" s="96">
        <f t="shared" si="0"/>
        <v>0</v>
      </c>
      <c r="U31" s="221">
        <f t="shared" si="13"/>
        <v>0</v>
      </c>
      <c r="W31" s="133" t="s">
        <v>46</v>
      </c>
      <c r="X31" s="114">
        <f t="shared" si="2"/>
        <v>0</v>
      </c>
      <c r="Y31" s="4">
        <f t="shared" si="3"/>
        <v>0</v>
      </c>
      <c r="Z31" s="122">
        <f t="shared" si="4"/>
        <v>0</v>
      </c>
      <c r="AA31" s="4">
        <f t="shared" si="5"/>
        <v>0</v>
      </c>
      <c r="AB31" s="4">
        <f t="shared" si="6"/>
        <v>0</v>
      </c>
      <c r="AC31" s="121">
        <f t="shared" si="7"/>
        <v>0</v>
      </c>
    </row>
    <row r="32" spans="1:29" ht="15.75">
      <c r="A32" s="255"/>
      <c r="B32" s="133" t="s">
        <v>47</v>
      </c>
      <c r="C32" s="95"/>
      <c r="D32" s="20"/>
      <c r="E32" s="96"/>
      <c r="F32" s="95"/>
      <c r="G32" s="20"/>
      <c r="H32" s="96"/>
      <c r="I32" s="95"/>
      <c r="J32" s="20"/>
      <c r="K32" s="96"/>
      <c r="L32" s="95"/>
      <c r="M32" s="20"/>
      <c r="N32" s="96"/>
      <c r="O32" s="95"/>
      <c r="P32" s="20"/>
      <c r="Q32" s="96"/>
      <c r="R32" s="95"/>
      <c r="S32" s="20"/>
      <c r="T32" s="96">
        <f t="shared" si="0"/>
        <v>0</v>
      </c>
      <c r="U32" s="221">
        <f t="shared" si="13"/>
        <v>0</v>
      </c>
      <c r="W32" s="133" t="s">
        <v>47</v>
      </c>
      <c r="X32" s="114">
        <f t="shared" si="2"/>
        <v>0</v>
      </c>
      <c r="Y32" s="4">
        <f t="shared" si="3"/>
        <v>0</v>
      </c>
      <c r="Z32" s="122">
        <f t="shared" si="4"/>
        <v>0</v>
      </c>
      <c r="AA32" s="4">
        <f t="shared" si="5"/>
        <v>0</v>
      </c>
      <c r="AB32" s="4">
        <f t="shared" si="6"/>
        <v>0</v>
      </c>
      <c r="AC32" s="121">
        <f t="shared" si="7"/>
        <v>0</v>
      </c>
    </row>
    <row r="33" spans="1:29" ht="15.75">
      <c r="A33" s="255"/>
      <c r="B33" s="133" t="s">
        <v>48</v>
      </c>
      <c r="C33" s="95"/>
      <c r="D33" s="20"/>
      <c r="E33" s="96"/>
      <c r="F33" s="95"/>
      <c r="G33" s="20"/>
      <c r="H33" s="96"/>
      <c r="I33" s="95"/>
      <c r="J33" s="20"/>
      <c r="K33" s="96"/>
      <c r="L33" s="95"/>
      <c r="M33" s="20"/>
      <c r="N33" s="96"/>
      <c r="O33" s="95"/>
      <c r="P33" s="20"/>
      <c r="Q33" s="96"/>
      <c r="R33" s="95"/>
      <c r="S33" s="20"/>
      <c r="T33" s="96">
        <f t="shared" si="0"/>
        <v>0</v>
      </c>
      <c r="U33" s="221">
        <f t="shared" si="13"/>
        <v>0</v>
      </c>
      <c r="W33" s="133" t="s">
        <v>48</v>
      </c>
      <c r="X33" s="114">
        <f t="shared" si="2"/>
        <v>0</v>
      </c>
      <c r="Y33" s="4">
        <f t="shared" si="3"/>
        <v>0</v>
      </c>
      <c r="Z33" s="122">
        <f t="shared" si="4"/>
        <v>0</v>
      </c>
      <c r="AA33" s="4">
        <f t="shared" si="5"/>
        <v>0</v>
      </c>
      <c r="AB33" s="4">
        <f t="shared" si="6"/>
        <v>0</v>
      </c>
      <c r="AC33" s="121">
        <f t="shared" si="7"/>
        <v>0</v>
      </c>
    </row>
    <row r="34" spans="1:29" ht="15.75">
      <c r="A34" s="255"/>
      <c r="B34" s="133" t="s">
        <v>49</v>
      </c>
      <c r="C34" s="95"/>
      <c r="D34" s="20"/>
      <c r="E34" s="96"/>
      <c r="F34" s="95"/>
      <c r="G34" s="20"/>
      <c r="H34" s="96"/>
      <c r="I34" s="95"/>
      <c r="J34" s="20"/>
      <c r="K34" s="96"/>
      <c r="L34" s="95"/>
      <c r="M34" s="20"/>
      <c r="N34" s="96"/>
      <c r="O34" s="95"/>
      <c r="P34" s="20"/>
      <c r="Q34" s="96"/>
      <c r="R34" s="95"/>
      <c r="S34" s="20"/>
      <c r="T34" s="96">
        <f t="shared" si="0"/>
        <v>0</v>
      </c>
      <c r="U34" s="221">
        <f t="shared" si="13"/>
        <v>0</v>
      </c>
      <c r="W34" s="133" t="s">
        <v>49</v>
      </c>
      <c r="X34" s="114">
        <f t="shared" si="2"/>
        <v>0</v>
      </c>
      <c r="Y34" s="4">
        <f t="shared" si="3"/>
        <v>0</v>
      </c>
      <c r="Z34" s="122">
        <f t="shared" si="4"/>
        <v>0</v>
      </c>
      <c r="AA34" s="4">
        <f t="shared" si="5"/>
        <v>0</v>
      </c>
      <c r="AB34" s="4">
        <f t="shared" si="6"/>
        <v>0</v>
      </c>
      <c r="AC34" s="121">
        <f t="shared" si="7"/>
        <v>0</v>
      </c>
    </row>
    <row r="35" spans="1:29" ht="15.75">
      <c r="A35" s="256"/>
      <c r="B35" s="133" t="s">
        <v>50</v>
      </c>
      <c r="C35" s="95"/>
      <c r="D35" s="20"/>
      <c r="E35" s="96"/>
      <c r="F35" s="95"/>
      <c r="G35" s="20"/>
      <c r="H35" s="96"/>
      <c r="I35" s="95"/>
      <c r="J35" s="20"/>
      <c r="K35" s="96"/>
      <c r="L35" s="95"/>
      <c r="M35" s="20"/>
      <c r="N35" s="96"/>
      <c r="O35" s="95"/>
      <c r="P35" s="20"/>
      <c r="Q35" s="96"/>
      <c r="R35" s="95"/>
      <c r="S35" s="20"/>
      <c r="T35" s="96">
        <f t="shared" si="0"/>
        <v>0</v>
      </c>
      <c r="U35" s="221">
        <f t="shared" si="13"/>
        <v>0</v>
      </c>
      <c r="W35" s="134" t="s">
        <v>50</v>
      </c>
      <c r="X35" s="114">
        <f t="shared" si="2"/>
        <v>0</v>
      </c>
      <c r="Y35" s="4">
        <f t="shared" si="3"/>
        <v>0</v>
      </c>
      <c r="Z35" s="122">
        <f t="shared" si="4"/>
        <v>0</v>
      </c>
      <c r="AA35" s="4">
        <f t="shared" si="5"/>
        <v>0</v>
      </c>
      <c r="AB35" s="4">
        <f t="shared" si="6"/>
        <v>0</v>
      </c>
      <c r="AC35" s="121">
        <f t="shared" si="7"/>
        <v>0</v>
      </c>
    </row>
    <row r="36" spans="1:29" ht="15.75" customHeight="1">
      <c r="A36" s="254">
        <v>42739</v>
      </c>
      <c r="B36" s="132" t="s">
        <v>42</v>
      </c>
      <c r="C36" s="92"/>
      <c r="D36" s="93"/>
      <c r="E36" s="94"/>
      <c r="F36" s="92"/>
      <c r="G36" s="93"/>
      <c r="H36" s="94"/>
      <c r="I36" s="92"/>
      <c r="J36" s="93"/>
      <c r="K36" s="94"/>
      <c r="L36" s="92"/>
      <c r="M36" s="93"/>
      <c r="N36" s="94"/>
      <c r="O36" s="92"/>
      <c r="P36" s="93"/>
      <c r="Q36" s="94"/>
      <c r="R36" s="92"/>
      <c r="S36" s="93"/>
      <c r="T36" s="94">
        <f t="shared" si="0"/>
        <v>0</v>
      </c>
      <c r="U36" s="220">
        <f t="shared" si="13"/>
        <v>0</v>
      </c>
      <c r="W36" s="132" t="s">
        <v>42</v>
      </c>
      <c r="X36" s="110">
        <f t="shared" si="2"/>
        <v>0</v>
      </c>
      <c r="Y36" s="111">
        <f t="shared" si="3"/>
        <v>0</v>
      </c>
      <c r="Z36" s="111">
        <f t="shared" si="4"/>
        <v>0</v>
      </c>
      <c r="AA36" s="111">
        <f t="shared" si="5"/>
        <v>0</v>
      </c>
      <c r="AB36" s="111">
        <f t="shared" si="6"/>
        <v>0</v>
      </c>
      <c r="AC36" s="123">
        <f t="shared" si="7"/>
        <v>0</v>
      </c>
    </row>
    <row r="37" spans="1:29" ht="15.75">
      <c r="A37" s="255"/>
      <c r="B37" s="133" t="s">
        <v>43</v>
      </c>
      <c r="C37" s="95"/>
      <c r="D37" s="20"/>
      <c r="E37" s="96"/>
      <c r="F37" s="95"/>
      <c r="G37" s="20"/>
      <c r="H37" s="96"/>
      <c r="I37" s="95"/>
      <c r="J37" s="20"/>
      <c r="K37" s="96"/>
      <c r="L37" s="95"/>
      <c r="M37" s="20"/>
      <c r="N37" s="96"/>
      <c r="O37" s="95"/>
      <c r="P37" s="20"/>
      <c r="Q37" s="96"/>
      <c r="R37" s="95"/>
      <c r="S37" s="20"/>
      <c r="T37" s="96">
        <f t="shared" si="0"/>
        <v>0</v>
      </c>
      <c r="U37" s="221">
        <f t="shared" si="13"/>
        <v>0</v>
      </c>
      <c r="W37" s="133" t="s">
        <v>43</v>
      </c>
      <c r="X37" s="114">
        <f t="shared" si="2"/>
        <v>0</v>
      </c>
      <c r="Y37" s="115">
        <f t="shared" si="3"/>
        <v>0</v>
      </c>
      <c r="Z37" s="115">
        <f t="shared" si="4"/>
        <v>0</v>
      </c>
      <c r="AA37" s="115">
        <f t="shared" si="5"/>
        <v>0</v>
      </c>
      <c r="AB37" s="115">
        <f t="shared" si="6"/>
        <v>0</v>
      </c>
      <c r="AC37" s="121">
        <f t="shared" si="7"/>
        <v>0</v>
      </c>
    </row>
    <row r="38" spans="1:29" ht="15.75">
      <c r="A38" s="255"/>
      <c r="B38" s="104" t="s">
        <v>44</v>
      </c>
      <c r="C38" s="95"/>
      <c r="D38" s="20"/>
      <c r="E38" s="96"/>
      <c r="F38" s="95"/>
      <c r="G38" s="20"/>
      <c r="H38" s="96"/>
      <c r="I38" s="95"/>
      <c r="J38" s="20"/>
      <c r="K38" s="96"/>
      <c r="L38" s="95"/>
      <c r="M38" s="20"/>
      <c r="N38" s="96"/>
      <c r="O38" s="95"/>
      <c r="P38" s="20"/>
      <c r="Q38" s="96"/>
      <c r="R38" s="95"/>
      <c r="S38" s="20"/>
      <c r="T38" s="96">
        <f t="shared" si="0"/>
        <v>0</v>
      </c>
      <c r="U38" s="221">
        <f t="shared" si="13"/>
        <v>0</v>
      </c>
      <c r="W38" s="104" t="s">
        <v>44</v>
      </c>
      <c r="X38" s="114">
        <f t="shared" si="2"/>
        <v>0</v>
      </c>
      <c r="Y38" s="115">
        <f t="shared" si="3"/>
        <v>0</v>
      </c>
      <c r="Z38" s="115">
        <f t="shared" si="4"/>
        <v>0</v>
      </c>
      <c r="AA38" s="115">
        <f t="shared" si="5"/>
        <v>0</v>
      </c>
      <c r="AB38" s="115">
        <f t="shared" si="6"/>
        <v>0</v>
      </c>
      <c r="AC38" s="121">
        <f t="shared" si="7"/>
        <v>0</v>
      </c>
    </row>
    <row r="39" spans="1:29" ht="15.75">
      <c r="A39" s="255"/>
      <c r="B39" s="133" t="s">
        <v>45</v>
      </c>
      <c r="C39" s="95"/>
      <c r="D39" s="20"/>
      <c r="E39" s="96"/>
      <c r="F39" s="95"/>
      <c r="G39" s="20"/>
      <c r="H39" s="96"/>
      <c r="I39" s="95"/>
      <c r="J39" s="20"/>
      <c r="K39" s="96"/>
      <c r="L39" s="95"/>
      <c r="M39" s="20"/>
      <c r="N39" s="96"/>
      <c r="O39" s="95"/>
      <c r="P39" s="20"/>
      <c r="Q39" s="96"/>
      <c r="R39" s="95"/>
      <c r="S39" s="20"/>
      <c r="T39" s="96">
        <f t="shared" si="0"/>
        <v>0</v>
      </c>
      <c r="U39" s="221">
        <f t="shared" si="13"/>
        <v>0</v>
      </c>
      <c r="W39" s="133" t="s">
        <v>45</v>
      </c>
      <c r="X39" s="114">
        <f t="shared" si="2"/>
        <v>0</v>
      </c>
      <c r="Y39" s="115">
        <f t="shared" si="3"/>
        <v>0</v>
      </c>
      <c r="Z39" s="115">
        <f t="shared" si="4"/>
        <v>0</v>
      </c>
      <c r="AA39" s="115">
        <f t="shared" si="5"/>
        <v>0</v>
      </c>
      <c r="AB39" s="115">
        <f t="shared" si="6"/>
        <v>0</v>
      </c>
      <c r="AC39" s="121">
        <f t="shared" si="7"/>
        <v>0</v>
      </c>
    </row>
    <row r="40" spans="1:29" ht="15.75">
      <c r="A40" s="255"/>
      <c r="B40" s="133" t="s">
        <v>46</v>
      </c>
      <c r="C40" s="95"/>
      <c r="D40" s="20"/>
      <c r="E40" s="96"/>
      <c r="F40" s="95"/>
      <c r="G40" s="20"/>
      <c r="H40" s="96"/>
      <c r="I40" s="95"/>
      <c r="J40" s="20"/>
      <c r="K40" s="96"/>
      <c r="L40" s="95"/>
      <c r="M40" s="20"/>
      <c r="N40" s="96"/>
      <c r="O40" s="95"/>
      <c r="P40" s="20"/>
      <c r="Q40" s="96"/>
      <c r="R40" s="95"/>
      <c r="S40" s="20"/>
      <c r="T40" s="96">
        <f t="shared" si="0"/>
        <v>0</v>
      </c>
      <c r="U40" s="221">
        <f t="shared" si="13"/>
        <v>0</v>
      </c>
      <c r="W40" s="133" t="s">
        <v>46</v>
      </c>
      <c r="X40" s="114">
        <f t="shared" si="2"/>
        <v>0</v>
      </c>
      <c r="Y40" s="115">
        <f t="shared" si="3"/>
        <v>0</v>
      </c>
      <c r="Z40" s="115">
        <f t="shared" si="4"/>
        <v>0</v>
      </c>
      <c r="AA40" s="115">
        <f t="shared" si="5"/>
        <v>0</v>
      </c>
      <c r="AB40" s="115">
        <f t="shared" si="6"/>
        <v>0</v>
      </c>
      <c r="AC40" s="121">
        <f t="shared" si="7"/>
        <v>0</v>
      </c>
    </row>
    <row r="41" spans="1:29" ht="15.75">
      <c r="A41" s="255"/>
      <c r="B41" s="133" t="s">
        <v>47</v>
      </c>
      <c r="C41" s="95"/>
      <c r="D41" s="20"/>
      <c r="E41" s="96"/>
      <c r="F41" s="95"/>
      <c r="G41" s="20"/>
      <c r="H41" s="96"/>
      <c r="I41" s="95"/>
      <c r="J41" s="20"/>
      <c r="K41" s="96"/>
      <c r="L41" s="95"/>
      <c r="M41" s="20"/>
      <c r="N41" s="96"/>
      <c r="O41" s="95"/>
      <c r="P41" s="20"/>
      <c r="Q41" s="96"/>
      <c r="R41" s="95"/>
      <c r="S41" s="20"/>
      <c r="T41" s="96">
        <f t="shared" si="0"/>
        <v>0</v>
      </c>
      <c r="U41" s="221">
        <f t="shared" si="13"/>
        <v>0</v>
      </c>
      <c r="W41" s="133" t="s">
        <v>47</v>
      </c>
      <c r="X41" s="114">
        <f t="shared" si="2"/>
        <v>0</v>
      </c>
      <c r="Y41" s="115">
        <f t="shared" si="3"/>
        <v>0</v>
      </c>
      <c r="Z41" s="115">
        <f t="shared" si="4"/>
        <v>0</v>
      </c>
      <c r="AA41" s="115">
        <f t="shared" si="5"/>
        <v>0</v>
      </c>
      <c r="AB41" s="115">
        <f t="shared" si="6"/>
        <v>0</v>
      </c>
      <c r="AC41" s="121">
        <f t="shared" si="7"/>
        <v>0</v>
      </c>
    </row>
    <row r="42" spans="1:29" ht="15.75">
      <c r="A42" s="255"/>
      <c r="B42" s="133" t="s">
        <v>48</v>
      </c>
      <c r="C42" s="95"/>
      <c r="D42" s="20"/>
      <c r="E42" s="96"/>
      <c r="F42" s="95"/>
      <c r="G42" s="20"/>
      <c r="H42" s="96"/>
      <c r="I42" s="95"/>
      <c r="J42" s="20"/>
      <c r="K42" s="96"/>
      <c r="L42" s="95"/>
      <c r="M42" s="20"/>
      <c r="N42" s="96"/>
      <c r="O42" s="95"/>
      <c r="P42" s="20"/>
      <c r="Q42" s="96"/>
      <c r="R42" s="95"/>
      <c r="S42" s="20"/>
      <c r="T42" s="96">
        <f t="shared" si="0"/>
        <v>0</v>
      </c>
      <c r="U42" s="221">
        <f t="shared" si="13"/>
        <v>0</v>
      </c>
      <c r="W42" s="133" t="s">
        <v>48</v>
      </c>
      <c r="X42" s="114">
        <f t="shared" si="2"/>
        <v>0</v>
      </c>
      <c r="Y42" s="115">
        <f t="shared" si="3"/>
        <v>0</v>
      </c>
      <c r="Z42" s="115">
        <f t="shared" si="4"/>
        <v>0</v>
      </c>
      <c r="AA42" s="115">
        <f t="shared" si="5"/>
        <v>0</v>
      </c>
      <c r="AB42" s="115">
        <f t="shared" si="6"/>
        <v>0</v>
      </c>
      <c r="AC42" s="121">
        <f t="shared" si="7"/>
        <v>0</v>
      </c>
    </row>
    <row r="43" spans="1:29" ht="15.75">
      <c r="A43" s="255"/>
      <c r="B43" s="133" t="s">
        <v>49</v>
      </c>
      <c r="C43" s="95"/>
      <c r="D43" s="20"/>
      <c r="E43" s="96"/>
      <c r="F43" s="95"/>
      <c r="G43" s="20"/>
      <c r="H43" s="96"/>
      <c r="I43" s="95"/>
      <c r="J43" s="20"/>
      <c r="K43" s="96"/>
      <c r="L43" s="95"/>
      <c r="M43" s="20"/>
      <c r="N43" s="96"/>
      <c r="O43" s="95"/>
      <c r="P43" s="20"/>
      <c r="Q43" s="96"/>
      <c r="R43" s="95"/>
      <c r="S43" s="20"/>
      <c r="T43" s="96">
        <f t="shared" si="0"/>
        <v>0</v>
      </c>
      <c r="U43" s="221">
        <f t="shared" si="13"/>
        <v>0</v>
      </c>
      <c r="W43" s="133" t="s">
        <v>49</v>
      </c>
      <c r="X43" s="114">
        <f t="shared" si="2"/>
        <v>0</v>
      </c>
      <c r="Y43" s="115">
        <f t="shared" si="3"/>
        <v>0</v>
      </c>
      <c r="Z43" s="115">
        <f t="shared" si="4"/>
        <v>0</v>
      </c>
      <c r="AA43" s="115">
        <f t="shared" si="5"/>
        <v>0</v>
      </c>
      <c r="AB43" s="115">
        <f t="shared" si="6"/>
        <v>0</v>
      </c>
      <c r="AC43" s="121">
        <f t="shared" si="7"/>
        <v>0</v>
      </c>
    </row>
    <row r="44" spans="1:29" ht="15.75">
      <c r="A44" s="256"/>
      <c r="B44" s="134" t="s">
        <v>50</v>
      </c>
      <c r="C44" s="97"/>
      <c r="D44" s="98"/>
      <c r="E44" s="99"/>
      <c r="F44" s="97"/>
      <c r="G44" s="98"/>
      <c r="H44" s="99"/>
      <c r="I44" s="97"/>
      <c r="J44" s="98"/>
      <c r="K44" s="99"/>
      <c r="L44" s="97"/>
      <c r="M44" s="98"/>
      <c r="N44" s="99"/>
      <c r="O44" s="97"/>
      <c r="P44" s="98"/>
      <c r="Q44" s="99"/>
      <c r="R44" s="97"/>
      <c r="S44" s="98"/>
      <c r="T44" s="99">
        <f t="shared" si="0"/>
        <v>0</v>
      </c>
      <c r="U44" s="222">
        <f t="shared" si="13"/>
        <v>0</v>
      </c>
      <c r="W44" s="134" t="s">
        <v>50</v>
      </c>
      <c r="X44" s="118">
        <f t="shared" si="2"/>
        <v>0</v>
      </c>
      <c r="Y44" s="119">
        <f t="shared" si="3"/>
        <v>0</v>
      </c>
      <c r="Z44" s="119">
        <f t="shared" si="4"/>
        <v>0</v>
      </c>
      <c r="AA44" s="119">
        <f t="shared" si="5"/>
        <v>0</v>
      </c>
      <c r="AB44" s="119">
        <f t="shared" si="6"/>
        <v>0</v>
      </c>
      <c r="AC44" s="124">
        <f t="shared" si="7"/>
        <v>0</v>
      </c>
    </row>
    <row r="45" spans="1:29" ht="15.75" customHeight="1">
      <c r="A45" s="254">
        <v>42740</v>
      </c>
      <c r="B45" s="133" t="s">
        <v>42</v>
      </c>
      <c r="C45" s="95"/>
      <c r="D45" s="20"/>
      <c r="E45" s="96"/>
      <c r="F45" s="95"/>
      <c r="G45" s="20"/>
      <c r="H45" s="96"/>
      <c r="I45" s="95"/>
      <c r="J45" s="20"/>
      <c r="K45" s="96"/>
      <c r="L45" s="95"/>
      <c r="M45" s="20"/>
      <c r="N45" s="96"/>
      <c r="O45" s="95"/>
      <c r="P45" s="20"/>
      <c r="Q45" s="96"/>
      <c r="R45" s="95"/>
      <c r="S45" s="20"/>
      <c r="T45" s="96">
        <f t="shared" si="0"/>
        <v>0</v>
      </c>
      <c r="U45" s="221">
        <f t="shared" si="13"/>
        <v>0</v>
      </c>
      <c r="W45" s="132" t="s">
        <v>42</v>
      </c>
      <c r="X45" s="110">
        <f t="shared" si="2"/>
        <v>0</v>
      </c>
      <c r="Y45" s="111">
        <f t="shared" si="3"/>
        <v>0</v>
      </c>
      <c r="Z45" s="111">
        <f t="shared" si="4"/>
        <v>0</v>
      </c>
      <c r="AA45" s="111">
        <f t="shared" si="5"/>
        <v>0</v>
      </c>
      <c r="AB45" s="111">
        <f t="shared" si="6"/>
        <v>0</v>
      </c>
      <c r="AC45" s="123">
        <f t="shared" si="7"/>
        <v>0</v>
      </c>
    </row>
    <row r="46" spans="1:29" ht="15.75">
      <c r="A46" s="255"/>
      <c r="B46" s="133" t="s">
        <v>43</v>
      </c>
      <c r="C46" s="95"/>
      <c r="D46" s="90"/>
      <c r="E46" s="96"/>
      <c r="F46" s="95"/>
      <c r="G46" s="6"/>
      <c r="H46" s="96"/>
      <c r="I46" s="95"/>
      <c r="J46" s="20"/>
      <c r="K46" s="96"/>
      <c r="L46" s="95"/>
      <c r="M46" s="20"/>
      <c r="N46" s="96"/>
      <c r="O46" s="95"/>
      <c r="P46" s="6"/>
      <c r="Q46" s="96"/>
      <c r="R46" s="95"/>
      <c r="S46" s="6"/>
      <c r="T46" s="96">
        <f t="shared" si="0"/>
        <v>0</v>
      </c>
      <c r="U46" s="221">
        <f t="shared" si="13"/>
        <v>0</v>
      </c>
      <c r="W46" s="133" t="s">
        <v>43</v>
      </c>
      <c r="X46" s="114">
        <f t="shared" si="2"/>
        <v>0</v>
      </c>
      <c r="Y46" s="115">
        <f t="shared" si="3"/>
        <v>0</v>
      </c>
      <c r="Z46" s="115">
        <f t="shared" si="4"/>
        <v>0</v>
      </c>
      <c r="AA46" s="115">
        <f t="shared" si="5"/>
        <v>0</v>
      </c>
      <c r="AB46" s="115">
        <f t="shared" si="6"/>
        <v>0</v>
      </c>
      <c r="AC46" s="121">
        <f t="shared" si="7"/>
        <v>0</v>
      </c>
    </row>
    <row r="47" spans="1:29" ht="15.75">
      <c r="A47" s="255"/>
      <c r="B47" s="104" t="s">
        <v>44</v>
      </c>
      <c r="C47" s="95"/>
      <c r="D47" s="6"/>
      <c r="E47" s="96"/>
      <c r="F47" s="95"/>
      <c r="G47" s="6"/>
      <c r="H47" s="96"/>
      <c r="I47" s="95"/>
      <c r="J47" s="20"/>
      <c r="K47" s="96"/>
      <c r="L47" s="95"/>
      <c r="M47" s="20"/>
      <c r="N47" s="96"/>
      <c r="O47" s="95"/>
      <c r="P47" s="6"/>
      <c r="Q47" s="96"/>
      <c r="R47" s="95"/>
      <c r="S47" s="6"/>
      <c r="T47" s="96">
        <f t="shared" si="0"/>
        <v>0</v>
      </c>
      <c r="U47" s="221">
        <f t="shared" si="13"/>
        <v>0</v>
      </c>
      <c r="W47" s="104" t="s">
        <v>44</v>
      </c>
      <c r="X47" s="114">
        <f t="shared" si="2"/>
        <v>0</v>
      </c>
      <c r="Y47" s="115">
        <f t="shared" si="3"/>
        <v>0</v>
      </c>
      <c r="Z47" s="115">
        <f t="shared" si="4"/>
        <v>0</v>
      </c>
      <c r="AA47" s="115">
        <f t="shared" si="5"/>
        <v>0</v>
      </c>
      <c r="AB47" s="115">
        <f t="shared" si="6"/>
        <v>0</v>
      </c>
      <c r="AC47" s="121">
        <f t="shared" si="7"/>
        <v>0</v>
      </c>
    </row>
    <row r="48" spans="1:29" ht="15.75">
      <c r="A48" s="255"/>
      <c r="B48" s="133" t="s">
        <v>45</v>
      </c>
      <c r="C48" s="95"/>
      <c r="D48" s="6"/>
      <c r="E48" s="96"/>
      <c r="F48" s="95"/>
      <c r="G48" s="6"/>
      <c r="H48" s="96"/>
      <c r="I48" s="95"/>
      <c r="J48" s="20"/>
      <c r="K48" s="96"/>
      <c r="L48" s="95"/>
      <c r="M48" s="20"/>
      <c r="N48" s="96"/>
      <c r="O48" s="95"/>
      <c r="P48" s="6"/>
      <c r="Q48" s="96"/>
      <c r="R48" s="95"/>
      <c r="S48" s="6"/>
      <c r="T48" s="96">
        <f t="shared" si="0"/>
        <v>0</v>
      </c>
      <c r="U48" s="221">
        <f t="shared" si="13"/>
        <v>0</v>
      </c>
      <c r="W48" s="133" t="s">
        <v>45</v>
      </c>
      <c r="X48" s="114">
        <f t="shared" si="2"/>
        <v>0</v>
      </c>
      <c r="Y48" s="115">
        <f t="shared" si="3"/>
        <v>0</v>
      </c>
      <c r="Z48" s="115">
        <f t="shared" si="4"/>
        <v>0</v>
      </c>
      <c r="AA48" s="115">
        <f t="shared" si="5"/>
        <v>0</v>
      </c>
      <c r="AB48" s="115">
        <f t="shared" si="6"/>
        <v>0</v>
      </c>
      <c r="AC48" s="121">
        <f t="shared" si="7"/>
        <v>0</v>
      </c>
    </row>
    <row r="49" spans="1:29" ht="15.75">
      <c r="A49" s="255"/>
      <c r="B49" s="133" t="s">
        <v>46</v>
      </c>
      <c r="C49" s="95"/>
      <c r="D49" s="6"/>
      <c r="E49" s="96"/>
      <c r="F49" s="95"/>
      <c r="G49" s="6"/>
      <c r="H49" s="96"/>
      <c r="I49" s="95"/>
      <c r="J49" s="20"/>
      <c r="K49" s="96"/>
      <c r="L49" s="95"/>
      <c r="M49" s="20"/>
      <c r="N49" s="96"/>
      <c r="O49" s="95"/>
      <c r="P49" s="6"/>
      <c r="Q49" s="96"/>
      <c r="R49" s="95"/>
      <c r="S49" s="6"/>
      <c r="T49" s="96">
        <f t="shared" si="0"/>
        <v>0</v>
      </c>
      <c r="U49" s="221">
        <f t="shared" si="13"/>
        <v>0</v>
      </c>
      <c r="W49" s="133" t="s">
        <v>46</v>
      </c>
      <c r="X49" s="114">
        <f t="shared" si="2"/>
        <v>0</v>
      </c>
      <c r="Y49" s="115">
        <f t="shared" si="3"/>
        <v>0</v>
      </c>
      <c r="Z49" s="115">
        <f t="shared" si="4"/>
        <v>0</v>
      </c>
      <c r="AA49" s="115">
        <f t="shared" si="5"/>
        <v>0</v>
      </c>
      <c r="AB49" s="115">
        <f t="shared" si="6"/>
        <v>0</v>
      </c>
      <c r="AC49" s="121">
        <f t="shared" si="7"/>
        <v>0</v>
      </c>
    </row>
    <row r="50" spans="1:29" ht="15.75">
      <c r="A50" s="255"/>
      <c r="B50" s="133" t="s">
        <v>47</v>
      </c>
      <c r="C50" s="95"/>
      <c r="D50" s="6"/>
      <c r="E50" s="96"/>
      <c r="F50" s="95"/>
      <c r="G50" s="6"/>
      <c r="H50" s="96"/>
      <c r="I50" s="95"/>
      <c r="J50" s="20"/>
      <c r="K50" s="96"/>
      <c r="L50" s="95"/>
      <c r="M50" s="20"/>
      <c r="N50" s="96"/>
      <c r="O50" s="95"/>
      <c r="P50" s="6"/>
      <c r="Q50" s="96"/>
      <c r="R50" s="95"/>
      <c r="S50" s="6"/>
      <c r="T50" s="96">
        <f t="shared" si="0"/>
        <v>0</v>
      </c>
      <c r="U50" s="221">
        <f t="shared" si="13"/>
        <v>0</v>
      </c>
      <c r="W50" s="133" t="s">
        <v>47</v>
      </c>
      <c r="X50" s="114">
        <f t="shared" si="2"/>
        <v>0</v>
      </c>
      <c r="Y50" s="115">
        <f t="shared" si="3"/>
        <v>0</v>
      </c>
      <c r="Z50" s="115">
        <f t="shared" si="4"/>
        <v>0</v>
      </c>
      <c r="AA50" s="115">
        <f t="shared" si="5"/>
        <v>0</v>
      </c>
      <c r="AB50" s="115">
        <f t="shared" si="6"/>
        <v>0</v>
      </c>
      <c r="AC50" s="121">
        <f t="shared" si="7"/>
        <v>0</v>
      </c>
    </row>
    <row r="51" spans="1:29" ht="15.75">
      <c r="A51" s="255"/>
      <c r="B51" s="133" t="s">
        <v>48</v>
      </c>
      <c r="C51" s="95"/>
      <c r="D51" s="6"/>
      <c r="E51" s="96"/>
      <c r="F51" s="95"/>
      <c r="G51" s="6"/>
      <c r="H51" s="96"/>
      <c r="I51" s="95"/>
      <c r="J51" s="20"/>
      <c r="K51" s="96"/>
      <c r="L51" s="95"/>
      <c r="M51" s="20"/>
      <c r="N51" s="96"/>
      <c r="O51" s="95"/>
      <c r="P51" s="6"/>
      <c r="Q51" s="96"/>
      <c r="R51" s="95"/>
      <c r="S51" s="6"/>
      <c r="T51" s="96">
        <f t="shared" si="0"/>
        <v>0</v>
      </c>
      <c r="U51" s="221">
        <f t="shared" si="13"/>
        <v>0</v>
      </c>
      <c r="W51" s="133" t="s">
        <v>48</v>
      </c>
      <c r="X51" s="114">
        <f t="shared" si="2"/>
        <v>0</v>
      </c>
      <c r="Y51" s="115">
        <f t="shared" si="3"/>
        <v>0</v>
      </c>
      <c r="Z51" s="115">
        <f t="shared" si="4"/>
        <v>0</v>
      </c>
      <c r="AA51" s="115">
        <f t="shared" si="5"/>
        <v>0</v>
      </c>
      <c r="AB51" s="115">
        <f t="shared" si="6"/>
        <v>0</v>
      </c>
      <c r="AC51" s="121">
        <f t="shared" si="7"/>
        <v>0</v>
      </c>
    </row>
    <row r="52" spans="1:29" ht="15.75">
      <c r="A52" s="255"/>
      <c r="B52" s="133" t="s">
        <v>49</v>
      </c>
      <c r="C52" s="95"/>
      <c r="D52" s="6"/>
      <c r="E52" s="96">
        <f t="shared" si="8"/>
        <v>0</v>
      </c>
      <c r="F52" s="95"/>
      <c r="G52" s="6"/>
      <c r="H52" s="96">
        <f t="shared" si="9"/>
        <v>0</v>
      </c>
      <c r="I52" s="95"/>
      <c r="J52" s="20"/>
      <c r="K52" s="96">
        <f t="shared" si="10"/>
        <v>0</v>
      </c>
      <c r="L52" s="95"/>
      <c r="M52" s="20"/>
      <c r="N52" s="96">
        <f t="shared" si="11"/>
        <v>0</v>
      </c>
      <c r="O52" s="95"/>
      <c r="P52" s="6"/>
      <c r="Q52" s="96">
        <f t="shared" si="12"/>
        <v>0</v>
      </c>
      <c r="R52" s="95"/>
      <c r="S52" s="6"/>
      <c r="T52" s="96">
        <f t="shared" si="0"/>
        <v>0</v>
      </c>
      <c r="U52" s="221">
        <f t="shared" si="13"/>
        <v>0</v>
      </c>
      <c r="W52" s="133" t="s">
        <v>49</v>
      </c>
      <c r="X52" s="114">
        <f t="shared" si="2"/>
        <v>0</v>
      </c>
      <c r="Y52" s="115">
        <f t="shared" si="3"/>
        <v>0</v>
      </c>
      <c r="Z52" s="115">
        <f t="shared" si="4"/>
        <v>0</v>
      </c>
      <c r="AA52" s="115">
        <f t="shared" si="5"/>
        <v>0</v>
      </c>
      <c r="AB52" s="115">
        <f t="shared" si="6"/>
        <v>0</v>
      </c>
      <c r="AC52" s="121">
        <f t="shared" si="7"/>
        <v>0</v>
      </c>
    </row>
    <row r="53" spans="1:29" ht="15.75">
      <c r="A53" s="256"/>
      <c r="B53" s="133" t="s">
        <v>50</v>
      </c>
      <c r="C53" s="95"/>
      <c r="D53" s="6"/>
      <c r="E53" s="96">
        <f t="shared" si="8"/>
        <v>0</v>
      </c>
      <c r="F53" s="95"/>
      <c r="G53" s="6"/>
      <c r="H53" s="96">
        <f t="shared" si="9"/>
        <v>0</v>
      </c>
      <c r="I53" s="95"/>
      <c r="J53" s="20"/>
      <c r="K53" s="96">
        <f t="shared" si="10"/>
        <v>0</v>
      </c>
      <c r="L53" s="95"/>
      <c r="M53" s="20"/>
      <c r="N53" s="96">
        <f t="shared" si="11"/>
        <v>0</v>
      </c>
      <c r="O53" s="95"/>
      <c r="P53" s="6"/>
      <c r="Q53" s="96">
        <f t="shared" si="12"/>
        <v>0</v>
      </c>
      <c r="R53" s="95"/>
      <c r="S53" s="6"/>
      <c r="T53" s="96">
        <f t="shared" si="0"/>
        <v>0</v>
      </c>
      <c r="U53" s="221">
        <f t="shared" si="13"/>
        <v>0</v>
      </c>
      <c r="W53" s="134" t="s">
        <v>50</v>
      </c>
      <c r="X53" s="118">
        <f t="shared" si="2"/>
        <v>0</v>
      </c>
      <c r="Y53" s="119">
        <f t="shared" si="3"/>
        <v>0</v>
      </c>
      <c r="Z53" s="119">
        <f t="shared" si="4"/>
        <v>0</v>
      </c>
      <c r="AA53" s="119">
        <f t="shared" si="5"/>
        <v>0</v>
      </c>
      <c r="AB53" s="119">
        <f t="shared" si="6"/>
        <v>0</v>
      </c>
      <c r="AC53" s="124">
        <f t="shared" si="7"/>
        <v>0</v>
      </c>
    </row>
    <row r="54" spans="1:29" ht="15.75" customHeight="1">
      <c r="A54" s="254">
        <v>42741</v>
      </c>
      <c r="B54" s="132" t="s">
        <v>42</v>
      </c>
      <c r="C54" s="92"/>
      <c r="D54" s="93"/>
      <c r="E54" s="94"/>
      <c r="F54" s="92"/>
      <c r="G54" s="93"/>
      <c r="H54" s="94"/>
      <c r="I54" s="92"/>
      <c r="J54" s="93"/>
      <c r="K54" s="94"/>
      <c r="L54" s="92"/>
      <c r="M54" s="93"/>
      <c r="N54" s="94"/>
      <c r="O54" s="92"/>
      <c r="P54" s="93"/>
      <c r="Q54" s="94"/>
      <c r="R54" s="92"/>
      <c r="S54" s="93"/>
      <c r="T54" s="94">
        <f t="shared" si="0"/>
        <v>0</v>
      </c>
      <c r="U54" s="220">
        <f t="shared" si="13"/>
        <v>0</v>
      </c>
      <c r="W54" s="132" t="s">
        <v>42</v>
      </c>
      <c r="X54" s="114">
        <f t="shared" si="2"/>
        <v>0</v>
      </c>
      <c r="Y54" s="115">
        <f t="shared" si="3"/>
        <v>0</v>
      </c>
      <c r="Z54" s="115">
        <f t="shared" si="4"/>
        <v>0</v>
      </c>
      <c r="AA54" s="115">
        <f t="shared" si="5"/>
        <v>0</v>
      </c>
      <c r="AB54" s="115">
        <f t="shared" si="6"/>
        <v>0</v>
      </c>
      <c r="AC54" s="121">
        <f t="shared" si="7"/>
        <v>0</v>
      </c>
    </row>
    <row r="55" spans="1:29" ht="15.75">
      <c r="A55" s="255"/>
      <c r="B55" s="133" t="s">
        <v>43</v>
      </c>
      <c r="C55" s="95"/>
      <c r="D55" s="20"/>
      <c r="E55" s="96"/>
      <c r="F55" s="95"/>
      <c r="G55" s="20"/>
      <c r="H55" s="96"/>
      <c r="I55" s="95"/>
      <c r="J55" s="20"/>
      <c r="K55" s="96"/>
      <c r="L55" s="95"/>
      <c r="M55" s="20"/>
      <c r="N55" s="96"/>
      <c r="O55" s="95"/>
      <c r="P55" s="20"/>
      <c r="Q55" s="96"/>
      <c r="R55" s="95"/>
      <c r="S55" s="20"/>
      <c r="T55" s="96">
        <f t="shared" si="0"/>
        <v>0</v>
      </c>
      <c r="U55" s="221">
        <f t="shared" si="13"/>
        <v>0</v>
      </c>
      <c r="W55" s="133" t="s">
        <v>43</v>
      </c>
      <c r="X55" s="114">
        <f t="shared" si="2"/>
        <v>0</v>
      </c>
      <c r="Y55" s="115">
        <f t="shared" si="3"/>
        <v>0</v>
      </c>
      <c r="Z55" s="115">
        <f t="shared" si="4"/>
        <v>0</v>
      </c>
      <c r="AA55" s="115">
        <f t="shared" si="5"/>
        <v>0</v>
      </c>
      <c r="AB55" s="115">
        <f t="shared" si="6"/>
        <v>0</v>
      </c>
      <c r="AC55" s="121">
        <f t="shared" si="7"/>
        <v>0</v>
      </c>
    </row>
    <row r="56" spans="1:29" ht="15.75">
      <c r="A56" s="255"/>
      <c r="B56" s="104" t="s">
        <v>44</v>
      </c>
      <c r="C56" s="95"/>
      <c r="D56" s="20"/>
      <c r="E56" s="96"/>
      <c r="F56" s="95"/>
      <c r="G56" s="20"/>
      <c r="H56" s="96"/>
      <c r="I56" s="95"/>
      <c r="J56" s="20"/>
      <c r="K56" s="96"/>
      <c r="L56" s="95"/>
      <c r="M56" s="20"/>
      <c r="N56" s="96"/>
      <c r="O56" s="95"/>
      <c r="P56" s="20"/>
      <c r="Q56" s="96"/>
      <c r="R56" s="95"/>
      <c r="S56" s="20"/>
      <c r="T56" s="96">
        <f t="shared" si="0"/>
        <v>0</v>
      </c>
      <c r="U56" s="221">
        <f t="shared" si="13"/>
        <v>0</v>
      </c>
      <c r="W56" s="104" t="s">
        <v>44</v>
      </c>
      <c r="X56" s="114">
        <f t="shared" si="2"/>
        <v>0</v>
      </c>
      <c r="Y56" s="115">
        <f t="shared" si="3"/>
        <v>0</v>
      </c>
      <c r="Z56" s="115">
        <f t="shared" si="4"/>
        <v>0</v>
      </c>
      <c r="AA56" s="115">
        <f t="shared" si="5"/>
        <v>0</v>
      </c>
      <c r="AB56" s="115">
        <f t="shared" si="6"/>
        <v>0</v>
      </c>
      <c r="AC56" s="121">
        <f t="shared" si="7"/>
        <v>0</v>
      </c>
    </row>
    <row r="57" spans="1:29" ht="15.75">
      <c r="A57" s="255"/>
      <c r="B57" s="133" t="s">
        <v>45</v>
      </c>
      <c r="C57" s="95"/>
      <c r="D57" s="20"/>
      <c r="E57" s="96"/>
      <c r="F57" s="95"/>
      <c r="G57" s="20"/>
      <c r="H57" s="96"/>
      <c r="I57" s="95"/>
      <c r="J57" s="20"/>
      <c r="K57" s="96"/>
      <c r="L57" s="95"/>
      <c r="M57" s="20"/>
      <c r="N57" s="96"/>
      <c r="O57" s="95"/>
      <c r="P57" s="20"/>
      <c r="Q57" s="96"/>
      <c r="R57" s="95"/>
      <c r="S57" s="20"/>
      <c r="T57" s="96">
        <f t="shared" si="0"/>
        <v>0</v>
      </c>
      <c r="U57" s="221">
        <f t="shared" si="13"/>
        <v>0</v>
      </c>
      <c r="W57" s="133" t="s">
        <v>45</v>
      </c>
      <c r="X57" s="114">
        <f t="shared" si="2"/>
        <v>0</v>
      </c>
      <c r="Y57" s="115">
        <f t="shared" si="3"/>
        <v>0</v>
      </c>
      <c r="Z57" s="115">
        <f t="shared" si="4"/>
        <v>0</v>
      </c>
      <c r="AA57" s="115">
        <f t="shared" si="5"/>
        <v>0</v>
      </c>
      <c r="AB57" s="115">
        <f t="shared" si="6"/>
        <v>0</v>
      </c>
      <c r="AC57" s="121">
        <f t="shared" si="7"/>
        <v>0</v>
      </c>
    </row>
    <row r="58" spans="1:29" ht="15.75">
      <c r="A58" s="255"/>
      <c r="B58" s="133" t="s">
        <v>46</v>
      </c>
      <c r="C58" s="95"/>
      <c r="D58" s="20"/>
      <c r="E58" s="96"/>
      <c r="F58" s="95"/>
      <c r="G58" s="20"/>
      <c r="H58" s="96"/>
      <c r="I58" s="95"/>
      <c r="J58" s="20"/>
      <c r="K58" s="96"/>
      <c r="L58" s="95"/>
      <c r="M58" s="20"/>
      <c r="N58" s="96"/>
      <c r="O58" s="95"/>
      <c r="P58" s="20"/>
      <c r="Q58" s="96"/>
      <c r="R58" s="95"/>
      <c r="S58" s="20"/>
      <c r="T58" s="96">
        <f t="shared" si="0"/>
        <v>0</v>
      </c>
      <c r="U58" s="221">
        <f t="shared" si="13"/>
        <v>0</v>
      </c>
      <c r="W58" s="133" t="s">
        <v>46</v>
      </c>
      <c r="X58" s="114">
        <f t="shared" si="2"/>
        <v>0</v>
      </c>
      <c r="Y58" s="115">
        <f t="shared" si="3"/>
        <v>0</v>
      </c>
      <c r="Z58" s="115">
        <f t="shared" si="4"/>
        <v>0</v>
      </c>
      <c r="AA58" s="115">
        <f t="shared" si="5"/>
        <v>0</v>
      </c>
      <c r="AB58" s="115">
        <f t="shared" si="6"/>
        <v>0</v>
      </c>
      <c r="AC58" s="121">
        <f t="shared" si="7"/>
        <v>0</v>
      </c>
    </row>
    <row r="59" spans="1:29" ht="15.75">
      <c r="A59" s="255"/>
      <c r="B59" s="133" t="s">
        <v>47</v>
      </c>
      <c r="C59" s="95"/>
      <c r="D59" s="20"/>
      <c r="E59" s="96"/>
      <c r="F59" s="95"/>
      <c r="G59" s="20"/>
      <c r="H59" s="96"/>
      <c r="I59" s="95"/>
      <c r="J59" s="20"/>
      <c r="K59" s="96"/>
      <c r="L59" s="95"/>
      <c r="M59" s="20"/>
      <c r="N59" s="96"/>
      <c r="O59" s="95"/>
      <c r="P59" s="20"/>
      <c r="Q59" s="96"/>
      <c r="R59" s="95"/>
      <c r="S59" s="20"/>
      <c r="T59" s="96">
        <f t="shared" si="0"/>
        <v>0</v>
      </c>
      <c r="U59" s="221">
        <f t="shared" si="13"/>
        <v>0</v>
      </c>
      <c r="W59" s="133" t="s">
        <v>47</v>
      </c>
      <c r="X59" s="114">
        <f t="shared" si="2"/>
        <v>0</v>
      </c>
      <c r="Y59" s="115">
        <f t="shared" si="3"/>
        <v>0</v>
      </c>
      <c r="Z59" s="115">
        <f t="shared" si="4"/>
        <v>0</v>
      </c>
      <c r="AA59" s="115">
        <f t="shared" si="5"/>
        <v>0</v>
      </c>
      <c r="AB59" s="115">
        <f t="shared" si="6"/>
        <v>0</v>
      </c>
      <c r="AC59" s="121">
        <f t="shared" si="7"/>
        <v>0</v>
      </c>
    </row>
    <row r="60" spans="1:29" ht="16.5" customHeight="1">
      <c r="A60" s="255"/>
      <c r="B60" s="133" t="s">
        <v>48</v>
      </c>
      <c r="C60" s="95"/>
      <c r="D60" s="20"/>
      <c r="E60" s="96"/>
      <c r="F60" s="95"/>
      <c r="G60" s="20"/>
      <c r="H60" s="96"/>
      <c r="I60" s="95"/>
      <c r="J60" s="20"/>
      <c r="K60" s="96"/>
      <c r="L60" s="95"/>
      <c r="M60" s="20"/>
      <c r="N60" s="96"/>
      <c r="O60" s="95"/>
      <c r="P60" s="20"/>
      <c r="Q60" s="96"/>
      <c r="R60" s="95"/>
      <c r="S60" s="20"/>
      <c r="T60" s="96">
        <f t="shared" si="0"/>
        <v>0</v>
      </c>
      <c r="U60" s="221">
        <f t="shared" si="13"/>
        <v>0</v>
      </c>
      <c r="W60" s="133" t="s">
        <v>48</v>
      </c>
      <c r="X60" s="114">
        <f t="shared" si="2"/>
        <v>0</v>
      </c>
      <c r="Y60" s="115">
        <f t="shared" si="3"/>
        <v>0</v>
      </c>
      <c r="Z60" s="115">
        <f t="shared" si="4"/>
        <v>0</v>
      </c>
      <c r="AA60" s="115">
        <f t="shared" si="5"/>
        <v>0</v>
      </c>
      <c r="AB60" s="115">
        <f t="shared" si="6"/>
        <v>0</v>
      </c>
      <c r="AC60" s="121">
        <f t="shared" si="7"/>
        <v>0</v>
      </c>
    </row>
    <row r="61" spans="1:29" ht="15.75">
      <c r="A61" s="255"/>
      <c r="B61" s="133" t="s">
        <v>49</v>
      </c>
      <c r="C61" s="95"/>
      <c r="D61" s="20"/>
      <c r="E61" s="96"/>
      <c r="F61" s="95"/>
      <c r="G61" s="20"/>
      <c r="H61" s="96"/>
      <c r="I61" s="95"/>
      <c r="J61" s="20"/>
      <c r="K61" s="96"/>
      <c r="L61" s="95"/>
      <c r="M61" s="20"/>
      <c r="N61" s="96"/>
      <c r="O61" s="95"/>
      <c r="P61" s="20"/>
      <c r="Q61" s="96"/>
      <c r="R61" s="95"/>
      <c r="S61" s="20"/>
      <c r="T61" s="96">
        <f t="shared" si="0"/>
        <v>0</v>
      </c>
      <c r="U61" s="221">
        <f t="shared" si="13"/>
        <v>0</v>
      </c>
      <c r="W61" s="133" t="s">
        <v>49</v>
      </c>
      <c r="X61" s="114">
        <f t="shared" si="2"/>
        <v>0</v>
      </c>
      <c r="Y61" s="115">
        <f t="shared" si="3"/>
        <v>0</v>
      </c>
      <c r="Z61" s="115">
        <f t="shared" si="4"/>
        <v>0</v>
      </c>
      <c r="AA61" s="115">
        <f t="shared" si="5"/>
        <v>0</v>
      </c>
      <c r="AB61" s="115">
        <f t="shared" si="6"/>
        <v>0</v>
      </c>
      <c r="AC61" s="121">
        <f t="shared" si="7"/>
        <v>0</v>
      </c>
    </row>
    <row r="62" spans="1:29" ht="15.75">
      <c r="A62" s="256"/>
      <c r="B62" s="134" t="s">
        <v>50</v>
      </c>
      <c r="C62" s="97"/>
      <c r="D62" s="98"/>
      <c r="E62" s="99"/>
      <c r="F62" s="97"/>
      <c r="G62" s="98"/>
      <c r="H62" s="99"/>
      <c r="I62" s="97"/>
      <c r="J62" s="98"/>
      <c r="K62" s="99"/>
      <c r="L62" s="97"/>
      <c r="M62" s="98"/>
      <c r="N62" s="99"/>
      <c r="O62" s="97"/>
      <c r="P62" s="98"/>
      <c r="Q62" s="99"/>
      <c r="R62" s="97"/>
      <c r="S62" s="98"/>
      <c r="T62" s="99">
        <f t="shared" si="0"/>
        <v>0</v>
      </c>
      <c r="U62" s="222">
        <f t="shared" si="13"/>
        <v>0</v>
      </c>
      <c r="W62" s="134" t="s">
        <v>50</v>
      </c>
      <c r="X62" s="114">
        <f t="shared" si="2"/>
        <v>0</v>
      </c>
      <c r="Y62" s="115">
        <f t="shared" si="3"/>
        <v>0</v>
      </c>
      <c r="Z62" s="115">
        <f t="shared" si="4"/>
        <v>0</v>
      </c>
      <c r="AA62" s="115">
        <f t="shared" si="5"/>
        <v>0</v>
      </c>
      <c r="AB62" s="115">
        <f t="shared" si="6"/>
        <v>0</v>
      </c>
      <c r="AC62" s="121">
        <f t="shared" si="7"/>
        <v>0</v>
      </c>
    </row>
    <row r="63" spans="1:29" ht="15.75" customHeight="1">
      <c r="A63" s="254">
        <v>42742</v>
      </c>
      <c r="B63" s="133" t="s">
        <v>42</v>
      </c>
      <c r="C63" s="95"/>
      <c r="D63" s="20"/>
      <c r="E63" s="96"/>
      <c r="F63" s="95"/>
      <c r="G63" s="20"/>
      <c r="H63" s="96"/>
      <c r="I63" s="95"/>
      <c r="J63" s="20"/>
      <c r="K63" s="96"/>
      <c r="L63" s="95"/>
      <c r="M63" s="20"/>
      <c r="N63" s="96"/>
      <c r="O63" s="95"/>
      <c r="P63" s="20"/>
      <c r="Q63" s="96"/>
      <c r="R63" s="95"/>
      <c r="S63" s="20"/>
      <c r="T63" s="96">
        <f t="shared" si="0"/>
        <v>0</v>
      </c>
      <c r="U63" s="221">
        <f t="shared" si="13"/>
        <v>0</v>
      </c>
      <c r="W63" s="132" t="s">
        <v>42</v>
      </c>
      <c r="X63" s="110">
        <f t="shared" si="2"/>
        <v>0</v>
      </c>
      <c r="Y63" s="111">
        <f t="shared" si="3"/>
        <v>0</v>
      </c>
      <c r="Z63" s="111">
        <f t="shared" si="4"/>
        <v>0</v>
      </c>
      <c r="AA63" s="111">
        <f t="shared" si="5"/>
        <v>0</v>
      </c>
      <c r="AB63" s="111">
        <f t="shared" si="6"/>
        <v>0</v>
      </c>
      <c r="AC63" s="123">
        <f t="shared" si="7"/>
        <v>0</v>
      </c>
    </row>
    <row r="64" spans="1:29" ht="15.75">
      <c r="A64" s="255"/>
      <c r="B64" s="133" t="s">
        <v>43</v>
      </c>
      <c r="C64" s="95"/>
      <c r="D64" s="20"/>
      <c r="E64" s="96"/>
      <c r="F64" s="95"/>
      <c r="G64" s="20"/>
      <c r="H64" s="96"/>
      <c r="I64" s="95"/>
      <c r="J64" s="20"/>
      <c r="K64" s="96"/>
      <c r="L64" s="95"/>
      <c r="M64" s="20"/>
      <c r="N64" s="96"/>
      <c r="O64" s="95"/>
      <c r="P64" s="20"/>
      <c r="Q64" s="96"/>
      <c r="R64" s="95"/>
      <c r="S64" s="20"/>
      <c r="T64" s="96">
        <f t="shared" si="0"/>
        <v>0</v>
      </c>
      <c r="U64" s="221">
        <f t="shared" si="13"/>
        <v>0</v>
      </c>
      <c r="W64" s="133" t="s">
        <v>43</v>
      </c>
      <c r="X64" s="114">
        <f t="shared" si="2"/>
        <v>0</v>
      </c>
      <c r="Y64" s="115">
        <f t="shared" si="3"/>
        <v>0</v>
      </c>
      <c r="Z64" s="115">
        <f t="shared" si="4"/>
        <v>0</v>
      </c>
      <c r="AA64" s="115">
        <f t="shared" si="5"/>
        <v>0</v>
      </c>
      <c r="AB64" s="115">
        <f t="shared" si="6"/>
        <v>0</v>
      </c>
      <c r="AC64" s="121">
        <f t="shared" si="7"/>
        <v>0</v>
      </c>
    </row>
    <row r="65" spans="1:29" ht="15.75">
      <c r="A65" s="255"/>
      <c r="B65" s="104" t="s">
        <v>44</v>
      </c>
      <c r="C65" s="95"/>
      <c r="D65" s="20"/>
      <c r="E65" s="96"/>
      <c r="F65" s="95"/>
      <c r="G65" s="20"/>
      <c r="H65" s="96"/>
      <c r="I65" s="95"/>
      <c r="J65" s="20"/>
      <c r="K65" s="96"/>
      <c r="L65" s="95"/>
      <c r="M65" s="20"/>
      <c r="N65" s="96"/>
      <c r="O65" s="95"/>
      <c r="P65" s="20"/>
      <c r="Q65" s="96"/>
      <c r="R65" s="95"/>
      <c r="S65" s="20"/>
      <c r="T65" s="96">
        <f t="shared" si="0"/>
        <v>0</v>
      </c>
      <c r="U65" s="221">
        <f t="shared" si="13"/>
        <v>0</v>
      </c>
      <c r="W65" s="104" t="s">
        <v>44</v>
      </c>
      <c r="X65" s="114">
        <f t="shared" si="2"/>
        <v>0</v>
      </c>
      <c r="Y65" s="115">
        <f t="shared" si="3"/>
        <v>0</v>
      </c>
      <c r="Z65" s="115">
        <f t="shared" si="4"/>
        <v>0</v>
      </c>
      <c r="AA65" s="115">
        <f t="shared" si="5"/>
        <v>0</v>
      </c>
      <c r="AB65" s="115">
        <f t="shared" si="6"/>
        <v>0</v>
      </c>
      <c r="AC65" s="121">
        <f t="shared" si="7"/>
        <v>0</v>
      </c>
    </row>
    <row r="66" spans="1:29" ht="15.75">
      <c r="A66" s="255"/>
      <c r="B66" s="133" t="s">
        <v>45</v>
      </c>
      <c r="C66" s="95"/>
      <c r="D66" s="20"/>
      <c r="E66" s="96"/>
      <c r="F66" s="95"/>
      <c r="G66" s="20"/>
      <c r="H66" s="96"/>
      <c r="I66" s="95"/>
      <c r="J66" s="20"/>
      <c r="K66" s="96"/>
      <c r="L66" s="95"/>
      <c r="M66" s="20"/>
      <c r="N66" s="96"/>
      <c r="O66" s="95"/>
      <c r="P66" s="20"/>
      <c r="Q66" s="96"/>
      <c r="R66" s="95"/>
      <c r="S66" s="20"/>
      <c r="T66" s="96">
        <f t="shared" si="0"/>
        <v>0</v>
      </c>
      <c r="U66" s="221">
        <f t="shared" si="13"/>
        <v>0</v>
      </c>
      <c r="W66" s="133" t="s">
        <v>45</v>
      </c>
      <c r="X66" s="114">
        <f t="shared" si="2"/>
        <v>0</v>
      </c>
      <c r="Y66" s="115">
        <f t="shared" si="3"/>
        <v>0</v>
      </c>
      <c r="Z66" s="115">
        <f t="shared" si="4"/>
        <v>0</v>
      </c>
      <c r="AA66" s="115">
        <f t="shared" si="5"/>
        <v>0</v>
      </c>
      <c r="AB66" s="115">
        <f t="shared" si="6"/>
        <v>0</v>
      </c>
      <c r="AC66" s="121">
        <f t="shared" si="7"/>
        <v>0</v>
      </c>
    </row>
    <row r="67" spans="1:29" ht="15.75">
      <c r="A67" s="255"/>
      <c r="B67" s="133" t="s">
        <v>46</v>
      </c>
      <c r="C67" s="95"/>
      <c r="D67" s="20"/>
      <c r="E67" s="96"/>
      <c r="F67" s="95"/>
      <c r="G67" s="20"/>
      <c r="H67" s="96"/>
      <c r="I67" s="95"/>
      <c r="J67" s="20"/>
      <c r="K67" s="96"/>
      <c r="L67" s="95"/>
      <c r="M67" s="20"/>
      <c r="N67" s="96"/>
      <c r="O67" s="95"/>
      <c r="P67" s="20"/>
      <c r="Q67" s="96"/>
      <c r="R67" s="95"/>
      <c r="S67" s="20"/>
      <c r="T67" s="96">
        <f t="shared" si="0"/>
        <v>0</v>
      </c>
      <c r="U67" s="221">
        <f t="shared" si="13"/>
        <v>0</v>
      </c>
      <c r="W67" s="133" t="s">
        <v>46</v>
      </c>
      <c r="X67" s="114">
        <f t="shared" si="2"/>
        <v>0</v>
      </c>
      <c r="Y67" s="115">
        <f t="shared" si="3"/>
        <v>0</v>
      </c>
      <c r="Z67" s="115">
        <f t="shared" si="4"/>
        <v>0</v>
      </c>
      <c r="AA67" s="115">
        <f t="shared" si="5"/>
        <v>0</v>
      </c>
      <c r="AB67" s="115">
        <f t="shared" si="6"/>
        <v>0</v>
      </c>
      <c r="AC67" s="121">
        <f t="shared" si="7"/>
        <v>0</v>
      </c>
    </row>
    <row r="68" spans="1:29" ht="15.75">
      <c r="A68" s="255"/>
      <c r="B68" s="133" t="s">
        <v>47</v>
      </c>
      <c r="C68" s="95"/>
      <c r="D68" s="20"/>
      <c r="E68" s="96"/>
      <c r="F68" s="95"/>
      <c r="G68" s="20"/>
      <c r="H68" s="96"/>
      <c r="I68" s="95"/>
      <c r="J68" s="20"/>
      <c r="K68" s="96"/>
      <c r="L68" s="95"/>
      <c r="M68" s="20"/>
      <c r="N68" s="96"/>
      <c r="O68" s="95"/>
      <c r="P68" s="20"/>
      <c r="Q68" s="96"/>
      <c r="R68" s="95"/>
      <c r="S68" s="20"/>
      <c r="T68" s="96">
        <f t="shared" si="0"/>
        <v>0</v>
      </c>
      <c r="U68" s="221">
        <f t="shared" si="13"/>
        <v>0</v>
      </c>
      <c r="W68" s="133" t="s">
        <v>47</v>
      </c>
      <c r="X68" s="114">
        <f t="shared" si="2"/>
        <v>0</v>
      </c>
      <c r="Y68" s="115">
        <f t="shared" si="3"/>
        <v>0</v>
      </c>
      <c r="Z68" s="115">
        <f t="shared" si="4"/>
        <v>0</v>
      </c>
      <c r="AA68" s="115">
        <f t="shared" si="5"/>
        <v>0</v>
      </c>
      <c r="AB68" s="115">
        <f t="shared" si="6"/>
        <v>0</v>
      </c>
      <c r="AC68" s="121">
        <f t="shared" si="7"/>
        <v>0</v>
      </c>
    </row>
    <row r="69" spans="1:29" ht="15.75">
      <c r="A69" s="255"/>
      <c r="B69" s="133" t="s">
        <v>48</v>
      </c>
      <c r="C69" s="95"/>
      <c r="D69" s="20"/>
      <c r="E69" s="96"/>
      <c r="F69" s="95"/>
      <c r="G69" s="20"/>
      <c r="H69" s="96"/>
      <c r="I69" s="95"/>
      <c r="J69" s="20"/>
      <c r="K69" s="96"/>
      <c r="L69" s="95"/>
      <c r="M69" s="20"/>
      <c r="N69" s="96"/>
      <c r="O69" s="95"/>
      <c r="P69" s="20"/>
      <c r="Q69" s="96"/>
      <c r="R69" s="95"/>
      <c r="S69" s="20"/>
      <c r="T69" s="96">
        <f t="shared" si="0"/>
        <v>0</v>
      </c>
      <c r="U69" s="221">
        <f t="shared" si="13"/>
        <v>0</v>
      </c>
      <c r="W69" s="133" t="s">
        <v>48</v>
      </c>
      <c r="X69" s="114">
        <f t="shared" si="2"/>
        <v>0</v>
      </c>
      <c r="Y69" s="115">
        <f t="shared" si="3"/>
        <v>0</v>
      </c>
      <c r="Z69" s="115">
        <f t="shared" si="4"/>
        <v>0</v>
      </c>
      <c r="AA69" s="115">
        <f t="shared" si="5"/>
        <v>0</v>
      </c>
      <c r="AB69" s="115">
        <f t="shared" si="6"/>
        <v>0</v>
      </c>
      <c r="AC69" s="121">
        <f t="shared" si="7"/>
        <v>0</v>
      </c>
    </row>
    <row r="70" spans="1:29" ht="15.75">
      <c r="A70" s="255"/>
      <c r="B70" s="133" t="s">
        <v>49</v>
      </c>
      <c r="C70" s="95"/>
      <c r="D70" s="20"/>
      <c r="E70" s="96"/>
      <c r="F70" s="95"/>
      <c r="G70" s="20"/>
      <c r="H70" s="96"/>
      <c r="I70" s="95"/>
      <c r="J70" s="20"/>
      <c r="K70" s="96"/>
      <c r="L70" s="95"/>
      <c r="M70" s="20"/>
      <c r="N70" s="96"/>
      <c r="O70" s="95"/>
      <c r="P70" s="20"/>
      <c r="Q70" s="96"/>
      <c r="R70" s="95"/>
      <c r="S70" s="20"/>
      <c r="T70" s="96">
        <f t="shared" si="0"/>
        <v>0</v>
      </c>
      <c r="U70" s="221">
        <f t="shared" si="13"/>
        <v>0</v>
      </c>
      <c r="W70" s="133" t="s">
        <v>49</v>
      </c>
      <c r="X70" s="114">
        <f t="shared" si="2"/>
        <v>0</v>
      </c>
      <c r="Y70" s="115">
        <f t="shared" si="3"/>
        <v>0</v>
      </c>
      <c r="Z70" s="115">
        <f t="shared" si="4"/>
        <v>0</v>
      </c>
      <c r="AA70" s="115">
        <f t="shared" si="5"/>
        <v>0</v>
      </c>
      <c r="AB70" s="115">
        <f t="shared" si="6"/>
        <v>0</v>
      </c>
      <c r="AC70" s="121">
        <f t="shared" si="7"/>
        <v>0</v>
      </c>
    </row>
    <row r="71" spans="1:29" ht="15.75">
      <c r="A71" s="256"/>
      <c r="B71" s="133" t="s">
        <v>50</v>
      </c>
      <c r="C71" s="95"/>
      <c r="D71" s="20"/>
      <c r="E71" s="96"/>
      <c r="F71" s="95"/>
      <c r="G71" s="20"/>
      <c r="H71" s="96"/>
      <c r="I71" s="95"/>
      <c r="J71" s="20"/>
      <c r="K71" s="96"/>
      <c r="L71" s="95"/>
      <c r="M71" s="20"/>
      <c r="N71" s="96"/>
      <c r="O71" s="95"/>
      <c r="P71" s="20"/>
      <c r="Q71" s="96"/>
      <c r="R71" s="95"/>
      <c r="S71" s="20"/>
      <c r="T71" s="96">
        <f t="shared" si="0"/>
        <v>0</v>
      </c>
      <c r="U71" s="221">
        <f t="shared" si="13"/>
        <v>0</v>
      </c>
      <c r="W71" s="134" t="s">
        <v>50</v>
      </c>
      <c r="X71" s="118">
        <f t="shared" si="2"/>
        <v>0</v>
      </c>
      <c r="Y71" s="119">
        <f t="shared" si="3"/>
        <v>0</v>
      </c>
      <c r="Z71" s="119">
        <f t="shared" si="4"/>
        <v>0</v>
      </c>
      <c r="AA71" s="119">
        <f t="shared" si="5"/>
        <v>0</v>
      </c>
      <c r="AB71" s="119">
        <f t="shared" si="6"/>
        <v>0</v>
      </c>
      <c r="AC71" s="124">
        <f t="shared" si="7"/>
        <v>0</v>
      </c>
    </row>
    <row r="72" spans="1:29" ht="15.75" customHeight="1">
      <c r="A72" s="254">
        <v>42743</v>
      </c>
      <c r="B72" s="132" t="s">
        <v>42</v>
      </c>
      <c r="C72" s="92"/>
      <c r="D72" s="93"/>
      <c r="E72" s="94">
        <f t="shared" si="8"/>
        <v>0</v>
      </c>
      <c r="F72" s="92"/>
      <c r="G72" s="93"/>
      <c r="H72" s="94">
        <f t="shared" si="9"/>
        <v>0</v>
      </c>
      <c r="I72" s="92"/>
      <c r="J72" s="93"/>
      <c r="K72" s="94">
        <f t="shared" si="10"/>
        <v>0</v>
      </c>
      <c r="L72" s="92"/>
      <c r="M72" s="93"/>
      <c r="N72" s="94">
        <f t="shared" si="11"/>
        <v>0</v>
      </c>
      <c r="O72" s="92"/>
      <c r="P72" s="93"/>
      <c r="Q72" s="94">
        <f t="shared" si="12"/>
        <v>0</v>
      </c>
      <c r="R72" s="92"/>
      <c r="S72" s="93"/>
      <c r="T72" s="94">
        <f t="shared" si="0"/>
        <v>0</v>
      </c>
      <c r="U72" s="220">
        <f t="shared" si="13"/>
        <v>0</v>
      </c>
      <c r="W72" s="132" t="s">
        <v>42</v>
      </c>
      <c r="X72" s="110">
        <f t="shared" si="2"/>
        <v>0</v>
      </c>
      <c r="Y72" s="111">
        <f t="shared" si="3"/>
        <v>0</v>
      </c>
      <c r="Z72" s="111">
        <f t="shared" si="4"/>
        <v>0</v>
      </c>
      <c r="AA72" s="111">
        <f t="shared" si="5"/>
        <v>0</v>
      </c>
      <c r="AB72" s="111">
        <f t="shared" si="6"/>
        <v>0</v>
      </c>
      <c r="AC72" s="123">
        <f t="shared" si="7"/>
        <v>0</v>
      </c>
    </row>
    <row r="73" spans="1:29" ht="15.75">
      <c r="A73" s="255"/>
      <c r="B73" s="133" t="s">
        <v>43</v>
      </c>
      <c r="C73" s="95"/>
      <c r="D73" s="20"/>
      <c r="E73" s="96">
        <f t="shared" si="8"/>
        <v>0</v>
      </c>
      <c r="F73" s="95"/>
      <c r="G73" s="20"/>
      <c r="H73" s="96">
        <f t="shared" si="9"/>
        <v>0</v>
      </c>
      <c r="I73" s="95"/>
      <c r="J73" s="20"/>
      <c r="K73" s="96">
        <f t="shared" si="10"/>
        <v>0</v>
      </c>
      <c r="L73" s="95"/>
      <c r="M73" s="20"/>
      <c r="N73" s="96">
        <f t="shared" si="11"/>
        <v>0</v>
      </c>
      <c r="O73" s="95"/>
      <c r="P73" s="20"/>
      <c r="Q73" s="96">
        <f t="shared" si="12"/>
        <v>0</v>
      </c>
      <c r="R73" s="95"/>
      <c r="S73" s="20"/>
      <c r="T73" s="96">
        <f t="shared" si="0"/>
        <v>0</v>
      </c>
      <c r="U73" s="221">
        <f t="shared" si="13"/>
        <v>0</v>
      </c>
      <c r="W73" s="133" t="s">
        <v>43</v>
      </c>
      <c r="X73" s="114">
        <f t="shared" si="2"/>
        <v>0</v>
      </c>
      <c r="Y73" s="115">
        <f t="shared" si="3"/>
        <v>0</v>
      </c>
      <c r="Z73" s="115">
        <f t="shared" si="4"/>
        <v>0</v>
      </c>
      <c r="AA73" s="115">
        <f t="shared" si="5"/>
        <v>0</v>
      </c>
      <c r="AB73" s="115">
        <f t="shared" si="6"/>
        <v>0</v>
      </c>
      <c r="AC73" s="121">
        <f t="shared" si="7"/>
        <v>0</v>
      </c>
    </row>
    <row r="74" spans="1:29" ht="15.75">
      <c r="A74" s="255"/>
      <c r="B74" s="104" t="s">
        <v>44</v>
      </c>
      <c r="C74" s="95"/>
      <c r="D74" s="20"/>
      <c r="E74" s="96">
        <f t="shared" si="8"/>
        <v>0</v>
      </c>
      <c r="F74" s="95"/>
      <c r="G74" s="20"/>
      <c r="H74" s="96">
        <f t="shared" si="9"/>
        <v>0</v>
      </c>
      <c r="I74" s="95"/>
      <c r="J74" s="20"/>
      <c r="K74" s="96">
        <f t="shared" si="10"/>
        <v>0</v>
      </c>
      <c r="L74" s="95"/>
      <c r="M74" s="20"/>
      <c r="N74" s="96">
        <f t="shared" si="11"/>
        <v>0</v>
      </c>
      <c r="O74" s="95"/>
      <c r="P74" s="20"/>
      <c r="Q74" s="96">
        <f t="shared" si="12"/>
        <v>0</v>
      </c>
      <c r="R74" s="95"/>
      <c r="S74" s="20"/>
      <c r="T74" s="96">
        <f t="shared" ref="T74:T137" si="14">R74-S74</f>
        <v>0</v>
      </c>
      <c r="U74" s="221">
        <f t="shared" si="13"/>
        <v>0</v>
      </c>
      <c r="W74" s="104" t="s">
        <v>44</v>
      </c>
      <c r="X74" s="114">
        <f t="shared" ref="X74:X137" si="15">+IF(AND(C74&lt;&gt;0,D74&lt;&gt;0,OR(E74&gt;100,E74&lt;-100)),1,0)</f>
        <v>0</v>
      </c>
      <c r="Y74" s="115">
        <f t="shared" ref="Y74:Y137" si="16">+IF(AND(F74&lt;&gt;0,G74&lt;&gt;0,OR(H74&gt;100,H74&lt;-100)),1,0)</f>
        <v>0</v>
      </c>
      <c r="Z74" s="115">
        <f t="shared" ref="Z74:Z137" si="17">+IF(AND(I74&lt;&gt;0,J74&lt;&gt;0,OR(K74&gt;100,K74&lt;-100)),1,0)</f>
        <v>0</v>
      </c>
      <c r="AA74" s="115">
        <f t="shared" ref="AA74:AA137" si="18">+IF(AND(L74&lt;&gt;0,M74&lt;&gt;0,OR(N74&gt;100,N74&lt;-100)),1,0)</f>
        <v>0</v>
      </c>
      <c r="AB74" s="115">
        <f t="shared" ref="AB74:AB137" si="19">+IF(AND(O74&lt;&gt;0,P74&lt;&gt;0,OR(Q74&gt;100,Q74&lt;-100)),1,0)</f>
        <v>0</v>
      </c>
      <c r="AC74" s="121">
        <f t="shared" ref="AC74:AC137" si="20">+IF(AND(R74&lt;&gt;0,S74&lt;&gt;0,OR(T74&gt;100,T74&lt;-100)),1,0)</f>
        <v>0</v>
      </c>
    </row>
    <row r="75" spans="1:29" ht="15.75">
      <c r="A75" s="255"/>
      <c r="B75" s="133" t="s">
        <v>45</v>
      </c>
      <c r="C75" s="95"/>
      <c r="D75" s="20"/>
      <c r="E75" s="96">
        <f t="shared" si="8"/>
        <v>0</v>
      </c>
      <c r="F75" s="95"/>
      <c r="G75" s="20"/>
      <c r="H75" s="96">
        <f t="shared" si="9"/>
        <v>0</v>
      </c>
      <c r="I75" s="95"/>
      <c r="J75" s="20"/>
      <c r="K75" s="96">
        <f t="shared" si="10"/>
        <v>0</v>
      </c>
      <c r="L75" s="95"/>
      <c r="M75" s="20"/>
      <c r="N75" s="96">
        <f t="shared" si="11"/>
        <v>0</v>
      </c>
      <c r="O75" s="95"/>
      <c r="P75" s="20"/>
      <c r="Q75" s="96">
        <f t="shared" si="12"/>
        <v>0</v>
      </c>
      <c r="R75" s="95"/>
      <c r="S75" s="20"/>
      <c r="T75" s="96">
        <f t="shared" si="14"/>
        <v>0</v>
      </c>
      <c r="U75" s="221">
        <f t="shared" si="13"/>
        <v>0</v>
      </c>
      <c r="W75" s="133" t="s">
        <v>45</v>
      </c>
      <c r="X75" s="114">
        <f t="shared" si="15"/>
        <v>0</v>
      </c>
      <c r="Y75" s="115">
        <f t="shared" si="16"/>
        <v>0</v>
      </c>
      <c r="Z75" s="115">
        <f t="shared" si="17"/>
        <v>0</v>
      </c>
      <c r="AA75" s="115">
        <f t="shared" si="18"/>
        <v>0</v>
      </c>
      <c r="AB75" s="115">
        <f t="shared" si="19"/>
        <v>0</v>
      </c>
      <c r="AC75" s="121">
        <f t="shared" si="20"/>
        <v>0</v>
      </c>
    </row>
    <row r="76" spans="1:29" ht="15.75">
      <c r="A76" s="255"/>
      <c r="B76" s="133" t="s">
        <v>46</v>
      </c>
      <c r="C76" s="95"/>
      <c r="D76" s="20"/>
      <c r="E76" s="96">
        <f t="shared" si="8"/>
        <v>0</v>
      </c>
      <c r="F76" s="95"/>
      <c r="G76" s="20"/>
      <c r="H76" s="96">
        <f t="shared" si="9"/>
        <v>0</v>
      </c>
      <c r="I76" s="95"/>
      <c r="J76" s="20"/>
      <c r="K76" s="96">
        <f t="shared" si="10"/>
        <v>0</v>
      </c>
      <c r="L76" s="95"/>
      <c r="M76" s="20"/>
      <c r="N76" s="96">
        <f t="shared" si="11"/>
        <v>0</v>
      </c>
      <c r="O76" s="95"/>
      <c r="P76" s="20"/>
      <c r="Q76" s="96">
        <f t="shared" si="12"/>
        <v>0</v>
      </c>
      <c r="R76" s="95"/>
      <c r="S76" s="20"/>
      <c r="T76" s="96">
        <f t="shared" si="14"/>
        <v>0</v>
      </c>
      <c r="U76" s="221">
        <f t="shared" si="13"/>
        <v>0</v>
      </c>
      <c r="W76" s="133" t="s">
        <v>46</v>
      </c>
      <c r="X76" s="114">
        <f t="shared" si="15"/>
        <v>0</v>
      </c>
      <c r="Y76" s="115">
        <f t="shared" si="16"/>
        <v>0</v>
      </c>
      <c r="Z76" s="115">
        <f t="shared" si="17"/>
        <v>0</v>
      </c>
      <c r="AA76" s="115">
        <f t="shared" si="18"/>
        <v>0</v>
      </c>
      <c r="AB76" s="115">
        <f t="shared" si="19"/>
        <v>0</v>
      </c>
      <c r="AC76" s="121">
        <f t="shared" si="20"/>
        <v>0</v>
      </c>
    </row>
    <row r="77" spans="1:29" ht="15.75">
      <c r="A77" s="255"/>
      <c r="B77" s="133" t="s">
        <v>47</v>
      </c>
      <c r="C77" s="95"/>
      <c r="D77" s="20"/>
      <c r="E77" s="96">
        <f t="shared" si="8"/>
        <v>0</v>
      </c>
      <c r="F77" s="95"/>
      <c r="G77" s="20"/>
      <c r="H77" s="96">
        <f t="shared" si="9"/>
        <v>0</v>
      </c>
      <c r="I77" s="95"/>
      <c r="J77" s="20"/>
      <c r="K77" s="96">
        <f t="shared" si="10"/>
        <v>0</v>
      </c>
      <c r="L77" s="95"/>
      <c r="M77" s="20"/>
      <c r="N77" s="96">
        <f t="shared" si="11"/>
        <v>0</v>
      </c>
      <c r="O77" s="95"/>
      <c r="P77" s="20"/>
      <c r="Q77" s="96">
        <f t="shared" si="12"/>
        <v>0</v>
      </c>
      <c r="R77" s="95"/>
      <c r="S77" s="20"/>
      <c r="T77" s="96">
        <f t="shared" si="14"/>
        <v>0</v>
      </c>
      <c r="U77" s="221">
        <f t="shared" si="13"/>
        <v>0</v>
      </c>
      <c r="W77" s="133" t="s">
        <v>47</v>
      </c>
      <c r="X77" s="114">
        <f t="shared" si="15"/>
        <v>0</v>
      </c>
      <c r="Y77" s="115">
        <f t="shared" si="16"/>
        <v>0</v>
      </c>
      <c r="Z77" s="115">
        <f t="shared" si="17"/>
        <v>0</v>
      </c>
      <c r="AA77" s="115">
        <f t="shared" si="18"/>
        <v>0</v>
      </c>
      <c r="AB77" s="115">
        <f t="shared" si="19"/>
        <v>0</v>
      </c>
      <c r="AC77" s="121">
        <f t="shared" si="20"/>
        <v>0</v>
      </c>
    </row>
    <row r="78" spans="1:29" ht="15.75">
      <c r="A78" s="255"/>
      <c r="B78" s="133" t="s">
        <v>48</v>
      </c>
      <c r="C78" s="95"/>
      <c r="D78" s="20"/>
      <c r="E78" s="96"/>
      <c r="F78" s="95"/>
      <c r="G78" s="20"/>
      <c r="H78" s="96"/>
      <c r="I78" s="95"/>
      <c r="J78" s="20"/>
      <c r="K78" s="96"/>
      <c r="L78" s="95"/>
      <c r="M78" s="20"/>
      <c r="N78" s="96"/>
      <c r="O78" s="95"/>
      <c r="P78" s="20"/>
      <c r="Q78" s="96"/>
      <c r="R78" s="95"/>
      <c r="S78" s="20"/>
      <c r="T78" s="96">
        <f t="shared" si="14"/>
        <v>0</v>
      </c>
      <c r="U78" s="221">
        <f t="shared" si="13"/>
        <v>0</v>
      </c>
      <c r="W78" s="133" t="s">
        <v>48</v>
      </c>
      <c r="X78" s="114">
        <f t="shared" si="15"/>
        <v>0</v>
      </c>
      <c r="Y78" s="115">
        <f t="shared" si="16"/>
        <v>0</v>
      </c>
      <c r="Z78" s="115">
        <f t="shared" si="17"/>
        <v>0</v>
      </c>
      <c r="AA78" s="115">
        <f t="shared" si="18"/>
        <v>0</v>
      </c>
      <c r="AB78" s="115">
        <f t="shared" si="19"/>
        <v>0</v>
      </c>
      <c r="AC78" s="121">
        <f t="shared" si="20"/>
        <v>0</v>
      </c>
    </row>
    <row r="79" spans="1:29" ht="15.75">
      <c r="A79" s="255"/>
      <c r="B79" s="133" t="s">
        <v>49</v>
      </c>
      <c r="C79" s="95"/>
      <c r="D79" s="20"/>
      <c r="E79" s="96"/>
      <c r="F79" s="95"/>
      <c r="G79" s="20"/>
      <c r="H79" s="96"/>
      <c r="I79" s="95"/>
      <c r="J79" s="20"/>
      <c r="K79" s="96"/>
      <c r="L79" s="95"/>
      <c r="M79" s="20"/>
      <c r="N79" s="96"/>
      <c r="O79" s="95"/>
      <c r="P79" s="20"/>
      <c r="Q79" s="96"/>
      <c r="R79" s="95"/>
      <c r="S79" s="20"/>
      <c r="T79" s="96">
        <f t="shared" si="14"/>
        <v>0</v>
      </c>
      <c r="U79" s="221">
        <f t="shared" si="13"/>
        <v>0</v>
      </c>
      <c r="W79" s="133" t="s">
        <v>49</v>
      </c>
      <c r="X79" s="114">
        <f t="shared" si="15"/>
        <v>0</v>
      </c>
      <c r="Y79" s="115">
        <f t="shared" si="16"/>
        <v>0</v>
      </c>
      <c r="Z79" s="115">
        <f t="shared" si="17"/>
        <v>0</v>
      </c>
      <c r="AA79" s="115">
        <f t="shared" si="18"/>
        <v>0</v>
      </c>
      <c r="AB79" s="115">
        <f t="shared" si="19"/>
        <v>0</v>
      </c>
      <c r="AC79" s="121">
        <f t="shared" si="20"/>
        <v>0</v>
      </c>
    </row>
    <row r="80" spans="1:29" ht="15.75">
      <c r="A80" s="256"/>
      <c r="B80" s="134" t="s">
        <v>50</v>
      </c>
      <c r="C80" s="97"/>
      <c r="D80" s="98"/>
      <c r="E80" s="99"/>
      <c r="F80" s="97"/>
      <c r="G80" s="98"/>
      <c r="H80" s="99"/>
      <c r="I80" s="97"/>
      <c r="J80" s="98"/>
      <c r="K80" s="99"/>
      <c r="L80" s="97"/>
      <c r="M80" s="98"/>
      <c r="N80" s="99"/>
      <c r="O80" s="97"/>
      <c r="P80" s="98"/>
      <c r="Q80" s="99"/>
      <c r="R80" s="97"/>
      <c r="S80" s="98"/>
      <c r="T80" s="99">
        <f t="shared" si="14"/>
        <v>0</v>
      </c>
      <c r="U80" s="222">
        <f t="shared" si="13"/>
        <v>0</v>
      </c>
      <c r="W80" s="134" t="s">
        <v>50</v>
      </c>
      <c r="X80" s="118">
        <f t="shared" si="15"/>
        <v>0</v>
      </c>
      <c r="Y80" s="119">
        <f t="shared" si="16"/>
        <v>0</v>
      </c>
      <c r="Z80" s="119">
        <f t="shared" si="17"/>
        <v>0</v>
      </c>
      <c r="AA80" s="119">
        <f t="shared" si="18"/>
        <v>0</v>
      </c>
      <c r="AB80" s="119">
        <f t="shared" si="19"/>
        <v>0</v>
      </c>
      <c r="AC80" s="124">
        <f t="shared" si="20"/>
        <v>0</v>
      </c>
    </row>
    <row r="81" spans="1:29" ht="15.75" customHeight="1">
      <c r="A81" s="254">
        <v>42744</v>
      </c>
      <c r="B81" s="132" t="s">
        <v>42</v>
      </c>
      <c r="C81" s="92"/>
      <c r="D81" s="224"/>
      <c r="E81" s="94"/>
      <c r="F81" s="92"/>
      <c r="G81" s="93"/>
      <c r="H81" s="94"/>
      <c r="I81" s="92"/>
      <c r="J81" s="93"/>
      <c r="K81" s="94"/>
      <c r="L81" s="92"/>
      <c r="M81" s="93"/>
      <c r="N81" s="94"/>
      <c r="O81" s="92"/>
      <c r="P81" s="101"/>
      <c r="Q81" s="94"/>
      <c r="R81" s="92"/>
      <c r="S81" s="93"/>
      <c r="T81" s="94">
        <f t="shared" si="14"/>
        <v>0</v>
      </c>
      <c r="U81" s="220">
        <f t="shared" si="13"/>
        <v>0</v>
      </c>
      <c r="W81" s="132" t="s">
        <v>42</v>
      </c>
      <c r="X81" s="110">
        <f t="shared" si="15"/>
        <v>0</v>
      </c>
      <c r="Y81" s="111">
        <f t="shared" si="16"/>
        <v>0</v>
      </c>
      <c r="Z81" s="111">
        <f t="shared" si="17"/>
        <v>0</v>
      </c>
      <c r="AA81" s="111">
        <f t="shared" si="18"/>
        <v>0</v>
      </c>
      <c r="AB81" s="111">
        <f t="shared" si="19"/>
        <v>0</v>
      </c>
      <c r="AC81" s="123">
        <f t="shared" si="20"/>
        <v>0</v>
      </c>
    </row>
    <row r="82" spans="1:29" ht="15.75">
      <c r="A82" s="255"/>
      <c r="B82" s="133" t="s">
        <v>43</v>
      </c>
      <c r="C82" s="95"/>
      <c r="D82" s="225"/>
      <c r="E82" s="96"/>
      <c r="F82" s="95"/>
      <c r="G82" s="20"/>
      <c r="H82" s="96"/>
      <c r="I82" s="95"/>
      <c r="J82" s="20"/>
      <c r="K82" s="96"/>
      <c r="L82" s="95"/>
      <c r="M82" s="20"/>
      <c r="N82" s="96"/>
      <c r="O82" s="95"/>
      <c r="P82" s="6"/>
      <c r="Q82" s="96"/>
      <c r="R82" s="95"/>
      <c r="S82" s="20"/>
      <c r="T82" s="96">
        <f t="shared" si="14"/>
        <v>0</v>
      </c>
      <c r="U82" s="221">
        <f t="shared" si="13"/>
        <v>0</v>
      </c>
      <c r="W82" s="133" t="s">
        <v>43</v>
      </c>
      <c r="X82" s="114">
        <f t="shared" si="15"/>
        <v>0</v>
      </c>
      <c r="Y82" s="115">
        <f t="shared" si="16"/>
        <v>0</v>
      </c>
      <c r="Z82" s="115">
        <f t="shared" si="17"/>
        <v>0</v>
      </c>
      <c r="AA82" s="115">
        <f t="shared" si="18"/>
        <v>0</v>
      </c>
      <c r="AB82" s="115">
        <f t="shared" si="19"/>
        <v>0</v>
      </c>
      <c r="AC82" s="121">
        <f t="shared" si="20"/>
        <v>0</v>
      </c>
    </row>
    <row r="83" spans="1:29" ht="15.75">
      <c r="A83" s="255"/>
      <c r="B83" s="104" t="s">
        <v>44</v>
      </c>
      <c r="C83" s="95"/>
      <c r="D83" s="225"/>
      <c r="E83" s="96"/>
      <c r="F83" s="95"/>
      <c r="G83" s="20"/>
      <c r="H83" s="96"/>
      <c r="I83" s="95"/>
      <c r="J83" s="20"/>
      <c r="K83" s="96"/>
      <c r="L83" s="95"/>
      <c r="M83" s="20"/>
      <c r="N83" s="96"/>
      <c r="O83" s="95"/>
      <c r="P83" s="6"/>
      <c r="Q83" s="96"/>
      <c r="R83" s="95"/>
      <c r="S83" s="20"/>
      <c r="T83" s="96">
        <f t="shared" si="14"/>
        <v>0</v>
      </c>
      <c r="U83" s="221">
        <f t="shared" ref="U83:U146" si="21">IF(D83=0,0,1)</f>
        <v>0</v>
      </c>
      <c r="W83" s="104" t="s">
        <v>44</v>
      </c>
      <c r="X83" s="114">
        <f t="shared" si="15"/>
        <v>0</v>
      </c>
      <c r="Y83" s="115">
        <f t="shared" si="16"/>
        <v>0</v>
      </c>
      <c r="Z83" s="115">
        <f t="shared" si="17"/>
        <v>0</v>
      </c>
      <c r="AA83" s="115">
        <f t="shared" si="18"/>
        <v>0</v>
      </c>
      <c r="AB83" s="115">
        <f t="shared" si="19"/>
        <v>0</v>
      </c>
      <c r="AC83" s="121">
        <f t="shared" si="20"/>
        <v>0</v>
      </c>
    </row>
    <row r="84" spans="1:29" ht="15.75">
      <c r="A84" s="255"/>
      <c r="B84" s="133" t="s">
        <v>45</v>
      </c>
      <c r="C84" s="95"/>
      <c r="D84" s="225"/>
      <c r="E84" s="96"/>
      <c r="F84" s="95"/>
      <c r="G84" s="20"/>
      <c r="H84" s="96"/>
      <c r="I84" s="95"/>
      <c r="J84" s="20"/>
      <c r="K84" s="96"/>
      <c r="L84" s="95"/>
      <c r="M84" s="20"/>
      <c r="N84" s="96"/>
      <c r="O84" s="95"/>
      <c r="P84" s="6"/>
      <c r="Q84" s="96"/>
      <c r="R84" s="95"/>
      <c r="S84" s="20"/>
      <c r="T84" s="96">
        <f t="shared" si="14"/>
        <v>0</v>
      </c>
      <c r="U84" s="221">
        <f t="shared" si="21"/>
        <v>0</v>
      </c>
      <c r="W84" s="133" t="s">
        <v>45</v>
      </c>
      <c r="X84" s="114">
        <f t="shared" si="15"/>
        <v>0</v>
      </c>
      <c r="Y84" s="115">
        <f t="shared" si="16"/>
        <v>0</v>
      </c>
      <c r="Z84" s="115">
        <f t="shared" si="17"/>
        <v>0</v>
      </c>
      <c r="AA84" s="115">
        <f t="shared" si="18"/>
        <v>0</v>
      </c>
      <c r="AB84" s="115">
        <f t="shared" si="19"/>
        <v>0</v>
      </c>
      <c r="AC84" s="121">
        <f t="shared" si="20"/>
        <v>0</v>
      </c>
    </row>
    <row r="85" spans="1:29" ht="15.75">
      <c r="A85" s="255"/>
      <c r="B85" s="133" t="s">
        <v>46</v>
      </c>
      <c r="C85" s="95"/>
      <c r="D85" s="225"/>
      <c r="E85" s="96"/>
      <c r="F85" s="95"/>
      <c r="G85" s="20"/>
      <c r="H85" s="96"/>
      <c r="I85" s="95"/>
      <c r="J85" s="20"/>
      <c r="K85" s="96"/>
      <c r="L85" s="95"/>
      <c r="M85" s="20"/>
      <c r="N85" s="96"/>
      <c r="O85" s="95"/>
      <c r="P85" s="6"/>
      <c r="Q85" s="96"/>
      <c r="R85" s="95"/>
      <c r="S85" s="20"/>
      <c r="T85" s="96">
        <f t="shared" si="14"/>
        <v>0</v>
      </c>
      <c r="U85" s="221">
        <f t="shared" si="21"/>
        <v>0</v>
      </c>
      <c r="W85" s="133" t="s">
        <v>46</v>
      </c>
      <c r="X85" s="114">
        <f t="shared" si="15"/>
        <v>0</v>
      </c>
      <c r="Y85" s="115">
        <f t="shared" si="16"/>
        <v>0</v>
      </c>
      <c r="Z85" s="115">
        <f t="shared" si="17"/>
        <v>0</v>
      </c>
      <c r="AA85" s="115">
        <f t="shared" si="18"/>
        <v>0</v>
      </c>
      <c r="AB85" s="115">
        <f t="shared" si="19"/>
        <v>0</v>
      </c>
      <c r="AC85" s="121">
        <f t="shared" si="20"/>
        <v>0</v>
      </c>
    </row>
    <row r="86" spans="1:29" ht="15.75">
      <c r="A86" s="255"/>
      <c r="B86" s="133" t="s">
        <v>47</v>
      </c>
      <c r="C86" s="95"/>
      <c r="D86" s="225"/>
      <c r="E86" s="96"/>
      <c r="F86" s="95"/>
      <c r="G86" s="20"/>
      <c r="H86" s="96"/>
      <c r="I86" s="95"/>
      <c r="J86" s="20"/>
      <c r="K86" s="96"/>
      <c r="L86" s="95"/>
      <c r="M86" s="20"/>
      <c r="N86" s="96"/>
      <c r="O86" s="95"/>
      <c r="P86" s="6"/>
      <c r="Q86" s="96"/>
      <c r="R86" s="95"/>
      <c r="S86" s="20"/>
      <c r="T86" s="96">
        <f t="shared" si="14"/>
        <v>0</v>
      </c>
      <c r="U86" s="221">
        <f t="shared" si="21"/>
        <v>0</v>
      </c>
      <c r="W86" s="133" t="s">
        <v>47</v>
      </c>
      <c r="X86" s="114">
        <f t="shared" si="15"/>
        <v>0</v>
      </c>
      <c r="Y86" s="115">
        <f t="shared" si="16"/>
        <v>0</v>
      </c>
      <c r="Z86" s="115">
        <f t="shared" si="17"/>
        <v>0</v>
      </c>
      <c r="AA86" s="115">
        <f t="shared" si="18"/>
        <v>0</v>
      </c>
      <c r="AB86" s="115">
        <f t="shared" si="19"/>
        <v>0</v>
      </c>
      <c r="AC86" s="121">
        <f t="shared" si="20"/>
        <v>0</v>
      </c>
    </row>
    <row r="87" spans="1:29" ht="15.75">
      <c r="A87" s="255"/>
      <c r="B87" s="133" t="s">
        <v>48</v>
      </c>
      <c r="C87" s="95"/>
      <c r="D87" s="225"/>
      <c r="E87" s="96"/>
      <c r="F87" s="95"/>
      <c r="G87" s="20"/>
      <c r="H87" s="96"/>
      <c r="I87" s="95"/>
      <c r="J87" s="20"/>
      <c r="K87" s="96"/>
      <c r="L87" s="95"/>
      <c r="M87" s="20"/>
      <c r="N87" s="96"/>
      <c r="O87" s="95"/>
      <c r="P87" s="6"/>
      <c r="Q87" s="96"/>
      <c r="R87" s="95"/>
      <c r="S87" s="20"/>
      <c r="T87" s="96">
        <f t="shared" si="14"/>
        <v>0</v>
      </c>
      <c r="U87" s="221">
        <f t="shared" si="21"/>
        <v>0</v>
      </c>
      <c r="W87" s="133" t="s">
        <v>48</v>
      </c>
      <c r="X87" s="114">
        <f t="shared" si="15"/>
        <v>0</v>
      </c>
      <c r="Y87" s="115">
        <f t="shared" si="16"/>
        <v>0</v>
      </c>
      <c r="Z87" s="115">
        <f t="shared" si="17"/>
        <v>0</v>
      </c>
      <c r="AA87" s="115">
        <f t="shared" si="18"/>
        <v>0</v>
      </c>
      <c r="AB87" s="115">
        <f t="shared" si="19"/>
        <v>0</v>
      </c>
      <c r="AC87" s="121">
        <f t="shared" si="20"/>
        <v>0</v>
      </c>
    </row>
    <row r="88" spans="1:29" ht="15.75">
      <c r="A88" s="255"/>
      <c r="B88" s="133" t="s">
        <v>49</v>
      </c>
      <c r="C88" s="95"/>
      <c r="D88" s="225"/>
      <c r="E88" s="96"/>
      <c r="F88" s="95"/>
      <c r="G88" s="20"/>
      <c r="H88" s="96"/>
      <c r="I88" s="95"/>
      <c r="J88" s="20"/>
      <c r="K88" s="96"/>
      <c r="L88" s="95"/>
      <c r="M88" s="20"/>
      <c r="N88" s="96"/>
      <c r="O88" s="95"/>
      <c r="P88" s="6"/>
      <c r="Q88" s="96"/>
      <c r="R88" s="95"/>
      <c r="S88" s="20"/>
      <c r="T88" s="96">
        <f t="shared" si="14"/>
        <v>0</v>
      </c>
      <c r="U88" s="221">
        <f t="shared" si="21"/>
        <v>0</v>
      </c>
      <c r="W88" s="133" t="s">
        <v>49</v>
      </c>
      <c r="X88" s="114">
        <f t="shared" si="15"/>
        <v>0</v>
      </c>
      <c r="Y88" s="115">
        <f t="shared" si="16"/>
        <v>0</v>
      </c>
      <c r="Z88" s="115">
        <f t="shared" si="17"/>
        <v>0</v>
      </c>
      <c r="AA88" s="115">
        <f t="shared" si="18"/>
        <v>0</v>
      </c>
      <c r="AB88" s="115">
        <f t="shared" si="19"/>
        <v>0</v>
      </c>
      <c r="AC88" s="121">
        <f t="shared" si="20"/>
        <v>0</v>
      </c>
    </row>
    <row r="89" spans="1:29" ht="15.75">
      <c r="A89" s="256"/>
      <c r="B89" s="134" t="s">
        <v>50</v>
      </c>
      <c r="C89" s="97"/>
      <c r="D89" s="226"/>
      <c r="E89" s="99"/>
      <c r="F89" s="97"/>
      <c r="G89" s="98"/>
      <c r="H89" s="99"/>
      <c r="I89" s="97"/>
      <c r="J89" s="98"/>
      <c r="K89" s="99"/>
      <c r="L89" s="97"/>
      <c r="M89" s="98"/>
      <c r="N89" s="99"/>
      <c r="O89" s="97"/>
      <c r="P89" s="103"/>
      <c r="Q89" s="99"/>
      <c r="R89" s="97"/>
      <c r="S89" s="98"/>
      <c r="T89" s="99">
        <f t="shared" si="14"/>
        <v>0</v>
      </c>
      <c r="U89" s="222">
        <f t="shared" si="21"/>
        <v>0</v>
      </c>
      <c r="W89" s="134" t="s">
        <v>50</v>
      </c>
      <c r="X89" s="118">
        <f t="shared" si="15"/>
        <v>0</v>
      </c>
      <c r="Y89" s="119">
        <f t="shared" si="16"/>
        <v>0</v>
      </c>
      <c r="Z89" s="119">
        <f t="shared" si="17"/>
        <v>0</v>
      </c>
      <c r="AA89" s="119">
        <f t="shared" si="18"/>
        <v>0</v>
      </c>
      <c r="AB89" s="119">
        <f t="shared" si="19"/>
        <v>0</v>
      </c>
      <c r="AC89" s="124">
        <f t="shared" si="20"/>
        <v>0</v>
      </c>
    </row>
    <row r="90" spans="1:29" ht="15.75" customHeight="1">
      <c r="A90" s="254">
        <v>42745</v>
      </c>
      <c r="B90" s="133" t="s">
        <v>42</v>
      </c>
      <c r="C90" s="135"/>
      <c r="D90" s="20"/>
      <c r="E90" s="96"/>
      <c r="F90" s="135"/>
      <c r="G90" s="20"/>
      <c r="H90" s="96"/>
      <c r="I90" s="135"/>
      <c r="J90" s="131"/>
      <c r="K90" s="96"/>
      <c r="L90" s="135"/>
      <c r="M90" s="131"/>
      <c r="N90" s="96"/>
      <c r="O90" s="135"/>
      <c r="P90" s="20"/>
      <c r="Q90" s="96"/>
      <c r="R90" s="135"/>
      <c r="S90" s="20"/>
      <c r="T90" s="96">
        <f t="shared" si="14"/>
        <v>0</v>
      </c>
      <c r="U90" s="221">
        <f t="shared" si="21"/>
        <v>0</v>
      </c>
      <c r="W90" s="132" t="s">
        <v>42</v>
      </c>
      <c r="X90" s="110">
        <f t="shared" si="15"/>
        <v>0</v>
      </c>
      <c r="Y90" s="111">
        <f t="shared" si="16"/>
        <v>0</v>
      </c>
      <c r="Z90" s="111">
        <f t="shared" si="17"/>
        <v>0</v>
      </c>
      <c r="AA90" s="111">
        <f t="shared" si="18"/>
        <v>0</v>
      </c>
      <c r="AB90" s="111">
        <f t="shared" si="19"/>
        <v>0</v>
      </c>
      <c r="AC90" s="123">
        <f t="shared" si="20"/>
        <v>0</v>
      </c>
    </row>
    <row r="91" spans="1:29" ht="15.75">
      <c r="A91" s="255"/>
      <c r="B91" s="133" t="s">
        <v>43</v>
      </c>
      <c r="C91" s="95"/>
      <c r="D91" s="20"/>
      <c r="E91" s="96"/>
      <c r="F91" s="95"/>
      <c r="G91" s="20"/>
      <c r="H91" s="96"/>
      <c r="I91" s="95"/>
      <c r="J91" s="20"/>
      <c r="K91" s="96"/>
      <c r="L91" s="95"/>
      <c r="M91" s="20"/>
      <c r="N91" s="96"/>
      <c r="O91" s="95"/>
      <c r="P91" s="20"/>
      <c r="Q91" s="96"/>
      <c r="R91" s="95"/>
      <c r="S91" s="20"/>
      <c r="T91" s="96">
        <f t="shared" si="14"/>
        <v>0</v>
      </c>
      <c r="U91" s="221">
        <f t="shared" si="21"/>
        <v>0</v>
      </c>
      <c r="W91" s="133" t="s">
        <v>43</v>
      </c>
      <c r="X91" s="114">
        <f t="shared" si="15"/>
        <v>0</v>
      </c>
      <c r="Y91" s="115">
        <f t="shared" si="16"/>
        <v>0</v>
      </c>
      <c r="Z91" s="115">
        <f t="shared" si="17"/>
        <v>0</v>
      </c>
      <c r="AA91" s="115">
        <f t="shared" si="18"/>
        <v>0</v>
      </c>
      <c r="AB91" s="115">
        <f t="shared" si="19"/>
        <v>0</v>
      </c>
      <c r="AC91" s="121">
        <f t="shared" si="20"/>
        <v>0</v>
      </c>
    </row>
    <row r="92" spans="1:29" ht="15.75">
      <c r="A92" s="255"/>
      <c r="B92" s="104" t="s">
        <v>44</v>
      </c>
      <c r="C92" s="95"/>
      <c r="D92" s="20"/>
      <c r="E92" s="96"/>
      <c r="F92" s="95"/>
      <c r="G92" s="20"/>
      <c r="H92" s="96"/>
      <c r="I92" s="95"/>
      <c r="J92" s="20"/>
      <c r="K92" s="96"/>
      <c r="L92" s="95"/>
      <c r="M92" s="20"/>
      <c r="N92" s="96"/>
      <c r="O92" s="95"/>
      <c r="P92" s="20"/>
      <c r="Q92" s="96"/>
      <c r="R92" s="95"/>
      <c r="S92" s="20"/>
      <c r="T92" s="96">
        <f t="shared" si="14"/>
        <v>0</v>
      </c>
      <c r="U92" s="221">
        <f t="shared" si="21"/>
        <v>0</v>
      </c>
      <c r="W92" s="104" t="s">
        <v>44</v>
      </c>
      <c r="X92" s="114">
        <f t="shared" si="15"/>
        <v>0</v>
      </c>
      <c r="Y92" s="115">
        <f t="shared" si="16"/>
        <v>0</v>
      </c>
      <c r="Z92" s="115">
        <f t="shared" si="17"/>
        <v>0</v>
      </c>
      <c r="AA92" s="115">
        <f t="shared" si="18"/>
        <v>0</v>
      </c>
      <c r="AB92" s="115">
        <f t="shared" si="19"/>
        <v>0</v>
      </c>
      <c r="AC92" s="121">
        <f t="shared" si="20"/>
        <v>0</v>
      </c>
    </row>
    <row r="93" spans="1:29" ht="15.75">
      <c r="A93" s="255"/>
      <c r="B93" s="133" t="s">
        <v>45</v>
      </c>
      <c r="C93" s="95"/>
      <c r="D93" s="20"/>
      <c r="E93" s="96"/>
      <c r="F93" s="95"/>
      <c r="G93" s="20"/>
      <c r="H93" s="96"/>
      <c r="I93" s="95"/>
      <c r="J93" s="20"/>
      <c r="K93" s="96"/>
      <c r="L93" s="95"/>
      <c r="M93" s="20"/>
      <c r="N93" s="96"/>
      <c r="O93" s="95"/>
      <c r="P93" s="20"/>
      <c r="Q93" s="96"/>
      <c r="R93" s="95"/>
      <c r="S93" s="20"/>
      <c r="T93" s="96">
        <f t="shared" si="14"/>
        <v>0</v>
      </c>
      <c r="U93" s="221">
        <f t="shared" si="21"/>
        <v>0</v>
      </c>
      <c r="W93" s="133" t="s">
        <v>45</v>
      </c>
      <c r="X93" s="114">
        <f t="shared" si="15"/>
        <v>0</v>
      </c>
      <c r="Y93" s="115">
        <f t="shared" si="16"/>
        <v>0</v>
      </c>
      <c r="Z93" s="115">
        <f t="shared" si="17"/>
        <v>0</v>
      </c>
      <c r="AA93" s="115">
        <f t="shared" si="18"/>
        <v>0</v>
      </c>
      <c r="AB93" s="115">
        <f t="shared" si="19"/>
        <v>0</v>
      </c>
      <c r="AC93" s="121">
        <f t="shared" si="20"/>
        <v>0</v>
      </c>
    </row>
    <row r="94" spans="1:29" ht="15.75">
      <c r="A94" s="255"/>
      <c r="B94" s="133" t="s">
        <v>46</v>
      </c>
      <c r="C94" s="95"/>
      <c r="D94" s="20"/>
      <c r="E94" s="96"/>
      <c r="F94" s="95"/>
      <c r="G94" s="20"/>
      <c r="H94" s="96"/>
      <c r="I94" s="95"/>
      <c r="J94" s="20"/>
      <c r="K94" s="96"/>
      <c r="L94" s="95"/>
      <c r="M94" s="20"/>
      <c r="N94" s="96"/>
      <c r="O94" s="95"/>
      <c r="P94" s="20"/>
      <c r="Q94" s="96"/>
      <c r="R94" s="95"/>
      <c r="S94" s="20"/>
      <c r="T94" s="96">
        <f t="shared" si="14"/>
        <v>0</v>
      </c>
      <c r="U94" s="221">
        <f t="shared" si="21"/>
        <v>0</v>
      </c>
      <c r="W94" s="133" t="s">
        <v>46</v>
      </c>
      <c r="X94" s="114">
        <f t="shared" si="15"/>
        <v>0</v>
      </c>
      <c r="Y94" s="115">
        <f t="shared" si="16"/>
        <v>0</v>
      </c>
      <c r="Z94" s="115">
        <f t="shared" si="17"/>
        <v>0</v>
      </c>
      <c r="AA94" s="115">
        <f t="shared" si="18"/>
        <v>0</v>
      </c>
      <c r="AB94" s="115">
        <f t="shared" si="19"/>
        <v>0</v>
      </c>
      <c r="AC94" s="121">
        <f t="shared" si="20"/>
        <v>0</v>
      </c>
    </row>
    <row r="95" spans="1:29" ht="15.75">
      <c r="A95" s="255"/>
      <c r="B95" s="133" t="s">
        <v>47</v>
      </c>
      <c r="C95" s="95"/>
      <c r="D95" s="20"/>
      <c r="E95" s="96"/>
      <c r="F95" s="95"/>
      <c r="G95" s="20"/>
      <c r="H95" s="96"/>
      <c r="I95" s="95"/>
      <c r="J95" s="20"/>
      <c r="K95" s="96"/>
      <c r="L95" s="95"/>
      <c r="M95" s="20"/>
      <c r="N95" s="96"/>
      <c r="O95" s="95"/>
      <c r="P95" s="20"/>
      <c r="Q95" s="96"/>
      <c r="R95" s="95"/>
      <c r="S95" s="20"/>
      <c r="T95" s="96">
        <f t="shared" si="14"/>
        <v>0</v>
      </c>
      <c r="U95" s="221">
        <f t="shared" si="21"/>
        <v>0</v>
      </c>
      <c r="W95" s="133" t="s">
        <v>47</v>
      </c>
      <c r="X95" s="114">
        <f t="shared" si="15"/>
        <v>0</v>
      </c>
      <c r="Y95" s="115">
        <f t="shared" si="16"/>
        <v>0</v>
      </c>
      <c r="Z95" s="115">
        <f t="shared" si="17"/>
        <v>0</v>
      </c>
      <c r="AA95" s="115">
        <f t="shared" si="18"/>
        <v>0</v>
      </c>
      <c r="AB95" s="115">
        <f t="shared" si="19"/>
        <v>0</v>
      </c>
      <c r="AC95" s="121">
        <f t="shared" si="20"/>
        <v>0</v>
      </c>
    </row>
    <row r="96" spans="1:29" ht="15.75">
      <c r="A96" s="255"/>
      <c r="B96" s="133" t="s">
        <v>48</v>
      </c>
      <c r="C96" s="95"/>
      <c r="D96" s="20"/>
      <c r="E96" s="96"/>
      <c r="F96" s="95"/>
      <c r="G96" s="20"/>
      <c r="H96" s="96"/>
      <c r="I96" s="95"/>
      <c r="J96" s="20"/>
      <c r="K96" s="96"/>
      <c r="L96" s="95"/>
      <c r="M96" s="20"/>
      <c r="N96" s="96"/>
      <c r="O96" s="95"/>
      <c r="P96" s="20"/>
      <c r="Q96" s="96"/>
      <c r="R96" s="95"/>
      <c r="S96" s="20"/>
      <c r="T96" s="96">
        <f t="shared" si="14"/>
        <v>0</v>
      </c>
      <c r="U96" s="221">
        <f t="shared" si="21"/>
        <v>0</v>
      </c>
      <c r="W96" s="133" t="s">
        <v>48</v>
      </c>
      <c r="X96" s="114">
        <f t="shared" si="15"/>
        <v>0</v>
      </c>
      <c r="Y96" s="115">
        <f t="shared" si="16"/>
        <v>0</v>
      </c>
      <c r="Z96" s="115">
        <f t="shared" si="17"/>
        <v>0</v>
      </c>
      <c r="AA96" s="115">
        <f t="shared" si="18"/>
        <v>0</v>
      </c>
      <c r="AB96" s="115">
        <f t="shared" si="19"/>
        <v>0</v>
      </c>
      <c r="AC96" s="121">
        <f t="shared" si="20"/>
        <v>0</v>
      </c>
    </row>
    <row r="97" spans="1:29" ht="15.75">
      <c r="A97" s="255"/>
      <c r="B97" s="133" t="s">
        <v>49</v>
      </c>
      <c r="C97" s="95"/>
      <c r="D97" s="20"/>
      <c r="E97" s="96">
        <f t="shared" ref="E97:E160" si="22">C97-D97</f>
        <v>0</v>
      </c>
      <c r="F97" s="95"/>
      <c r="G97" s="20"/>
      <c r="H97" s="96">
        <f t="shared" ref="H97:H160" si="23">F97-G97</f>
        <v>0</v>
      </c>
      <c r="I97" s="95"/>
      <c r="J97" s="20"/>
      <c r="K97" s="96">
        <f t="shared" ref="K97:K160" si="24">I97-J97</f>
        <v>0</v>
      </c>
      <c r="L97" s="95"/>
      <c r="M97" s="20"/>
      <c r="N97" s="96">
        <f t="shared" ref="N97:N160" si="25">L97-M97</f>
        <v>0</v>
      </c>
      <c r="O97" s="95"/>
      <c r="P97" s="20"/>
      <c r="Q97" s="96">
        <f t="shared" ref="Q97:Q160" si="26">O97-P97</f>
        <v>0</v>
      </c>
      <c r="R97" s="95"/>
      <c r="S97" s="20"/>
      <c r="T97" s="96">
        <f t="shared" si="14"/>
        <v>0</v>
      </c>
      <c r="U97" s="221">
        <f t="shared" si="21"/>
        <v>0</v>
      </c>
      <c r="W97" s="133" t="s">
        <v>49</v>
      </c>
      <c r="X97" s="114">
        <f t="shared" si="15"/>
        <v>0</v>
      </c>
      <c r="Y97" s="115">
        <f t="shared" si="16"/>
        <v>0</v>
      </c>
      <c r="Z97" s="115">
        <f t="shared" si="17"/>
        <v>0</v>
      </c>
      <c r="AA97" s="115">
        <f t="shared" si="18"/>
        <v>0</v>
      </c>
      <c r="AB97" s="115">
        <f t="shared" si="19"/>
        <v>0</v>
      </c>
      <c r="AC97" s="121">
        <f t="shared" si="20"/>
        <v>0</v>
      </c>
    </row>
    <row r="98" spans="1:29" ht="15.75">
      <c r="A98" s="256"/>
      <c r="B98" s="133" t="s">
        <v>50</v>
      </c>
      <c r="C98" s="95"/>
      <c r="D98" s="20"/>
      <c r="E98" s="96">
        <f t="shared" si="22"/>
        <v>0</v>
      </c>
      <c r="F98" s="95"/>
      <c r="G98" s="20"/>
      <c r="H98" s="96">
        <f t="shared" si="23"/>
        <v>0</v>
      </c>
      <c r="I98" s="95"/>
      <c r="J98" s="20"/>
      <c r="K98" s="96">
        <f t="shared" si="24"/>
        <v>0</v>
      </c>
      <c r="L98" s="95"/>
      <c r="M98" s="20"/>
      <c r="N98" s="96">
        <f t="shared" si="25"/>
        <v>0</v>
      </c>
      <c r="O98" s="95"/>
      <c r="P98" s="20"/>
      <c r="Q98" s="96">
        <f t="shared" si="26"/>
        <v>0</v>
      </c>
      <c r="R98" s="95"/>
      <c r="S98" s="20"/>
      <c r="T98" s="96">
        <f t="shared" si="14"/>
        <v>0</v>
      </c>
      <c r="U98" s="221">
        <f t="shared" si="21"/>
        <v>0</v>
      </c>
      <c r="W98" s="134" t="s">
        <v>50</v>
      </c>
      <c r="X98" s="118">
        <f t="shared" si="15"/>
        <v>0</v>
      </c>
      <c r="Y98" s="119">
        <f t="shared" si="16"/>
        <v>0</v>
      </c>
      <c r="Z98" s="119">
        <f t="shared" si="17"/>
        <v>0</v>
      </c>
      <c r="AA98" s="119">
        <f t="shared" si="18"/>
        <v>0</v>
      </c>
      <c r="AB98" s="119">
        <f t="shared" si="19"/>
        <v>0</v>
      </c>
      <c r="AC98" s="124">
        <f t="shared" si="20"/>
        <v>0</v>
      </c>
    </row>
    <row r="99" spans="1:29" ht="15.75" customHeight="1">
      <c r="A99" s="254">
        <v>42746</v>
      </c>
      <c r="B99" s="132" t="s">
        <v>42</v>
      </c>
      <c r="C99" s="92"/>
      <c r="D99" s="148"/>
      <c r="E99" s="94">
        <f t="shared" si="22"/>
        <v>0</v>
      </c>
      <c r="F99" s="92"/>
      <c r="G99" s="93"/>
      <c r="H99" s="94">
        <f t="shared" si="23"/>
        <v>0</v>
      </c>
      <c r="I99" s="92"/>
      <c r="J99" s="93"/>
      <c r="K99" s="94">
        <f t="shared" si="24"/>
        <v>0</v>
      </c>
      <c r="L99" s="92"/>
      <c r="M99" s="93"/>
      <c r="N99" s="94">
        <f t="shared" si="25"/>
        <v>0</v>
      </c>
      <c r="O99" s="92"/>
      <c r="P99" s="148"/>
      <c r="Q99" s="94">
        <f t="shared" si="26"/>
        <v>0</v>
      </c>
      <c r="R99" s="92"/>
      <c r="S99" s="93"/>
      <c r="T99" s="94">
        <f t="shared" si="14"/>
        <v>0</v>
      </c>
      <c r="U99" s="220">
        <f t="shared" si="21"/>
        <v>0</v>
      </c>
      <c r="W99" s="132" t="s">
        <v>42</v>
      </c>
      <c r="X99" s="110">
        <f t="shared" si="15"/>
        <v>0</v>
      </c>
      <c r="Y99" s="111">
        <f t="shared" si="16"/>
        <v>0</v>
      </c>
      <c r="Z99" s="111">
        <f t="shared" si="17"/>
        <v>0</v>
      </c>
      <c r="AA99" s="111">
        <f t="shared" si="18"/>
        <v>0</v>
      </c>
      <c r="AB99" s="111">
        <f t="shared" si="19"/>
        <v>0</v>
      </c>
      <c r="AC99" s="123">
        <f t="shared" si="20"/>
        <v>0</v>
      </c>
    </row>
    <row r="100" spans="1:29" ht="15.75">
      <c r="A100" s="255"/>
      <c r="B100" s="133" t="s">
        <v>43</v>
      </c>
      <c r="C100" s="95"/>
      <c r="D100" s="131"/>
      <c r="E100" s="96">
        <f t="shared" si="22"/>
        <v>0</v>
      </c>
      <c r="F100" s="95"/>
      <c r="G100" s="20"/>
      <c r="H100" s="96">
        <f t="shared" si="23"/>
        <v>0</v>
      </c>
      <c r="I100" s="95"/>
      <c r="J100" s="20"/>
      <c r="K100" s="96">
        <f t="shared" si="24"/>
        <v>0</v>
      </c>
      <c r="L100" s="95"/>
      <c r="M100" s="20"/>
      <c r="N100" s="96">
        <f t="shared" si="25"/>
        <v>0</v>
      </c>
      <c r="O100" s="95"/>
      <c r="P100" s="131"/>
      <c r="Q100" s="96">
        <f t="shared" si="26"/>
        <v>0</v>
      </c>
      <c r="R100" s="95"/>
      <c r="S100" s="20"/>
      <c r="T100" s="96">
        <f t="shared" si="14"/>
        <v>0</v>
      </c>
      <c r="U100" s="221">
        <f t="shared" si="21"/>
        <v>0</v>
      </c>
      <c r="W100" s="133" t="s">
        <v>43</v>
      </c>
      <c r="X100" s="114">
        <f t="shared" si="15"/>
        <v>0</v>
      </c>
      <c r="Y100" s="115">
        <f t="shared" si="16"/>
        <v>0</v>
      </c>
      <c r="Z100" s="115">
        <f t="shared" si="17"/>
        <v>0</v>
      </c>
      <c r="AA100" s="115">
        <f t="shared" si="18"/>
        <v>0</v>
      </c>
      <c r="AB100" s="115">
        <f t="shared" si="19"/>
        <v>0</v>
      </c>
      <c r="AC100" s="121">
        <f t="shared" si="20"/>
        <v>0</v>
      </c>
    </row>
    <row r="101" spans="1:29" ht="15.75">
      <c r="A101" s="255"/>
      <c r="B101" s="104" t="s">
        <v>44</v>
      </c>
      <c r="C101" s="95"/>
      <c r="D101" s="20"/>
      <c r="E101" s="96">
        <f t="shared" si="22"/>
        <v>0</v>
      </c>
      <c r="F101" s="95"/>
      <c r="G101" s="20"/>
      <c r="H101" s="96">
        <f t="shared" si="23"/>
        <v>0</v>
      </c>
      <c r="I101" s="95"/>
      <c r="J101" s="20"/>
      <c r="K101" s="96">
        <f t="shared" si="24"/>
        <v>0</v>
      </c>
      <c r="L101" s="95"/>
      <c r="M101" s="20"/>
      <c r="N101" s="96">
        <f t="shared" si="25"/>
        <v>0</v>
      </c>
      <c r="O101" s="95"/>
      <c r="P101" s="20"/>
      <c r="Q101" s="96">
        <f t="shared" si="26"/>
        <v>0</v>
      </c>
      <c r="R101" s="95"/>
      <c r="S101" s="20"/>
      <c r="T101" s="96">
        <f t="shared" si="14"/>
        <v>0</v>
      </c>
      <c r="U101" s="221">
        <f t="shared" si="21"/>
        <v>0</v>
      </c>
      <c r="W101" s="104" t="s">
        <v>44</v>
      </c>
      <c r="X101" s="114">
        <f t="shared" si="15"/>
        <v>0</v>
      </c>
      <c r="Y101" s="115">
        <f t="shared" si="16"/>
        <v>0</v>
      </c>
      <c r="Z101" s="115">
        <f t="shared" si="17"/>
        <v>0</v>
      </c>
      <c r="AA101" s="115">
        <f t="shared" si="18"/>
        <v>0</v>
      </c>
      <c r="AB101" s="115">
        <f t="shared" si="19"/>
        <v>0</v>
      </c>
      <c r="AC101" s="121">
        <f t="shared" si="20"/>
        <v>0</v>
      </c>
    </row>
    <row r="102" spans="1:29" ht="15.75">
      <c r="A102" s="255"/>
      <c r="B102" s="133" t="s">
        <v>45</v>
      </c>
      <c r="C102" s="95"/>
      <c r="D102" s="20"/>
      <c r="E102" s="96">
        <f t="shared" si="22"/>
        <v>0</v>
      </c>
      <c r="F102" s="95"/>
      <c r="G102" s="20"/>
      <c r="H102" s="96">
        <f t="shared" si="23"/>
        <v>0</v>
      </c>
      <c r="I102" s="95"/>
      <c r="J102" s="20"/>
      <c r="K102" s="96">
        <f t="shared" si="24"/>
        <v>0</v>
      </c>
      <c r="L102" s="95"/>
      <c r="M102" s="20"/>
      <c r="N102" s="96">
        <f t="shared" si="25"/>
        <v>0</v>
      </c>
      <c r="O102" s="95"/>
      <c r="P102" s="20"/>
      <c r="Q102" s="96">
        <f t="shared" si="26"/>
        <v>0</v>
      </c>
      <c r="R102" s="95"/>
      <c r="S102" s="20"/>
      <c r="T102" s="96">
        <f t="shared" si="14"/>
        <v>0</v>
      </c>
      <c r="U102" s="221">
        <f t="shared" si="21"/>
        <v>0</v>
      </c>
      <c r="W102" s="133" t="s">
        <v>45</v>
      </c>
      <c r="X102" s="114">
        <f t="shared" si="15"/>
        <v>0</v>
      </c>
      <c r="Y102" s="115">
        <f t="shared" si="16"/>
        <v>0</v>
      </c>
      <c r="Z102" s="115">
        <f t="shared" si="17"/>
        <v>0</v>
      </c>
      <c r="AA102" s="115">
        <f t="shared" si="18"/>
        <v>0</v>
      </c>
      <c r="AB102" s="115">
        <f t="shared" si="19"/>
        <v>0</v>
      </c>
      <c r="AC102" s="121">
        <f t="shared" si="20"/>
        <v>0</v>
      </c>
    </row>
    <row r="103" spans="1:29" ht="15.75">
      <c r="A103" s="255"/>
      <c r="B103" s="133" t="s">
        <v>46</v>
      </c>
      <c r="C103" s="95"/>
      <c r="D103" s="20"/>
      <c r="E103" s="96">
        <f t="shared" si="22"/>
        <v>0</v>
      </c>
      <c r="F103" s="95"/>
      <c r="G103" s="20"/>
      <c r="H103" s="96">
        <f t="shared" si="23"/>
        <v>0</v>
      </c>
      <c r="I103" s="95"/>
      <c r="J103" s="20"/>
      <c r="K103" s="96">
        <f t="shared" si="24"/>
        <v>0</v>
      </c>
      <c r="L103" s="95"/>
      <c r="M103" s="20"/>
      <c r="N103" s="96">
        <f t="shared" si="25"/>
        <v>0</v>
      </c>
      <c r="O103" s="95"/>
      <c r="P103" s="20"/>
      <c r="Q103" s="96">
        <f t="shared" si="26"/>
        <v>0</v>
      </c>
      <c r="R103" s="95"/>
      <c r="S103" s="20"/>
      <c r="T103" s="96">
        <f t="shared" si="14"/>
        <v>0</v>
      </c>
      <c r="U103" s="221">
        <f t="shared" si="21"/>
        <v>0</v>
      </c>
      <c r="W103" s="133" t="s">
        <v>46</v>
      </c>
      <c r="X103" s="114">
        <f t="shared" si="15"/>
        <v>0</v>
      </c>
      <c r="Y103" s="115">
        <f t="shared" si="16"/>
        <v>0</v>
      </c>
      <c r="Z103" s="115">
        <f t="shared" si="17"/>
        <v>0</v>
      </c>
      <c r="AA103" s="115">
        <f t="shared" si="18"/>
        <v>0</v>
      </c>
      <c r="AB103" s="115">
        <f t="shared" si="19"/>
        <v>0</v>
      </c>
      <c r="AC103" s="121">
        <f t="shared" si="20"/>
        <v>0</v>
      </c>
    </row>
    <row r="104" spans="1:29" ht="15.75">
      <c r="A104" s="255"/>
      <c r="B104" s="133" t="s">
        <v>47</v>
      </c>
      <c r="C104" s="95"/>
      <c r="D104" s="20"/>
      <c r="E104" s="96"/>
      <c r="F104" s="95"/>
      <c r="G104" s="20"/>
      <c r="H104" s="96"/>
      <c r="I104" s="95"/>
      <c r="J104" s="20"/>
      <c r="K104" s="96"/>
      <c r="L104" s="95"/>
      <c r="M104" s="20"/>
      <c r="N104" s="96"/>
      <c r="O104" s="95"/>
      <c r="P104" s="20"/>
      <c r="Q104" s="96"/>
      <c r="R104" s="95"/>
      <c r="S104" s="20"/>
      <c r="T104" s="96">
        <f t="shared" si="14"/>
        <v>0</v>
      </c>
      <c r="U104" s="221">
        <f t="shared" si="21"/>
        <v>0</v>
      </c>
      <c r="W104" s="133" t="s">
        <v>47</v>
      </c>
      <c r="X104" s="114">
        <f t="shared" si="15"/>
        <v>0</v>
      </c>
      <c r="Y104" s="115">
        <f t="shared" si="16"/>
        <v>0</v>
      </c>
      <c r="Z104" s="115">
        <f t="shared" si="17"/>
        <v>0</v>
      </c>
      <c r="AA104" s="115">
        <f t="shared" si="18"/>
        <v>0</v>
      </c>
      <c r="AB104" s="115">
        <f t="shared" si="19"/>
        <v>0</v>
      </c>
      <c r="AC104" s="121">
        <f t="shared" si="20"/>
        <v>0</v>
      </c>
    </row>
    <row r="105" spans="1:29" ht="15.75">
      <c r="A105" s="255"/>
      <c r="B105" s="133" t="s">
        <v>48</v>
      </c>
      <c r="C105" s="95"/>
      <c r="D105" s="20"/>
      <c r="E105" s="96"/>
      <c r="F105" s="95"/>
      <c r="G105" s="20"/>
      <c r="H105" s="96"/>
      <c r="I105" s="95"/>
      <c r="J105" s="20"/>
      <c r="K105" s="96"/>
      <c r="L105" s="95"/>
      <c r="M105" s="20"/>
      <c r="N105" s="96"/>
      <c r="O105" s="95"/>
      <c r="P105" s="20"/>
      <c r="Q105" s="96"/>
      <c r="R105" s="95"/>
      <c r="S105" s="20"/>
      <c r="T105" s="96">
        <f t="shared" si="14"/>
        <v>0</v>
      </c>
      <c r="U105" s="221">
        <f t="shared" si="21"/>
        <v>0</v>
      </c>
      <c r="W105" s="133" t="s">
        <v>48</v>
      </c>
      <c r="X105" s="114">
        <f t="shared" si="15"/>
        <v>0</v>
      </c>
      <c r="Y105" s="115">
        <f t="shared" si="16"/>
        <v>0</v>
      </c>
      <c r="Z105" s="115">
        <f t="shared" si="17"/>
        <v>0</v>
      </c>
      <c r="AA105" s="115">
        <f t="shared" si="18"/>
        <v>0</v>
      </c>
      <c r="AB105" s="115">
        <f t="shared" si="19"/>
        <v>0</v>
      </c>
      <c r="AC105" s="121">
        <f t="shared" si="20"/>
        <v>0</v>
      </c>
    </row>
    <row r="106" spans="1:29" ht="15.75">
      <c r="A106" s="255"/>
      <c r="B106" s="133" t="s">
        <v>49</v>
      </c>
      <c r="C106" s="95"/>
      <c r="D106" s="20"/>
      <c r="E106" s="96">
        <f t="shared" si="22"/>
        <v>0</v>
      </c>
      <c r="F106" s="95"/>
      <c r="G106" s="20"/>
      <c r="H106" s="96">
        <f t="shared" si="23"/>
        <v>0</v>
      </c>
      <c r="I106" s="95"/>
      <c r="J106" s="20"/>
      <c r="K106" s="96">
        <f t="shared" si="24"/>
        <v>0</v>
      </c>
      <c r="L106" s="95"/>
      <c r="M106" s="20"/>
      <c r="N106" s="96">
        <f t="shared" si="25"/>
        <v>0</v>
      </c>
      <c r="O106" s="95"/>
      <c r="P106" s="20"/>
      <c r="Q106" s="96">
        <f t="shared" si="26"/>
        <v>0</v>
      </c>
      <c r="R106" s="95"/>
      <c r="S106" s="20"/>
      <c r="T106" s="96">
        <f t="shared" si="14"/>
        <v>0</v>
      </c>
      <c r="U106" s="221">
        <f t="shared" si="21"/>
        <v>0</v>
      </c>
      <c r="W106" s="133" t="s">
        <v>49</v>
      </c>
      <c r="X106" s="114">
        <f t="shared" si="15"/>
        <v>0</v>
      </c>
      <c r="Y106" s="115">
        <f t="shared" si="16"/>
        <v>0</v>
      </c>
      <c r="Z106" s="115">
        <f t="shared" si="17"/>
        <v>0</v>
      </c>
      <c r="AA106" s="115">
        <f t="shared" si="18"/>
        <v>0</v>
      </c>
      <c r="AB106" s="115">
        <f t="shared" si="19"/>
        <v>0</v>
      </c>
      <c r="AC106" s="121">
        <f t="shared" si="20"/>
        <v>0</v>
      </c>
    </row>
    <row r="107" spans="1:29" ht="15.75">
      <c r="A107" s="256"/>
      <c r="B107" s="134" t="s">
        <v>50</v>
      </c>
      <c r="C107" s="97"/>
      <c r="D107" s="98"/>
      <c r="E107" s="99">
        <f t="shared" si="22"/>
        <v>0</v>
      </c>
      <c r="F107" s="97"/>
      <c r="G107" s="98"/>
      <c r="H107" s="99">
        <f t="shared" si="23"/>
        <v>0</v>
      </c>
      <c r="I107" s="97"/>
      <c r="J107" s="98"/>
      <c r="K107" s="99">
        <f t="shared" si="24"/>
        <v>0</v>
      </c>
      <c r="L107" s="97"/>
      <c r="M107" s="98"/>
      <c r="N107" s="99">
        <f t="shared" si="25"/>
        <v>0</v>
      </c>
      <c r="O107" s="97"/>
      <c r="P107" s="98"/>
      <c r="Q107" s="99">
        <f t="shared" si="26"/>
        <v>0</v>
      </c>
      <c r="R107" s="97"/>
      <c r="S107" s="98"/>
      <c r="T107" s="99">
        <f t="shared" si="14"/>
        <v>0</v>
      </c>
      <c r="U107" s="222">
        <f t="shared" si="21"/>
        <v>0</v>
      </c>
      <c r="W107" s="134" t="s">
        <v>50</v>
      </c>
      <c r="X107" s="118">
        <f t="shared" si="15"/>
        <v>0</v>
      </c>
      <c r="Y107" s="119">
        <f t="shared" si="16"/>
        <v>0</v>
      </c>
      <c r="Z107" s="119">
        <f t="shared" si="17"/>
        <v>0</v>
      </c>
      <c r="AA107" s="119">
        <f t="shared" si="18"/>
        <v>0</v>
      </c>
      <c r="AB107" s="119">
        <f t="shared" si="19"/>
        <v>0</v>
      </c>
      <c r="AC107" s="124">
        <f t="shared" si="20"/>
        <v>0</v>
      </c>
    </row>
    <row r="108" spans="1:29" ht="15.75" customHeight="1">
      <c r="A108" s="254">
        <v>42747</v>
      </c>
      <c r="B108" s="133" t="s">
        <v>42</v>
      </c>
      <c r="C108" s="95"/>
      <c r="D108" s="20"/>
      <c r="E108" s="96"/>
      <c r="F108" s="95"/>
      <c r="G108" s="20"/>
      <c r="H108" s="96"/>
      <c r="I108" s="95"/>
      <c r="J108" s="20"/>
      <c r="K108" s="96"/>
      <c r="L108" s="95"/>
      <c r="M108" s="20"/>
      <c r="N108" s="96"/>
      <c r="O108" s="95"/>
      <c r="P108" s="20"/>
      <c r="Q108" s="96"/>
      <c r="R108" s="95"/>
      <c r="S108" s="131"/>
      <c r="T108" s="96">
        <f t="shared" si="14"/>
        <v>0</v>
      </c>
      <c r="U108" s="221">
        <f t="shared" si="21"/>
        <v>0</v>
      </c>
      <c r="W108" s="132" t="s">
        <v>42</v>
      </c>
      <c r="X108" s="110">
        <f t="shared" si="15"/>
        <v>0</v>
      </c>
      <c r="Y108" s="111">
        <f t="shared" si="16"/>
        <v>0</v>
      </c>
      <c r="Z108" s="111">
        <f t="shared" si="17"/>
        <v>0</v>
      </c>
      <c r="AA108" s="111">
        <f t="shared" si="18"/>
        <v>0</v>
      </c>
      <c r="AB108" s="111">
        <f t="shared" si="19"/>
        <v>0</v>
      </c>
      <c r="AC108" s="123">
        <f t="shared" si="20"/>
        <v>0</v>
      </c>
    </row>
    <row r="109" spans="1:29" ht="15.75">
      <c r="A109" s="255"/>
      <c r="B109" s="133" t="s">
        <v>43</v>
      </c>
      <c r="C109" s="95"/>
      <c r="D109" s="20"/>
      <c r="E109" s="96"/>
      <c r="F109" s="95"/>
      <c r="G109" s="20"/>
      <c r="H109" s="96"/>
      <c r="I109" s="95"/>
      <c r="J109" s="20"/>
      <c r="K109" s="96"/>
      <c r="L109" s="95"/>
      <c r="M109" s="20"/>
      <c r="N109" s="96"/>
      <c r="O109" s="95"/>
      <c r="P109" s="20"/>
      <c r="Q109" s="96"/>
      <c r="R109" s="95"/>
      <c r="S109" s="20"/>
      <c r="T109" s="96">
        <f t="shared" si="14"/>
        <v>0</v>
      </c>
      <c r="U109" s="221">
        <f t="shared" si="21"/>
        <v>0</v>
      </c>
      <c r="W109" s="133" t="s">
        <v>43</v>
      </c>
      <c r="X109" s="114">
        <f t="shared" si="15"/>
        <v>0</v>
      </c>
      <c r="Y109" s="115">
        <f t="shared" si="16"/>
        <v>0</v>
      </c>
      <c r="Z109" s="115">
        <f t="shared" si="17"/>
        <v>0</v>
      </c>
      <c r="AA109" s="115">
        <f t="shared" si="18"/>
        <v>0</v>
      </c>
      <c r="AB109" s="115">
        <f t="shared" si="19"/>
        <v>0</v>
      </c>
      <c r="AC109" s="121">
        <f t="shared" si="20"/>
        <v>0</v>
      </c>
    </row>
    <row r="110" spans="1:29" ht="15.75">
      <c r="A110" s="255"/>
      <c r="B110" s="104" t="s">
        <v>44</v>
      </c>
      <c r="C110" s="95"/>
      <c r="D110" s="20"/>
      <c r="E110" s="96"/>
      <c r="F110" s="95"/>
      <c r="G110" s="20"/>
      <c r="H110" s="96"/>
      <c r="I110" s="95"/>
      <c r="J110" s="20"/>
      <c r="K110" s="96"/>
      <c r="L110" s="95"/>
      <c r="M110" s="20"/>
      <c r="N110" s="96"/>
      <c r="O110" s="95"/>
      <c r="P110" s="20"/>
      <c r="Q110" s="96"/>
      <c r="R110" s="95"/>
      <c r="S110" s="20"/>
      <c r="T110" s="96">
        <f t="shared" si="14"/>
        <v>0</v>
      </c>
      <c r="U110" s="221">
        <f t="shared" si="21"/>
        <v>0</v>
      </c>
      <c r="W110" s="104" t="s">
        <v>44</v>
      </c>
      <c r="X110" s="114">
        <f t="shared" si="15"/>
        <v>0</v>
      </c>
      <c r="Y110" s="115">
        <f t="shared" si="16"/>
        <v>0</v>
      </c>
      <c r="Z110" s="115">
        <f t="shared" si="17"/>
        <v>0</v>
      </c>
      <c r="AA110" s="115">
        <f t="shared" si="18"/>
        <v>0</v>
      </c>
      <c r="AB110" s="115">
        <f t="shared" si="19"/>
        <v>0</v>
      </c>
      <c r="AC110" s="121">
        <f t="shared" si="20"/>
        <v>0</v>
      </c>
    </row>
    <row r="111" spans="1:29" ht="15.75">
      <c r="A111" s="255"/>
      <c r="B111" s="133" t="s">
        <v>45</v>
      </c>
      <c r="C111" s="95"/>
      <c r="D111" s="20"/>
      <c r="E111" s="96"/>
      <c r="F111" s="95"/>
      <c r="G111" s="20"/>
      <c r="H111" s="96"/>
      <c r="I111" s="95"/>
      <c r="J111" s="20"/>
      <c r="K111" s="96"/>
      <c r="L111" s="95"/>
      <c r="M111" s="20"/>
      <c r="N111" s="96"/>
      <c r="O111" s="95"/>
      <c r="P111" s="20"/>
      <c r="Q111" s="96"/>
      <c r="R111" s="95"/>
      <c r="S111" s="20"/>
      <c r="T111" s="96">
        <f t="shared" si="14"/>
        <v>0</v>
      </c>
      <c r="U111" s="221">
        <f t="shared" si="21"/>
        <v>0</v>
      </c>
      <c r="W111" s="133" t="s">
        <v>45</v>
      </c>
      <c r="X111" s="114">
        <f t="shared" si="15"/>
        <v>0</v>
      </c>
      <c r="Y111" s="115">
        <f t="shared" si="16"/>
        <v>0</v>
      </c>
      <c r="Z111" s="115">
        <f t="shared" si="17"/>
        <v>0</v>
      </c>
      <c r="AA111" s="115">
        <f t="shared" si="18"/>
        <v>0</v>
      </c>
      <c r="AB111" s="115">
        <f t="shared" si="19"/>
        <v>0</v>
      </c>
      <c r="AC111" s="121">
        <f t="shared" si="20"/>
        <v>0</v>
      </c>
    </row>
    <row r="112" spans="1:29" ht="15.75">
      <c r="A112" s="255"/>
      <c r="B112" s="133" t="s">
        <v>46</v>
      </c>
      <c r="C112" s="95"/>
      <c r="D112" s="20"/>
      <c r="E112" s="96"/>
      <c r="F112" s="95"/>
      <c r="G112" s="20"/>
      <c r="H112" s="96"/>
      <c r="I112" s="95"/>
      <c r="J112" s="20"/>
      <c r="K112" s="96"/>
      <c r="L112" s="95"/>
      <c r="M112" s="20"/>
      <c r="N112" s="96"/>
      <c r="O112" s="95"/>
      <c r="P112" s="20"/>
      <c r="Q112" s="96"/>
      <c r="R112" s="95"/>
      <c r="S112" s="20"/>
      <c r="T112" s="96">
        <f t="shared" si="14"/>
        <v>0</v>
      </c>
      <c r="U112" s="221">
        <f t="shared" si="21"/>
        <v>0</v>
      </c>
      <c r="W112" s="133" t="s">
        <v>46</v>
      </c>
      <c r="X112" s="114">
        <f t="shared" si="15"/>
        <v>0</v>
      </c>
      <c r="Y112" s="115">
        <f t="shared" si="16"/>
        <v>0</v>
      </c>
      <c r="Z112" s="115">
        <f t="shared" si="17"/>
        <v>0</v>
      </c>
      <c r="AA112" s="115">
        <f t="shared" si="18"/>
        <v>0</v>
      </c>
      <c r="AB112" s="115">
        <f t="shared" si="19"/>
        <v>0</v>
      </c>
      <c r="AC112" s="121">
        <f t="shared" si="20"/>
        <v>0</v>
      </c>
    </row>
    <row r="113" spans="1:29" ht="15.75">
      <c r="A113" s="255"/>
      <c r="B113" s="133" t="s">
        <v>47</v>
      </c>
      <c r="C113" s="95"/>
      <c r="D113" s="20"/>
      <c r="E113" s="96"/>
      <c r="F113" s="95"/>
      <c r="G113" s="20"/>
      <c r="H113" s="96"/>
      <c r="I113" s="95"/>
      <c r="J113" s="20"/>
      <c r="K113" s="96"/>
      <c r="L113" s="95"/>
      <c r="M113" s="20"/>
      <c r="N113" s="96"/>
      <c r="O113" s="95"/>
      <c r="P113" s="20"/>
      <c r="Q113" s="96"/>
      <c r="R113" s="95"/>
      <c r="S113" s="20"/>
      <c r="T113" s="96">
        <f t="shared" si="14"/>
        <v>0</v>
      </c>
      <c r="U113" s="221">
        <f t="shared" si="21"/>
        <v>0</v>
      </c>
      <c r="W113" s="133" t="s">
        <v>47</v>
      </c>
      <c r="X113" s="114">
        <f t="shared" si="15"/>
        <v>0</v>
      </c>
      <c r="Y113" s="115">
        <f t="shared" si="16"/>
        <v>0</v>
      </c>
      <c r="Z113" s="115">
        <f t="shared" si="17"/>
        <v>0</v>
      </c>
      <c r="AA113" s="115">
        <f t="shared" si="18"/>
        <v>0</v>
      </c>
      <c r="AB113" s="115">
        <f t="shared" si="19"/>
        <v>0</v>
      </c>
      <c r="AC113" s="121">
        <f t="shared" si="20"/>
        <v>0</v>
      </c>
    </row>
    <row r="114" spans="1:29" ht="15.75">
      <c r="A114" s="255"/>
      <c r="B114" s="133" t="s">
        <v>48</v>
      </c>
      <c r="C114" s="95"/>
      <c r="D114" s="20"/>
      <c r="E114" s="96"/>
      <c r="F114" s="95"/>
      <c r="G114" s="20"/>
      <c r="H114" s="96"/>
      <c r="I114" s="95"/>
      <c r="J114" s="20"/>
      <c r="K114" s="96"/>
      <c r="L114" s="95"/>
      <c r="M114" s="20"/>
      <c r="N114" s="96"/>
      <c r="O114" s="95"/>
      <c r="P114" s="20"/>
      <c r="Q114" s="96"/>
      <c r="R114" s="95"/>
      <c r="S114" s="20"/>
      <c r="T114" s="96">
        <f t="shared" si="14"/>
        <v>0</v>
      </c>
      <c r="U114" s="221">
        <f t="shared" si="21"/>
        <v>0</v>
      </c>
      <c r="W114" s="133" t="s">
        <v>48</v>
      </c>
      <c r="X114" s="114">
        <f t="shared" si="15"/>
        <v>0</v>
      </c>
      <c r="Y114" s="115">
        <f t="shared" si="16"/>
        <v>0</v>
      </c>
      <c r="Z114" s="115">
        <f t="shared" si="17"/>
        <v>0</v>
      </c>
      <c r="AA114" s="115">
        <f t="shared" si="18"/>
        <v>0</v>
      </c>
      <c r="AB114" s="115">
        <f t="shared" si="19"/>
        <v>0</v>
      </c>
      <c r="AC114" s="121">
        <f t="shared" si="20"/>
        <v>0</v>
      </c>
    </row>
    <row r="115" spans="1:29" ht="15.75">
      <c r="A115" s="255"/>
      <c r="B115" s="133" t="s">
        <v>49</v>
      </c>
      <c r="C115" s="95"/>
      <c r="D115" s="20"/>
      <c r="E115" s="96"/>
      <c r="F115" s="95"/>
      <c r="G115" s="20"/>
      <c r="H115" s="96"/>
      <c r="I115" s="95"/>
      <c r="J115" s="20"/>
      <c r="K115" s="96"/>
      <c r="L115" s="95"/>
      <c r="M115" s="20"/>
      <c r="N115" s="96"/>
      <c r="O115" s="95"/>
      <c r="P115" s="20"/>
      <c r="Q115" s="96"/>
      <c r="R115" s="95"/>
      <c r="S115" s="20"/>
      <c r="T115" s="96">
        <f t="shared" si="14"/>
        <v>0</v>
      </c>
      <c r="U115" s="221">
        <f t="shared" si="21"/>
        <v>0</v>
      </c>
      <c r="W115" s="133" t="s">
        <v>49</v>
      </c>
      <c r="X115" s="114">
        <f t="shared" si="15"/>
        <v>0</v>
      </c>
      <c r="Y115" s="115">
        <f t="shared" si="16"/>
        <v>0</v>
      </c>
      <c r="Z115" s="115">
        <f t="shared" si="17"/>
        <v>0</v>
      </c>
      <c r="AA115" s="115">
        <f t="shared" si="18"/>
        <v>0</v>
      </c>
      <c r="AB115" s="115">
        <f t="shared" si="19"/>
        <v>0</v>
      </c>
      <c r="AC115" s="121">
        <f t="shared" si="20"/>
        <v>0</v>
      </c>
    </row>
    <row r="116" spans="1:29" ht="15.75">
      <c r="A116" s="256"/>
      <c r="B116" s="133" t="s">
        <v>50</v>
      </c>
      <c r="C116" s="95"/>
      <c r="D116" s="20"/>
      <c r="E116" s="96"/>
      <c r="F116" s="95"/>
      <c r="G116" s="20"/>
      <c r="H116" s="96"/>
      <c r="I116" s="95"/>
      <c r="J116" s="20"/>
      <c r="K116" s="96"/>
      <c r="L116" s="95"/>
      <c r="M116" s="20"/>
      <c r="N116" s="96"/>
      <c r="O116" s="95"/>
      <c r="P116" s="20"/>
      <c r="Q116" s="96"/>
      <c r="R116" s="95"/>
      <c r="S116" s="20"/>
      <c r="T116" s="96">
        <f t="shared" si="14"/>
        <v>0</v>
      </c>
      <c r="U116" s="221">
        <f t="shared" si="21"/>
        <v>0</v>
      </c>
      <c r="W116" s="134" t="s">
        <v>50</v>
      </c>
      <c r="X116" s="118">
        <f t="shared" si="15"/>
        <v>0</v>
      </c>
      <c r="Y116" s="119">
        <f t="shared" si="16"/>
        <v>0</v>
      </c>
      <c r="Z116" s="119">
        <f t="shared" si="17"/>
        <v>0</v>
      </c>
      <c r="AA116" s="119">
        <f t="shared" si="18"/>
        <v>0</v>
      </c>
      <c r="AB116" s="119">
        <f t="shared" si="19"/>
        <v>0</v>
      </c>
      <c r="AC116" s="124">
        <f t="shared" si="20"/>
        <v>0</v>
      </c>
    </row>
    <row r="117" spans="1:29" ht="15.75" customHeight="1">
      <c r="A117" s="254">
        <v>42748</v>
      </c>
      <c r="B117" s="132" t="s">
        <v>42</v>
      </c>
      <c r="C117" s="92"/>
      <c r="D117" s="93"/>
      <c r="E117" s="94"/>
      <c r="F117" s="92"/>
      <c r="G117" s="93"/>
      <c r="H117" s="94"/>
      <c r="I117" s="92"/>
      <c r="J117" s="93"/>
      <c r="K117" s="94"/>
      <c r="L117" s="92"/>
      <c r="M117" s="93"/>
      <c r="N117" s="94"/>
      <c r="O117" s="92"/>
      <c r="P117" s="93"/>
      <c r="Q117" s="94"/>
      <c r="R117" s="92"/>
      <c r="S117" s="93"/>
      <c r="T117" s="94">
        <f t="shared" si="14"/>
        <v>0</v>
      </c>
      <c r="U117" s="220">
        <f t="shared" si="21"/>
        <v>0</v>
      </c>
      <c r="W117" s="132" t="s">
        <v>42</v>
      </c>
      <c r="X117" s="110">
        <f t="shared" si="15"/>
        <v>0</v>
      </c>
      <c r="Y117" s="111">
        <f t="shared" si="16"/>
        <v>0</v>
      </c>
      <c r="Z117" s="111">
        <f t="shared" si="17"/>
        <v>0</v>
      </c>
      <c r="AA117" s="111">
        <f t="shared" si="18"/>
        <v>0</v>
      </c>
      <c r="AB117" s="111">
        <f t="shared" si="19"/>
        <v>0</v>
      </c>
      <c r="AC117" s="123">
        <f t="shared" si="20"/>
        <v>0</v>
      </c>
    </row>
    <row r="118" spans="1:29" ht="15.75">
      <c r="A118" s="255"/>
      <c r="B118" s="133" t="s">
        <v>43</v>
      </c>
      <c r="C118" s="95"/>
      <c r="D118" s="20"/>
      <c r="E118" s="96"/>
      <c r="F118" s="95"/>
      <c r="G118" s="20"/>
      <c r="H118" s="96"/>
      <c r="I118" s="95"/>
      <c r="J118" s="20"/>
      <c r="K118" s="96"/>
      <c r="L118" s="95"/>
      <c r="M118" s="20"/>
      <c r="N118" s="96"/>
      <c r="O118" s="95"/>
      <c r="P118" s="20"/>
      <c r="Q118" s="96"/>
      <c r="R118" s="95"/>
      <c r="S118" s="20"/>
      <c r="T118" s="96">
        <f t="shared" si="14"/>
        <v>0</v>
      </c>
      <c r="U118" s="221">
        <f t="shared" si="21"/>
        <v>0</v>
      </c>
      <c r="W118" s="133" t="s">
        <v>43</v>
      </c>
      <c r="X118" s="114">
        <f t="shared" si="15"/>
        <v>0</v>
      </c>
      <c r="Y118" s="115">
        <f t="shared" si="16"/>
        <v>0</v>
      </c>
      <c r="Z118" s="115">
        <f t="shared" si="17"/>
        <v>0</v>
      </c>
      <c r="AA118" s="115">
        <f t="shared" si="18"/>
        <v>0</v>
      </c>
      <c r="AB118" s="115">
        <f t="shared" si="19"/>
        <v>0</v>
      </c>
      <c r="AC118" s="121">
        <f t="shared" si="20"/>
        <v>0</v>
      </c>
    </row>
    <row r="119" spans="1:29" ht="15.75">
      <c r="A119" s="255"/>
      <c r="B119" s="104" t="s">
        <v>44</v>
      </c>
      <c r="C119" s="95"/>
      <c r="D119" s="20"/>
      <c r="E119" s="96"/>
      <c r="F119" s="95"/>
      <c r="G119" s="20"/>
      <c r="H119" s="96"/>
      <c r="I119" s="95"/>
      <c r="J119" s="20"/>
      <c r="K119" s="96"/>
      <c r="L119" s="95"/>
      <c r="M119" s="20"/>
      <c r="N119" s="96"/>
      <c r="O119" s="95"/>
      <c r="P119" s="20"/>
      <c r="Q119" s="96"/>
      <c r="R119" s="95"/>
      <c r="S119" s="20"/>
      <c r="T119" s="96">
        <f t="shared" si="14"/>
        <v>0</v>
      </c>
      <c r="U119" s="221">
        <f t="shared" si="21"/>
        <v>0</v>
      </c>
      <c r="W119" s="104" t="s">
        <v>44</v>
      </c>
      <c r="X119" s="114">
        <f t="shared" si="15"/>
        <v>0</v>
      </c>
      <c r="Y119" s="115">
        <f t="shared" si="16"/>
        <v>0</v>
      </c>
      <c r="Z119" s="115">
        <f t="shared" si="17"/>
        <v>0</v>
      </c>
      <c r="AA119" s="115">
        <f t="shared" si="18"/>
        <v>0</v>
      </c>
      <c r="AB119" s="115">
        <f t="shared" si="19"/>
        <v>0</v>
      </c>
      <c r="AC119" s="121">
        <f t="shared" si="20"/>
        <v>0</v>
      </c>
    </row>
    <row r="120" spans="1:29" ht="15.75">
      <c r="A120" s="255"/>
      <c r="B120" s="133" t="s">
        <v>45</v>
      </c>
      <c r="C120" s="95"/>
      <c r="D120" s="20"/>
      <c r="E120" s="96"/>
      <c r="F120" s="95"/>
      <c r="G120" s="20"/>
      <c r="H120" s="96"/>
      <c r="I120" s="95"/>
      <c r="J120" s="20"/>
      <c r="K120" s="96"/>
      <c r="L120" s="95"/>
      <c r="M120" s="20"/>
      <c r="N120" s="96"/>
      <c r="O120" s="95"/>
      <c r="P120" s="20"/>
      <c r="Q120" s="96"/>
      <c r="R120" s="95"/>
      <c r="S120" s="20"/>
      <c r="T120" s="96">
        <f t="shared" si="14"/>
        <v>0</v>
      </c>
      <c r="U120" s="221">
        <f t="shared" si="21"/>
        <v>0</v>
      </c>
      <c r="W120" s="133" t="s">
        <v>45</v>
      </c>
      <c r="X120" s="114">
        <f t="shared" si="15"/>
        <v>0</v>
      </c>
      <c r="Y120" s="115">
        <f t="shared" si="16"/>
        <v>0</v>
      </c>
      <c r="Z120" s="115">
        <f t="shared" si="17"/>
        <v>0</v>
      </c>
      <c r="AA120" s="115">
        <f t="shared" si="18"/>
        <v>0</v>
      </c>
      <c r="AB120" s="115">
        <f t="shared" si="19"/>
        <v>0</v>
      </c>
      <c r="AC120" s="121">
        <f t="shared" si="20"/>
        <v>0</v>
      </c>
    </row>
    <row r="121" spans="1:29" ht="15.75">
      <c r="A121" s="255"/>
      <c r="B121" s="133" t="s">
        <v>46</v>
      </c>
      <c r="C121" s="95"/>
      <c r="D121" s="20"/>
      <c r="E121" s="96"/>
      <c r="F121" s="95"/>
      <c r="G121" s="20"/>
      <c r="H121" s="96"/>
      <c r="I121" s="95"/>
      <c r="J121" s="20"/>
      <c r="K121" s="96"/>
      <c r="L121" s="95"/>
      <c r="M121" s="20"/>
      <c r="N121" s="96"/>
      <c r="O121" s="95"/>
      <c r="P121" s="20"/>
      <c r="Q121" s="96"/>
      <c r="R121" s="95"/>
      <c r="S121" s="20"/>
      <c r="T121" s="96">
        <f t="shared" si="14"/>
        <v>0</v>
      </c>
      <c r="U121" s="221">
        <f t="shared" si="21"/>
        <v>0</v>
      </c>
      <c r="W121" s="133" t="s">
        <v>46</v>
      </c>
      <c r="X121" s="114">
        <f t="shared" si="15"/>
        <v>0</v>
      </c>
      <c r="Y121" s="115">
        <f t="shared" si="16"/>
        <v>0</v>
      </c>
      <c r="Z121" s="115">
        <f t="shared" si="17"/>
        <v>0</v>
      </c>
      <c r="AA121" s="115">
        <f t="shared" si="18"/>
        <v>0</v>
      </c>
      <c r="AB121" s="115">
        <f t="shared" si="19"/>
        <v>0</v>
      </c>
      <c r="AC121" s="121">
        <f t="shared" si="20"/>
        <v>0</v>
      </c>
    </row>
    <row r="122" spans="1:29" ht="15.75">
      <c r="A122" s="255"/>
      <c r="B122" s="133" t="s">
        <v>47</v>
      </c>
      <c r="C122" s="95"/>
      <c r="D122" s="20"/>
      <c r="E122" s="96">
        <f t="shared" si="22"/>
        <v>0</v>
      </c>
      <c r="F122" s="95"/>
      <c r="G122" s="20"/>
      <c r="H122" s="96">
        <f t="shared" si="23"/>
        <v>0</v>
      </c>
      <c r="I122" s="95"/>
      <c r="J122" s="20"/>
      <c r="K122" s="96">
        <f t="shared" si="24"/>
        <v>0</v>
      </c>
      <c r="L122" s="95"/>
      <c r="M122" s="20"/>
      <c r="N122" s="96">
        <f t="shared" si="25"/>
        <v>0</v>
      </c>
      <c r="O122" s="95"/>
      <c r="P122" s="20"/>
      <c r="Q122" s="96">
        <f t="shared" si="26"/>
        <v>0</v>
      </c>
      <c r="R122" s="95"/>
      <c r="S122" s="20"/>
      <c r="T122" s="96">
        <f t="shared" si="14"/>
        <v>0</v>
      </c>
      <c r="U122" s="221">
        <f t="shared" si="21"/>
        <v>0</v>
      </c>
      <c r="W122" s="133" t="s">
        <v>47</v>
      </c>
      <c r="X122" s="114">
        <f t="shared" si="15"/>
        <v>0</v>
      </c>
      <c r="Y122" s="115">
        <f t="shared" si="16"/>
        <v>0</v>
      </c>
      <c r="Z122" s="115">
        <f t="shared" si="17"/>
        <v>0</v>
      </c>
      <c r="AA122" s="115">
        <f t="shared" si="18"/>
        <v>0</v>
      </c>
      <c r="AB122" s="115">
        <f t="shared" si="19"/>
        <v>0</v>
      </c>
      <c r="AC122" s="121">
        <f t="shared" si="20"/>
        <v>0</v>
      </c>
    </row>
    <row r="123" spans="1:29" ht="15.75">
      <c r="A123" s="255"/>
      <c r="B123" s="133" t="s">
        <v>48</v>
      </c>
      <c r="C123" s="95"/>
      <c r="D123" s="20"/>
      <c r="E123" s="96">
        <f t="shared" si="22"/>
        <v>0</v>
      </c>
      <c r="F123" s="95"/>
      <c r="G123" s="20"/>
      <c r="H123" s="96">
        <f t="shared" si="23"/>
        <v>0</v>
      </c>
      <c r="I123" s="95"/>
      <c r="J123" s="20"/>
      <c r="K123" s="96">
        <f t="shared" si="24"/>
        <v>0</v>
      </c>
      <c r="L123" s="95"/>
      <c r="M123" s="20"/>
      <c r="N123" s="96">
        <f t="shared" si="25"/>
        <v>0</v>
      </c>
      <c r="O123" s="95"/>
      <c r="P123" s="20"/>
      <c r="Q123" s="96">
        <f t="shared" si="26"/>
        <v>0</v>
      </c>
      <c r="R123" s="95"/>
      <c r="S123" s="20"/>
      <c r="T123" s="96">
        <f t="shared" si="14"/>
        <v>0</v>
      </c>
      <c r="U123" s="221">
        <f t="shared" si="21"/>
        <v>0</v>
      </c>
      <c r="W123" s="133" t="s">
        <v>48</v>
      </c>
      <c r="X123" s="114">
        <f t="shared" si="15"/>
        <v>0</v>
      </c>
      <c r="Y123" s="115">
        <f t="shared" si="16"/>
        <v>0</v>
      </c>
      <c r="Z123" s="115">
        <f t="shared" si="17"/>
        <v>0</v>
      </c>
      <c r="AA123" s="115">
        <f t="shared" si="18"/>
        <v>0</v>
      </c>
      <c r="AB123" s="115">
        <f t="shared" si="19"/>
        <v>0</v>
      </c>
      <c r="AC123" s="121">
        <f t="shared" si="20"/>
        <v>0</v>
      </c>
    </row>
    <row r="124" spans="1:29" ht="15.75">
      <c r="A124" s="255"/>
      <c r="B124" s="133" t="s">
        <v>49</v>
      </c>
      <c r="C124" s="95"/>
      <c r="D124" s="20"/>
      <c r="E124" s="96">
        <f t="shared" si="22"/>
        <v>0</v>
      </c>
      <c r="F124" s="95"/>
      <c r="G124" s="20"/>
      <c r="H124" s="96">
        <f t="shared" si="23"/>
        <v>0</v>
      </c>
      <c r="I124" s="95"/>
      <c r="J124" s="20"/>
      <c r="K124" s="96">
        <f t="shared" si="24"/>
        <v>0</v>
      </c>
      <c r="L124" s="95"/>
      <c r="M124" s="20"/>
      <c r="N124" s="96">
        <f t="shared" si="25"/>
        <v>0</v>
      </c>
      <c r="O124" s="95"/>
      <c r="P124" s="20"/>
      <c r="Q124" s="96">
        <f t="shared" si="26"/>
        <v>0</v>
      </c>
      <c r="R124" s="95"/>
      <c r="S124" s="20"/>
      <c r="T124" s="96">
        <f t="shared" si="14"/>
        <v>0</v>
      </c>
      <c r="U124" s="221">
        <f t="shared" si="21"/>
        <v>0</v>
      </c>
      <c r="W124" s="133" t="s">
        <v>49</v>
      </c>
      <c r="X124" s="114">
        <f t="shared" si="15"/>
        <v>0</v>
      </c>
      <c r="Y124" s="115">
        <f t="shared" si="16"/>
        <v>0</v>
      </c>
      <c r="Z124" s="115">
        <f t="shared" si="17"/>
        <v>0</v>
      </c>
      <c r="AA124" s="115">
        <f t="shared" si="18"/>
        <v>0</v>
      </c>
      <c r="AB124" s="115">
        <f t="shared" si="19"/>
        <v>0</v>
      </c>
      <c r="AC124" s="121">
        <f t="shared" si="20"/>
        <v>0</v>
      </c>
    </row>
    <row r="125" spans="1:29" ht="15.75">
      <c r="A125" s="256"/>
      <c r="B125" s="134" t="s">
        <v>50</v>
      </c>
      <c r="C125" s="97"/>
      <c r="D125" s="98"/>
      <c r="E125" s="99">
        <f t="shared" si="22"/>
        <v>0</v>
      </c>
      <c r="F125" s="97"/>
      <c r="G125" s="98"/>
      <c r="H125" s="99">
        <f t="shared" si="23"/>
        <v>0</v>
      </c>
      <c r="I125" s="97"/>
      <c r="J125" s="98"/>
      <c r="K125" s="99">
        <f t="shared" si="24"/>
        <v>0</v>
      </c>
      <c r="L125" s="97"/>
      <c r="M125" s="98"/>
      <c r="N125" s="99">
        <f t="shared" si="25"/>
        <v>0</v>
      </c>
      <c r="O125" s="97"/>
      <c r="P125" s="98"/>
      <c r="Q125" s="99">
        <f t="shared" si="26"/>
        <v>0</v>
      </c>
      <c r="R125" s="97"/>
      <c r="S125" s="98"/>
      <c r="T125" s="99">
        <f t="shared" si="14"/>
        <v>0</v>
      </c>
      <c r="U125" s="222">
        <f t="shared" si="21"/>
        <v>0</v>
      </c>
      <c r="W125" s="134" t="s">
        <v>50</v>
      </c>
      <c r="X125" s="118">
        <f t="shared" si="15"/>
        <v>0</v>
      </c>
      <c r="Y125" s="119">
        <f t="shared" si="16"/>
        <v>0</v>
      </c>
      <c r="Z125" s="119">
        <f t="shared" si="17"/>
        <v>0</v>
      </c>
      <c r="AA125" s="119">
        <f t="shared" si="18"/>
        <v>0</v>
      </c>
      <c r="AB125" s="119">
        <f t="shared" si="19"/>
        <v>0</v>
      </c>
      <c r="AC125" s="124">
        <f t="shared" si="20"/>
        <v>0</v>
      </c>
    </row>
    <row r="126" spans="1:29" ht="15.75" customHeight="1">
      <c r="A126" s="254">
        <v>42749</v>
      </c>
      <c r="B126" s="133" t="s">
        <v>42</v>
      </c>
      <c r="C126" s="95"/>
      <c r="D126" s="20"/>
      <c r="E126" s="96">
        <f t="shared" si="22"/>
        <v>0</v>
      </c>
      <c r="F126" s="95"/>
      <c r="G126" s="20"/>
      <c r="H126" s="96">
        <f t="shared" si="23"/>
        <v>0</v>
      </c>
      <c r="I126" s="95"/>
      <c r="J126" s="20"/>
      <c r="K126" s="96">
        <f t="shared" si="24"/>
        <v>0</v>
      </c>
      <c r="L126" s="95"/>
      <c r="M126" s="20"/>
      <c r="N126" s="96">
        <f t="shared" si="25"/>
        <v>0</v>
      </c>
      <c r="O126" s="95"/>
      <c r="P126" s="20"/>
      <c r="Q126" s="96">
        <f t="shared" si="26"/>
        <v>0</v>
      </c>
      <c r="R126" s="95"/>
      <c r="S126" s="20"/>
      <c r="T126" s="96">
        <f t="shared" si="14"/>
        <v>0</v>
      </c>
      <c r="U126" s="221">
        <f t="shared" si="21"/>
        <v>0</v>
      </c>
      <c r="W126" s="132" t="s">
        <v>42</v>
      </c>
      <c r="X126" s="110">
        <f t="shared" si="15"/>
        <v>0</v>
      </c>
      <c r="Y126" s="111">
        <f t="shared" si="16"/>
        <v>0</v>
      </c>
      <c r="Z126" s="111">
        <f t="shared" si="17"/>
        <v>0</v>
      </c>
      <c r="AA126" s="111">
        <f t="shared" si="18"/>
        <v>0</v>
      </c>
      <c r="AB126" s="111">
        <f t="shared" si="19"/>
        <v>0</v>
      </c>
      <c r="AC126" s="123">
        <f t="shared" si="20"/>
        <v>0</v>
      </c>
    </row>
    <row r="127" spans="1:29" ht="15.75">
      <c r="A127" s="255"/>
      <c r="B127" s="133" t="s">
        <v>43</v>
      </c>
      <c r="C127" s="95"/>
      <c r="D127" s="20"/>
      <c r="E127" s="96">
        <f t="shared" si="22"/>
        <v>0</v>
      </c>
      <c r="F127" s="95"/>
      <c r="G127" s="20"/>
      <c r="H127" s="96">
        <f t="shared" si="23"/>
        <v>0</v>
      </c>
      <c r="I127" s="95"/>
      <c r="J127" s="20"/>
      <c r="K127" s="96">
        <f t="shared" si="24"/>
        <v>0</v>
      </c>
      <c r="L127" s="95"/>
      <c r="M127" s="20"/>
      <c r="N127" s="96">
        <f t="shared" si="25"/>
        <v>0</v>
      </c>
      <c r="O127" s="95"/>
      <c r="P127" s="20"/>
      <c r="Q127" s="96">
        <f t="shared" si="26"/>
        <v>0</v>
      </c>
      <c r="R127" s="95"/>
      <c r="S127" s="20"/>
      <c r="T127" s="96">
        <f t="shared" si="14"/>
        <v>0</v>
      </c>
      <c r="U127" s="221">
        <f t="shared" si="21"/>
        <v>0</v>
      </c>
      <c r="W127" s="133" t="s">
        <v>43</v>
      </c>
      <c r="X127" s="114">
        <f t="shared" si="15"/>
        <v>0</v>
      </c>
      <c r="Y127" s="115">
        <f t="shared" si="16"/>
        <v>0</v>
      </c>
      <c r="Z127" s="115">
        <f t="shared" si="17"/>
        <v>0</v>
      </c>
      <c r="AA127" s="115">
        <f t="shared" si="18"/>
        <v>0</v>
      </c>
      <c r="AB127" s="115">
        <f t="shared" si="19"/>
        <v>0</v>
      </c>
      <c r="AC127" s="121">
        <f t="shared" si="20"/>
        <v>0</v>
      </c>
    </row>
    <row r="128" spans="1:29" ht="15.75">
      <c r="A128" s="255"/>
      <c r="B128" s="104" t="s">
        <v>44</v>
      </c>
      <c r="C128" s="95"/>
      <c r="D128" s="20"/>
      <c r="E128" s="96">
        <f t="shared" si="22"/>
        <v>0</v>
      </c>
      <c r="F128" s="95"/>
      <c r="G128" s="20"/>
      <c r="H128" s="96">
        <f t="shared" si="23"/>
        <v>0</v>
      </c>
      <c r="I128" s="95"/>
      <c r="J128" s="20"/>
      <c r="K128" s="96">
        <f t="shared" si="24"/>
        <v>0</v>
      </c>
      <c r="L128" s="95"/>
      <c r="M128" s="20"/>
      <c r="N128" s="96">
        <f t="shared" si="25"/>
        <v>0</v>
      </c>
      <c r="O128" s="95"/>
      <c r="P128" s="20"/>
      <c r="Q128" s="96">
        <f t="shared" si="26"/>
        <v>0</v>
      </c>
      <c r="R128" s="95"/>
      <c r="S128" s="20"/>
      <c r="T128" s="96">
        <f t="shared" si="14"/>
        <v>0</v>
      </c>
      <c r="U128" s="221">
        <f t="shared" si="21"/>
        <v>0</v>
      </c>
      <c r="W128" s="104" t="s">
        <v>44</v>
      </c>
      <c r="X128" s="114">
        <f t="shared" si="15"/>
        <v>0</v>
      </c>
      <c r="Y128" s="115">
        <f t="shared" si="16"/>
        <v>0</v>
      </c>
      <c r="Z128" s="115">
        <f t="shared" si="17"/>
        <v>0</v>
      </c>
      <c r="AA128" s="115">
        <f t="shared" si="18"/>
        <v>0</v>
      </c>
      <c r="AB128" s="115">
        <f t="shared" si="19"/>
        <v>0</v>
      </c>
      <c r="AC128" s="121">
        <f t="shared" si="20"/>
        <v>0</v>
      </c>
    </row>
    <row r="129" spans="1:29" ht="15.75">
      <c r="A129" s="255"/>
      <c r="B129" s="133" t="s">
        <v>45</v>
      </c>
      <c r="C129" s="95"/>
      <c r="D129" s="20"/>
      <c r="E129" s="96">
        <f t="shared" si="22"/>
        <v>0</v>
      </c>
      <c r="F129" s="95"/>
      <c r="G129" s="20"/>
      <c r="H129" s="96">
        <f t="shared" si="23"/>
        <v>0</v>
      </c>
      <c r="I129" s="95"/>
      <c r="J129" s="20"/>
      <c r="K129" s="96">
        <f t="shared" si="24"/>
        <v>0</v>
      </c>
      <c r="L129" s="95"/>
      <c r="M129" s="20"/>
      <c r="N129" s="96">
        <f t="shared" si="25"/>
        <v>0</v>
      </c>
      <c r="O129" s="95"/>
      <c r="P129" s="20"/>
      <c r="Q129" s="96">
        <f t="shared" si="26"/>
        <v>0</v>
      </c>
      <c r="R129" s="95"/>
      <c r="S129" s="20"/>
      <c r="T129" s="96">
        <f t="shared" si="14"/>
        <v>0</v>
      </c>
      <c r="U129" s="221">
        <f t="shared" si="21"/>
        <v>0</v>
      </c>
      <c r="W129" s="133" t="s">
        <v>45</v>
      </c>
      <c r="X129" s="114">
        <f t="shared" si="15"/>
        <v>0</v>
      </c>
      <c r="Y129" s="115">
        <f t="shared" si="16"/>
        <v>0</v>
      </c>
      <c r="Z129" s="115">
        <f t="shared" si="17"/>
        <v>0</v>
      </c>
      <c r="AA129" s="115">
        <f t="shared" si="18"/>
        <v>0</v>
      </c>
      <c r="AB129" s="115">
        <f t="shared" si="19"/>
        <v>0</v>
      </c>
      <c r="AC129" s="121">
        <f t="shared" si="20"/>
        <v>0</v>
      </c>
    </row>
    <row r="130" spans="1:29" ht="15.75">
      <c r="A130" s="255"/>
      <c r="B130" s="133" t="s">
        <v>46</v>
      </c>
      <c r="C130" s="95"/>
      <c r="D130" s="20"/>
      <c r="E130" s="96">
        <f t="shared" si="22"/>
        <v>0</v>
      </c>
      <c r="F130" s="95"/>
      <c r="G130" s="20"/>
      <c r="H130" s="96">
        <f t="shared" si="23"/>
        <v>0</v>
      </c>
      <c r="I130" s="95"/>
      <c r="J130" s="20"/>
      <c r="K130" s="96">
        <f t="shared" si="24"/>
        <v>0</v>
      </c>
      <c r="L130" s="95"/>
      <c r="M130" s="20"/>
      <c r="N130" s="96">
        <f t="shared" si="25"/>
        <v>0</v>
      </c>
      <c r="O130" s="95"/>
      <c r="P130" s="20"/>
      <c r="Q130" s="96">
        <f t="shared" si="26"/>
        <v>0</v>
      </c>
      <c r="R130" s="95"/>
      <c r="S130" s="20"/>
      <c r="T130" s="96">
        <f t="shared" si="14"/>
        <v>0</v>
      </c>
      <c r="U130" s="221">
        <f t="shared" si="21"/>
        <v>0</v>
      </c>
      <c r="W130" s="133" t="s">
        <v>46</v>
      </c>
      <c r="X130" s="114">
        <f t="shared" si="15"/>
        <v>0</v>
      </c>
      <c r="Y130" s="115">
        <f t="shared" si="16"/>
        <v>0</v>
      </c>
      <c r="Z130" s="115">
        <f t="shared" si="17"/>
        <v>0</v>
      </c>
      <c r="AA130" s="115">
        <f t="shared" si="18"/>
        <v>0</v>
      </c>
      <c r="AB130" s="115">
        <f t="shared" si="19"/>
        <v>0</v>
      </c>
      <c r="AC130" s="121">
        <f t="shared" si="20"/>
        <v>0</v>
      </c>
    </row>
    <row r="131" spans="1:29" ht="15.75">
      <c r="A131" s="255"/>
      <c r="B131" s="133" t="s">
        <v>47</v>
      </c>
      <c r="C131" s="95"/>
      <c r="D131" s="20"/>
      <c r="E131" s="96">
        <f t="shared" si="22"/>
        <v>0</v>
      </c>
      <c r="F131" s="95"/>
      <c r="G131" s="20"/>
      <c r="H131" s="96">
        <f t="shared" si="23"/>
        <v>0</v>
      </c>
      <c r="I131" s="95"/>
      <c r="J131" s="20"/>
      <c r="K131" s="96">
        <f t="shared" si="24"/>
        <v>0</v>
      </c>
      <c r="L131" s="95"/>
      <c r="M131" s="20"/>
      <c r="N131" s="96">
        <f t="shared" si="25"/>
        <v>0</v>
      </c>
      <c r="O131" s="95"/>
      <c r="P131" s="20"/>
      <c r="Q131" s="96">
        <f t="shared" si="26"/>
        <v>0</v>
      </c>
      <c r="R131" s="95"/>
      <c r="S131" s="20"/>
      <c r="T131" s="96">
        <f t="shared" si="14"/>
        <v>0</v>
      </c>
      <c r="U131" s="221">
        <f t="shared" si="21"/>
        <v>0</v>
      </c>
      <c r="W131" s="133" t="s">
        <v>47</v>
      </c>
      <c r="X131" s="114">
        <f t="shared" si="15"/>
        <v>0</v>
      </c>
      <c r="Y131" s="115">
        <f t="shared" si="16"/>
        <v>0</v>
      </c>
      <c r="Z131" s="115">
        <f t="shared" si="17"/>
        <v>0</v>
      </c>
      <c r="AA131" s="115">
        <f t="shared" si="18"/>
        <v>0</v>
      </c>
      <c r="AB131" s="115">
        <f t="shared" si="19"/>
        <v>0</v>
      </c>
      <c r="AC131" s="121">
        <f t="shared" si="20"/>
        <v>0</v>
      </c>
    </row>
    <row r="132" spans="1:29" ht="15.75">
      <c r="A132" s="255"/>
      <c r="B132" s="133" t="s">
        <v>48</v>
      </c>
      <c r="C132" s="95"/>
      <c r="D132" s="20"/>
      <c r="E132" s="96">
        <f t="shared" si="22"/>
        <v>0</v>
      </c>
      <c r="F132" s="95"/>
      <c r="G132" s="20"/>
      <c r="H132" s="96">
        <f t="shared" si="23"/>
        <v>0</v>
      </c>
      <c r="I132" s="95"/>
      <c r="J132" s="20"/>
      <c r="K132" s="96">
        <f t="shared" si="24"/>
        <v>0</v>
      </c>
      <c r="L132" s="95"/>
      <c r="M132" s="20"/>
      <c r="N132" s="96">
        <f t="shared" si="25"/>
        <v>0</v>
      </c>
      <c r="O132" s="95"/>
      <c r="P132" s="20"/>
      <c r="Q132" s="96">
        <f t="shared" si="26"/>
        <v>0</v>
      </c>
      <c r="R132" s="95"/>
      <c r="S132" s="20"/>
      <c r="T132" s="96">
        <f t="shared" si="14"/>
        <v>0</v>
      </c>
      <c r="U132" s="221">
        <f t="shared" si="21"/>
        <v>0</v>
      </c>
      <c r="W132" s="133" t="s">
        <v>48</v>
      </c>
      <c r="X132" s="114">
        <f t="shared" si="15"/>
        <v>0</v>
      </c>
      <c r="Y132" s="115">
        <f t="shared" si="16"/>
        <v>0</v>
      </c>
      <c r="Z132" s="115">
        <f t="shared" si="17"/>
        <v>0</v>
      </c>
      <c r="AA132" s="115">
        <f t="shared" si="18"/>
        <v>0</v>
      </c>
      <c r="AB132" s="115">
        <f t="shared" si="19"/>
        <v>0</v>
      </c>
      <c r="AC132" s="121">
        <f t="shared" si="20"/>
        <v>0</v>
      </c>
    </row>
    <row r="133" spans="1:29" ht="15.75">
      <c r="A133" s="255"/>
      <c r="B133" s="133" t="s">
        <v>49</v>
      </c>
      <c r="C133" s="95"/>
      <c r="D133" s="20"/>
      <c r="E133" s="96">
        <f t="shared" si="22"/>
        <v>0</v>
      </c>
      <c r="F133" s="95"/>
      <c r="G133" s="20"/>
      <c r="H133" s="96">
        <f t="shared" si="23"/>
        <v>0</v>
      </c>
      <c r="I133" s="95"/>
      <c r="J133" s="20"/>
      <c r="K133" s="96">
        <f t="shared" si="24"/>
        <v>0</v>
      </c>
      <c r="L133" s="95"/>
      <c r="M133" s="20"/>
      <c r="N133" s="96">
        <f t="shared" si="25"/>
        <v>0</v>
      </c>
      <c r="O133" s="95"/>
      <c r="P133" s="20"/>
      <c r="Q133" s="96">
        <f t="shared" si="26"/>
        <v>0</v>
      </c>
      <c r="R133" s="95"/>
      <c r="S133" s="20"/>
      <c r="T133" s="96">
        <f t="shared" si="14"/>
        <v>0</v>
      </c>
      <c r="U133" s="221">
        <f t="shared" si="21"/>
        <v>0</v>
      </c>
      <c r="W133" s="133" t="s">
        <v>49</v>
      </c>
      <c r="X133" s="114">
        <f t="shared" si="15"/>
        <v>0</v>
      </c>
      <c r="Y133" s="115">
        <f t="shared" si="16"/>
        <v>0</v>
      </c>
      <c r="Z133" s="115">
        <f t="shared" si="17"/>
        <v>0</v>
      </c>
      <c r="AA133" s="115">
        <f t="shared" si="18"/>
        <v>0</v>
      </c>
      <c r="AB133" s="115">
        <f t="shared" si="19"/>
        <v>0</v>
      </c>
      <c r="AC133" s="121">
        <f t="shared" si="20"/>
        <v>0</v>
      </c>
    </row>
    <row r="134" spans="1:29" ht="15.75">
      <c r="A134" s="256"/>
      <c r="B134" s="133" t="s">
        <v>50</v>
      </c>
      <c r="C134" s="95"/>
      <c r="D134" s="20"/>
      <c r="E134" s="96">
        <f t="shared" si="22"/>
        <v>0</v>
      </c>
      <c r="F134" s="95"/>
      <c r="G134" s="20"/>
      <c r="H134" s="96">
        <f t="shared" si="23"/>
        <v>0</v>
      </c>
      <c r="I134" s="95"/>
      <c r="J134" s="20"/>
      <c r="K134" s="96">
        <f t="shared" si="24"/>
        <v>0</v>
      </c>
      <c r="L134" s="95"/>
      <c r="M134" s="20"/>
      <c r="N134" s="96">
        <f t="shared" si="25"/>
        <v>0</v>
      </c>
      <c r="O134" s="95"/>
      <c r="P134" s="20"/>
      <c r="Q134" s="96">
        <f t="shared" si="26"/>
        <v>0</v>
      </c>
      <c r="R134" s="95"/>
      <c r="S134" s="20"/>
      <c r="T134" s="96">
        <f t="shared" si="14"/>
        <v>0</v>
      </c>
      <c r="U134" s="221">
        <f t="shared" si="21"/>
        <v>0</v>
      </c>
      <c r="W134" s="134" t="s">
        <v>50</v>
      </c>
      <c r="X134" s="118">
        <f t="shared" si="15"/>
        <v>0</v>
      </c>
      <c r="Y134" s="119">
        <f t="shared" si="16"/>
        <v>0</v>
      </c>
      <c r="Z134" s="119">
        <f t="shared" si="17"/>
        <v>0</v>
      </c>
      <c r="AA134" s="119">
        <f t="shared" si="18"/>
        <v>0</v>
      </c>
      <c r="AB134" s="119">
        <f t="shared" si="19"/>
        <v>0</v>
      </c>
      <c r="AC134" s="124">
        <f t="shared" si="20"/>
        <v>0</v>
      </c>
    </row>
    <row r="135" spans="1:29" ht="15.75" customHeight="1">
      <c r="A135" s="254">
        <v>42750</v>
      </c>
      <c r="B135" s="132" t="s">
        <v>42</v>
      </c>
      <c r="C135" s="92"/>
      <c r="D135" s="93"/>
      <c r="E135" s="94">
        <f t="shared" si="22"/>
        <v>0</v>
      </c>
      <c r="F135" s="92"/>
      <c r="G135" s="101"/>
      <c r="H135" s="94">
        <f t="shared" si="23"/>
        <v>0</v>
      </c>
      <c r="I135" s="92"/>
      <c r="J135" s="93"/>
      <c r="K135" s="94">
        <f t="shared" si="24"/>
        <v>0</v>
      </c>
      <c r="L135" s="92"/>
      <c r="M135" s="93"/>
      <c r="N135" s="94">
        <f t="shared" si="25"/>
        <v>0</v>
      </c>
      <c r="O135" s="92"/>
      <c r="P135" s="93"/>
      <c r="Q135" s="94">
        <f t="shared" si="26"/>
        <v>0</v>
      </c>
      <c r="R135" s="92"/>
      <c r="S135" s="93"/>
      <c r="T135" s="94">
        <f t="shared" si="14"/>
        <v>0</v>
      </c>
      <c r="U135" s="220">
        <f t="shared" si="21"/>
        <v>0</v>
      </c>
      <c r="W135" s="132" t="s">
        <v>42</v>
      </c>
      <c r="X135" s="114">
        <f t="shared" si="15"/>
        <v>0</v>
      </c>
      <c r="Y135" s="115">
        <f t="shared" si="16"/>
        <v>0</v>
      </c>
      <c r="Z135" s="115">
        <f t="shared" si="17"/>
        <v>0</v>
      </c>
      <c r="AA135" s="115">
        <f t="shared" si="18"/>
        <v>0</v>
      </c>
      <c r="AB135" s="115">
        <f t="shared" si="19"/>
        <v>0</v>
      </c>
      <c r="AC135" s="121">
        <f t="shared" si="20"/>
        <v>0</v>
      </c>
    </row>
    <row r="136" spans="1:29" ht="15.75">
      <c r="A136" s="255"/>
      <c r="B136" s="133" t="s">
        <v>43</v>
      </c>
      <c r="C136" s="95"/>
      <c r="D136" s="20"/>
      <c r="E136" s="96">
        <f t="shared" si="22"/>
        <v>0</v>
      </c>
      <c r="F136" s="95"/>
      <c r="G136" s="6"/>
      <c r="H136" s="96">
        <f t="shared" si="23"/>
        <v>0</v>
      </c>
      <c r="I136" s="95"/>
      <c r="J136" s="20"/>
      <c r="K136" s="96">
        <f t="shared" si="24"/>
        <v>0</v>
      </c>
      <c r="L136" s="95"/>
      <c r="M136" s="20"/>
      <c r="N136" s="96">
        <f t="shared" si="25"/>
        <v>0</v>
      </c>
      <c r="O136" s="95"/>
      <c r="P136" s="20"/>
      <c r="Q136" s="96">
        <f t="shared" si="26"/>
        <v>0</v>
      </c>
      <c r="R136" s="95"/>
      <c r="S136" s="20"/>
      <c r="T136" s="96">
        <f t="shared" si="14"/>
        <v>0</v>
      </c>
      <c r="U136" s="221">
        <f t="shared" si="21"/>
        <v>0</v>
      </c>
      <c r="W136" s="133" t="s">
        <v>43</v>
      </c>
      <c r="X136" s="114">
        <f t="shared" si="15"/>
        <v>0</v>
      </c>
      <c r="Y136" s="115">
        <f t="shared" si="16"/>
        <v>0</v>
      </c>
      <c r="Z136" s="115">
        <f t="shared" si="17"/>
        <v>0</v>
      </c>
      <c r="AA136" s="115">
        <f t="shared" si="18"/>
        <v>0</v>
      </c>
      <c r="AB136" s="115">
        <f t="shared" si="19"/>
        <v>0</v>
      </c>
      <c r="AC136" s="121">
        <f t="shared" si="20"/>
        <v>0</v>
      </c>
    </row>
    <row r="137" spans="1:29" ht="15.75">
      <c r="A137" s="255"/>
      <c r="B137" s="104" t="s">
        <v>44</v>
      </c>
      <c r="C137" s="95"/>
      <c r="D137" s="20"/>
      <c r="E137" s="96">
        <f t="shared" si="22"/>
        <v>0</v>
      </c>
      <c r="F137" s="95"/>
      <c r="G137" s="6"/>
      <c r="H137" s="96">
        <f t="shared" si="23"/>
        <v>0</v>
      </c>
      <c r="I137" s="95"/>
      <c r="J137" s="20"/>
      <c r="K137" s="96">
        <f t="shared" si="24"/>
        <v>0</v>
      </c>
      <c r="L137" s="95"/>
      <c r="M137" s="20"/>
      <c r="N137" s="96">
        <f t="shared" si="25"/>
        <v>0</v>
      </c>
      <c r="O137" s="95"/>
      <c r="P137" s="20"/>
      <c r="Q137" s="96">
        <f t="shared" si="26"/>
        <v>0</v>
      </c>
      <c r="R137" s="95"/>
      <c r="S137" s="20"/>
      <c r="T137" s="96">
        <f t="shared" si="14"/>
        <v>0</v>
      </c>
      <c r="U137" s="221">
        <f t="shared" si="21"/>
        <v>0</v>
      </c>
      <c r="W137" s="104" t="s">
        <v>44</v>
      </c>
      <c r="X137" s="114">
        <f t="shared" si="15"/>
        <v>0</v>
      </c>
      <c r="Y137" s="115">
        <f t="shared" si="16"/>
        <v>0</v>
      </c>
      <c r="Z137" s="115">
        <f t="shared" si="17"/>
        <v>0</v>
      </c>
      <c r="AA137" s="115">
        <f t="shared" si="18"/>
        <v>0</v>
      </c>
      <c r="AB137" s="115">
        <f t="shared" si="19"/>
        <v>0</v>
      </c>
      <c r="AC137" s="121">
        <f t="shared" si="20"/>
        <v>0</v>
      </c>
    </row>
    <row r="138" spans="1:29" ht="15.75">
      <c r="A138" s="255"/>
      <c r="B138" s="133" t="s">
        <v>45</v>
      </c>
      <c r="C138" s="95"/>
      <c r="D138" s="20"/>
      <c r="E138" s="96">
        <f t="shared" si="22"/>
        <v>0</v>
      </c>
      <c r="F138" s="95"/>
      <c r="G138" s="6"/>
      <c r="H138" s="96">
        <f t="shared" si="23"/>
        <v>0</v>
      </c>
      <c r="I138" s="95"/>
      <c r="J138" s="20"/>
      <c r="K138" s="96">
        <f t="shared" si="24"/>
        <v>0</v>
      </c>
      <c r="L138" s="95"/>
      <c r="M138" s="20"/>
      <c r="N138" s="96">
        <f t="shared" si="25"/>
        <v>0</v>
      </c>
      <c r="O138" s="95"/>
      <c r="P138" s="20"/>
      <c r="Q138" s="96">
        <f t="shared" si="26"/>
        <v>0</v>
      </c>
      <c r="R138" s="95"/>
      <c r="S138" s="20"/>
      <c r="T138" s="96">
        <f t="shared" ref="T138:T201" si="27">R138-S138</f>
        <v>0</v>
      </c>
      <c r="U138" s="221">
        <f t="shared" si="21"/>
        <v>0</v>
      </c>
      <c r="W138" s="133" t="s">
        <v>45</v>
      </c>
      <c r="X138" s="114">
        <f t="shared" ref="X138:X201" si="28">+IF(AND(C138&lt;&gt;0,D138&lt;&gt;0,OR(E138&gt;100,E138&lt;-100)),1,0)</f>
        <v>0</v>
      </c>
      <c r="Y138" s="115">
        <f t="shared" ref="Y138:Y201" si="29">+IF(AND(F138&lt;&gt;0,G138&lt;&gt;0,OR(H138&gt;100,H138&lt;-100)),1,0)</f>
        <v>0</v>
      </c>
      <c r="Z138" s="115">
        <f t="shared" ref="Z138:Z201" si="30">+IF(AND(I138&lt;&gt;0,J138&lt;&gt;0,OR(K138&gt;100,K138&lt;-100)),1,0)</f>
        <v>0</v>
      </c>
      <c r="AA138" s="115">
        <f t="shared" ref="AA138:AA201" si="31">+IF(AND(L138&lt;&gt;0,M138&lt;&gt;0,OR(N138&gt;100,N138&lt;-100)),1,0)</f>
        <v>0</v>
      </c>
      <c r="AB138" s="115">
        <f t="shared" ref="AB138:AB201" si="32">+IF(AND(O138&lt;&gt;0,P138&lt;&gt;0,OR(Q138&gt;100,Q138&lt;-100)),1,0)</f>
        <v>0</v>
      </c>
      <c r="AC138" s="121">
        <f t="shared" ref="AC138:AC201" si="33">+IF(AND(R138&lt;&gt;0,S138&lt;&gt;0,OR(T138&gt;100,T138&lt;-100)),1,0)</f>
        <v>0</v>
      </c>
    </row>
    <row r="139" spans="1:29" ht="15.75">
      <c r="A139" s="255"/>
      <c r="B139" s="133" t="s">
        <v>46</v>
      </c>
      <c r="C139" s="95"/>
      <c r="D139" s="20"/>
      <c r="E139" s="96">
        <f t="shared" si="22"/>
        <v>0</v>
      </c>
      <c r="F139" s="95"/>
      <c r="G139" s="6"/>
      <c r="H139" s="96">
        <f t="shared" si="23"/>
        <v>0</v>
      </c>
      <c r="I139" s="95"/>
      <c r="J139" s="20"/>
      <c r="K139" s="96">
        <f t="shared" si="24"/>
        <v>0</v>
      </c>
      <c r="L139" s="95"/>
      <c r="M139" s="20"/>
      <c r="N139" s="96">
        <f t="shared" si="25"/>
        <v>0</v>
      </c>
      <c r="O139" s="95"/>
      <c r="P139" s="20"/>
      <c r="Q139" s="96">
        <f t="shared" si="26"/>
        <v>0</v>
      </c>
      <c r="R139" s="95"/>
      <c r="S139" s="20"/>
      <c r="T139" s="96">
        <f t="shared" si="27"/>
        <v>0</v>
      </c>
      <c r="U139" s="221">
        <f t="shared" si="21"/>
        <v>0</v>
      </c>
      <c r="W139" s="133" t="s">
        <v>46</v>
      </c>
      <c r="X139" s="114">
        <f t="shared" si="28"/>
        <v>0</v>
      </c>
      <c r="Y139" s="115">
        <f t="shared" si="29"/>
        <v>0</v>
      </c>
      <c r="Z139" s="115">
        <f t="shared" si="30"/>
        <v>0</v>
      </c>
      <c r="AA139" s="115">
        <f t="shared" si="31"/>
        <v>0</v>
      </c>
      <c r="AB139" s="115">
        <f t="shared" si="32"/>
        <v>0</v>
      </c>
      <c r="AC139" s="121">
        <f t="shared" si="33"/>
        <v>0</v>
      </c>
    </row>
    <row r="140" spans="1:29" ht="15.75">
      <c r="A140" s="255"/>
      <c r="B140" s="133" t="s">
        <v>47</v>
      </c>
      <c r="C140" s="95"/>
      <c r="D140" s="20"/>
      <c r="E140" s="96">
        <f t="shared" si="22"/>
        <v>0</v>
      </c>
      <c r="F140" s="95"/>
      <c r="G140" s="6"/>
      <c r="H140" s="96">
        <f t="shared" si="23"/>
        <v>0</v>
      </c>
      <c r="I140" s="95"/>
      <c r="J140" s="20"/>
      <c r="K140" s="96">
        <f t="shared" si="24"/>
        <v>0</v>
      </c>
      <c r="L140" s="95"/>
      <c r="M140" s="20"/>
      <c r="N140" s="96">
        <f t="shared" si="25"/>
        <v>0</v>
      </c>
      <c r="O140" s="95"/>
      <c r="P140" s="20"/>
      <c r="Q140" s="96">
        <f t="shared" si="26"/>
        <v>0</v>
      </c>
      <c r="R140" s="95"/>
      <c r="S140" s="20"/>
      <c r="T140" s="96">
        <f t="shared" si="27"/>
        <v>0</v>
      </c>
      <c r="U140" s="221">
        <f t="shared" si="21"/>
        <v>0</v>
      </c>
      <c r="W140" s="133" t="s">
        <v>47</v>
      </c>
      <c r="X140" s="114">
        <f t="shared" si="28"/>
        <v>0</v>
      </c>
      <c r="Y140" s="115">
        <f t="shared" si="29"/>
        <v>0</v>
      </c>
      <c r="Z140" s="115">
        <f t="shared" si="30"/>
        <v>0</v>
      </c>
      <c r="AA140" s="115">
        <f t="shared" si="31"/>
        <v>0</v>
      </c>
      <c r="AB140" s="115">
        <f t="shared" si="32"/>
        <v>0</v>
      </c>
      <c r="AC140" s="121">
        <f t="shared" si="33"/>
        <v>0</v>
      </c>
    </row>
    <row r="141" spans="1:29" ht="15.75">
      <c r="A141" s="255"/>
      <c r="B141" s="133" t="s">
        <v>48</v>
      </c>
      <c r="C141" s="95"/>
      <c r="D141" s="20"/>
      <c r="E141" s="96">
        <f t="shared" si="22"/>
        <v>0</v>
      </c>
      <c r="F141" s="95"/>
      <c r="G141" s="6"/>
      <c r="H141" s="96">
        <f t="shared" si="23"/>
        <v>0</v>
      </c>
      <c r="I141" s="95"/>
      <c r="J141" s="20"/>
      <c r="K141" s="96">
        <f t="shared" si="24"/>
        <v>0</v>
      </c>
      <c r="L141" s="95"/>
      <c r="M141" s="20"/>
      <c r="N141" s="96">
        <f t="shared" si="25"/>
        <v>0</v>
      </c>
      <c r="O141" s="95"/>
      <c r="P141" s="20"/>
      <c r="Q141" s="96">
        <f t="shared" si="26"/>
        <v>0</v>
      </c>
      <c r="R141" s="95"/>
      <c r="S141" s="20"/>
      <c r="T141" s="96">
        <f t="shared" si="27"/>
        <v>0</v>
      </c>
      <c r="U141" s="221">
        <f t="shared" si="21"/>
        <v>0</v>
      </c>
      <c r="W141" s="133" t="s">
        <v>48</v>
      </c>
      <c r="X141" s="114">
        <f t="shared" si="28"/>
        <v>0</v>
      </c>
      <c r="Y141" s="115">
        <f t="shared" si="29"/>
        <v>0</v>
      </c>
      <c r="Z141" s="115">
        <f t="shared" si="30"/>
        <v>0</v>
      </c>
      <c r="AA141" s="115">
        <f t="shared" si="31"/>
        <v>0</v>
      </c>
      <c r="AB141" s="115">
        <f t="shared" si="32"/>
        <v>0</v>
      </c>
      <c r="AC141" s="121">
        <f t="shared" si="33"/>
        <v>0</v>
      </c>
    </row>
    <row r="142" spans="1:29" ht="15.75">
      <c r="A142" s="255"/>
      <c r="B142" s="133" t="s">
        <v>49</v>
      </c>
      <c r="C142" s="95"/>
      <c r="D142" s="20"/>
      <c r="E142" s="96">
        <f t="shared" si="22"/>
        <v>0</v>
      </c>
      <c r="F142" s="95"/>
      <c r="G142" s="6"/>
      <c r="H142" s="96">
        <f t="shared" si="23"/>
        <v>0</v>
      </c>
      <c r="I142" s="95"/>
      <c r="J142" s="20"/>
      <c r="K142" s="96">
        <f t="shared" si="24"/>
        <v>0</v>
      </c>
      <c r="L142" s="95"/>
      <c r="M142" s="20"/>
      <c r="N142" s="96">
        <f t="shared" si="25"/>
        <v>0</v>
      </c>
      <c r="O142" s="95"/>
      <c r="P142" s="20"/>
      <c r="Q142" s="96">
        <f t="shared" si="26"/>
        <v>0</v>
      </c>
      <c r="R142" s="95"/>
      <c r="S142" s="20"/>
      <c r="T142" s="96">
        <f t="shared" si="27"/>
        <v>0</v>
      </c>
      <c r="U142" s="221">
        <f t="shared" si="21"/>
        <v>0</v>
      </c>
      <c r="W142" s="133" t="s">
        <v>49</v>
      </c>
      <c r="X142" s="114">
        <f t="shared" si="28"/>
        <v>0</v>
      </c>
      <c r="Y142" s="115">
        <f t="shared" si="29"/>
        <v>0</v>
      </c>
      <c r="Z142" s="115">
        <f t="shared" si="30"/>
        <v>0</v>
      </c>
      <c r="AA142" s="115">
        <f t="shared" si="31"/>
        <v>0</v>
      </c>
      <c r="AB142" s="115">
        <f t="shared" si="32"/>
        <v>0</v>
      </c>
      <c r="AC142" s="121">
        <f t="shared" si="33"/>
        <v>0</v>
      </c>
    </row>
    <row r="143" spans="1:29" ht="15.75">
      <c r="A143" s="256"/>
      <c r="B143" s="134" t="s">
        <v>50</v>
      </c>
      <c r="C143" s="97"/>
      <c r="D143" s="98"/>
      <c r="E143" s="99">
        <f t="shared" si="22"/>
        <v>0</v>
      </c>
      <c r="F143" s="97"/>
      <c r="G143" s="103"/>
      <c r="H143" s="99">
        <f t="shared" si="23"/>
        <v>0</v>
      </c>
      <c r="I143" s="97"/>
      <c r="J143" s="98"/>
      <c r="K143" s="99">
        <f t="shared" si="24"/>
        <v>0</v>
      </c>
      <c r="L143" s="97"/>
      <c r="M143" s="98"/>
      <c r="N143" s="99">
        <f t="shared" si="25"/>
        <v>0</v>
      </c>
      <c r="O143" s="97"/>
      <c r="P143" s="98"/>
      <c r="Q143" s="99">
        <f t="shared" si="26"/>
        <v>0</v>
      </c>
      <c r="R143" s="97"/>
      <c r="S143" s="98"/>
      <c r="T143" s="99">
        <f t="shared" si="27"/>
        <v>0</v>
      </c>
      <c r="U143" s="222">
        <f t="shared" si="21"/>
        <v>0</v>
      </c>
      <c r="W143" s="134" t="s">
        <v>50</v>
      </c>
      <c r="X143" s="118">
        <f t="shared" si="28"/>
        <v>0</v>
      </c>
      <c r="Y143" s="119">
        <f t="shared" si="29"/>
        <v>0</v>
      </c>
      <c r="Z143" s="119">
        <f t="shared" si="30"/>
        <v>0</v>
      </c>
      <c r="AA143" s="119">
        <f t="shared" si="31"/>
        <v>0</v>
      </c>
      <c r="AB143" s="119">
        <f t="shared" si="32"/>
        <v>0</v>
      </c>
      <c r="AC143" s="124">
        <f t="shared" si="33"/>
        <v>0</v>
      </c>
    </row>
    <row r="144" spans="1:29" ht="15.75" customHeight="1">
      <c r="A144" s="254">
        <v>42751</v>
      </c>
      <c r="B144" s="133" t="s">
        <v>42</v>
      </c>
      <c r="C144" s="95"/>
      <c r="D144" s="20"/>
      <c r="E144" s="96">
        <f t="shared" si="22"/>
        <v>0</v>
      </c>
      <c r="F144" s="95"/>
      <c r="G144" s="20"/>
      <c r="H144" s="96">
        <f t="shared" si="23"/>
        <v>0</v>
      </c>
      <c r="I144" s="95"/>
      <c r="J144" s="20"/>
      <c r="K144" s="96">
        <f t="shared" si="24"/>
        <v>0</v>
      </c>
      <c r="L144" s="95"/>
      <c r="M144" s="20"/>
      <c r="N144" s="96">
        <f t="shared" si="25"/>
        <v>0</v>
      </c>
      <c r="O144" s="95"/>
      <c r="P144" s="20"/>
      <c r="Q144" s="96">
        <f t="shared" si="26"/>
        <v>0</v>
      </c>
      <c r="R144" s="95"/>
      <c r="S144" s="20"/>
      <c r="T144" s="96">
        <f t="shared" si="27"/>
        <v>0</v>
      </c>
      <c r="U144" s="221">
        <f t="shared" si="21"/>
        <v>0</v>
      </c>
      <c r="W144" s="132" t="s">
        <v>42</v>
      </c>
      <c r="X144" s="110">
        <f t="shared" si="28"/>
        <v>0</v>
      </c>
      <c r="Y144" s="111">
        <f t="shared" si="29"/>
        <v>0</v>
      </c>
      <c r="Z144" s="111">
        <f t="shared" si="30"/>
        <v>0</v>
      </c>
      <c r="AA144" s="111">
        <f t="shared" si="31"/>
        <v>0</v>
      </c>
      <c r="AB144" s="111">
        <f t="shared" si="32"/>
        <v>0</v>
      </c>
      <c r="AC144" s="123">
        <f t="shared" si="33"/>
        <v>0</v>
      </c>
    </row>
    <row r="145" spans="1:29" ht="15.75">
      <c r="A145" s="255"/>
      <c r="B145" s="133" t="s">
        <v>43</v>
      </c>
      <c r="C145" s="95"/>
      <c r="D145" s="20"/>
      <c r="E145" s="96">
        <f t="shared" si="22"/>
        <v>0</v>
      </c>
      <c r="F145" s="95"/>
      <c r="G145" s="20"/>
      <c r="H145" s="96">
        <f t="shared" si="23"/>
        <v>0</v>
      </c>
      <c r="I145" s="95"/>
      <c r="J145" s="20"/>
      <c r="K145" s="96">
        <f t="shared" si="24"/>
        <v>0</v>
      </c>
      <c r="L145" s="95"/>
      <c r="M145" s="20"/>
      <c r="N145" s="96">
        <f t="shared" si="25"/>
        <v>0</v>
      </c>
      <c r="O145" s="95"/>
      <c r="P145" s="20"/>
      <c r="Q145" s="96">
        <f t="shared" si="26"/>
        <v>0</v>
      </c>
      <c r="R145" s="95"/>
      <c r="S145" s="20"/>
      <c r="T145" s="96">
        <f t="shared" si="27"/>
        <v>0</v>
      </c>
      <c r="U145" s="221">
        <f t="shared" si="21"/>
        <v>0</v>
      </c>
      <c r="W145" s="133" t="s">
        <v>43</v>
      </c>
      <c r="X145" s="114">
        <f t="shared" si="28"/>
        <v>0</v>
      </c>
      <c r="Y145" s="115">
        <f t="shared" si="29"/>
        <v>0</v>
      </c>
      <c r="Z145" s="115">
        <f t="shared" si="30"/>
        <v>0</v>
      </c>
      <c r="AA145" s="115">
        <f t="shared" si="31"/>
        <v>0</v>
      </c>
      <c r="AB145" s="115">
        <f t="shared" si="32"/>
        <v>0</v>
      </c>
      <c r="AC145" s="121">
        <f t="shared" si="33"/>
        <v>0</v>
      </c>
    </row>
    <row r="146" spans="1:29" ht="15.75">
      <c r="A146" s="255"/>
      <c r="B146" s="104" t="s">
        <v>44</v>
      </c>
      <c r="C146" s="95"/>
      <c r="D146" s="20"/>
      <c r="E146" s="96">
        <f t="shared" si="22"/>
        <v>0</v>
      </c>
      <c r="F146" s="95"/>
      <c r="G146" s="20"/>
      <c r="H146" s="96">
        <f t="shared" si="23"/>
        <v>0</v>
      </c>
      <c r="I146" s="95"/>
      <c r="J146" s="20"/>
      <c r="K146" s="96">
        <f t="shared" si="24"/>
        <v>0</v>
      </c>
      <c r="L146" s="95"/>
      <c r="M146" s="20"/>
      <c r="N146" s="96">
        <f t="shared" si="25"/>
        <v>0</v>
      </c>
      <c r="O146" s="95"/>
      <c r="P146" s="20"/>
      <c r="Q146" s="96">
        <f t="shared" si="26"/>
        <v>0</v>
      </c>
      <c r="R146" s="95"/>
      <c r="S146" s="20"/>
      <c r="T146" s="96">
        <f t="shared" si="27"/>
        <v>0</v>
      </c>
      <c r="U146" s="221">
        <f t="shared" si="21"/>
        <v>0</v>
      </c>
      <c r="W146" s="104" t="s">
        <v>44</v>
      </c>
      <c r="X146" s="114">
        <f t="shared" si="28"/>
        <v>0</v>
      </c>
      <c r="Y146" s="115">
        <f t="shared" si="29"/>
        <v>0</v>
      </c>
      <c r="Z146" s="115">
        <f t="shared" si="30"/>
        <v>0</v>
      </c>
      <c r="AA146" s="115">
        <f t="shared" si="31"/>
        <v>0</v>
      </c>
      <c r="AB146" s="115">
        <f t="shared" si="32"/>
        <v>0</v>
      </c>
      <c r="AC146" s="121">
        <f t="shared" si="33"/>
        <v>0</v>
      </c>
    </row>
    <row r="147" spans="1:29" ht="15.75">
      <c r="A147" s="255"/>
      <c r="B147" s="133" t="s">
        <v>45</v>
      </c>
      <c r="C147" s="95"/>
      <c r="D147" s="20"/>
      <c r="E147" s="96">
        <f t="shared" si="22"/>
        <v>0</v>
      </c>
      <c r="F147" s="95"/>
      <c r="G147" s="20"/>
      <c r="H147" s="96">
        <f t="shared" si="23"/>
        <v>0</v>
      </c>
      <c r="I147" s="95"/>
      <c r="J147" s="20"/>
      <c r="K147" s="96">
        <f t="shared" si="24"/>
        <v>0</v>
      </c>
      <c r="L147" s="95"/>
      <c r="M147" s="20"/>
      <c r="N147" s="96">
        <f t="shared" si="25"/>
        <v>0</v>
      </c>
      <c r="O147" s="95"/>
      <c r="P147" s="20"/>
      <c r="Q147" s="96">
        <f t="shared" si="26"/>
        <v>0</v>
      </c>
      <c r="R147" s="95"/>
      <c r="S147" s="20"/>
      <c r="T147" s="96">
        <f t="shared" si="27"/>
        <v>0</v>
      </c>
      <c r="U147" s="221">
        <f t="shared" ref="U147:U210" si="34">IF(D147=0,0,1)</f>
        <v>0</v>
      </c>
      <c r="W147" s="133" t="s">
        <v>45</v>
      </c>
      <c r="X147" s="114">
        <f t="shared" si="28"/>
        <v>0</v>
      </c>
      <c r="Y147" s="115">
        <f t="shared" si="29"/>
        <v>0</v>
      </c>
      <c r="Z147" s="115">
        <f t="shared" si="30"/>
        <v>0</v>
      </c>
      <c r="AA147" s="115">
        <f t="shared" si="31"/>
        <v>0</v>
      </c>
      <c r="AB147" s="115">
        <f t="shared" si="32"/>
        <v>0</v>
      </c>
      <c r="AC147" s="121">
        <f t="shared" si="33"/>
        <v>0</v>
      </c>
    </row>
    <row r="148" spans="1:29" ht="15.75">
      <c r="A148" s="255"/>
      <c r="B148" s="133" t="s">
        <v>46</v>
      </c>
      <c r="C148" s="95"/>
      <c r="D148" s="20"/>
      <c r="E148" s="96">
        <f t="shared" si="22"/>
        <v>0</v>
      </c>
      <c r="F148" s="95"/>
      <c r="G148" s="20"/>
      <c r="H148" s="96">
        <f t="shared" si="23"/>
        <v>0</v>
      </c>
      <c r="I148" s="95"/>
      <c r="J148" s="20"/>
      <c r="K148" s="96">
        <f t="shared" si="24"/>
        <v>0</v>
      </c>
      <c r="L148" s="95"/>
      <c r="M148" s="20"/>
      <c r="N148" s="96">
        <f t="shared" si="25"/>
        <v>0</v>
      </c>
      <c r="O148" s="95"/>
      <c r="P148" s="20"/>
      <c r="Q148" s="96">
        <f t="shared" si="26"/>
        <v>0</v>
      </c>
      <c r="R148" s="95"/>
      <c r="S148" s="20"/>
      <c r="T148" s="96">
        <f t="shared" si="27"/>
        <v>0</v>
      </c>
      <c r="U148" s="221">
        <f t="shared" si="34"/>
        <v>0</v>
      </c>
      <c r="W148" s="133" t="s">
        <v>46</v>
      </c>
      <c r="X148" s="114">
        <f t="shared" si="28"/>
        <v>0</v>
      </c>
      <c r="Y148" s="115">
        <f t="shared" si="29"/>
        <v>0</v>
      </c>
      <c r="Z148" s="115">
        <f t="shared" si="30"/>
        <v>0</v>
      </c>
      <c r="AA148" s="115">
        <f t="shared" si="31"/>
        <v>0</v>
      </c>
      <c r="AB148" s="115">
        <f t="shared" si="32"/>
        <v>0</v>
      </c>
      <c r="AC148" s="121">
        <f t="shared" si="33"/>
        <v>0</v>
      </c>
    </row>
    <row r="149" spans="1:29" ht="15.75">
      <c r="A149" s="255"/>
      <c r="B149" s="133" t="s">
        <v>47</v>
      </c>
      <c r="C149" s="95"/>
      <c r="D149" s="20"/>
      <c r="E149" s="96">
        <f t="shared" si="22"/>
        <v>0</v>
      </c>
      <c r="F149" s="95"/>
      <c r="G149" s="20"/>
      <c r="H149" s="96">
        <f t="shared" si="23"/>
        <v>0</v>
      </c>
      <c r="I149" s="95"/>
      <c r="J149" s="20"/>
      <c r="K149" s="96">
        <f t="shared" si="24"/>
        <v>0</v>
      </c>
      <c r="L149" s="95"/>
      <c r="M149" s="20"/>
      <c r="N149" s="96">
        <f t="shared" si="25"/>
        <v>0</v>
      </c>
      <c r="O149" s="95"/>
      <c r="P149" s="20"/>
      <c r="Q149" s="96">
        <f t="shared" si="26"/>
        <v>0</v>
      </c>
      <c r="R149" s="95"/>
      <c r="S149" s="20"/>
      <c r="T149" s="96">
        <f t="shared" si="27"/>
        <v>0</v>
      </c>
      <c r="U149" s="221">
        <f t="shared" si="34"/>
        <v>0</v>
      </c>
      <c r="W149" s="133" t="s">
        <v>47</v>
      </c>
      <c r="X149" s="114">
        <f t="shared" si="28"/>
        <v>0</v>
      </c>
      <c r="Y149" s="115">
        <f t="shared" si="29"/>
        <v>0</v>
      </c>
      <c r="Z149" s="115">
        <f t="shared" si="30"/>
        <v>0</v>
      </c>
      <c r="AA149" s="115">
        <f t="shared" si="31"/>
        <v>0</v>
      </c>
      <c r="AB149" s="115">
        <f t="shared" si="32"/>
        <v>0</v>
      </c>
      <c r="AC149" s="121">
        <f t="shared" si="33"/>
        <v>0</v>
      </c>
    </row>
    <row r="150" spans="1:29" ht="15.75">
      <c r="A150" s="255"/>
      <c r="B150" s="133" t="s">
        <v>48</v>
      </c>
      <c r="C150" s="95"/>
      <c r="D150" s="20"/>
      <c r="E150" s="96">
        <f t="shared" si="22"/>
        <v>0</v>
      </c>
      <c r="F150" s="95"/>
      <c r="G150" s="20"/>
      <c r="H150" s="96">
        <f t="shared" si="23"/>
        <v>0</v>
      </c>
      <c r="I150" s="95"/>
      <c r="J150" s="20"/>
      <c r="K150" s="96">
        <f t="shared" si="24"/>
        <v>0</v>
      </c>
      <c r="L150" s="95"/>
      <c r="M150" s="20"/>
      <c r="N150" s="96">
        <f t="shared" si="25"/>
        <v>0</v>
      </c>
      <c r="O150" s="95"/>
      <c r="P150" s="20"/>
      <c r="Q150" s="96">
        <f t="shared" si="26"/>
        <v>0</v>
      </c>
      <c r="R150" s="95"/>
      <c r="S150" s="20"/>
      <c r="T150" s="96">
        <f t="shared" si="27"/>
        <v>0</v>
      </c>
      <c r="U150" s="221">
        <f t="shared" si="34"/>
        <v>0</v>
      </c>
      <c r="W150" s="133" t="s">
        <v>48</v>
      </c>
      <c r="X150" s="114">
        <f t="shared" si="28"/>
        <v>0</v>
      </c>
      <c r="Y150" s="115">
        <f t="shared" si="29"/>
        <v>0</v>
      </c>
      <c r="Z150" s="115">
        <f t="shared" si="30"/>
        <v>0</v>
      </c>
      <c r="AA150" s="115">
        <f t="shared" si="31"/>
        <v>0</v>
      </c>
      <c r="AB150" s="115">
        <f t="shared" si="32"/>
        <v>0</v>
      </c>
      <c r="AC150" s="121">
        <f t="shared" si="33"/>
        <v>0</v>
      </c>
    </row>
    <row r="151" spans="1:29" ht="15.75">
      <c r="A151" s="255"/>
      <c r="B151" s="133" t="s">
        <v>49</v>
      </c>
      <c r="C151" s="95"/>
      <c r="D151" s="20"/>
      <c r="E151" s="96">
        <f t="shared" si="22"/>
        <v>0</v>
      </c>
      <c r="F151" s="95"/>
      <c r="G151" s="20"/>
      <c r="H151" s="96">
        <f t="shared" si="23"/>
        <v>0</v>
      </c>
      <c r="I151" s="95"/>
      <c r="J151" s="20"/>
      <c r="K151" s="96">
        <f t="shared" si="24"/>
        <v>0</v>
      </c>
      <c r="L151" s="95"/>
      <c r="M151" s="20"/>
      <c r="N151" s="96">
        <f t="shared" si="25"/>
        <v>0</v>
      </c>
      <c r="O151" s="95"/>
      <c r="P151" s="20"/>
      <c r="Q151" s="96">
        <f t="shared" si="26"/>
        <v>0</v>
      </c>
      <c r="R151" s="95"/>
      <c r="S151" s="20"/>
      <c r="T151" s="96">
        <f t="shared" si="27"/>
        <v>0</v>
      </c>
      <c r="U151" s="221">
        <f t="shared" si="34"/>
        <v>0</v>
      </c>
      <c r="W151" s="133" t="s">
        <v>49</v>
      </c>
      <c r="X151" s="114">
        <f t="shared" si="28"/>
        <v>0</v>
      </c>
      <c r="Y151" s="115">
        <f t="shared" si="29"/>
        <v>0</v>
      </c>
      <c r="Z151" s="115">
        <f t="shared" si="30"/>
        <v>0</v>
      </c>
      <c r="AA151" s="115">
        <f t="shared" si="31"/>
        <v>0</v>
      </c>
      <c r="AB151" s="115">
        <f t="shared" si="32"/>
        <v>0</v>
      </c>
      <c r="AC151" s="121">
        <f t="shared" si="33"/>
        <v>0</v>
      </c>
    </row>
    <row r="152" spans="1:29" ht="15.75">
      <c r="A152" s="256"/>
      <c r="B152" s="133" t="s">
        <v>50</v>
      </c>
      <c r="C152" s="95"/>
      <c r="D152" s="20"/>
      <c r="E152" s="96">
        <f t="shared" si="22"/>
        <v>0</v>
      </c>
      <c r="F152" s="95"/>
      <c r="G152" s="20"/>
      <c r="H152" s="96">
        <f t="shared" si="23"/>
        <v>0</v>
      </c>
      <c r="I152" s="95"/>
      <c r="J152" s="20"/>
      <c r="K152" s="96">
        <f t="shared" si="24"/>
        <v>0</v>
      </c>
      <c r="L152" s="95"/>
      <c r="M152" s="20"/>
      <c r="N152" s="96">
        <f t="shared" si="25"/>
        <v>0</v>
      </c>
      <c r="O152" s="95"/>
      <c r="P152" s="20"/>
      <c r="Q152" s="96">
        <f t="shared" si="26"/>
        <v>0</v>
      </c>
      <c r="R152" s="95"/>
      <c r="S152" s="20"/>
      <c r="T152" s="96">
        <f t="shared" si="27"/>
        <v>0</v>
      </c>
      <c r="U152" s="221">
        <f t="shared" si="34"/>
        <v>0</v>
      </c>
      <c r="W152" s="134" t="s">
        <v>50</v>
      </c>
      <c r="X152" s="118">
        <f t="shared" si="28"/>
        <v>0</v>
      </c>
      <c r="Y152" s="119">
        <f t="shared" si="29"/>
        <v>0</v>
      </c>
      <c r="Z152" s="119">
        <f t="shared" si="30"/>
        <v>0</v>
      </c>
      <c r="AA152" s="119">
        <f t="shared" si="31"/>
        <v>0</v>
      </c>
      <c r="AB152" s="119">
        <f t="shared" si="32"/>
        <v>0</v>
      </c>
      <c r="AC152" s="124">
        <f t="shared" si="33"/>
        <v>0</v>
      </c>
    </row>
    <row r="153" spans="1:29" ht="15.75" customHeight="1">
      <c r="A153" s="254">
        <v>42752</v>
      </c>
      <c r="B153" s="132" t="s">
        <v>42</v>
      </c>
      <c r="C153" s="92"/>
      <c r="D153" s="93"/>
      <c r="E153" s="94">
        <f t="shared" si="22"/>
        <v>0</v>
      </c>
      <c r="F153" s="92"/>
      <c r="G153" s="93"/>
      <c r="H153" s="94">
        <f t="shared" si="23"/>
        <v>0</v>
      </c>
      <c r="I153" s="92"/>
      <c r="J153" s="93"/>
      <c r="K153" s="94">
        <f t="shared" si="24"/>
        <v>0</v>
      </c>
      <c r="L153" s="92"/>
      <c r="M153" s="93"/>
      <c r="N153" s="94">
        <f t="shared" si="25"/>
        <v>0</v>
      </c>
      <c r="O153" s="92"/>
      <c r="P153" s="93"/>
      <c r="Q153" s="94">
        <f t="shared" si="26"/>
        <v>0</v>
      </c>
      <c r="R153" s="92"/>
      <c r="S153" s="93"/>
      <c r="T153" s="94">
        <f t="shared" si="27"/>
        <v>0</v>
      </c>
      <c r="U153" s="220">
        <f t="shared" si="34"/>
        <v>0</v>
      </c>
      <c r="W153" s="132" t="s">
        <v>42</v>
      </c>
      <c r="X153" s="110">
        <f t="shared" si="28"/>
        <v>0</v>
      </c>
      <c r="Y153" s="111">
        <f t="shared" si="29"/>
        <v>0</v>
      </c>
      <c r="Z153" s="111">
        <f t="shared" si="30"/>
        <v>0</v>
      </c>
      <c r="AA153" s="111">
        <f t="shared" si="31"/>
        <v>0</v>
      </c>
      <c r="AB153" s="111">
        <f t="shared" si="32"/>
        <v>0</v>
      </c>
      <c r="AC153" s="123">
        <f t="shared" si="33"/>
        <v>0</v>
      </c>
    </row>
    <row r="154" spans="1:29" ht="15.75">
      <c r="A154" s="255"/>
      <c r="B154" s="133" t="s">
        <v>43</v>
      </c>
      <c r="C154" s="95"/>
      <c r="D154" s="20"/>
      <c r="E154" s="96">
        <f t="shared" si="22"/>
        <v>0</v>
      </c>
      <c r="F154" s="95"/>
      <c r="G154" s="20"/>
      <c r="H154" s="96">
        <f t="shared" si="23"/>
        <v>0</v>
      </c>
      <c r="I154" s="95"/>
      <c r="J154" s="20"/>
      <c r="K154" s="96">
        <f t="shared" si="24"/>
        <v>0</v>
      </c>
      <c r="L154" s="95"/>
      <c r="M154" s="20"/>
      <c r="N154" s="96">
        <f t="shared" si="25"/>
        <v>0</v>
      </c>
      <c r="O154" s="95"/>
      <c r="P154" s="20"/>
      <c r="Q154" s="96">
        <f t="shared" si="26"/>
        <v>0</v>
      </c>
      <c r="R154" s="95"/>
      <c r="S154" s="20"/>
      <c r="T154" s="96">
        <f t="shared" si="27"/>
        <v>0</v>
      </c>
      <c r="U154" s="221">
        <f t="shared" si="34"/>
        <v>0</v>
      </c>
      <c r="W154" s="133" t="s">
        <v>43</v>
      </c>
      <c r="X154" s="114">
        <f t="shared" si="28"/>
        <v>0</v>
      </c>
      <c r="Y154" s="115">
        <f t="shared" si="29"/>
        <v>0</v>
      </c>
      <c r="Z154" s="115">
        <f t="shared" si="30"/>
        <v>0</v>
      </c>
      <c r="AA154" s="115">
        <f t="shared" si="31"/>
        <v>0</v>
      </c>
      <c r="AB154" s="115">
        <f t="shared" si="32"/>
        <v>0</v>
      </c>
      <c r="AC154" s="121">
        <f t="shared" si="33"/>
        <v>0</v>
      </c>
    </row>
    <row r="155" spans="1:29" ht="15.75">
      <c r="A155" s="255"/>
      <c r="B155" s="104" t="s">
        <v>44</v>
      </c>
      <c r="C155" s="95"/>
      <c r="D155" s="20"/>
      <c r="E155" s="96">
        <f t="shared" si="22"/>
        <v>0</v>
      </c>
      <c r="F155" s="95"/>
      <c r="G155" s="20"/>
      <c r="H155" s="96">
        <f t="shared" si="23"/>
        <v>0</v>
      </c>
      <c r="I155" s="95"/>
      <c r="J155" s="20"/>
      <c r="K155" s="96">
        <f t="shared" si="24"/>
        <v>0</v>
      </c>
      <c r="L155" s="95"/>
      <c r="M155" s="20"/>
      <c r="N155" s="96">
        <f t="shared" si="25"/>
        <v>0</v>
      </c>
      <c r="O155" s="95"/>
      <c r="P155" s="20"/>
      <c r="Q155" s="96">
        <f t="shared" si="26"/>
        <v>0</v>
      </c>
      <c r="R155" s="95"/>
      <c r="S155" s="20"/>
      <c r="T155" s="96">
        <f t="shared" si="27"/>
        <v>0</v>
      </c>
      <c r="U155" s="221">
        <f t="shared" si="34"/>
        <v>0</v>
      </c>
      <c r="W155" s="104" t="s">
        <v>44</v>
      </c>
      <c r="X155" s="114">
        <f t="shared" si="28"/>
        <v>0</v>
      </c>
      <c r="Y155" s="115">
        <f t="shared" si="29"/>
        <v>0</v>
      </c>
      <c r="Z155" s="115">
        <f t="shared" si="30"/>
        <v>0</v>
      </c>
      <c r="AA155" s="115">
        <f t="shared" si="31"/>
        <v>0</v>
      </c>
      <c r="AB155" s="115">
        <f t="shared" si="32"/>
        <v>0</v>
      </c>
      <c r="AC155" s="121">
        <f t="shared" si="33"/>
        <v>0</v>
      </c>
    </row>
    <row r="156" spans="1:29" ht="15.75">
      <c r="A156" s="255"/>
      <c r="B156" s="133" t="s">
        <v>45</v>
      </c>
      <c r="C156" s="95"/>
      <c r="D156" s="20"/>
      <c r="E156" s="96">
        <f t="shared" si="22"/>
        <v>0</v>
      </c>
      <c r="F156" s="95"/>
      <c r="G156" s="20"/>
      <c r="H156" s="96">
        <f t="shared" si="23"/>
        <v>0</v>
      </c>
      <c r="I156" s="95"/>
      <c r="J156" s="20"/>
      <c r="K156" s="96">
        <f t="shared" si="24"/>
        <v>0</v>
      </c>
      <c r="L156" s="95"/>
      <c r="M156" s="20"/>
      <c r="N156" s="96">
        <f t="shared" si="25"/>
        <v>0</v>
      </c>
      <c r="O156" s="95"/>
      <c r="P156" s="20"/>
      <c r="Q156" s="96">
        <f t="shared" si="26"/>
        <v>0</v>
      </c>
      <c r="R156" s="95"/>
      <c r="S156" s="20"/>
      <c r="T156" s="96">
        <f t="shared" si="27"/>
        <v>0</v>
      </c>
      <c r="U156" s="221">
        <f t="shared" si="34"/>
        <v>0</v>
      </c>
      <c r="W156" s="133" t="s">
        <v>45</v>
      </c>
      <c r="X156" s="114">
        <f t="shared" si="28"/>
        <v>0</v>
      </c>
      <c r="Y156" s="115">
        <f t="shared" si="29"/>
        <v>0</v>
      </c>
      <c r="Z156" s="115">
        <f t="shared" si="30"/>
        <v>0</v>
      </c>
      <c r="AA156" s="115">
        <f t="shared" si="31"/>
        <v>0</v>
      </c>
      <c r="AB156" s="115">
        <f t="shared" si="32"/>
        <v>0</v>
      </c>
      <c r="AC156" s="121">
        <f t="shared" si="33"/>
        <v>0</v>
      </c>
    </row>
    <row r="157" spans="1:29" ht="15.75">
      <c r="A157" s="255"/>
      <c r="B157" s="133" t="s">
        <v>46</v>
      </c>
      <c r="C157" s="95"/>
      <c r="D157" s="20"/>
      <c r="E157" s="96">
        <f t="shared" si="22"/>
        <v>0</v>
      </c>
      <c r="F157" s="95"/>
      <c r="G157" s="20"/>
      <c r="H157" s="96">
        <f t="shared" si="23"/>
        <v>0</v>
      </c>
      <c r="I157" s="95"/>
      <c r="J157" s="20"/>
      <c r="K157" s="96">
        <f t="shared" si="24"/>
        <v>0</v>
      </c>
      <c r="L157" s="95"/>
      <c r="M157" s="20"/>
      <c r="N157" s="96">
        <f t="shared" si="25"/>
        <v>0</v>
      </c>
      <c r="O157" s="95"/>
      <c r="P157" s="20"/>
      <c r="Q157" s="96">
        <f t="shared" si="26"/>
        <v>0</v>
      </c>
      <c r="R157" s="95"/>
      <c r="S157" s="20"/>
      <c r="T157" s="96">
        <f t="shared" si="27"/>
        <v>0</v>
      </c>
      <c r="U157" s="221">
        <f t="shared" si="34"/>
        <v>0</v>
      </c>
      <c r="W157" s="133" t="s">
        <v>46</v>
      </c>
      <c r="X157" s="114">
        <f t="shared" si="28"/>
        <v>0</v>
      </c>
      <c r="Y157" s="115">
        <f t="shared" si="29"/>
        <v>0</v>
      </c>
      <c r="Z157" s="115">
        <f t="shared" si="30"/>
        <v>0</v>
      </c>
      <c r="AA157" s="115">
        <f t="shared" si="31"/>
        <v>0</v>
      </c>
      <c r="AB157" s="115">
        <f t="shared" si="32"/>
        <v>0</v>
      </c>
      <c r="AC157" s="121">
        <f t="shared" si="33"/>
        <v>0</v>
      </c>
    </row>
    <row r="158" spans="1:29" ht="15.75">
      <c r="A158" s="255"/>
      <c r="B158" s="133" t="s">
        <v>47</v>
      </c>
      <c r="C158" s="95"/>
      <c r="D158" s="20"/>
      <c r="E158" s="96">
        <f t="shared" si="22"/>
        <v>0</v>
      </c>
      <c r="F158" s="95"/>
      <c r="G158" s="20"/>
      <c r="H158" s="96">
        <f t="shared" si="23"/>
        <v>0</v>
      </c>
      <c r="I158" s="95"/>
      <c r="J158" s="20"/>
      <c r="K158" s="96">
        <f t="shared" si="24"/>
        <v>0</v>
      </c>
      <c r="L158" s="95"/>
      <c r="M158" s="20"/>
      <c r="N158" s="96">
        <f t="shared" si="25"/>
        <v>0</v>
      </c>
      <c r="O158" s="95"/>
      <c r="P158" s="20"/>
      <c r="Q158" s="96">
        <f t="shared" si="26"/>
        <v>0</v>
      </c>
      <c r="R158" s="95"/>
      <c r="S158" s="20"/>
      <c r="T158" s="96">
        <f t="shared" si="27"/>
        <v>0</v>
      </c>
      <c r="U158" s="221">
        <f t="shared" si="34"/>
        <v>0</v>
      </c>
      <c r="W158" s="133" t="s">
        <v>47</v>
      </c>
      <c r="X158" s="114">
        <f t="shared" si="28"/>
        <v>0</v>
      </c>
      <c r="Y158" s="115">
        <f t="shared" si="29"/>
        <v>0</v>
      </c>
      <c r="Z158" s="115">
        <f t="shared" si="30"/>
        <v>0</v>
      </c>
      <c r="AA158" s="115">
        <f t="shared" si="31"/>
        <v>0</v>
      </c>
      <c r="AB158" s="115">
        <f t="shared" si="32"/>
        <v>0</v>
      </c>
      <c r="AC158" s="121">
        <f t="shared" si="33"/>
        <v>0</v>
      </c>
    </row>
    <row r="159" spans="1:29" ht="15.75">
      <c r="A159" s="255"/>
      <c r="B159" s="133" t="s">
        <v>48</v>
      </c>
      <c r="C159" s="95"/>
      <c r="D159" s="20"/>
      <c r="E159" s="96">
        <f t="shared" si="22"/>
        <v>0</v>
      </c>
      <c r="F159" s="95"/>
      <c r="G159" s="20"/>
      <c r="H159" s="96">
        <f t="shared" si="23"/>
        <v>0</v>
      </c>
      <c r="I159" s="95"/>
      <c r="J159" s="20"/>
      <c r="K159" s="96">
        <f t="shared" si="24"/>
        <v>0</v>
      </c>
      <c r="L159" s="95"/>
      <c r="M159" s="20"/>
      <c r="N159" s="96">
        <f t="shared" si="25"/>
        <v>0</v>
      </c>
      <c r="O159" s="95"/>
      <c r="P159" s="20"/>
      <c r="Q159" s="96">
        <f t="shared" si="26"/>
        <v>0</v>
      </c>
      <c r="R159" s="95"/>
      <c r="S159" s="20"/>
      <c r="T159" s="96">
        <f t="shared" si="27"/>
        <v>0</v>
      </c>
      <c r="U159" s="221">
        <f t="shared" si="34"/>
        <v>0</v>
      </c>
      <c r="W159" s="133" t="s">
        <v>48</v>
      </c>
      <c r="X159" s="114">
        <f t="shared" si="28"/>
        <v>0</v>
      </c>
      <c r="Y159" s="115">
        <f t="shared" si="29"/>
        <v>0</v>
      </c>
      <c r="Z159" s="115">
        <f t="shared" si="30"/>
        <v>0</v>
      </c>
      <c r="AA159" s="115">
        <f t="shared" si="31"/>
        <v>0</v>
      </c>
      <c r="AB159" s="115">
        <f t="shared" si="32"/>
        <v>0</v>
      </c>
      <c r="AC159" s="121">
        <f t="shared" si="33"/>
        <v>0</v>
      </c>
    </row>
    <row r="160" spans="1:29" ht="15.75">
      <c r="A160" s="255"/>
      <c r="B160" s="133" t="s">
        <v>49</v>
      </c>
      <c r="C160" s="95"/>
      <c r="D160" s="20"/>
      <c r="E160" s="96">
        <f t="shared" si="22"/>
        <v>0</v>
      </c>
      <c r="F160" s="95"/>
      <c r="G160" s="20"/>
      <c r="H160" s="96">
        <f t="shared" si="23"/>
        <v>0</v>
      </c>
      <c r="I160" s="95"/>
      <c r="J160" s="20"/>
      <c r="K160" s="96">
        <f t="shared" si="24"/>
        <v>0</v>
      </c>
      <c r="L160" s="95"/>
      <c r="M160" s="20"/>
      <c r="N160" s="96">
        <f t="shared" si="25"/>
        <v>0</v>
      </c>
      <c r="O160" s="95"/>
      <c r="P160" s="20"/>
      <c r="Q160" s="96">
        <f t="shared" si="26"/>
        <v>0</v>
      </c>
      <c r="R160" s="95"/>
      <c r="S160" s="20"/>
      <c r="T160" s="96">
        <f t="shared" si="27"/>
        <v>0</v>
      </c>
      <c r="U160" s="221">
        <f t="shared" si="34"/>
        <v>0</v>
      </c>
      <c r="W160" s="133" t="s">
        <v>49</v>
      </c>
      <c r="X160" s="114">
        <f t="shared" si="28"/>
        <v>0</v>
      </c>
      <c r="Y160" s="115">
        <f t="shared" si="29"/>
        <v>0</v>
      </c>
      <c r="Z160" s="115">
        <f t="shared" si="30"/>
        <v>0</v>
      </c>
      <c r="AA160" s="115">
        <f t="shared" si="31"/>
        <v>0</v>
      </c>
      <c r="AB160" s="115">
        <f t="shared" si="32"/>
        <v>0</v>
      </c>
      <c r="AC160" s="121">
        <f t="shared" si="33"/>
        <v>0</v>
      </c>
    </row>
    <row r="161" spans="1:29" ht="15.75">
      <c r="A161" s="256"/>
      <c r="B161" s="134" t="s">
        <v>50</v>
      </c>
      <c r="C161" s="97"/>
      <c r="D161" s="98"/>
      <c r="E161" s="99">
        <f t="shared" ref="E161:E215" si="35">C161-D161</f>
        <v>0</v>
      </c>
      <c r="F161" s="97"/>
      <c r="G161" s="98"/>
      <c r="H161" s="99">
        <f t="shared" ref="H161:H215" si="36">F161-G161</f>
        <v>0</v>
      </c>
      <c r="I161" s="97"/>
      <c r="J161" s="98"/>
      <c r="K161" s="99">
        <f t="shared" ref="K161:K215" si="37">I161-J161</f>
        <v>0</v>
      </c>
      <c r="L161" s="97"/>
      <c r="M161" s="98"/>
      <c r="N161" s="99">
        <f t="shared" ref="N161:N215" si="38">L161-M161</f>
        <v>0</v>
      </c>
      <c r="O161" s="97"/>
      <c r="P161" s="98"/>
      <c r="Q161" s="99">
        <f t="shared" ref="Q161:Q215" si="39">O161-P161</f>
        <v>0</v>
      </c>
      <c r="R161" s="97"/>
      <c r="S161" s="98"/>
      <c r="T161" s="99">
        <f t="shared" si="27"/>
        <v>0</v>
      </c>
      <c r="U161" s="222">
        <f t="shared" si="34"/>
        <v>0</v>
      </c>
      <c r="W161" s="134" t="s">
        <v>50</v>
      </c>
      <c r="X161" s="118">
        <f t="shared" si="28"/>
        <v>0</v>
      </c>
      <c r="Y161" s="119">
        <f t="shared" si="29"/>
        <v>0</v>
      </c>
      <c r="Z161" s="119">
        <f t="shared" si="30"/>
        <v>0</v>
      </c>
      <c r="AA161" s="119">
        <f t="shared" si="31"/>
        <v>0</v>
      </c>
      <c r="AB161" s="119">
        <f t="shared" si="32"/>
        <v>0</v>
      </c>
      <c r="AC161" s="124">
        <f t="shared" si="33"/>
        <v>0</v>
      </c>
    </row>
    <row r="162" spans="1:29" ht="15.75" customHeight="1">
      <c r="A162" s="254">
        <v>42753</v>
      </c>
      <c r="B162" s="133" t="s">
        <v>42</v>
      </c>
      <c r="C162" s="95"/>
      <c r="D162" s="20"/>
      <c r="E162" s="96">
        <f t="shared" si="35"/>
        <v>0</v>
      </c>
      <c r="F162" s="95"/>
      <c r="G162" s="20"/>
      <c r="H162" s="96">
        <f t="shared" si="36"/>
        <v>0</v>
      </c>
      <c r="I162" s="95"/>
      <c r="J162" s="20"/>
      <c r="K162" s="96">
        <f t="shared" si="37"/>
        <v>0</v>
      </c>
      <c r="L162" s="95"/>
      <c r="M162" s="20"/>
      <c r="N162" s="96">
        <f t="shared" si="38"/>
        <v>0</v>
      </c>
      <c r="O162" s="95"/>
      <c r="P162" s="20"/>
      <c r="Q162" s="96">
        <f t="shared" si="39"/>
        <v>0</v>
      </c>
      <c r="R162" s="95"/>
      <c r="S162" s="20"/>
      <c r="T162" s="96">
        <f t="shared" si="27"/>
        <v>0</v>
      </c>
      <c r="U162" s="221">
        <f t="shared" si="34"/>
        <v>0</v>
      </c>
      <c r="W162" s="132" t="s">
        <v>42</v>
      </c>
      <c r="X162" s="110">
        <f t="shared" si="28"/>
        <v>0</v>
      </c>
      <c r="Y162" s="111">
        <f t="shared" si="29"/>
        <v>0</v>
      </c>
      <c r="Z162" s="111">
        <f t="shared" si="30"/>
        <v>0</v>
      </c>
      <c r="AA162" s="111">
        <f t="shared" si="31"/>
        <v>0</v>
      </c>
      <c r="AB162" s="111">
        <f t="shared" si="32"/>
        <v>0</v>
      </c>
      <c r="AC162" s="123">
        <f t="shared" si="33"/>
        <v>0</v>
      </c>
    </row>
    <row r="163" spans="1:29" ht="15.75">
      <c r="A163" s="255"/>
      <c r="B163" s="133" t="s">
        <v>43</v>
      </c>
      <c r="C163" s="95"/>
      <c r="D163" s="20"/>
      <c r="E163" s="96">
        <f t="shared" si="35"/>
        <v>0</v>
      </c>
      <c r="F163" s="95"/>
      <c r="G163" s="20"/>
      <c r="H163" s="96">
        <f t="shared" si="36"/>
        <v>0</v>
      </c>
      <c r="I163" s="95"/>
      <c r="J163" s="20"/>
      <c r="K163" s="96">
        <f t="shared" si="37"/>
        <v>0</v>
      </c>
      <c r="L163" s="95"/>
      <c r="M163" s="20"/>
      <c r="N163" s="96">
        <f t="shared" si="38"/>
        <v>0</v>
      </c>
      <c r="O163" s="95"/>
      <c r="P163" s="20"/>
      <c r="Q163" s="96">
        <f t="shared" si="39"/>
        <v>0</v>
      </c>
      <c r="R163" s="95"/>
      <c r="S163" s="20"/>
      <c r="T163" s="96">
        <f t="shared" si="27"/>
        <v>0</v>
      </c>
      <c r="U163" s="221">
        <f t="shared" si="34"/>
        <v>0</v>
      </c>
      <c r="W163" s="133" t="s">
        <v>43</v>
      </c>
      <c r="X163" s="114">
        <f t="shared" si="28"/>
        <v>0</v>
      </c>
      <c r="Y163" s="115">
        <f t="shared" si="29"/>
        <v>0</v>
      </c>
      <c r="Z163" s="115">
        <f t="shared" si="30"/>
        <v>0</v>
      </c>
      <c r="AA163" s="115">
        <f t="shared" si="31"/>
        <v>0</v>
      </c>
      <c r="AB163" s="115">
        <f t="shared" si="32"/>
        <v>0</v>
      </c>
      <c r="AC163" s="121">
        <f t="shared" si="33"/>
        <v>0</v>
      </c>
    </row>
    <row r="164" spans="1:29" ht="15.75">
      <c r="A164" s="255"/>
      <c r="B164" s="104" t="s">
        <v>44</v>
      </c>
      <c r="C164" s="95"/>
      <c r="D164" s="20"/>
      <c r="E164" s="96">
        <f t="shared" si="35"/>
        <v>0</v>
      </c>
      <c r="F164" s="95"/>
      <c r="G164" s="20"/>
      <c r="H164" s="96">
        <f t="shared" si="36"/>
        <v>0</v>
      </c>
      <c r="I164" s="95"/>
      <c r="J164" s="20"/>
      <c r="K164" s="96">
        <f t="shared" si="37"/>
        <v>0</v>
      </c>
      <c r="L164" s="95"/>
      <c r="M164" s="20"/>
      <c r="N164" s="96">
        <f t="shared" si="38"/>
        <v>0</v>
      </c>
      <c r="O164" s="95"/>
      <c r="P164" s="20"/>
      <c r="Q164" s="96">
        <f t="shared" si="39"/>
        <v>0</v>
      </c>
      <c r="R164" s="95"/>
      <c r="S164" s="20"/>
      <c r="T164" s="96">
        <f t="shared" si="27"/>
        <v>0</v>
      </c>
      <c r="U164" s="221">
        <f t="shared" si="34"/>
        <v>0</v>
      </c>
      <c r="W164" s="104" t="s">
        <v>44</v>
      </c>
      <c r="X164" s="114">
        <f t="shared" si="28"/>
        <v>0</v>
      </c>
      <c r="Y164" s="115">
        <f t="shared" si="29"/>
        <v>0</v>
      </c>
      <c r="Z164" s="115">
        <f t="shared" si="30"/>
        <v>0</v>
      </c>
      <c r="AA164" s="115">
        <f t="shared" si="31"/>
        <v>0</v>
      </c>
      <c r="AB164" s="115">
        <f t="shared" si="32"/>
        <v>0</v>
      </c>
      <c r="AC164" s="121">
        <f t="shared" si="33"/>
        <v>0</v>
      </c>
    </row>
    <row r="165" spans="1:29" ht="15.75">
      <c r="A165" s="255"/>
      <c r="B165" s="133" t="s">
        <v>45</v>
      </c>
      <c r="C165" s="95"/>
      <c r="D165" s="20"/>
      <c r="E165" s="96">
        <f t="shared" si="35"/>
        <v>0</v>
      </c>
      <c r="F165" s="95"/>
      <c r="G165" s="20"/>
      <c r="H165" s="96">
        <f t="shared" si="36"/>
        <v>0</v>
      </c>
      <c r="I165" s="95"/>
      <c r="J165" s="20"/>
      <c r="K165" s="96">
        <f t="shared" si="37"/>
        <v>0</v>
      </c>
      <c r="L165" s="95"/>
      <c r="M165" s="20"/>
      <c r="N165" s="96">
        <f t="shared" si="38"/>
        <v>0</v>
      </c>
      <c r="O165" s="95"/>
      <c r="P165" s="20"/>
      <c r="Q165" s="96">
        <f t="shared" si="39"/>
        <v>0</v>
      </c>
      <c r="R165" s="95"/>
      <c r="S165" s="20"/>
      <c r="T165" s="96">
        <f t="shared" si="27"/>
        <v>0</v>
      </c>
      <c r="U165" s="221">
        <f t="shared" si="34"/>
        <v>0</v>
      </c>
      <c r="W165" s="133" t="s">
        <v>45</v>
      </c>
      <c r="X165" s="114">
        <f t="shared" si="28"/>
        <v>0</v>
      </c>
      <c r="Y165" s="115">
        <f t="shared" si="29"/>
        <v>0</v>
      </c>
      <c r="Z165" s="115">
        <f t="shared" si="30"/>
        <v>0</v>
      </c>
      <c r="AA165" s="115">
        <f t="shared" si="31"/>
        <v>0</v>
      </c>
      <c r="AB165" s="115">
        <f t="shared" si="32"/>
        <v>0</v>
      </c>
      <c r="AC165" s="121">
        <f t="shared" si="33"/>
        <v>0</v>
      </c>
    </row>
    <row r="166" spans="1:29" ht="15.75">
      <c r="A166" s="255"/>
      <c r="B166" s="133" t="s">
        <v>46</v>
      </c>
      <c r="C166" s="95"/>
      <c r="D166" s="20"/>
      <c r="E166" s="96">
        <f t="shared" si="35"/>
        <v>0</v>
      </c>
      <c r="F166" s="95"/>
      <c r="G166" s="20"/>
      <c r="H166" s="96">
        <f t="shared" si="36"/>
        <v>0</v>
      </c>
      <c r="I166" s="95"/>
      <c r="J166" s="20"/>
      <c r="K166" s="96">
        <f t="shared" si="37"/>
        <v>0</v>
      </c>
      <c r="L166" s="95"/>
      <c r="M166" s="20"/>
      <c r="N166" s="96">
        <f t="shared" si="38"/>
        <v>0</v>
      </c>
      <c r="O166" s="95"/>
      <c r="P166" s="20"/>
      <c r="Q166" s="96">
        <f t="shared" si="39"/>
        <v>0</v>
      </c>
      <c r="R166" s="95"/>
      <c r="S166" s="20"/>
      <c r="T166" s="96">
        <f t="shared" si="27"/>
        <v>0</v>
      </c>
      <c r="U166" s="221">
        <f t="shared" si="34"/>
        <v>0</v>
      </c>
      <c r="W166" s="133" t="s">
        <v>46</v>
      </c>
      <c r="X166" s="114">
        <f t="shared" si="28"/>
        <v>0</v>
      </c>
      <c r="Y166" s="115">
        <f t="shared" si="29"/>
        <v>0</v>
      </c>
      <c r="Z166" s="115">
        <f t="shared" si="30"/>
        <v>0</v>
      </c>
      <c r="AA166" s="115">
        <f t="shared" si="31"/>
        <v>0</v>
      </c>
      <c r="AB166" s="115">
        <f t="shared" si="32"/>
        <v>0</v>
      </c>
      <c r="AC166" s="121">
        <f t="shared" si="33"/>
        <v>0</v>
      </c>
    </row>
    <row r="167" spans="1:29" ht="15.75">
      <c r="A167" s="255"/>
      <c r="B167" s="133" t="s">
        <v>47</v>
      </c>
      <c r="C167" s="95"/>
      <c r="D167" s="20"/>
      <c r="E167" s="96">
        <f t="shared" si="35"/>
        <v>0</v>
      </c>
      <c r="F167" s="95"/>
      <c r="G167" s="20"/>
      <c r="H167" s="96">
        <f t="shared" si="36"/>
        <v>0</v>
      </c>
      <c r="I167" s="95"/>
      <c r="J167" s="20"/>
      <c r="K167" s="96">
        <f t="shared" si="37"/>
        <v>0</v>
      </c>
      <c r="L167" s="95"/>
      <c r="M167" s="20"/>
      <c r="N167" s="96">
        <f t="shared" si="38"/>
        <v>0</v>
      </c>
      <c r="O167" s="95"/>
      <c r="P167" s="20"/>
      <c r="Q167" s="96">
        <f t="shared" si="39"/>
        <v>0</v>
      </c>
      <c r="R167" s="95"/>
      <c r="S167" s="20"/>
      <c r="T167" s="96">
        <f t="shared" si="27"/>
        <v>0</v>
      </c>
      <c r="U167" s="221">
        <f t="shared" si="34"/>
        <v>0</v>
      </c>
      <c r="W167" s="133" t="s">
        <v>47</v>
      </c>
      <c r="X167" s="114">
        <f t="shared" si="28"/>
        <v>0</v>
      </c>
      <c r="Y167" s="115">
        <f t="shared" si="29"/>
        <v>0</v>
      </c>
      <c r="Z167" s="115">
        <f t="shared" si="30"/>
        <v>0</v>
      </c>
      <c r="AA167" s="115">
        <f t="shared" si="31"/>
        <v>0</v>
      </c>
      <c r="AB167" s="115">
        <f t="shared" si="32"/>
        <v>0</v>
      </c>
      <c r="AC167" s="121">
        <f t="shared" si="33"/>
        <v>0</v>
      </c>
    </row>
    <row r="168" spans="1:29" ht="15.75">
      <c r="A168" s="255"/>
      <c r="B168" s="133" t="s">
        <v>48</v>
      </c>
      <c r="C168" s="95"/>
      <c r="D168" s="20"/>
      <c r="E168" s="96">
        <f t="shared" si="35"/>
        <v>0</v>
      </c>
      <c r="F168" s="95"/>
      <c r="G168" s="20"/>
      <c r="H168" s="96">
        <f t="shared" si="36"/>
        <v>0</v>
      </c>
      <c r="I168" s="95"/>
      <c r="J168" s="20"/>
      <c r="K168" s="96">
        <f t="shared" si="37"/>
        <v>0</v>
      </c>
      <c r="L168" s="95"/>
      <c r="M168" s="20"/>
      <c r="N168" s="96">
        <f t="shared" si="38"/>
        <v>0</v>
      </c>
      <c r="O168" s="95"/>
      <c r="P168" s="20"/>
      <c r="Q168" s="96">
        <f t="shared" si="39"/>
        <v>0</v>
      </c>
      <c r="R168" s="95"/>
      <c r="S168" s="20"/>
      <c r="T168" s="96">
        <f t="shared" si="27"/>
        <v>0</v>
      </c>
      <c r="U168" s="221">
        <f t="shared" si="34"/>
        <v>0</v>
      </c>
      <c r="W168" s="133" t="s">
        <v>48</v>
      </c>
      <c r="X168" s="114">
        <f t="shared" si="28"/>
        <v>0</v>
      </c>
      <c r="Y168" s="115">
        <f t="shared" si="29"/>
        <v>0</v>
      </c>
      <c r="Z168" s="115">
        <f t="shared" si="30"/>
        <v>0</v>
      </c>
      <c r="AA168" s="115">
        <f t="shared" si="31"/>
        <v>0</v>
      </c>
      <c r="AB168" s="115">
        <f t="shared" si="32"/>
        <v>0</v>
      </c>
      <c r="AC168" s="121">
        <f t="shared" si="33"/>
        <v>0</v>
      </c>
    </row>
    <row r="169" spans="1:29" ht="15.75">
      <c r="A169" s="255"/>
      <c r="B169" s="133" t="s">
        <v>49</v>
      </c>
      <c r="C169" s="95"/>
      <c r="D169" s="20"/>
      <c r="E169" s="96">
        <f t="shared" si="35"/>
        <v>0</v>
      </c>
      <c r="F169" s="95"/>
      <c r="G169" s="20"/>
      <c r="H169" s="96">
        <f t="shared" si="36"/>
        <v>0</v>
      </c>
      <c r="I169" s="95"/>
      <c r="J169" s="20"/>
      <c r="K169" s="96">
        <f t="shared" si="37"/>
        <v>0</v>
      </c>
      <c r="L169" s="95"/>
      <c r="M169" s="20"/>
      <c r="N169" s="96">
        <f t="shared" si="38"/>
        <v>0</v>
      </c>
      <c r="O169" s="95"/>
      <c r="P169" s="20"/>
      <c r="Q169" s="96">
        <f t="shared" si="39"/>
        <v>0</v>
      </c>
      <c r="R169" s="95"/>
      <c r="S169" s="20"/>
      <c r="T169" s="96">
        <f t="shared" si="27"/>
        <v>0</v>
      </c>
      <c r="U169" s="221">
        <f t="shared" si="34"/>
        <v>0</v>
      </c>
      <c r="W169" s="133" t="s">
        <v>49</v>
      </c>
      <c r="X169" s="114">
        <f t="shared" si="28"/>
        <v>0</v>
      </c>
      <c r="Y169" s="115">
        <f t="shared" si="29"/>
        <v>0</v>
      </c>
      <c r="Z169" s="115">
        <f t="shared" si="30"/>
        <v>0</v>
      </c>
      <c r="AA169" s="115">
        <f t="shared" si="31"/>
        <v>0</v>
      </c>
      <c r="AB169" s="115">
        <f t="shared" si="32"/>
        <v>0</v>
      </c>
      <c r="AC169" s="121">
        <f t="shared" si="33"/>
        <v>0</v>
      </c>
    </row>
    <row r="170" spans="1:29" ht="15.75">
      <c r="A170" s="256"/>
      <c r="B170" s="133" t="s">
        <v>50</v>
      </c>
      <c r="C170" s="95"/>
      <c r="D170" s="20"/>
      <c r="E170" s="96">
        <f t="shared" si="35"/>
        <v>0</v>
      </c>
      <c r="F170" s="95"/>
      <c r="G170" s="20"/>
      <c r="H170" s="96">
        <f t="shared" si="36"/>
        <v>0</v>
      </c>
      <c r="I170" s="95"/>
      <c r="J170" s="20"/>
      <c r="K170" s="96">
        <f t="shared" si="37"/>
        <v>0</v>
      </c>
      <c r="L170" s="95"/>
      <c r="M170" s="20"/>
      <c r="N170" s="96">
        <f t="shared" si="38"/>
        <v>0</v>
      </c>
      <c r="O170" s="95"/>
      <c r="P170" s="20"/>
      <c r="Q170" s="96">
        <f t="shared" si="39"/>
        <v>0</v>
      </c>
      <c r="R170" s="95"/>
      <c r="S170" s="20"/>
      <c r="T170" s="96">
        <f t="shared" si="27"/>
        <v>0</v>
      </c>
      <c r="U170" s="221">
        <f t="shared" si="34"/>
        <v>0</v>
      </c>
      <c r="W170" s="134" t="s">
        <v>50</v>
      </c>
      <c r="X170" s="118">
        <f t="shared" si="28"/>
        <v>0</v>
      </c>
      <c r="Y170" s="119">
        <f t="shared" si="29"/>
        <v>0</v>
      </c>
      <c r="Z170" s="119">
        <f t="shared" si="30"/>
        <v>0</v>
      </c>
      <c r="AA170" s="119">
        <f t="shared" si="31"/>
        <v>0</v>
      </c>
      <c r="AB170" s="119">
        <f t="shared" si="32"/>
        <v>0</v>
      </c>
      <c r="AC170" s="124">
        <f t="shared" si="33"/>
        <v>0</v>
      </c>
    </row>
    <row r="171" spans="1:29" ht="15.75" customHeight="1">
      <c r="A171" s="254">
        <v>42754</v>
      </c>
      <c r="B171" s="132" t="s">
        <v>42</v>
      </c>
      <c r="C171" s="92"/>
      <c r="D171" s="93"/>
      <c r="E171" s="94">
        <f t="shared" si="35"/>
        <v>0</v>
      </c>
      <c r="F171" s="92"/>
      <c r="G171" s="148"/>
      <c r="H171" s="94">
        <f t="shared" si="36"/>
        <v>0</v>
      </c>
      <c r="I171" s="92"/>
      <c r="J171" s="93"/>
      <c r="K171" s="94">
        <f t="shared" si="37"/>
        <v>0</v>
      </c>
      <c r="L171" s="92"/>
      <c r="M171" s="93"/>
      <c r="N171" s="94">
        <f t="shared" si="38"/>
        <v>0</v>
      </c>
      <c r="O171" s="92"/>
      <c r="P171" s="93"/>
      <c r="Q171" s="94">
        <f t="shared" si="39"/>
        <v>0</v>
      </c>
      <c r="R171" s="92"/>
      <c r="S171" s="93"/>
      <c r="T171" s="94">
        <f t="shared" si="27"/>
        <v>0</v>
      </c>
      <c r="U171" s="220">
        <f t="shared" si="34"/>
        <v>0</v>
      </c>
      <c r="W171" s="132" t="s">
        <v>42</v>
      </c>
      <c r="X171" s="110">
        <f t="shared" si="28"/>
        <v>0</v>
      </c>
      <c r="Y171" s="111">
        <f t="shared" si="29"/>
        <v>0</v>
      </c>
      <c r="Z171" s="111">
        <f t="shared" si="30"/>
        <v>0</v>
      </c>
      <c r="AA171" s="111">
        <f t="shared" si="31"/>
        <v>0</v>
      </c>
      <c r="AB171" s="111">
        <f t="shared" si="32"/>
        <v>0</v>
      </c>
      <c r="AC171" s="123">
        <f t="shared" si="33"/>
        <v>0</v>
      </c>
    </row>
    <row r="172" spans="1:29" ht="15.75">
      <c r="A172" s="255"/>
      <c r="B172" s="133" t="s">
        <v>43</v>
      </c>
      <c r="C172" s="95"/>
      <c r="D172" s="20"/>
      <c r="E172" s="96">
        <f t="shared" si="35"/>
        <v>0</v>
      </c>
      <c r="F172" s="95"/>
      <c r="G172" s="20"/>
      <c r="H172" s="96">
        <f t="shared" si="36"/>
        <v>0</v>
      </c>
      <c r="I172" s="95"/>
      <c r="J172" s="20"/>
      <c r="K172" s="96">
        <f t="shared" si="37"/>
        <v>0</v>
      </c>
      <c r="L172" s="95"/>
      <c r="M172" s="20"/>
      <c r="N172" s="96">
        <f t="shared" si="38"/>
        <v>0</v>
      </c>
      <c r="O172" s="95"/>
      <c r="P172" s="20"/>
      <c r="Q172" s="96">
        <f t="shared" si="39"/>
        <v>0</v>
      </c>
      <c r="R172" s="95"/>
      <c r="S172" s="20"/>
      <c r="T172" s="96">
        <f t="shared" si="27"/>
        <v>0</v>
      </c>
      <c r="U172" s="221">
        <f t="shared" si="34"/>
        <v>0</v>
      </c>
      <c r="W172" s="133" t="s">
        <v>43</v>
      </c>
      <c r="X172" s="114">
        <f t="shared" si="28"/>
        <v>0</v>
      </c>
      <c r="Y172" s="115">
        <f t="shared" si="29"/>
        <v>0</v>
      </c>
      <c r="Z172" s="115">
        <f t="shared" si="30"/>
        <v>0</v>
      </c>
      <c r="AA172" s="115">
        <f t="shared" si="31"/>
        <v>0</v>
      </c>
      <c r="AB172" s="115">
        <f t="shared" si="32"/>
        <v>0</v>
      </c>
      <c r="AC172" s="121">
        <f t="shared" si="33"/>
        <v>0</v>
      </c>
    </row>
    <row r="173" spans="1:29" ht="15.75">
      <c r="A173" s="255"/>
      <c r="B173" s="104" t="s">
        <v>44</v>
      </c>
      <c r="C173" s="95"/>
      <c r="D173" s="20"/>
      <c r="E173" s="96">
        <f t="shared" si="35"/>
        <v>0</v>
      </c>
      <c r="F173" s="95"/>
      <c r="G173" s="20"/>
      <c r="H173" s="96">
        <f t="shared" si="36"/>
        <v>0</v>
      </c>
      <c r="I173" s="95"/>
      <c r="J173" s="20"/>
      <c r="K173" s="96">
        <f t="shared" si="37"/>
        <v>0</v>
      </c>
      <c r="L173" s="95"/>
      <c r="M173" s="20"/>
      <c r="N173" s="96">
        <f t="shared" si="38"/>
        <v>0</v>
      </c>
      <c r="O173" s="95"/>
      <c r="P173" s="20"/>
      <c r="Q173" s="96">
        <f t="shared" si="39"/>
        <v>0</v>
      </c>
      <c r="R173" s="95"/>
      <c r="S173" s="20"/>
      <c r="T173" s="96">
        <f t="shared" si="27"/>
        <v>0</v>
      </c>
      <c r="U173" s="221">
        <f t="shared" si="34"/>
        <v>0</v>
      </c>
      <c r="W173" s="104" t="s">
        <v>44</v>
      </c>
      <c r="X173" s="114">
        <f t="shared" si="28"/>
        <v>0</v>
      </c>
      <c r="Y173" s="115">
        <f t="shared" si="29"/>
        <v>0</v>
      </c>
      <c r="Z173" s="115">
        <f t="shared" si="30"/>
        <v>0</v>
      </c>
      <c r="AA173" s="115">
        <f t="shared" si="31"/>
        <v>0</v>
      </c>
      <c r="AB173" s="115">
        <f t="shared" si="32"/>
        <v>0</v>
      </c>
      <c r="AC173" s="121">
        <f t="shared" si="33"/>
        <v>0</v>
      </c>
    </row>
    <row r="174" spans="1:29" ht="15.75">
      <c r="A174" s="255"/>
      <c r="B174" s="133" t="s">
        <v>45</v>
      </c>
      <c r="C174" s="95"/>
      <c r="D174" s="20"/>
      <c r="E174" s="96">
        <f t="shared" si="35"/>
        <v>0</v>
      </c>
      <c r="F174" s="95"/>
      <c r="G174" s="20"/>
      <c r="H174" s="96">
        <f t="shared" si="36"/>
        <v>0</v>
      </c>
      <c r="I174" s="95"/>
      <c r="J174" s="20"/>
      <c r="K174" s="96">
        <f t="shared" si="37"/>
        <v>0</v>
      </c>
      <c r="L174" s="95"/>
      <c r="M174" s="20"/>
      <c r="N174" s="96">
        <f t="shared" si="38"/>
        <v>0</v>
      </c>
      <c r="O174" s="95"/>
      <c r="P174" s="20"/>
      <c r="Q174" s="96">
        <f t="shared" si="39"/>
        <v>0</v>
      </c>
      <c r="R174" s="95"/>
      <c r="S174" s="20"/>
      <c r="T174" s="96">
        <f t="shared" si="27"/>
        <v>0</v>
      </c>
      <c r="U174" s="221">
        <f t="shared" si="34"/>
        <v>0</v>
      </c>
      <c r="W174" s="133" t="s">
        <v>45</v>
      </c>
      <c r="X174" s="114">
        <f t="shared" si="28"/>
        <v>0</v>
      </c>
      <c r="Y174" s="115">
        <f t="shared" si="29"/>
        <v>0</v>
      </c>
      <c r="Z174" s="115">
        <f t="shared" si="30"/>
        <v>0</v>
      </c>
      <c r="AA174" s="115">
        <f t="shared" si="31"/>
        <v>0</v>
      </c>
      <c r="AB174" s="115">
        <f t="shared" si="32"/>
        <v>0</v>
      </c>
      <c r="AC174" s="121">
        <f t="shared" si="33"/>
        <v>0</v>
      </c>
    </row>
    <row r="175" spans="1:29" ht="15.75">
      <c r="A175" s="255"/>
      <c r="B175" s="133" t="s">
        <v>46</v>
      </c>
      <c r="C175" s="95"/>
      <c r="D175" s="20"/>
      <c r="E175" s="96">
        <f t="shared" si="35"/>
        <v>0</v>
      </c>
      <c r="F175" s="95"/>
      <c r="G175" s="20"/>
      <c r="H175" s="96">
        <f t="shared" si="36"/>
        <v>0</v>
      </c>
      <c r="I175" s="95"/>
      <c r="J175" s="20"/>
      <c r="K175" s="96">
        <f t="shared" si="37"/>
        <v>0</v>
      </c>
      <c r="L175" s="95"/>
      <c r="M175" s="20"/>
      <c r="N175" s="96">
        <f t="shared" si="38"/>
        <v>0</v>
      </c>
      <c r="O175" s="95"/>
      <c r="P175" s="20"/>
      <c r="Q175" s="96">
        <f t="shared" si="39"/>
        <v>0</v>
      </c>
      <c r="R175" s="95"/>
      <c r="S175" s="20"/>
      <c r="T175" s="96">
        <f t="shared" si="27"/>
        <v>0</v>
      </c>
      <c r="U175" s="221">
        <f t="shared" si="34"/>
        <v>0</v>
      </c>
      <c r="W175" s="133" t="s">
        <v>46</v>
      </c>
      <c r="X175" s="114">
        <f t="shared" si="28"/>
        <v>0</v>
      </c>
      <c r="Y175" s="115">
        <f t="shared" si="29"/>
        <v>0</v>
      </c>
      <c r="Z175" s="115">
        <f t="shared" si="30"/>
        <v>0</v>
      </c>
      <c r="AA175" s="115">
        <f t="shared" si="31"/>
        <v>0</v>
      </c>
      <c r="AB175" s="115">
        <f t="shared" si="32"/>
        <v>0</v>
      </c>
      <c r="AC175" s="121">
        <f t="shared" si="33"/>
        <v>0</v>
      </c>
    </row>
    <row r="176" spans="1:29" ht="15.75">
      <c r="A176" s="255"/>
      <c r="B176" s="133" t="s">
        <v>47</v>
      </c>
      <c r="C176" s="95"/>
      <c r="D176" s="20"/>
      <c r="E176" s="96">
        <f t="shared" si="35"/>
        <v>0</v>
      </c>
      <c r="F176" s="95"/>
      <c r="G176" s="20"/>
      <c r="H176" s="96">
        <f t="shared" si="36"/>
        <v>0</v>
      </c>
      <c r="I176" s="95"/>
      <c r="J176" s="20"/>
      <c r="K176" s="96">
        <f t="shared" si="37"/>
        <v>0</v>
      </c>
      <c r="L176" s="95"/>
      <c r="M176" s="20"/>
      <c r="N176" s="96">
        <f t="shared" si="38"/>
        <v>0</v>
      </c>
      <c r="O176" s="95"/>
      <c r="P176" s="20"/>
      <c r="Q176" s="96">
        <f t="shared" si="39"/>
        <v>0</v>
      </c>
      <c r="R176" s="95"/>
      <c r="S176" s="20"/>
      <c r="T176" s="96">
        <f t="shared" si="27"/>
        <v>0</v>
      </c>
      <c r="U176" s="221">
        <f t="shared" si="34"/>
        <v>0</v>
      </c>
      <c r="W176" s="133" t="s">
        <v>47</v>
      </c>
      <c r="X176" s="114">
        <f t="shared" si="28"/>
        <v>0</v>
      </c>
      <c r="Y176" s="115">
        <f t="shared" si="29"/>
        <v>0</v>
      </c>
      <c r="Z176" s="115">
        <f t="shared" si="30"/>
        <v>0</v>
      </c>
      <c r="AA176" s="115">
        <f t="shared" si="31"/>
        <v>0</v>
      </c>
      <c r="AB176" s="115">
        <f t="shared" si="32"/>
        <v>0</v>
      </c>
      <c r="AC176" s="121">
        <f t="shared" si="33"/>
        <v>0</v>
      </c>
    </row>
    <row r="177" spans="1:29" ht="15.75">
      <c r="A177" s="255"/>
      <c r="B177" s="133" t="s">
        <v>48</v>
      </c>
      <c r="C177" s="95"/>
      <c r="D177" s="20"/>
      <c r="E177" s="96">
        <f t="shared" si="35"/>
        <v>0</v>
      </c>
      <c r="F177" s="95"/>
      <c r="G177" s="20"/>
      <c r="H177" s="96">
        <f t="shared" si="36"/>
        <v>0</v>
      </c>
      <c r="I177" s="95"/>
      <c r="J177" s="20"/>
      <c r="K177" s="96">
        <f t="shared" si="37"/>
        <v>0</v>
      </c>
      <c r="L177" s="95"/>
      <c r="M177" s="20"/>
      <c r="N177" s="96">
        <f t="shared" si="38"/>
        <v>0</v>
      </c>
      <c r="O177" s="95"/>
      <c r="P177" s="20"/>
      <c r="Q177" s="96">
        <f t="shared" si="39"/>
        <v>0</v>
      </c>
      <c r="R177" s="95"/>
      <c r="S177" s="20"/>
      <c r="T177" s="96">
        <f t="shared" si="27"/>
        <v>0</v>
      </c>
      <c r="U177" s="221">
        <f t="shared" si="34"/>
        <v>0</v>
      </c>
      <c r="W177" s="133" t="s">
        <v>48</v>
      </c>
      <c r="X177" s="114">
        <f t="shared" si="28"/>
        <v>0</v>
      </c>
      <c r="Y177" s="115">
        <f t="shared" si="29"/>
        <v>0</v>
      </c>
      <c r="Z177" s="115">
        <f t="shared" si="30"/>
        <v>0</v>
      </c>
      <c r="AA177" s="115">
        <f t="shared" si="31"/>
        <v>0</v>
      </c>
      <c r="AB177" s="115">
        <f t="shared" si="32"/>
        <v>0</v>
      </c>
      <c r="AC177" s="121">
        <f t="shared" si="33"/>
        <v>0</v>
      </c>
    </row>
    <row r="178" spans="1:29" ht="15.75">
      <c r="A178" s="255"/>
      <c r="B178" s="133" t="s">
        <v>49</v>
      </c>
      <c r="C178" s="95"/>
      <c r="D178" s="20"/>
      <c r="E178" s="96">
        <f t="shared" si="35"/>
        <v>0</v>
      </c>
      <c r="F178" s="95"/>
      <c r="G178" s="20"/>
      <c r="H178" s="96">
        <f t="shared" si="36"/>
        <v>0</v>
      </c>
      <c r="I178" s="95"/>
      <c r="J178" s="20"/>
      <c r="K178" s="96">
        <f t="shared" si="37"/>
        <v>0</v>
      </c>
      <c r="L178" s="95"/>
      <c r="M178" s="20"/>
      <c r="N178" s="96">
        <f t="shared" si="38"/>
        <v>0</v>
      </c>
      <c r="O178" s="95"/>
      <c r="P178" s="20"/>
      <c r="Q178" s="96">
        <f t="shared" si="39"/>
        <v>0</v>
      </c>
      <c r="R178" s="95"/>
      <c r="S178" s="20"/>
      <c r="T178" s="96">
        <f t="shared" si="27"/>
        <v>0</v>
      </c>
      <c r="U178" s="221">
        <f t="shared" si="34"/>
        <v>0</v>
      </c>
      <c r="W178" s="133" t="s">
        <v>49</v>
      </c>
      <c r="X178" s="114">
        <f t="shared" si="28"/>
        <v>0</v>
      </c>
      <c r="Y178" s="115">
        <f t="shared" si="29"/>
        <v>0</v>
      </c>
      <c r="Z178" s="115">
        <f t="shared" si="30"/>
        <v>0</v>
      </c>
      <c r="AA178" s="115">
        <f t="shared" si="31"/>
        <v>0</v>
      </c>
      <c r="AB178" s="115">
        <f t="shared" si="32"/>
        <v>0</v>
      </c>
      <c r="AC178" s="121">
        <f t="shared" si="33"/>
        <v>0</v>
      </c>
    </row>
    <row r="179" spans="1:29" ht="15.75">
      <c r="A179" s="256"/>
      <c r="B179" s="134" t="s">
        <v>50</v>
      </c>
      <c r="C179" s="97"/>
      <c r="D179" s="98"/>
      <c r="E179" s="99">
        <f t="shared" si="35"/>
        <v>0</v>
      </c>
      <c r="F179" s="97"/>
      <c r="G179" s="98"/>
      <c r="H179" s="99">
        <f t="shared" si="36"/>
        <v>0</v>
      </c>
      <c r="I179" s="97"/>
      <c r="J179" s="98"/>
      <c r="K179" s="99">
        <f t="shared" si="37"/>
        <v>0</v>
      </c>
      <c r="L179" s="97"/>
      <c r="M179" s="98"/>
      <c r="N179" s="99">
        <f t="shared" si="38"/>
        <v>0</v>
      </c>
      <c r="O179" s="97"/>
      <c r="P179" s="98"/>
      <c r="Q179" s="99">
        <f t="shared" si="39"/>
        <v>0</v>
      </c>
      <c r="R179" s="97"/>
      <c r="S179" s="98"/>
      <c r="T179" s="99">
        <f t="shared" si="27"/>
        <v>0</v>
      </c>
      <c r="U179" s="222">
        <f t="shared" si="34"/>
        <v>0</v>
      </c>
      <c r="W179" s="134" t="s">
        <v>50</v>
      </c>
      <c r="X179" s="118">
        <f t="shared" si="28"/>
        <v>0</v>
      </c>
      <c r="Y179" s="119">
        <f t="shared" si="29"/>
        <v>0</v>
      </c>
      <c r="Z179" s="119">
        <f t="shared" si="30"/>
        <v>0</v>
      </c>
      <c r="AA179" s="119">
        <f t="shared" si="31"/>
        <v>0</v>
      </c>
      <c r="AB179" s="119">
        <f t="shared" si="32"/>
        <v>0</v>
      </c>
      <c r="AC179" s="124">
        <f t="shared" si="33"/>
        <v>0</v>
      </c>
    </row>
    <row r="180" spans="1:29" ht="15.75" customHeight="1">
      <c r="A180" s="254">
        <v>42755</v>
      </c>
      <c r="B180" s="133" t="s">
        <v>42</v>
      </c>
      <c r="C180" s="95"/>
      <c r="D180" s="20"/>
      <c r="E180" s="96">
        <f t="shared" si="35"/>
        <v>0</v>
      </c>
      <c r="F180" s="95"/>
      <c r="G180" s="20"/>
      <c r="H180" s="96">
        <f t="shared" si="36"/>
        <v>0</v>
      </c>
      <c r="I180" s="95"/>
      <c r="J180" s="20"/>
      <c r="K180" s="96">
        <f t="shared" si="37"/>
        <v>0</v>
      </c>
      <c r="L180" s="95"/>
      <c r="M180" s="20"/>
      <c r="N180" s="96">
        <f t="shared" si="38"/>
        <v>0</v>
      </c>
      <c r="O180" s="95"/>
      <c r="P180" s="20"/>
      <c r="Q180" s="96">
        <f t="shared" si="39"/>
        <v>0</v>
      </c>
      <c r="R180" s="95"/>
      <c r="S180" s="20"/>
      <c r="T180" s="96">
        <f t="shared" si="27"/>
        <v>0</v>
      </c>
      <c r="U180" s="221">
        <f t="shared" si="34"/>
        <v>0</v>
      </c>
      <c r="W180" s="132" t="s">
        <v>42</v>
      </c>
      <c r="X180" s="110">
        <f t="shared" si="28"/>
        <v>0</v>
      </c>
      <c r="Y180" s="111">
        <f t="shared" si="29"/>
        <v>0</v>
      </c>
      <c r="Z180" s="111">
        <f t="shared" si="30"/>
        <v>0</v>
      </c>
      <c r="AA180" s="111">
        <f t="shared" si="31"/>
        <v>0</v>
      </c>
      <c r="AB180" s="111">
        <f t="shared" si="32"/>
        <v>0</v>
      </c>
      <c r="AC180" s="123">
        <f t="shared" si="33"/>
        <v>0</v>
      </c>
    </row>
    <row r="181" spans="1:29" ht="15.75">
      <c r="A181" s="255"/>
      <c r="B181" s="133" t="s">
        <v>43</v>
      </c>
      <c r="C181" s="95"/>
      <c r="D181" s="20"/>
      <c r="E181" s="96">
        <f t="shared" si="35"/>
        <v>0</v>
      </c>
      <c r="F181" s="95"/>
      <c r="G181" s="20"/>
      <c r="H181" s="96">
        <f t="shared" si="36"/>
        <v>0</v>
      </c>
      <c r="I181" s="95"/>
      <c r="J181" s="20"/>
      <c r="K181" s="96">
        <f t="shared" si="37"/>
        <v>0</v>
      </c>
      <c r="L181" s="95"/>
      <c r="M181" s="20"/>
      <c r="N181" s="96">
        <f t="shared" si="38"/>
        <v>0</v>
      </c>
      <c r="O181" s="95"/>
      <c r="P181" s="20"/>
      <c r="Q181" s="96">
        <f t="shared" si="39"/>
        <v>0</v>
      </c>
      <c r="R181" s="95"/>
      <c r="S181" s="20"/>
      <c r="T181" s="96">
        <f t="shared" si="27"/>
        <v>0</v>
      </c>
      <c r="U181" s="221">
        <f t="shared" si="34"/>
        <v>0</v>
      </c>
      <c r="W181" s="133" t="s">
        <v>43</v>
      </c>
      <c r="X181" s="114">
        <f t="shared" si="28"/>
        <v>0</v>
      </c>
      <c r="Y181" s="115">
        <f t="shared" si="29"/>
        <v>0</v>
      </c>
      <c r="Z181" s="115">
        <f t="shared" si="30"/>
        <v>0</v>
      </c>
      <c r="AA181" s="115">
        <f t="shared" si="31"/>
        <v>0</v>
      </c>
      <c r="AB181" s="115">
        <f t="shared" si="32"/>
        <v>0</v>
      </c>
      <c r="AC181" s="121">
        <f t="shared" si="33"/>
        <v>0</v>
      </c>
    </row>
    <row r="182" spans="1:29" ht="15.75">
      <c r="A182" s="255"/>
      <c r="B182" s="104" t="s">
        <v>44</v>
      </c>
      <c r="C182" s="95"/>
      <c r="D182" s="20"/>
      <c r="E182" s="96">
        <f t="shared" si="35"/>
        <v>0</v>
      </c>
      <c r="F182" s="95"/>
      <c r="G182" s="20"/>
      <c r="H182" s="96">
        <f t="shared" si="36"/>
        <v>0</v>
      </c>
      <c r="I182" s="95"/>
      <c r="J182" s="20"/>
      <c r="K182" s="96">
        <f t="shared" si="37"/>
        <v>0</v>
      </c>
      <c r="L182" s="95"/>
      <c r="M182" s="20"/>
      <c r="N182" s="96">
        <f t="shared" si="38"/>
        <v>0</v>
      </c>
      <c r="O182" s="95"/>
      <c r="P182" s="20"/>
      <c r="Q182" s="96">
        <f t="shared" si="39"/>
        <v>0</v>
      </c>
      <c r="R182" s="95"/>
      <c r="S182" s="20"/>
      <c r="T182" s="96">
        <f t="shared" si="27"/>
        <v>0</v>
      </c>
      <c r="U182" s="221">
        <f t="shared" si="34"/>
        <v>0</v>
      </c>
      <c r="W182" s="104" t="s">
        <v>44</v>
      </c>
      <c r="X182" s="114">
        <f t="shared" si="28"/>
        <v>0</v>
      </c>
      <c r="Y182" s="115">
        <f t="shared" si="29"/>
        <v>0</v>
      </c>
      <c r="Z182" s="115">
        <f t="shared" si="30"/>
        <v>0</v>
      </c>
      <c r="AA182" s="115">
        <f t="shared" si="31"/>
        <v>0</v>
      </c>
      <c r="AB182" s="115">
        <f t="shared" si="32"/>
        <v>0</v>
      </c>
      <c r="AC182" s="121">
        <f t="shared" si="33"/>
        <v>0</v>
      </c>
    </row>
    <row r="183" spans="1:29" ht="15.75">
      <c r="A183" s="255"/>
      <c r="B183" s="133" t="s">
        <v>45</v>
      </c>
      <c r="C183" s="95"/>
      <c r="D183" s="20"/>
      <c r="E183" s="96">
        <f t="shared" si="35"/>
        <v>0</v>
      </c>
      <c r="F183" s="95"/>
      <c r="G183" s="20"/>
      <c r="H183" s="96">
        <f t="shared" si="36"/>
        <v>0</v>
      </c>
      <c r="I183" s="95"/>
      <c r="J183" s="20"/>
      <c r="K183" s="96">
        <f t="shared" si="37"/>
        <v>0</v>
      </c>
      <c r="L183" s="95"/>
      <c r="M183" s="20"/>
      <c r="N183" s="96">
        <f t="shared" si="38"/>
        <v>0</v>
      </c>
      <c r="O183" s="95"/>
      <c r="P183" s="20"/>
      <c r="Q183" s="96">
        <f t="shared" si="39"/>
        <v>0</v>
      </c>
      <c r="R183" s="95"/>
      <c r="S183" s="20"/>
      <c r="T183" s="96">
        <f t="shared" si="27"/>
        <v>0</v>
      </c>
      <c r="U183" s="221">
        <f t="shared" si="34"/>
        <v>0</v>
      </c>
      <c r="W183" s="133" t="s">
        <v>45</v>
      </c>
      <c r="X183" s="114">
        <f t="shared" si="28"/>
        <v>0</v>
      </c>
      <c r="Y183" s="115">
        <f t="shared" si="29"/>
        <v>0</v>
      </c>
      <c r="Z183" s="115">
        <f t="shared" si="30"/>
        <v>0</v>
      </c>
      <c r="AA183" s="115">
        <f t="shared" si="31"/>
        <v>0</v>
      </c>
      <c r="AB183" s="115">
        <f t="shared" si="32"/>
        <v>0</v>
      </c>
      <c r="AC183" s="121">
        <f t="shared" si="33"/>
        <v>0</v>
      </c>
    </row>
    <row r="184" spans="1:29" ht="15.75">
      <c r="A184" s="255"/>
      <c r="B184" s="133" t="s">
        <v>46</v>
      </c>
      <c r="C184" s="95"/>
      <c r="D184" s="20"/>
      <c r="E184" s="96">
        <f t="shared" si="35"/>
        <v>0</v>
      </c>
      <c r="F184" s="95"/>
      <c r="G184" s="20"/>
      <c r="H184" s="96">
        <f t="shared" si="36"/>
        <v>0</v>
      </c>
      <c r="I184" s="95"/>
      <c r="J184" s="20"/>
      <c r="K184" s="96">
        <f t="shared" si="37"/>
        <v>0</v>
      </c>
      <c r="L184" s="95"/>
      <c r="M184" s="20"/>
      <c r="N184" s="96">
        <f t="shared" si="38"/>
        <v>0</v>
      </c>
      <c r="O184" s="95"/>
      <c r="P184" s="20"/>
      <c r="Q184" s="96">
        <f t="shared" si="39"/>
        <v>0</v>
      </c>
      <c r="R184" s="95"/>
      <c r="S184" s="20"/>
      <c r="T184" s="96">
        <f t="shared" si="27"/>
        <v>0</v>
      </c>
      <c r="U184" s="221">
        <f t="shared" si="34"/>
        <v>0</v>
      </c>
      <c r="W184" s="133" t="s">
        <v>46</v>
      </c>
      <c r="X184" s="114">
        <f t="shared" si="28"/>
        <v>0</v>
      </c>
      <c r="Y184" s="115">
        <f t="shared" si="29"/>
        <v>0</v>
      </c>
      <c r="Z184" s="115">
        <f t="shared" si="30"/>
        <v>0</v>
      </c>
      <c r="AA184" s="115">
        <f t="shared" si="31"/>
        <v>0</v>
      </c>
      <c r="AB184" s="115">
        <f t="shared" si="32"/>
        <v>0</v>
      </c>
      <c r="AC184" s="121">
        <f t="shared" si="33"/>
        <v>0</v>
      </c>
    </row>
    <row r="185" spans="1:29" ht="15.75">
      <c r="A185" s="255"/>
      <c r="B185" s="133" t="s">
        <v>47</v>
      </c>
      <c r="C185" s="95"/>
      <c r="D185" s="20"/>
      <c r="E185" s="96">
        <f t="shared" si="35"/>
        <v>0</v>
      </c>
      <c r="F185" s="95"/>
      <c r="G185" s="20"/>
      <c r="H185" s="96">
        <f t="shared" si="36"/>
        <v>0</v>
      </c>
      <c r="I185" s="95"/>
      <c r="J185" s="20"/>
      <c r="K185" s="96">
        <f t="shared" si="37"/>
        <v>0</v>
      </c>
      <c r="L185" s="95"/>
      <c r="M185" s="20"/>
      <c r="N185" s="96">
        <f t="shared" si="38"/>
        <v>0</v>
      </c>
      <c r="O185" s="95"/>
      <c r="P185" s="20"/>
      <c r="Q185" s="96">
        <f t="shared" si="39"/>
        <v>0</v>
      </c>
      <c r="R185" s="95"/>
      <c r="S185" s="20"/>
      <c r="T185" s="96">
        <f t="shared" si="27"/>
        <v>0</v>
      </c>
      <c r="U185" s="221">
        <f t="shared" si="34"/>
        <v>0</v>
      </c>
      <c r="W185" s="133" t="s">
        <v>47</v>
      </c>
      <c r="X185" s="114">
        <f t="shared" si="28"/>
        <v>0</v>
      </c>
      <c r="Y185" s="115">
        <f t="shared" si="29"/>
        <v>0</v>
      </c>
      <c r="Z185" s="115">
        <f t="shared" si="30"/>
        <v>0</v>
      </c>
      <c r="AA185" s="115">
        <f t="shared" si="31"/>
        <v>0</v>
      </c>
      <c r="AB185" s="115">
        <f t="shared" si="32"/>
        <v>0</v>
      </c>
      <c r="AC185" s="121">
        <f t="shared" si="33"/>
        <v>0</v>
      </c>
    </row>
    <row r="186" spans="1:29" ht="15.75">
      <c r="A186" s="255"/>
      <c r="B186" s="133" t="s">
        <v>48</v>
      </c>
      <c r="C186" s="95"/>
      <c r="D186" s="20"/>
      <c r="E186" s="96">
        <f t="shared" si="35"/>
        <v>0</v>
      </c>
      <c r="F186" s="95"/>
      <c r="G186" s="20"/>
      <c r="H186" s="96">
        <f t="shared" si="36"/>
        <v>0</v>
      </c>
      <c r="I186" s="95"/>
      <c r="J186" s="20"/>
      <c r="K186" s="96">
        <f t="shared" si="37"/>
        <v>0</v>
      </c>
      <c r="L186" s="95"/>
      <c r="M186" s="20"/>
      <c r="N186" s="96">
        <f t="shared" si="38"/>
        <v>0</v>
      </c>
      <c r="O186" s="95"/>
      <c r="P186" s="20"/>
      <c r="Q186" s="96">
        <f t="shared" si="39"/>
        <v>0</v>
      </c>
      <c r="R186" s="95"/>
      <c r="S186" s="20"/>
      <c r="T186" s="96">
        <f t="shared" si="27"/>
        <v>0</v>
      </c>
      <c r="U186" s="221">
        <f t="shared" si="34"/>
        <v>0</v>
      </c>
      <c r="W186" s="133" t="s">
        <v>48</v>
      </c>
      <c r="X186" s="114">
        <f t="shared" si="28"/>
        <v>0</v>
      </c>
      <c r="Y186" s="115">
        <f t="shared" si="29"/>
        <v>0</v>
      </c>
      <c r="Z186" s="115">
        <f t="shared" si="30"/>
        <v>0</v>
      </c>
      <c r="AA186" s="115">
        <f t="shared" si="31"/>
        <v>0</v>
      </c>
      <c r="AB186" s="115">
        <f t="shared" si="32"/>
        <v>0</v>
      </c>
      <c r="AC186" s="121">
        <f t="shared" si="33"/>
        <v>0</v>
      </c>
    </row>
    <row r="187" spans="1:29" ht="15.75">
      <c r="A187" s="255"/>
      <c r="B187" s="133" t="s">
        <v>49</v>
      </c>
      <c r="C187" s="95"/>
      <c r="D187" s="20"/>
      <c r="E187" s="96">
        <f t="shared" si="35"/>
        <v>0</v>
      </c>
      <c r="F187" s="95"/>
      <c r="G187" s="20"/>
      <c r="H187" s="96">
        <f t="shared" si="36"/>
        <v>0</v>
      </c>
      <c r="I187" s="95"/>
      <c r="J187" s="20"/>
      <c r="K187" s="96">
        <f t="shared" si="37"/>
        <v>0</v>
      </c>
      <c r="L187" s="95"/>
      <c r="M187" s="20"/>
      <c r="N187" s="96">
        <f t="shared" si="38"/>
        <v>0</v>
      </c>
      <c r="O187" s="95"/>
      <c r="P187" s="20"/>
      <c r="Q187" s="96">
        <f t="shared" si="39"/>
        <v>0</v>
      </c>
      <c r="R187" s="95"/>
      <c r="S187" s="20"/>
      <c r="T187" s="96">
        <f t="shared" si="27"/>
        <v>0</v>
      </c>
      <c r="U187" s="221">
        <f t="shared" si="34"/>
        <v>0</v>
      </c>
      <c r="W187" s="133" t="s">
        <v>49</v>
      </c>
      <c r="X187" s="114">
        <f t="shared" si="28"/>
        <v>0</v>
      </c>
      <c r="Y187" s="115">
        <f t="shared" si="29"/>
        <v>0</v>
      </c>
      <c r="Z187" s="115">
        <f t="shared" si="30"/>
        <v>0</v>
      </c>
      <c r="AA187" s="115">
        <f t="shared" si="31"/>
        <v>0</v>
      </c>
      <c r="AB187" s="115">
        <f t="shared" si="32"/>
        <v>0</v>
      </c>
      <c r="AC187" s="121">
        <f t="shared" si="33"/>
        <v>0</v>
      </c>
    </row>
    <row r="188" spans="1:29" ht="15.75">
      <c r="A188" s="256"/>
      <c r="B188" s="133" t="s">
        <v>50</v>
      </c>
      <c r="C188" s="95"/>
      <c r="D188" s="20"/>
      <c r="E188" s="96">
        <f t="shared" si="35"/>
        <v>0</v>
      </c>
      <c r="F188" s="95"/>
      <c r="G188" s="20"/>
      <c r="H188" s="96">
        <f t="shared" si="36"/>
        <v>0</v>
      </c>
      <c r="I188" s="95"/>
      <c r="J188" s="20"/>
      <c r="K188" s="96">
        <f t="shared" si="37"/>
        <v>0</v>
      </c>
      <c r="L188" s="95"/>
      <c r="M188" s="20"/>
      <c r="N188" s="96">
        <f t="shared" si="38"/>
        <v>0</v>
      </c>
      <c r="O188" s="95"/>
      <c r="P188" s="20"/>
      <c r="Q188" s="96">
        <f t="shared" si="39"/>
        <v>0</v>
      </c>
      <c r="R188" s="95"/>
      <c r="S188" s="20"/>
      <c r="T188" s="96">
        <f t="shared" si="27"/>
        <v>0</v>
      </c>
      <c r="U188" s="221">
        <f t="shared" si="34"/>
        <v>0</v>
      </c>
      <c r="W188" s="134" t="s">
        <v>50</v>
      </c>
      <c r="X188" s="118">
        <f t="shared" si="28"/>
        <v>0</v>
      </c>
      <c r="Y188" s="119">
        <f t="shared" si="29"/>
        <v>0</v>
      </c>
      <c r="Z188" s="119">
        <f t="shared" si="30"/>
        <v>0</v>
      </c>
      <c r="AA188" s="119">
        <f t="shared" si="31"/>
        <v>0</v>
      </c>
      <c r="AB188" s="119">
        <f t="shared" si="32"/>
        <v>0</v>
      </c>
      <c r="AC188" s="124">
        <f t="shared" si="33"/>
        <v>0</v>
      </c>
    </row>
    <row r="189" spans="1:29" ht="15.75" customHeight="1">
      <c r="A189" s="254">
        <v>42756</v>
      </c>
      <c r="B189" s="132" t="s">
        <v>42</v>
      </c>
      <c r="C189" s="92"/>
      <c r="D189" s="93"/>
      <c r="E189" s="94">
        <f t="shared" si="35"/>
        <v>0</v>
      </c>
      <c r="F189" s="92"/>
      <c r="G189" s="93"/>
      <c r="H189" s="94">
        <f t="shared" si="36"/>
        <v>0</v>
      </c>
      <c r="I189" s="92"/>
      <c r="J189" s="93"/>
      <c r="K189" s="94">
        <f t="shared" si="37"/>
        <v>0</v>
      </c>
      <c r="L189" s="92"/>
      <c r="M189" s="93"/>
      <c r="N189" s="94">
        <f t="shared" si="38"/>
        <v>0</v>
      </c>
      <c r="O189" s="92"/>
      <c r="P189" s="93"/>
      <c r="Q189" s="94">
        <f t="shared" si="39"/>
        <v>0</v>
      </c>
      <c r="R189" s="92"/>
      <c r="S189" s="93"/>
      <c r="T189" s="94">
        <f t="shared" si="27"/>
        <v>0</v>
      </c>
      <c r="U189" s="220">
        <f t="shared" si="34"/>
        <v>0</v>
      </c>
      <c r="W189" s="132" t="s">
        <v>42</v>
      </c>
      <c r="X189" s="114">
        <f t="shared" si="28"/>
        <v>0</v>
      </c>
      <c r="Y189" s="115">
        <f t="shared" si="29"/>
        <v>0</v>
      </c>
      <c r="Z189" s="115">
        <f t="shared" si="30"/>
        <v>0</v>
      </c>
      <c r="AA189" s="115">
        <f t="shared" si="31"/>
        <v>0</v>
      </c>
      <c r="AB189" s="115">
        <f t="shared" si="32"/>
        <v>0</v>
      </c>
      <c r="AC189" s="121">
        <f t="shared" si="33"/>
        <v>0</v>
      </c>
    </row>
    <row r="190" spans="1:29" ht="15.75">
      <c r="A190" s="255"/>
      <c r="B190" s="133" t="s">
        <v>43</v>
      </c>
      <c r="C190" s="95"/>
      <c r="D190" s="20"/>
      <c r="E190" s="96">
        <f t="shared" si="35"/>
        <v>0</v>
      </c>
      <c r="F190" s="95"/>
      <c r="G190" s="20"/>
      <c r="H190" s="96">
        <f t="shared" si="36"/>
        <v>0</v>
      </c>
      <c r="I190" s="95"/>
      <c r="J190" s="20"/>
      <c r="K190" s="96">
        <f t="shared" si="37"/>
        <v>0</v>
      </c>
      <c r="L190" s="95"/>
      <c r="M190" s="20"/>
      <c r="N190" s="96">
        <f t="shared" si="38"/>
        <v>0</v>
      </c>
      <c r="O190" s="95"/>
      <c r="P190" s="20"/>
      <c r="Q190" s="96">
        <f t="shared" si="39"/>
        <v>0</v>
      </c>
      <c r="R190" s="95"/>
      <c r="S190" s="20"/>
      <c r="T190" s="96">
        <f t="shared" si="27"/>
        <v>0</v>
      </c>
      <c r="U190" s="221">
        <f t="shared" si="34"/>
        <v>0</v>
      </c>
      <c r="W190" s="133" t="s">
        <v>43</v>
      </c>
      <c r="X190" s="114">
        <f t="shared" si="28"/>
        <v>0</v>
      </c>
      <c r="Y190" s="115">
        <f t="shared" si="29"/>
        <v>0</v>
      </c>
      <c r="Z190" s="115">
        <f t="shared" si="30"/>
        <v>0</v>
      </c>
      <c r="AA190" s="115">
        <f t="shared" si="31"/>
        <v>0</v>
      </c>
      <c r="AB190" s="115">
        <f t="shared" si="32"/>
        <v>0</v>
      </c>
      <c r="AC190" s="121">
        <f t="shared" si="33"/>
        <v>0</v>
      </c>
    </row>
    <row r="191" spans="1:29" ht="15.75">
      <c r="A191" s="255"/>
      <c r="B191" s="104" t="s">
        <v>44</v>
      </c>
      <c r="C191" s="95"/>
      <c r="D191" s="20"/>
      <c r="E191" s="96">
        <f t="shared" si="35"/>
        <v>0</v>
      </c>
      <c r="F191" s="95"/>
      <c r="G191" s="20"/>
      <c r="H191" s="96">
        <f t="shared" si="36"/>
        <v>0</v>
      </c>
      <c r="I191" s="95"/>
      <c r="J191" s="20"/>
      <c r="K191" s="96">
        <f t="shared" si="37"/>
        <v>0</v>
      </c>
      <c r="L191" s="95"/>
      <c r="M191" s="20"/>
      <c r="N191" s="96">
        <f t="shared" si="38"/>
        <v>0</v>
      </c>
      <c r="O191" s="95"/>
      <c r="P191" s="20"/>
      <c r="Q191" s="96">
        <f t="shared" si="39"/>
        <v>0</v>
      </c>
      <c r="R191" s="95"/>
      <c r="S191" s="20"/>
      <c r="T191" s="96">
        <f t="shared" si="27"/>
        <v>0</v>
      </c>
      <c r="U191" s="221">
        <f t="shared" si="34"/>
        <v>0</v>
      </c>
      <c r="W191" s="104" t="s">
        <v>44</v>
      </c>
      <c r="X191" s="114">
        <f t="shared" si="28"/>
        <v>0</v>
      </c>
      <c r="Y191" s="115">
        <f t="shared" si="29"/>
        <v>0</v>
      </c>
      <c r="Z191" s="115">
        <f t="shared" si="30"/>
        <v>0</v>
      </c>
      <c r="AA191" s="115">
        <f t="shared" si="31"/>
        <v>0</v>
      </c>
      <c r="AB191" s="115">
        <f t="shared" si="32"/>
        <v>0</v>
      </c>
      <c r="AC191" s="121">
        <f t="shared" si="33"/>
        <v>0</v>
      </c>
    </row>
    <row r="192" spans="1:29" ht="15.75">
      <c r="A192" s="255"/>
      <c r="B192" s="133" t="s">
        <v>45</v>
      </c>
      <c r="C192" s="95"/>
      <c r="D192" s="20"/>
      <c r="E192" s="96">
        <f t="shared" si="35"/>
        <v>0</v>
      </c>
      <c r="F192" s="95"/>
      <c r="G192" s="20"/>
      <c r="H192" s="96">
        <f t="shared" si="36"/>
        <v>0</v>
      </c>
      <c r="I192" s="95"/>
      <c r="J192" s="20"/>
      <c r="K192" s="96">
        <f t="shared" si="37"/>
        <v>0</v>
      </c>
      <c r="L192" s="95"/>
      <c r="M192" s="20"/>
      <c r="N192" s="96">
        <f t="shared" si="38"/>
        <v>0</v>
      </c>
      <c r="O192" s="95"/>
      <c r="P192" s="20"/>
      <c r="Q192" s="96">
        <f t="shared" si="39"/>
        <v>0</v>
      </c>
      <c r="R192" s="95"/>
      <c r="S192" s="20"/>
      <c r="T192" s="96">
        <f t="shared" si="27"/>
        <v>0</v>
      </c>
      <c r="U192" s="221">
        <f t="shared" si="34"/>
        <v>0</v>
      </c>
      <c r="W192" s="133" t="s">
        <v>45</v>
      </c>
      <c r="X192" s="114">
        <f t="shared" si="28"/>
        <v>0</v>
      </c>
      <c r="Y192" s="115">
        <f t="shared" si="29"/>
        <v>0</v>
      </c>
      <c r="Z192" s="115">
        <f t="shared" si="30"/>
        <v>0</v>
      </c>
      <c r="AA192" s="115">
        <f t="shared" si="31"/>
        <v>0</v>
      </c>
      <c r="AB192" s="115">
        <f t="shared" si="32"/>
        <v>0</v>
      </c>
      <c r="AC192" s="121">
        <f t="shared" si="33"/>
        <v>0</v>
      </c>
    </row>
    <row r="193" spans="1:29" ht="15.75">
      <c r="A193" s="255"/>
      <c r="B193" s="133" t="s">
        <v>46</v>
      </c>
      <c r="C193" s="95"/>
      <c r="D193" s="20"/>
      <c r="E193" s="96">
        <f t="shared" si="35"/>
        <v>0</v>
      </c>
      <c r="F193" s="95"/>
      <c r="G193" s="20"/>
      <c r="H193" s="96">
        <f t="shared" si="36"/>
        <v>0</v>
      </c>
      <c r="I193" s="95"/>
      <c r="J193" s="20"/>
      <c r="K193" s="96">
        <f t="shared" si="37"/>
        <v>0</v>
      </c>
      <c r="L193" s="95"/>
      <c r="M193" s="20"/>
      <c r="N193" s="96">
        <f t="shared" si="38"/>
        <v>0</v>
      </c>
      <c r="O193" s="95"/>
      <c r="P193" s="20"/>
      <c r="Q193" s="96">
        <f t="shared" si="39"/>
        <v>0</v>
      </c>
      <c r="R193" s="95"/>
      <c r="S193" s="20"/>
      <c r="T193" s="96">
        <f t="shared" si="27"/>
        <v>0</v>
      </c>
      <c r="U193" s="221">
        <f t="shared" si="34"/>
        <v>0</v>
      </c>
      <c r="W193" s="133" t="s">
        <v>46</v>
      </c>
      <c r="X193" s="114">
        <f t="shared" si="28"/>
        <v>0</v>
      </c>
      <c r="Y193" s="115">
        <f t="shared" si="29"/>
        <v>0</v>
      </c>
      <c r="Z193" s="115">
        <f t="shared" si="30"/>
        <v>0</v>
      </c>
      <c r="AA193" s="115">
        <f t="shared" si="31"/>
        <v>0</v>
      </c>
      <c r="AB193" s="115">
        <f t="shared" si="32"/>
        <v>0</v>
      </c>
      <c r="AC193" s="121">
        <f t="shared" si="33"/>
        <v>0</v>
      </c>
    </row>
    <row r="194" spans="1:29" ht="15.75">
      <c r="A194" s="255"/>
      <c r="B194" s="133" t="s">
        <v>47</v>
      </c>
      <c r="C194" s="95"/>
      <c r="D194" s="20"/>
      <c r="E194" s="96">
        <f t="shared" si="35"/>
        <v>0</v>
      </c>
      <c r="F194" s="95"/>
      <c r="G194" s="20"/>
      <c r="H194" s="96">
        <f t="shared" si="36"/>
        <v>0</v>
      </c>
      <c r="I194" s="95"/>
      <c r="J194" s="20"/>
      <c r="K194" s="96">
        <f t="shared" si="37"/>
        <v>0</v>
      </c>
      <c r="L194" s="95"/>
      <c r="M194" s="20"/>
      <c r="N194" s="96">
        <f t="shared" si="38"/>
        <v>0</v>
      </c>
      <c r="O194" s="95"/>
      <c r="P194" s="20"/>
      <c r="Q194" s="96">
        <f t="shared" si="39"/>
        <v>0</v>
      </c>
      <c r="R194" s="95"/>
      <c r="S194" s="20"/>
      <c r="T194" s="96">
        <f t="shared" si="27"/>
        <v>0</v>
      </c>
      <c r="U194" s="221">
        <f t="shared" si="34"/>
        <v>0</v>
      </c>
      <c r="W194" s="133" t="s">
        <v>47</v>
      </c>
      <c r="X194" s="114">
        <f t="shared" si="28"/>
        <v>0</v>
      </c>
      <c r="Y194" s="115">
        <f t="shared" si="29"/>
        <v>0</v>
      </c>
      <c r="Z194" s="115">
        <f t="shared" si="30"/>
        <v>0</v>
      </c>
      <c r="AA194" s="115">
        <f t="shared" si="31"/>
        <v>0</v>
      </c>
      <c r="AB194" s="115">
        <f t="shared" si="32"/>
        <v>0</v>
      </c>
      <c r="AC194" s="121">
        <f t="shared" si="33"/>
        <v>0</v>
      </c>
    </row>
    <row r="195" spans="1:29" ht="15.75">
      <c r="A195" s="255"/>
      <c r="B195" s="133" t="s">
        <v>48</v>
      </c>
      <c r="C195" s="95"/>
      <c r="D195" s="20"/>
      <c r="E195" s="96">
        <f t="shared" si="35"/>
        <v>0</v>
      </c>
      <c r="F195" s="95"/>
      <c r="G195" s="20"/>
      <c r="H195" s="96">
        <f t="shared" si="36"/>
        <v>0</v>
      </c>
      <c r="I195" s="95"/>
      <c r="J195" s="20"/>
      <c r="K195" s="96">
        <f t="shared" si="37"/>
        <v>0</v>
      </c>
      <c r="L195" s="95"/>
      <c r="M195" s="20"/>
      <c r="N195" s="96">
        <f t="shared" si="38"/>
        <v>0</v>
      </c>
      <c r="O195" s="95"/>
      <c r="P195" s="20"/>
      <c r="Q195" s="96">
        <f t="shared" si="39"/>
        <v>0</v>
      </c>
      <c r="R195" s="95"/>
      <c r="S195" s="20"/>
      <c r="T195" s="96">
        <f t="shared" si="27"/>
        <v>0</v>
      </c>
      <c r="U195" s="221">
        <f t="shared" si="34"/>
        <v>0</v>
      </c>
      <c r="W195" s="133" t="s">
        <v>48</v>
      </c>
      <c r="X195" s="114">
        <f t="shared" si="28"/>
        <v>0</v>
      </c>
      <c r="Y195" s="115">
        <f t="shared" si="29"/>
        <v>0</v>
      </c>
      <c r="Z195" s="115">
        <f t="shared" si="30"/>
        <v>0</v>
      </c>
      <c r="AA195" s="115">
        <f t="shared" si="31"/>
        <v>0</v>
      </c>
      <c r="AB195" s="115">
        <f t="shared" si="32"/>
        <v>0</v>
      </c>
      <c r="AC195" s="121">
        <f t="shared" si="33"/>
        <v>0</v>
      </c>
    </row>
    <row r="196" spans="1:29" ht="15.75">
      <c r="A196" s="255"/>
      <c r="B196" s="133" t="s">
        <v>49</v>
      </c>
      <c r="C196" s="95"/>
      <c r="D196" s="20"/>
      <c r="E196" s="96">
        <f t="shared" si="35"/>
        <v>0</v>
      </c>
      <c r="F196" s="95"/>
      <c r="G196" s="20"/>
      <c r="H196" s="96">
        <f t="shared" si="36"/>
        <v>0</v>
      </c>
      <c r="I196" s="95"/>
      <c r="J196" s="20"/>
      <c r="K196" s="96">
        <f t="shared" si="37"/>
        <v>0</v>
      </c>
      <c r="L196" s="95"/>
      <c r="M196" s="20"/>
      <c r="N196" s="96">
        <f t="shared" si="38"/>
        <v>0</v>
      </c>
      <c r="O196" s="95"/>
      <c r="P196" s="20"/>
      <c r="Q196" s="96">
        <f t="shared" si="39"/>
        <v>0</v>
      </c>
      <c r="R196" s="95"/>
      <c r="S196" s="20"/>
      <c r="T196" s="96">
        <f t="shared" si="27"/>
        <v>0</v>
      </c>
      <c r="U196" s="221">
        <f t="shared" si="34"/>
        <v>0</v>
      </c>
      <c r="W196" s="133" t="s">
        <v>49</v>
      </c>
      <c r="X196" s="114">
        <f t="shared" si="28"/>
        <v>0</v>
      </c>
      <c r="Y196" s="115">
        <f t="shared" si="29"/>
        <v>0</v>
      </c>
      <c r="Z196" s="115">
        <f t="shared" si="30"/>
        <v>0</v>
      </c>
      <c r="AA196" s="115">
        <f t="shared" si="31"/>
        <v>0</v>
      </c>
      <c r="AB196" s="115">
        <f t="shared" si="32"/>
        <v>0</v>
      </c>
      <c r="AC196" s="121">
        <f t="shared" si="33"/>
        <v>0</v>
      </c>
    </row>
    <row r="197" spans="1:29" ht="15.75">
      <c r="A197" s="256"/>
      <c r="B197" s="134" t="s">
        <v>50</v>
      </c>
      <c r="C197" s="97"/>
      <c r="D197" s="98"/>
      <c r="E197" s="99">
        <f t="shared" si="35"/>
        <v>0</v>
      </c>
      <c r="F197" s="97"/>
      <c r="G197" s="98"/>
      <c r="H197" s="99">
        <f t="shared" si="36"/>
        <v>0</v>
      </c>
      <c r="I197" s="97"/>
      <c r="J197" s="98"/>
      <c r="K197" s="99">
        <f t="shared" si="37"/>
        <v>0</v>
      </c>
      <c r="L197" s="97"/>
      <c r="M197" s="98"/>
      <c r="N197" s="99">
        <f t="shared" si="38"/>
        <v>0</v>
      </c>
      <c r="O197" s="97"/>
      <c r="P197" s="98"/>
      <c r="Q197" s="99">
        <f t="shared" si="39"/>
        <v>0</v>
      </c>
      <c r="R197" s="97"/>
      <c r="S197" s="98"/>
      <c r="T197" s="99">
        <f t="shared" si="27"/>
        <v>0</v>
      </c>
      <c r="U197" s="222">
        <f t="shared" si="34"/>
        <v>0</v>
      </c>
      <c r="W197" s="134" t="s">
        <v>50</v>
      </c>
      <c r="X197" s="118">
        <f t="shared" si="28"/>
        <v>0</v>
      </c>
      <c r="Y197" s="119">
        <f t="shared" si="29"/>
        <v>0</v>
      </c>
      <c r="Z197" s="119">
        <f t="shared" si="30"/>
        <v>0</v>
      </c>
      <c r="AA197" s="119">
        <f t="shared" si="31"/>
        <v>0</v>
      </c>
      <c r="AB197" s="119">
        <f t="shared" si="32"/>
        <v>0</v>
      </c>
      <c r="AC197" s="124">
        <f t="shared" si="33"/>
        <v>0</v>
      </c>
    </row>
    <row r="198" spans="1:29" ht="15.75" customHeight="1">
      <c r="A198" s="254">
        <v>42757</v>
      </c>
      <c r="B198" s="133" t="s">
        <v>42</v>
      </c>
      <c r="C198" s="95"/>
      <c r="D198" s="20"/>
      <c r="E198" s="96">
        <f t="shared" si="35"/>
        <v>0</v>
      </c>
      <c r="F198" s="95"/>
      <c r="G198" s="20"/>
      <c r="H198" s="96">
        <f t="shared" si="36"/>
        <v>0</v>
      </c>
      <c r="I198" s="95"/>
      <c r="J198" s="20"/>
      <c r="K198" s="96">
        <f t="shared" si="37"/>
        <v>0</v>
      </c>
      <c r="L198" s="95"/>
      <c r="M198" s="20"/>
      <c r="N198" s="96">
        <f t="shared" si="38"/>
        <v>0</v>
      </c>
      <c r="O198" s="95"/>
      <c r="P198" s="20"/>
      <c r="Q198" s="96">
        <f t="shared" si="39"/>
        <v>0</v>
      </c>
      <c r="R198" s="95"/>
      <c r="S198" s="20"/>
      <c r="T198" s="96">
        <f t="shared" si="27"/>
        <v>0</v>
      </c>
      <c r="U198" s="221">
        <f t="shared" si="34"/>
        <v>0</v>
      </c>
      <c r="W198" s="132" t="s">
        <v>42</v>
      </c>
      <c r="X198" s="110">
        <f t="shared" si="28"/>
        <v>0</v>
      </c>
      <c r="Y198" s="111">
        <f t="shared" si="29"/>
        <v>0</v>
      </c>
      <c r="Z198" s="111">
        <f t="shared" si="30"/>
        <v>0</v>
      </c>
      <c r="AA198" s="111">
        <f t="shared" si="31"/>
        <v>0</v>
      </c>
      <c r="AB198" s="111">
        <f t="shared" si="32"/>
        <v>0</v>
      </c>
      <c r="AC198" s="123">
        <f t="shared" si="33"/>
        <v>0</v>
      </c>
    </row>
    <row r="199" spans="1:29" ht="15.75">
      <c r="A199" s="255"/>
      <c r="B199" s="133" t="s">
        <v>43</v>
      </c>
      <c r="C199" s="95"/>
      <c r="D199" s="20"/>
      <c r="E199" s="96">
        <f t="shared" si="35"/>
        <v>0</v>
      </c>
      <c r="F199" s="95"/>
      <c r="G199" s="20"/>
      <c r="H199" s="96">
        <f t="shared" si="36"/>
        <v>0</v>
      </c>
      <c r="I199" s="95"/>
      <c r="J199" s="20"/>
      <c r="K199" s="96">
        <f t="shared" si="37"/>
        <v>0</v>
      </c>
      <c r="L199" s="95"/>
      <c r="M199" s="20"/>
      <c r="N199" s="96">
        <f t="shared" si="38"/>
        <v>0</v>
      </c>
      <c r="O199" s="95"/>
      <c r="P199" s="20"/>
      <c r="Q199" s="96">
        <f t="shared" si="39"/>
        <v>0</v>
      </c>
      <c r="R199" s="95"/>
      <c r="S199" s="20"/>
      <c r="T199" s="96">
        <f t="shared" si="27"/>
        <v>0</v>
      </c>
      <c r="U199" s="221">
        <f t="shared" si="34"/>
        <v>0</v>
      </c>
      <c r="W199" s="133" t="s">
        <v>43</v>
      </c>
      <c r="X199" s="114">
        <f t="shared" si="28"/>
        <v>0</v>
      </c>
      <c r="Y199" s="115">
        <f t="shared" si="29"/>
        <v>0</v>
      </c>
      <c r="Z199" s="115">
        <f t="shared" si="30"/>
        <v>0</v>
      </c>
      <c r="AA199" s="115">
        <f t="shared" si="31"/>
        <v>0</v>
      </c>
      <c r="AB199" s="115">
        <f t="shared" si="32"/>
        <v>0</v>
      </c>
      <c r="AC199" s="121">
        <f t="shared" si="33"/>
        <v>0</v>
      </c>
    </row>
    <row r="200" spans="1:29" ht="15.75">
      <c r="A200" s="255"/>
      <c r="B200" s="104" t="s">
        <v>44</v>
      </c>
      <c r="C200" s="95"/>
      <c r="D200" s="20"/>
      <c r="E200" s="96">
        <f t="shared" si="35"/>
        <v>0</v>
      </c>
      <c r="F200" s="95"/>
      <c r="G200" s="20"/>
      <c r="H200" s="96">
        <f t="shared" si="36"/>
        <v>0</v>
      </c>
      <c r="I200" s="95"/>
      <c r="J200" s="20"/>
      <c r="K200" s="96">
        <f t="shared" si="37"/>
        <v>0</v>
      </c>
      <c r="L200" s="95"/>
      <c r="M200" s="20"/>
      <c r="N200" s="96">
        <f t="shared" si="38"/>
        <v>0</v>
      </c>
      <c r="O200" s="95"/>
      <c r="P200" s="20"/>
      <c r="Q200" s="96">
        <f t="shared" si="39"/>
        <v>0</v>
      </c>
      <c r="R200" s="95"/>
      <c r="S200" s="20"/>
      <c r="T200" s="96">
        <f t="shared" si="27"/>
        <v>0</v>
      </c>
      <c r="U200" s="221">
        <f t="shared" si="34"/>
        <v>0</v>
      </c>
      <c r="W200" s="104" t="s">
        <v>44</v>
      </c>
      <c r="X200" s="114">
        <f t="shared" si="28"/>
        <v>0</v>
      </c>
      <c r="Y200" s="115">
        <f t="shared" si="29"/>
        <v>0</v>
      </c>
      <c r="Z200" s="115">
        <f t="shared" si="30"/>
        <v>0</v>
      </c>
      <c r="AA200" s="115">
        <f t="shared" si="31"/>
        <v>0</v>
      </c>
      <c r="AB200" s="115">
        <f t="shared" si="32"/>
        <v>0</v>
      </c>
      <c r="AC200" s="121">
        <f t="shared" si="33"/>
        <v>0</v>
      </c>
    </row>
    <row r="201" spans="1:29" ht="15.75">
      <c r="A201" s="255"/>
      <c r="B201" s="133" t="s">
        <v>45</v>
      </c>
      <c r="C201" s="95"/>
      <c r="D201" s="20"/>
      <c r="E201" s="96">
        <f t="shared" si="35"/>
        <v>0</v>
      </c>
      <c r="F201" s="95"/>
      <c r="G201" s="20"/>
      <c r="H201" s="96">
        <f t="shared" si="36"/>
        <v>0</v>
      </c>
      <c r="I201" s="95"/>
      <c r="J201" s="20"/>
      <c r="K201" s="96">
        <f t="shared" si="37"/>
        <v>0</v>
      </c>
      <c r="L201" s="95"/>
      <c r="M201" s="20"/>
      <c r="N201" s="96">
        <f t="shared" si="38"/>
        <v>0</v>
      </c>
      <c r="O201" s="95"/>
      <c r="P201" s="20"/>
      <c r="Q201" s="96">
        <f t="shared" si="39"/>
        <v>0</v>
      </c>
      <c r="R201" s="95"/>
      <c r="S201" s="20"/>
      <c r="T201" s="96">
        <f t="shared" si="27"/>
        <v>0</v>
      </c>
      <c r="U201" s="221">
        <f t="shared" si="34"/>
        <v>0</v>
      </c>
      <c r="W201" s="133" t="s">
        <v>45</v>
      </c>
      <c r="X201" s="114">
        <f t="shared" si="28"/>
        <v>0</v>
      </c>
      <c r="Y201" s="115">
        <f t="shared" si="29"/>
        <v>0</v>
      </c>
      <c r="Z201" s="115">
        <f t="shared" si="30"/>
        <v>0</v>
      </c>
      <c r="AA201" s="115">
        <f t="shared" si="31"/>
        <v>0</v>
      </c>
      <c r="AB201" s="115">
        <f t="shared" si="32"/>
        <v>0</v>
      </c>
      <c r="AC201" s="121">
        <f t="shared" si="33"/>
        <v>0</v>
      </c>
    </row>
    <row r="202" spans="1:29" ht="15.75">
      <c r="A202" s="255"/>
      <c r="B202" s="133" t="s">
        <v>46</v>
      </c>
      <c r="C202" s="95"/>
      <c r="D202" s="20"/>
      <c r="E202" s="96">
        <f t="shared" si="35"/>
        <v>0</v>
      </c>
      <c r="F202" s="95"/>
      <c r="G202" s="20"/>
      <c r="H202" s="96">
        <f t="shared" si="36"/>
        <v>0</v>
      </c>
      <c r="I202" s="95"/>
      <c r="J202" s="20"/>
      <c r="K202" s="96">
        <f t="shared" si="37"/>
        <v>0</v>
      </c>
      <c r="L202" s="95"/>
      <c r="M202" s="20"/>
      <c r="N202" s="96">
        <f t="shared" si="38"/>
        <v>0</v>
      </c>
      <c r="O202" s="95"/>
      <c r="P202" s="20"/>
      <c r="Q202" s="96">
        <f t="shared" si="39"/>
        <v>0</v>
      </c>
      <c r="R202" s="95"/>
      <c r="S202" s="20"/>
      <c r="T202" s="96">
        <f t="shared" ref="T202:T215" si="40">R202-S202</f>
        <v>0</v>
      </c>
      <c r="U202" s="221">
        <f t="shared" si="34"/>
        <v>0</v>
      </c>
      <c r="W202" s="133" t="s">
        <v>46</v>
      </c>
      <c r="X202" s="114">
        <f t="shared" ref="X202:X215" si="41">+IF(AND(C202&lt;&gt;0,D202&lt;&gt;0,OR(E202&gt;100,E202&lt;-100)),1,0)</f>
        <v>0</v>
      </c>
      <c r="Y202" s="115">
        <f t="shared" ref="Y202:Y215" si="42">+IF(AND(F202&lt;&gt;0,G202&lt;&gt;0,OR(H202&gt;100,H202&lt;-100)),1,0)</f>
        <v>0</v>
      </c>
      <c r="Z202" s="115">
        <f t="shared" ref="Z202:Z215" si="43">+IF(AND(I202&lt;&gt;0,J202&lt;&gt;0,OR(K202&gt;100,K202&lt;-100)),1,0)</f>
        <v>0</v>
      </c>
      <c r="AA202" s="115">
        <f t="shared" ref="AA202:AA215" si="44">+IF(AND(L202&lt;&gt;0,M202&lt;&gt;0,OR(N202&gt;100,N202&lt;-100)),1,0)</f>
        <v>0</v>
      </c>
      <c r="AB202" s="115">
        <f t="shared" ref="AB202:AB215" si="45">+IF(AND(O202&lt;&gt;0,P202&lt;&gt;0,OR(Q202&gt;100,Q202&lt;-100)),1,0)</f>
        <v>0</v>
      </c>
      <c r="AC202" s="121">
        <f t="shared" ref="AC202:AC215" si="46">+IF(AND(R202&lt;&gt;0,S202&lt;&gt;0,OR(T202&gt;100,T202&lt;-100)),1,0)</f>
        <v>0</v>
      </c>
    </row>
    <row r="203" spans="1:29" ht="15.75">
      <c r="A203" s="255"/>
      <c r="B203" s="133" t="s">
        <v>47</v>
      </c>
      <c r="C203" s="95"/>
      <c r="D203" s="20"/>
      <c r="E203" s="96">
        <f t="shared" si="35"/>
        <v>0</v>
      </c>
      <c r="F203" s="95"/>
      <c r="G203" s="20"/>
      <c r="H203" s="96">
        <f t="shared" si="36"/>
        <v>0</v>
      </c>
      <c r="I203" s="95"/>
      <c r="J203" s="20"/>
      <c r="K203" s="96">
        <f t="shared" si="37"/>
        <v>0</v>
      </c>
      <c r="L203" s="95"/>
      <c r="M203" s="20"/>
      <c r="N203" s="96">
        <f t="shared" si="38"/>
        <v>0</v>
      </c>
      <c r="O203" s="95"/>
      <c r="P203" s="20"/>
      <c r="Q203" s="96">
        <f t="shared" si="39"/>
        <v>0</v>
      </c>
      <c r="R203" s="95"/>
      <c r="S203" s="20"/>
      <c r="T203" s="96">
        <f t="shared" si="40"/>
        <v>0</v>
      </c>
      <c r="U203" s="221">
        <f t="shared" si="34"/>
        <v>0</v>
      </c>
      <c r="W203" s="133" t="s">
        <v>47</v>
      </c>
      <c r="X203" s="114">
        <f t="shared" si="41"/>
        <v>0</v>
      </c>
      <c r="Y203" s="115">
        <f t="shared" si="42"/>
        <v>0</v>
      </c>
      <c r="Z203" s="115">
        <f t="shared" si="43"/>
        <v>0</v>
      </c>
      <c r="AA203" s="115">
        <f t="shared" si="44"/>
        <v>0</v>
      </c>
      <c r="AB203" s="115">
        <f t="shared" si="45"/>
        <v>0</v>
      </c>
      <c r="AC203" s="121">
        <f t="shared" si="46"/>
        <v>0</v>
      </c>
    </row>
    <row r="204" spans="1:29" ht="15.75">
      <c r="A204" s="255"/>
      <c r="B204" s="133" t="s">
        <v>48</v>
      </c>
      <c r="C204" s="95"/>
      <c r="D204" s="20"/>
      <c r="E204" s="96">
        <f t="shared" si="35"/>
        <v>0</v>
      </c>
      <c r="F204" s="95"/>
      <c r="G204" s="20"/>
      <c r="H204" s="96">
        <f t="shared" si="36"/>
        <v>0</v>
      </c>
      <c r="I204" s="95"/>
      <c r="J204" s="20"/>
      <c r="K204" s="96">
        <f t="shared" si="37"/>
        <v>0</v>
      </c>
      <c r="L204" s="95"/>
      <c r="M204" s="20"/>
      <c r="N204" s="96">
        <f t="shared" si="38"/>
        <v>0</v>
      </c>
      <c r="O204" s="95"/>
      <c r="P204" s="20"/>
      <c r="Q204" s="96">
        <f t="shared" si="39"/>
        <v>0</v>
      </c>
      <c r="R204" s="95"/>
      <c r="S204" s="20"/>
      <c r="T204" s="96">
        <f t="shared" si="40"/>
        <v>0</v>
      </c>
      <c r="U204" s="221">
        <f t="shared" si="34"/>
        <v>0</v>
      </c>
      <c r="W204" s="133" t="s">
        <v>48</v>
      </c>
      <c r="X204" s="114">
        <f t="shared" si="41"/>
        <v>0</v>
      </c>
      <c r="Y204" s="115">
        <f t="shared" si="42"/>
        <v>0</v>
      </c>
      <c r="Z204" s="115">
        <f t="shared" si="43"/>
        <v>0</v>
      </c>
      <c r="AA204" s="115">
        <f t="shared" si="44"/>
        <v>0</v>
      </c>
      <c r="AB204" s="115">
        <f t="shared" si="45"/>
        <v>0</v>
      </c>
      <c r="AC204" s="121">
        <f t="shared" si="46"/>
        <v>0</v>
      </c>
    </row>
    <row r="205" spans="1:29" ht="15.75">
      <c r="A205" s="255"/>
      <c r="B205" s="133" t="s">
        <v>49</v>
      </c>
      <c r="C205" s="95"/>
      <c r="D205" s="20"/>
      <c r="E205" s="96">
        <f t="shared" si="35"/>
        <v>0</v>
      </c>
      <c r="F205" s="95"/>
      <c r="G205" s="20"/>
      <c r="H205" s="96">
        <f t="shared" si="36"/>
        <v>0</v>
      </c>
      <c r="I205" s="95"/>
      <c r="J205" s="20"/>
      <c r="K205" s="96">
        <f t="shared" si="37"/>
        <v>0</v>
      </c>
      <c r="L205" s="95"/>
      <c r="M205" s="20"/>
      <c r="N205" s="96">
        <f t="shared" si="38"/>
        <v>0</v>
      </c>
      <c r="O205" s="95"/>
      <c r="P205" s="20"/>
      <c r="Q205" s="96">
        <f t="shared" si="39"/>
        <v>0</v>
      </c>
      <c r="R205" s="95"/>
      <c r="S205" s="20"/>
      <c r="T205" s="96">
        <f t="shared" si="40"/>
        <v>0</v>
      </c>
      <c r="U205" s="221">
        <f t="shared" si="34"/>
        <v>0</v>
      </c>
      <c r="W205" s="133" t="s">
        <v>49</v>
      </c>
      <c r="X205" s="114">
        <f t="shared" si="41"/>
        <v>0</v>
      </c>
      <c r="Y205" s="115">
        <f t="shared" si="42"/>
        <v>0</v>
      </c>
      <c r="Z205" s="115">
        <f t="shared" si="43"/>
        <v>0</v>
      </c>
      <c r="AA205" s="115">
        <f t="shared" si="44"/>
        <v>0</v>
      </c>
      <c r="AB205" s="115">
        <f t="shared" si="45"/>
        <v>0</v>
      </c>
      <c r="AC205" s="121">
        <f t="shared" si="46"/>
        <v>0</v>
      </c>
    </row>
    <row r="206" spans="1:29" ht="15.75">
      <c r="A206" s="256"/>
      <c r="B206" s="133" t="s">
        <v>50</v>
      </c>
      <c r="C206" s="95"/>
      <c r="D206" s="20"/>
      <c r="E206" s="96">
        <f t="shared" si="35"/>
        <v>0</v>
      </c>
      <c r="F206" s="95"/>
      <c r="G206" s="20"/>
      <c r="H206" s="96">
        <f t="shared" si="36"/>
        <v>0</v>
      </c>
      <c r="I206" s="95"/>
      <c r="J206" s="20"/>
      <c r="K206" s="96">
        <f t="shared" si="37"/>
        <v>0</v>
      </c>
      <c r="L206" s="95"/>
      <c r="M206" s="20"/>
      <c r="N206" s="96">
        <f t="shared" si="38"/>
        <v>0</v>
      </c>
      <c r="O206" s="95"/>
      <c r="P206" s="20"/>
      <c r="Q206" s="96">
        <f t="shared" si="39"/>
        <v>0</v>
      </c>
      <c r="R206" s="95"/>
      <c r="S206" s="20"/>
      <c r="T206" s="96">
        <f t="shared" si="40"/>
        <v>0</v>
      </c>
      <c r="U206" s="221">
        <f t="shared" si="34"/>
        <v>0</v>
      </c>
      <c r="W206" s="134" t="s">
        <v>50</v>
      </c>
      <c r="X206" s="118">
        <f t="shared" si="41"/>
        <v>0</v>
      </c>
      <c r="Y206" s="119">
        <f t="shared" si="42"/>
        <v>0</v>
      </c>
      <c r="Z206" s="119">
        <f t="shared" si="43"/>
        <v>0</v>
      </c>
      <c r="AA206" s="119">
        <f t="shared" si="44"/>
        <v>0</v>
      </c>
      <c r="AB206" s="119">
        <f t="shared" si="45"/>
        <v>0</v>
      </c>
      <c r="AC206" s="124">
        <f t="shared" si="46"/>
        <v>0</v>
      </c>
    </row>
    <row r="207" spans="1:29" ht="15.75" customHeight="1">
      <c r="A207" s="254">
        <v>42758</v>
      </c>
      <c r="B207" s="132" t="s">
        <v>42</v>
      </c>
      <c r="C207" s="92"/>
      <c r="D207" s="93"/>
      <c r="E207" s="94">
        <f t="shared" si="35"/>
        <v>0</v>
      </c>
      <c r="F207" s="92"/>
      <c r="G207" s="93"/>
      <c r="H207" s="94">
        <f t="shared" si="36"/>
        <v>0</v>
      </c>
      <c r="I207" s="92"/>
      <c r="J207" s="93"/>
      <c r="K207" s="94">
        <f t="shared" si="37"/>
        <v>0</v>
      </c>
      <c r="L207" s="92"/>
      <c r="M207" s="93"/>
      <c r="N207" s="94">
        <f t="shared" si="38"/>
        <v>0</v>
      </c>
      <c r="O207" s="92"/>
      <c r="P207" s="93"/>
      <c r="Q207" s="94">
        <f t="shared" si="39"/>
        <v>0</v>
      </c>
      <c r="R207" s="92"/>
      <c r="S207" s="93"/>
      <c r="T207" s="94">
        <f t="shared" si="40"/>
        <v>0</v>
      </c>
      <c r="U207" s="220">
        <f t="shared" si="34"/>
        <v>0</v>
      </c>
      <c r="W207" s="132" t="s">
        <v>42</v>
      </c>
      <c r="X207" s="114">
        <f t="shared" si="41"/>
        <v>0</v>
      </c>
      <c r="Y207" s="115">
        <f t="shared" si="42"/>
        <v>0</v>
      </c>
      <c r="Z207" s="115">
        <f t="shared" si="43"/>
        <v>0</v>
      </c>
      <c r="AA207" s="115">
        <f t="shared" si="44"/>
        <v>0</v>
      </c>
      <c r="AB207" s="115">
        <f t="shared" si="45"/>
        <v>0</v>
      </c>
      <c r="AC207" s="121">
        <f t="shared" si="46"/>
        <v>0</v>
      </c>
    </row>
    <row r="208" spans="1:29" ht="15.75">
      <c r="A208" s="255"/>
      <c r="B208" s="133" t="s">
        <v>43</v>
      </c>
      <c r="C208" s="95"/>
      <c r="D208" s="20"/>
      <c r="E208" s="96">
        <f t="shared" si="35"/>
        <v>0</v>
      </c>
      <c r="F208" s="95"/>
      <c r="G208" s="20"/>
      <c r="H208" s="96">
        <f t="shared" si="36"/>
        <v>0</v>
      </c>
      <c r="I208" s="95"/>
      <c r="J208" s="20"/>
      <c r="K208" s="96">
        <f t="shared" si="37"/>
        <v>0</v>
      </c>
      <c r="L208" s="95"/>
      <c r="M208" s="20"/>
      <c r="N208" s="96">
        <f t="shared" si="38"/>
        <v>0</v>
      </c>
      <c r="O208" s="95"/>
      <c r="P208" s="20"/>
      <c r="Q208" s="96">
        <f t="shared" si="39"/>
        <v>0</v>
      </c>
      <c r="R208" s="95"/>
      <c r="S208" s="20"/>
      <c r="T208" s="96">
        <f t="shared" si="40"/>
        <v>0</v>
      </c>
      <c r="U208" s="221">
        <f t="shared" si="34"/>
        <v>0</v>
      </c>
      <c r="W208" s="133" t="s">
        <v>43</v>
      </c>
      <c r="X208" s="114">
        <f t="shared" si="41"/>
        <v>0</v>
      </c>
      <c r="Y208" s="115">
        <f t="shared" si="42"/>
        <v>0</v>
      </c>
      <c r="Z208" s="115">
        <f t="shared" si="43"/>
        <v>0</v>
      </c>
      <c r="AA208" s="115">
        <f t="shared" si="44"/>
        <v>0</v>
      </c>
      <c r="AB208" s="115">
        <f t="shared" si="45"/>
        <v>0</v>
      </c>
      <c r="AC208" s="121">
        <f t="shared" si="46"/>
        <v>0</v>
      </c>
    </row>
    <row r="209" spans="1:29" ht="15.75">
      <c r="A209" s="255"/>
      <c r="B209" s="104" t="s">
        <v>44</v>
      </c>
      <c r="C209" s="95"/>
      <c r="D209" s="20"/>
      <c r="E209" s="96">
        <f t="shared" si="35"/>
        <v>0</v>
      </c>
      <c r="F209" s="95"/>
      <c r="G209" s="20"/>
      <c r="H209" s="96">
        <f t="shared" si="36"/>
        <v>0</v>
      </c>
      <c r="I209" s="95"/>
      <c r="J209" s="20"/>
      <c r="K209" s="96">
        <f t="shared" si="37"/>
        <v>0</v>
      </c>
      <c r="L209" s="95"/>
      <c r="M209" s="20"/>
      <c r="N209" s="96">
        <f t="shared" si="38"/>
        <v>0</v>
      </c>
      <c r="O209" s="95"/>
      <c r="P209" s="20"/>
      <c r="Q209" s="96">
        <f t="shared" si="39"/>
        <v>0</v>
      </c>
      <c r="R209" s="95"/>
      <c r="S209" s="20"/>
      <c r="T209" s="96">
        <f t="shared" si="40"/>
        <v>0</v>
      </c>
      <c r="U209" s="221">
        <f t="shared" si="34"/>
        <v>0</v>
      </c>
      <c r="W209" s="104" t="s">
        <v>44</v>
      </c>
      <c r="X209" s="114">
        <f t="shared" si="41"/>
        <v>0</v>
      </c>
      <c r="Y209" s="115">
        <f t="shared" si="42"/>
        <v>0</v>
      </c>
      <c r="Z209" s="115">
        <f t="shared" si="43"/>
        <v>0</v>
      </c>
      <c r="AA209" s="115">
        <f t="shared" si="44"/>
        <v>0</v>
      </c>
      <c r="AB209" s="115">
        <f t="shared" si="45"/>
        <v>0</v>
      </c>
      <c r="AC209" s="121">
        <f t="shared" si="46"/>
        <v>0</v>
      </c>
    </row>
    <row r="210" spans="1:29" ht="15.75">
      <c r="A210" s="255"/>
      <c r="B210" s="133" t="s">
        <v>45</v>
      </c>
      <c r="C210" s="95"/>
      <c r="D210" s="20"/>
      <c r="E210" s="96">
        <f t="shared" si="35"/>
        <v>0</v>
      </c>
      <c r="F210" s="95"/>
      <c r="G210" s="20"/>
      <c r="H210" s="96">
        <f t="shared" si="36"/>
        <v>0</v>
      </c>
      <c r="I210" s="95"/>
      <c r="J210" s="20"/>
      <c r="K210" s="96">
        <f t="shared" si="37"/>
        <v>0</v>
      </c>
      <c r="L210" s="95"/>
      <c r="M210" s="20"/>
      <c r="N210" s="96">
        <f t="shared" si="38"/>
        <v>0</v>
      </c>
      <c r="O210" s="95"/>
      <c r="P210" s="20"/>
      <c r="Q210" s="96">
        <f t="shared" si="39"/>
        <v>0</v>
      </c>
      <c r="R210" s="95"/>
      <c r="S210" s="20"/>
      <c r="T210" s="96">
        <f t="shared" si="40"/>
        <v>0</v>
      </c>
      <c r="U210" s="221">
        <f t="shared" si="34"/>
        <v>0</v>
      </c>
      <c r="W210" s="133" t="s">
        <v>45</v>
      </c>
      <c r="X210" s="114">
        <f t="shared" si="41"/>
        <v>0</v>
      </c>
      <c r="Y210" s="115">
        <f t="shared" si="42"/>
        <v>0</v>
      </c>
      <c r="Z210" s="115">
        <f t="shared" si="43"/>
        <v>0</v>
      </c>
      <c r="AA210" s="115">
        <f t="shared" si="44"/>
        <v>0</v>
      </c>
      <c r="AB210" s="115">
        <f t="shared" si="45"/>
        <v>0</v>
      </c>
      <c r="AC210" s="121">
        <f t="shared" si="46"/>
        <v>0</v>
      </c>
    </row>
    <row r="211" spans="1:29" ht="15.75">
      <c r="A211" s="255"/>
      <c r="B211" s="133" t="s">
        <v>46</v>
      </c>
      <c r="C211" s="95"/>
      <c r="D211" s="20"/>
      <c r="E211" s="96">
        <f t="shared" si="35"/>
        <v>0</v>
      </c>
      <c r="F211" s="95"/>
      <c r="G211" s="20"/>
      <c r="H211" s="96">
        <f t="shared" si="36"/>
        <v>0</v>
      </c>
      <c r="I211" s="95"/>
      <c r="J211" s="20"/>
      <c r="K211" s="96">
        <f t="shared" si="37"/>
        <v>0</v>
      </c>
      <c r="L211" s="95"/>
      <c r="M211" s="20"/>
      <c r="N211" s="96">
        <f t="shared" si="38"/>
        <v>0</v>
      </c>
      <c r="O211" s="95"/>
      <c r="P211" s="20"/>
      <c r="Q211" s="96">
        <f t="shared" si="39"/>
        <v>0</v>
      </c>
      <c r="R211" s="95"/>
      <c r="S211" s="20"/>
      <c r="T211" s="96">
        <f t="shared" si="40"/>
        <v>0</v>
      </c>
      <c r="U211" s="221">
        <f t="shared" ref="U211:U215" si="47">IF(D211=0,0,1)</f>
        <v>0</v>
      </c>
      <c r="W211" s="133" t="s">
        <v>46</v>
      </c>
      <c r="X211" s="114">
        <f t="shared" si="41"/>
        <v>0</v>
      </c>
      <c r="Y211" s="115">
        <f t="shared" si="42"/>
        <v>0</v>
      </c>
      <c r="Z211" s="115">
        <f t="shared" si="43"/>
        <v>0</v>
      </c>
      <c r="AA211" s="115">
        <f t="shared" si="44"/>
        <v>0</v>
      </c>
      <c r="AB211" s="115">
        <f t="shared" si="45"/>
        <v>0</v>
      </c>
      <c r="AC211" s="121">
        <f t="shared" si="46"/>
        <v>0</v>
      </c>
    </row>
    <row r="212" spans="1:29" ht="15.75">
      <c r="A212" s="255"/>
      <c r="B212" s="133" t="s">
        <v>47</v>
      </c>
      <c r="C212" s="95"/>
      <c r="D212" s="20"/>
      <c r="E212" s="96">
        <f t="shared" si="35"/>
        <v>0</v>
      </c>
      <c r="F212" s="95"/>
      <c r="G212" s="20"/>
      <c r="H212" s="96">
        <f t="shared" si="36"/>
        <v>0</v>
      </c>
      <c r="I212" s="95"/>
      <c r="J212" s="20"/>
      <c r="K212" s="96">
        <f t="shared" si="37"/>
        <v>0</v>
      </c>
      <c r="L212" s="95"/>
      <c r="M212" s="20"/>
      <c r="N212" s="96">
        <f t="shared" si="38"/>
        <v>0</v>
      </c>
      <c r="O212" s="95"/>
      <c r="P212" s="20"/>
      <c r="Q212" s="96">
        <f t="shared" si="39"/>
        <v>0</v>
      </c>
      <c r="R212" s="95"/>
      <c r="S212" s="20"/>
      <c r="T212" s="96">
        <f t="shared" si="40"/>
        <v>0</v>
      </c>
      <c r="U212" s="221">
        <f t="shared" si="47"/>
        <v>0</v>
      </c>
      <c r="W212" s="133" t="s">
        <v>47</v>
      </c>
      <c r="X212" s="114">
        <f t="shared" si="41"/>
        <v>0</v>
      </c>
      <c r="Y212" s="115">
        <f t="shared" si="42"/>
        <v>0</v>
      </c>
      <c r="Z212" s="115">
        <f t="shared" si="43"/>
        <v>0</v>
      </c>
      <c r="AA212" s="115">
        <f t="shared" si="44"/>
        <v>0</v>
      </c>
      <c r="AB212" s="115">
        <f t="shared" si="45"/>
        <v>0</v>
      </c>
      <c r="AC212" s="121">
        <f t="shared" si="46"/>
        <v>0</v>
      </c>
    </row>
    <row r="213" spans="1:29" ht="15.75">
      <c r="A213" s="255"/>
      <c r="B213" s="133" t="s">
        <v>48</v>
      </c>
      <c r="C213" s="95"/>
      <c r="D213" s="20"/>
      <c r="E213" s="96">
        <f t="shared" si="35"/>
        <v>0</v>
      </c>
      <c r="F213" s="95"/>
      <c r="G213" s="20"/>
      <c r="H213" s="96">
        <f t="shared" si="36"/>
        <v>0</v>
      </c>
      <c r="I213" s="95"/>
      <c r="J213" s="20"/>
      <c r="K213" s="96">
        <f t="shared" si="37"/>
        <v>0</v>
      </c>
      <c r="L213" s="95"/>
      <c r="M213" s="20"/>
      <c r="N213" s="96">
        <f t="shared" si="38"/>
        <v>0</v>
      </c>
      <c r="O213" s="95"/>
      <c r="P213" s="20"/>
      <c r="Q213" s="96">
        <f t="shared" si="39"/>
        <v>0</v>
      </c>
      <c r="R213" s="95"/>
      <c r="S213" s="20"/>
      <c r="T213" s="96">
        <f t="shared" si="40"/>
        <v>0</v>
      </c>
      <c r="U213" s="221">
        <f t="shared" si="47"/>
        <v>0</v>
      </c>
      <c r="W213" s="133" t="s">
        <v>48</v>
      </c>
      <c r="X213" s="114">
        <f t="shared" si="41"/>
        <v>0</v>
      </c>
      <c r="Y213" s="115">
        <f t="shared" si="42"/>
        <v>0</v>
      </c>
      <c r="Z213" s="115">
        <f t="shared" si="43"/>
        <v>0</v>
      </c>
      <c r="AA213" s="115">
        <f t="shared" si="44"/>
        <v>0</v>
      </c>
      <c r="AB213" s="115">
        <f t="shared" si="45"/>
        <v>0</v>
      </c>
      <c r="AC213" s="121">
        <f t="shared" si="46"/>
        <v>0</v>
      </c>
    </row>
    <row r="214" spans="1:29" ht="15.75">
      <c r="A214" s="255"/>
      <c r="B214" s="133" t="s">
        <v>49</v>
      </c>
      <c r="C214" s="95"/>
      <c r="D214" s="20"/>
      <c r="E214" s="96">
        <f t="shared" si="35"/>
        <v>0</v>
      </c>
      <c r="F214" s="95"/>
      <c r="G214" s="20"/>
      <c r="H214" s="96">
        <f t="shared" si="36"/>
        <v>0</v>
      </c>
      <c r="I214" s="95"/>
      <c r="J214" s="20"/>
      <c r="K214" s="96">
        <f t="shared" si="37"/>
        <v>0</v>
      </c>
      <c r="L214" s="95"/>
      <c r="M214" s="20"/>
      <c r="N214" s="96">
        <f t="shared" si="38"/>
        <v>0</v>
      </c>
      <c r="O214" s="95"/>
      <c r="P214" s="20"/>
      <c r="Q214" s="96">
        <f t="shared" si="39"/>
        <v>0</v>
      </c>
      <c r="R214" s="95"/>
      <c r="S214" s="20"/>
      <c r="T214" s="96">
        <f t="shared" si="40"/>
        <v>0</v>
      </c>
      <c r="U214" s="221">
        <f t="shared" si="47"/>
        <v>0</v>
      </c>
      <c r="W214" s="133" t="s">
        <v>49</v>
      </c>
      <c r="X214" s="114">
        <f t="shared" si="41"/>
        <v>0</v>
      </c>
      <c r="Y214" s="115">
        <f t="shared" si="42"/>
        <v>0</v>
      </c>
      <c r="Z214" s="115">
        <f t="shared" si="43"/>
        <v>0</v>
      </c>
      <c r="AA214" s="115">
        <f t="shared" si="44"/>
        <v>0</v>
      </c>
      <c r="AB214" s="115">
        <f t="shared" si="45"/>
        <v>0</v>
      </c>
      <c r="AC214" s="121">
        <f t="shared" si="46"/>
        <v>0</v>
      </c>
    </row>
    <row r="215" spans="1:29" ht="15.75">
      <c r="A215" s="256"/>
      <c r="B215" s="134" t="s">
        <v>50</v>
      </c>
      <c r="C215" s="97"/>
      <c r="D215" s="98"/>
      <c r="E215" s="99">
        <f t="shared" si="35"/>
        <v>0</v>
      </c>
      <c r="F215" s="97"/>
      <c r="G215" s="98"/>
      <c r="H215" s="99">
        <f t="shared" si="36"/>
        <v>0</v>
      </c>
      <c r="I215" s="97"/>
      <c r="J215" s="98"/>
      <c r="K215" s="99">
        <f t="shared" si="37"/>
        <v>0</v>
      </c>
      <c r="L215" s="97"/>
      <c r="M215" s="98"/>
      <c r="N215" s="99">
        <f t="shared" si="38"/>
        <v>0</v>
      </c>
      <c r="O215" s="97"/>
      <c r="P215" s="98"/>
      <c r="Q215" s="99">
        <f t="shared" si="39"/>
        <v>0</v>
      </c>
      <c r="R215" s="97"/>
      <c r="S215" s="98"/>
      <c r="T215" s="99">
        <f t="shared" si="40"/>
        <v>0</v>
      </c>
      <c r="U215" s="222">
        <f t="shared" si="47"/>
        <v>0</v>
      </c>
      <c r="W215" s="134" t="s">
        <v>50</v>
      </c>
      <c r="X215" s="118">
        <f t="shared" si="41"/>
        <v>0</v>
      </c>
      <c r="Y215" s="119">
        <f t="shared" si="42"/>
        <v>0</v>
      </c>
      <c r="Z215" s="119">
        <f t="shared" si="43"/>
        <v>0</v>
      </c>
      <c r="AA215" s="119">
        <f t="shared" si="44"/>
        <v>0</v>
      </c>
      <c r="AB215" s="119">
        <f t="shared" si="45"/>
        <v>0</v>
      </c>
      <c r="AC215" s="124">
        <f t="shared" si="46"/>
        <v>0</v>
      </c>
    </row>
    <row r="216" spans="1:29">
      <c r="G216" s="20"/>
      <c r="P216" s="20"/>
      <c r="U216" s="227" t="s">
        <v>368</v>
      </c>
      <c r="X216" s="91" t="s">
        <v>13</v>
      </c>
      <c r="Y216" s="91" t="s">
        <v>14</v>
      </c>
      <c r="Z216" s="109" t="s">
        <v>15</v>
      </c>
      <c r="AA216" s="91" t="s">
        <v>16</v>
      </c>
      <c r="AB216" s="91" t="s">
        <v>17</v>
      </c>
      <c r="AC216" s="91" t="s">
        <v>18</v>
      </c>
    </row>
    <row r="217" spans="1:29">
      <c r="G217" s="20"/>
      <c r="P217" s="20"/>
      <c r="U217" s="228">
        <f>U9+U18+U27+U36+U45+U54+U63+U72+U81+U90+U99+U108+U117+U126+U135+U144+U153+U162+U171+U180+U189+U198+U207</f>
        <v>0</v>
      </c>
      <c r="W217" s="132" t="s">
        <v>42</v>
      </c>
      <c r="X217" s="110">
        <f t="shared" ref="X217:AC225" si="48">X9+X18+X27+X36+X45+X54+X63+X72+X81+X90+X99+X108+X117+X126+X135+X144+X153+X162+X171+X180+X189+X198+X207</f>
        <v>0</v>
      </c>
      <c r="Y217" s="111">
        <f t="shared" si="48"/>
        <v>0</v>
      </c>
      <c r="Z217" s="111">
        <f t="shared" si="48"/>
        <v>0</v>
      </c>
      <c r="AA217" s="111">
        <f t="shared" si="48"/>
        <v>0</v>
      </c>
      <c r="AB217" s="111">
        <f t="shared" si="48"/>
        <v>0</v>
      </c>
      <c r="AC217" s="123">
        <f t="shared" si="48"/>
        <v>0</v>
      </c>
    </row>
    <row r="218" spans="1:29">
      <c r="G218" s="20"/>
      <c r="P218" s="20"/>
      <c r="U218" s="229">
        <f t="shared" ref="U218:U225" si="49">U10+U19+U28+U37+U46+U55+U64+U73+U82+U91+U100+U109+U118+U127+U136+U145+U154+U163+U172+U181+U190+U199+U208</f>
        <v>0</v>
      </c>
      <c r="W218" s="133" t="s">
        <v>43</v>
      </c>
      <c r="X218" s="114">
        <f t="shared" si="48"/>
        <v>0</v>
      </c>
      <c r="Y218" s="115">
        <f t="shared" si="48"/>
        <v>0</v>
      </c>
      <c r="Z218" s="115">
        <f t="shared" si="48"/>
        <v>0</v>
      </c>
      <c r="AA218" s="115">
        <f t="shared" si="48"/>
        <v>0</v>
      </c>
      <c r="AB218" s="115">
        <f t="shared" si="48"/>
        <v>0</v>
      </c>
      <c r="AC218" s="121">
        <f t="shared" si="48"/>
        <v>0</v>
      </c>
    </row>
    <row r="219" spans="1:29">
      <c r="G219" s="20"/>
      <c r="P219" s="20"/>
      <c r="U219" s="229">
        <f t="shared" si="49"/>
        <v>0</v>
      </c>
      <c r="W219" s="104" t="s">
        <v>44</v>
      </c>
      <c r="X219" s="114">
        <f t="shared" si="48"/>
        <v>0</v>
      </c>
      <c r="Y219" s="115">
        <f t="shared" si="48"/>
        <v>0</v>
      </c>
      <c r="Z219" s="115">
        <f t="shared" si="48"/>
        <v>0</v>
      </c>
      <c r="AA219" s="115">
        <f t="shared" si="48"/>
        <v>0</v>
      </c>
      <c r="AB219" s="115">
        <f t="shared" si="48"/>
        <v>0</v>
      </c>
      <c r="AC219" s="121">
        <f t="shared" si="48"/>
        <v>0</v>
      </c>
    </row>
    <row r="220" spans="1:29">
      <c r="U220" s="229">
        <f t="shared" si="49"/>
        <v>0</v>
      </c>
      <c r="W220" s="133" t="s">
        <v>45</v>
      </c>
      <c r="X220" s="114">
        <f t="shared" si="48"/>
        <v>0</v>
      </c>
      <c r="Y220" s="115">
        <f t="shared" si="48"/>
        <v>0</v>
      </c>
      <c r="Z220" s="115">
        <f t="shared" si="48"/>
        <v>0</v>
      </c>
      <c r="AA220" s="115">
        <f t="shared" si="48"/>
        <v>0</v>
      </c>
      <c r="AB220" s="115">
        <f t="shared" si="48"/>
        <v>0</v>
      </c>
      <c r="AC220" s="121">
        <f t="shared" si="48"/>
        <v>0</v>
      </c>
    </row>
    <row r="221" spans="1:29">
      <c r="U221" s="229">
        <f t="shared" si="49"/>
        <v>0</v>
      </c>
      <c r="W221" s="133" t="s">
        <v>46</v>
      </c>
      <c r="X221" s="114">
        <f t="shared" si="48"/>
        <v>0</v>
      </c>
      <c r="Y221" s="115">
        <f t="shared" si="48"/>
        <v>0</v>
      </c>
      <c r="Z221" s="115">
        <f t="shared" si="48"/>
        <v>0</v>
      </c>
      <c r="AA221" s="115">
        <f t="shared" si="48"/>
        <v>0</v>
      </c>
      <c r="AB221" s="115">
        <f t="shared" si="48"/>
        <v>0</v>
      </c>
      <c r="AC221" s="121">
        <f t="shared" si="48"/>
        <v>0</v>
      </c>
    </row>
    <row r="222" spans="1:29">
      <c r="U222" s="229">
        <f t="shared" si="49"/>
        <v>0</v>
      </c>
      <c r="W222" s="133" t="s">
        <v>47</v>
      </c>
      <c r="X222" s="114">
        <f t="shared" si="48"/>
        <v>0</v>
      </c>
      <c r="Y222" s="115">
        <f t="shared" si="48"/>
        <v>0</v>
      </c>
      <c r="Z222" s="115">
        <f t="shared" si="48"/>
        <v>0</v>
      </c>
      <c r="AA222" s="115">
        <f t="shared" si="48"/>
        <v>0</v>
      </c>
      <c r="AB222" s="115">
        <f t="shared" si="48"/>
        <v>0</v>
      </c>
      <c r="AC222" s="121">
        <f t="shared" si="48"/>
        <v>0</v>
      </c>
    </row>
    <row r="223" spans="1:29">
      <c r="U223" s="229">
        <f t="shared" si="49"/>
        <v>0</v>
      </c>
      <c r="W223" s="133" t="s">
        <v>48</v>
      </c>
      <c r="X223" s="114">
        <f t="shared" si="48"/>
        <v>0</v>
      </c>
      <c r="Y223" s="115">
        <f t="shared" si="48"/>
        <v>0</v>
      </c>
      <c r="Z223" s="115">
        <f t="shared" si="48"/>
        <v>0</v>
      </c>
      <c r="AA223" s="115">
        <f t="shared" si="48"/>
        <v>0</v>
      </c>
      <c r="AB223" s="115">
        <f t="shared" si="48"/>
        <v>0</v>
      </c>
      <c r="AC223" s="121">
        <f t="shared" si="48"/>
        <v>0</v>
      </c>
    </row>
    <row r="224" spans="1:29">
      <c r="U224" s="229">
        <f t="shared" si="49"/>
        <v>0</v>
      </c>
      <c r="W224" s="133" t="s">
        <v>49</v>
      </c>
      <c r="X224" s="114">
        <f t="shared" si="48"/>
        <v>0</v>
      </c>
      <c r="Y224" s="115">
        <f t="shared" si="48"/>
        <v>0</v>
      </c>
      <c r="Z224" s="115">
        <f t="shared" si="48"/>
        <v>0</v>
      </c>
      <c r="AA224" s="115">
        <f t="shared" si="48"/>
        <v>0</v>
      </c>
      <c r="AB224" s="115">
        <f t="shared" si="48"/>
        <v>0</v>
      </c>
      <c r="AC224" s="121">
        <f t="shared" si="48"/>
        <v>0</v>
      </c>
    </row>
    <row r="225" spans="21:29" customFormat="1">
      <c r="U225" s="230">
        <f t="shared" si="49"/>
        <v>0</v>
      </c>
      <c r="W225" s="134" t="s">
        <v>50</v>
      </c>
      <c r="X225" s="118">
        <f t="shared" si="48"/>
        <v>0</v>
      </c>
      <c r="Y225" s="119">
        <f t="shared" si="48"/>
        <v>0</v>
      </c>
      <c r="Z225" s="119">
        <f t="shared" si="48"/>
        <v>0</v>
      </c>
      <c r="AA225" s="119">
        <f t="shared" si="48"/>
        <v>0</v>
      </c>
      <c r="AB225" s="119">
        <f t="shared" si="48"/>
        <v>0</v>
      </c>
      <c r="AC225" s="124">
        <f t="shared" si="48"/>
        <v>0</v>
      </c>
    </row>
  </sheetData>
  <mergeCells count="31">
    <mergeCell ref="A207:A215"/>
    <mergeCell ref="A153:A161"/>
    <mergeCell ref="A162:A170"/>
    <mergeCell ref="A171:A179"/>
    <mergeCell ref="A180:A188"/>
    <mergeCell ref="A189:A197"/>
    <mergeCell ref="A198:A206"/>
    <mergeCell ref="A144:A152"/>
    <mergeCell ref="A45:A53"/>
    <mergeCell ref="A54:A62"/>
    <mergeCell ref="A63:A71"/>
    <mergeCell ref="A72:A80"/>
    <mergeCell ref="A81:A89"/>
    <mergeCell ref="A90:A98"/>
    <mergeCell ref="A99:A107"/>
    <mergeCell ref="A108:A116"/>
    <mergeCell ref="A117:A125"/>
    <mergeCell ref="A126:A134"/>
    <mergeCell ref="A135:A143"/>
    <mergeCell ref="R7:T7"/>
    <mergeCell ref="U7:U8"/>
    <mergeCell ref="A9:A17"/>
    <mergeCell ref="A18:A26"/>
    <mergeCell ref="A27:A35"/>
    <mergeCell ref="L7:N7"/>
    <mergeCell ref="O7:Q7"/>
    <mergeCell ref="A36:A44"/>
    <mergeCell ref="B7:B8"/>
    <mergeCell ref="C7:E7"/>
    <mergeCell ref="F7:H7"/>
    <mergeCell ref="I7:K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5"/>
  <sheetViews>
    <sheetView zoomScale="70" zoomScaleNormal="70" workbookViewId="0">
      <selection activeCell="Z56" sqref="Z56"/>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4.7109375"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42767</v>
      </c>
      <c r="B9" s="132" t="s">
        <v>42</v>
      </c>
      <c r="C9" s="92"/>
      <c r="D9" s="93"/>
      <c r="E9" s="94"/>
      <c r="F9" s="92"/>
      <c r="G9" s="93"/>
      <c r="H9" s="94"/>
      <c r="I9" s="92"/>
      <c r="J9" s="93"/>
      <c r="K9" s="94"/>
      <c r="L9" s="92"/>
      <c r="M9" s="93"/>
      <c r="N9" s="94"/>
      <c r="O9" s="92"/>
      <c r="P9" s="93"/>
      <c r="Q9" s="94"/>
      <c r="R9" s="92"/>
      <c r="S9" s="93"/>
      <c r="T9" s="94">
        <f>R9-S9</f>
        <v>0</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c r="D10" s="20"/>
      <c r="E10" s="96"/>
      <c r="F10" s="95"/>
      <c r="G10" s="20"/>
      <c r="H10" s="96"/>
      <c r="I10" s="95"/>
      <c r="J10" s="20"/>
      <c r="K10" s="96"/>
      <c r="L10" s="95"/>
      <c r="M10" s="20"/>
      <c r="N10" s="96"/>
      <c r="O10" s="95"/>
      <c r="P10" s="20"/>
      <c r="Q10" s="96"/>
      <c r="R10" s="95"/>
      <c r="S10" s="20"/>
      <c r="T10" s="96">
        <f t="shared" ref="T10:T73" si="0">R10-S10</f>
        <v>0</v>
      </c>
      <c r="U10" s="221">
        <f t="shared" ref="U10:U17" si="1">IF(D10=0,0,1)</f>
        <v>0</v>
      </c>
      <c r="V10" s="88"/>
      <c r="W10" s="133" t="s">
        <v>43</v>
      </c>
      <c r="X10" s="114">
        <f t="shared" ref="X10:X73" si="2">+IF(AND(C10&lt;&gt;0,D10&lt;&gt;0,OR(E10&gt;100,E10&lt;-100)),1,0)</f>
        <v>0</v>
      </c>
      <c r="Y10" s="115">
        <f t="shared" ref="Y10:Y73" si="3">+IF(AND(F10&lt;&gt;0,G10&lt;&gt;0,OR(H10&gt;100,H10&lt;-100)),1,0)</f>
        <v>0</v>
      </c>
      <c r="Z10" s="115">
        <f t="shared" ref="Z10:Z73" si="4">+IF(AND(I10&lt;&gt;0,J10&lt;&gt;0,OR(K10&gt;100,K10&lt;-100)),1,0)</f>
        <v>0</v>
      </c>
      <c r="AA10" s="116">
        <f t="shared" ref="AA10:AA73" si="5">+IF(AND(L10&lt;&gt;0,M10&lt;&gt;0,OR(N10&gt;100,N10&lt;-100)),1,0)</f>
        <v>0</v>
      </c>
      <c r="AB10" s="116">
        <f t="shared" ref="AB10:AB73" si="6">+IF(AND(O10&lt;&gt;0,P10&lt;&gt;0,OR(Q10&gt;100,Q10&lt;-100)),1,0)</f>
        <v>0</v>
      </c>
      <c r="AC10" s="117">
        <f t="shared" ref="AC10:AC73" si="7">+IF(AND(R10&lt;&gt;0,S10&lt;&gt;0,OR(T10&gt;100,T10&lt;-100)),1,0)</f>
        <v>0</v>
      </c>
    </row>
    <row r="11" spans="1:29" s="2" customFormat="1" ht="12.75" customHeight="1">
      <c r="A11" s="255"/>
      <c r="B11" s="104" t="s">
        <v>44</v>
      </c>
      <c r="C11" s="95"/>
      <c r="D11" s="20"/>
      <c r="E11" s="96"/>
      <c r="F11" s="95"/>
      <c r="G11" s="20"/>
      <c r="H11" s="96"/>
      <c r="I11" s="95"/>
      <c r="J11" s="20"/>
      <c r="K11" s="96"/>
      <c r="L11" s="95"/>
      <c r="M11" s="20"/>
      <c r="N11" s="96"/>
      <c r="O11" s="95"/>
      <c r="P11" s="20"/>
      <c r="Q11" s="96"/>
      <c r="R11" s="95"/>
      <c r="S11" s="20"/>
      <c r="T11" s="96">
        <f t="shared" si="0"/>
        <v>0</v>
      </c>
      <c r="U11" s="221">
        <f t="shared" si="1"/>
        <v>0</v>
      </c>
      <c r="V11" s="88"/>
      <c r="W11" s="104" t="s">
        <v>44</v>
      </c>
      <c r="X11" s="114">
        <f t="shared" si="2"/>
        <v>0</v>
      </c>
      <c r="Y11" s="115">
        <f t="shared" si="3"/>
        <v>0</v>
      </c>
      <c r="Z11" s="115">
        <f t="shared" si="4"/>
        <v>0</v>
      </c>
      <c r="AA11" s="116">
        <f t="shared" si="5"/>
        <v>0</v>
      </c>
      <c r="AB11" s="116">
        <f t="shared" si="6"/>
        <v>0</v>
      </c>
      <c r="AC11" s="117">
        <f t="shared" si="7"/>
        <v>0</v>
      </c>
    </row>
    <row r="12" spans="1:29" s="2" customFormat="1" ht="12.75" customHeight="1">
      <c r="A12" s="255"/>
      <c r="B12" s="133" t="s">
        <v>45</v>
      </c>
      <c r="C12" s="95"/>
      <c r="D12" s="20"/>
      <c r="E12" s="96"/>
      <c r="F12" s="95"/>
      <c r="G12" s="20"/>
      <c r="H12" s="96"/>
      <c r="I12" s="95"/>
      <c r="J12" s="20"/>
      <c r="K12" s="96"/>
      <c r="L12" s="95"/>
      <c r="M12" s="20"/>
      <c r="N12" s="96"/>
      <c r="O12" s="95"/>
      <c r="P12" s="20"/>
      <c r="Q12" s="96"/>
      <c r="R12" s="95"/>
      <c r="S12" s="20"/>
      <c r="T12" s="96">
        <f t="shared" si="0"/>
        <v>0</v>
      </c>
      <c r="U12" s="221">
        <f t="shared" si="1"/>
        <v>0</v>
      </c>
      <c r="V12" s="88"/>
      <c r="W12" s="133" t="s">
        <v>45</v>
      </c>
      <c r="X12" s="114">
        <f t="shared" si="2"/>
        <v>0</v>
      </c>
      <c r="Y12" s="115">
        <f t="shared" si="3"/>
        <v>0</v>
      </c>
      <c r="Z12" s="115">
        <f t="shared" si="4"/>
        <v>0</v>
      </c>
      <c r="AA12" s="116">
        <f t="shared" si="5"/>
        <v>0</v>
      </c>
      <c r="AB12" s="116">
        <f t="shared" si="6"/>
        <v>0</v>
      </c>
      <c r="AC12" s="117">
        <f t="shared" si="7"/>
        <v>0</v>
      </c>
    </row>
    <row r="13" spans="1:29" s="2" customFormat="1" ht="12.75" customHeight="1">
      <c r="A13" s="255"/>
      <c r="B13" s="133" t="s">
        <v>46</v>
      </c>
      <c r="C13" s="95"/>
      <c r="D13" s="20"/>
      <c r="E13" s="96"/>
      <c r="F13" s="95"/>
      <c r="G13" s="20"/>
      <c r="H13" s="96"/>
      <c r="I13" s="95"/>
      <c r="J13" s="20"/>
      <c r="K13" s="96"/>
      <c r="L13" s="95"/>
      <c r="M13" s="20"/>
      <c r="N13" s="96"/>
      <c r="O13" s="95"/>
      <c r="P13" s="20"/>
      <c r="Q13" s="96"/>
      <c r="R13" s="95"/>
      <c r="S13" s="20"/>
      <c r="T13" s="96">
        <f t="shared" si="0"/>
        <v>0</v>
      </c>
      <c r="U13" s="221">
        <f t="shared" si="1"/>
        <v>0</v>
      </c>
      <c r="V13" s="88"/>
      <c r="W13" s="133" t="s">
        <v>46</v>
      </c>
      <c r="X13" s="114">
        <f t="shared" si="2"/>
        <v>0</v>
      </c>
      <c r="Y13" s="115">
        <f t="shared" si="3"/>
        <v>0</v>
      </c>
      <c r="Z13" s="115">
        <f t="shared" si="4"/>
        <v>0</v>
      </c>
      <c r="AA13" s="116">
        <f t="shared" si="5"/>
        <v>0</v>
      </c>
      <c r="AB13" s="116">
        <f t="shared" si="6"/>
        <v>0</v>
      </c>
      <c r="AC13" s="117">
        <f t="shared" si="7"/>
        <v>0</v>
      </c>
    </row>
    <row r="14" spans="1:29" s="2" customFormat="1" ht="12.75" customHeight="1">
      <c r="A14" s="255"/>
      <c r="B14" s="133" t="s">
        <v>47</v>
      </c>
      <c r="C14" s="95"/>
      <c r="D14" s="20"/>
      <c r="E14" s="96"/>
      <c r="F14" s="95"/>
      <c r="G14" s="20"/>
      <c r="H14" s="96"/>
      <c r="I14" s="95"/>
      <c r="J14" s="20"/>
      <c r="K14" s="96"/>
      <c r="L14" s="95"/>
      <c r="M14" s="20"/>
      <c r="N14" s="96"/>
      <c r="O14" s="95"/>
      <c r="P14" s="20"/>
      <c r="Q14" s="96"/>
      <c r="R14" s="95"/>
      <c r="S14" s="20"/>
      <c r="T14" s="96">
        <f t="shared" si="0"/>
        <v>0</v>
      </c>
      <c r="U14" s="221">
        <f t="shared" si="1"/>
        <v>0</v>
      </c>
      <c r="V14" s="88"/>
      <c r="W14" s="133" t="s">
        <v>47</v>
      </c>
      <c r="X14" s="114">
        <f t="shared" si="2"/>
        <v>0</v>
      </c>
      <c r="Y14" s="115">
        <f t="shared" si="3"/>
        <v>0</v>
      </c>
      <c r="Z14" s="115">
        <f t="shared" si="4"/>
        <v>0</v>
      </c>
      <c r="AA14" s="116">
        <f t="shared" si="5"/>
        <v>0</v>
      </c>
      <c r="AB14" s="116">
        <f t="shared" si="6"/>
        <v>0</v>
      </c>
      <c r="AC14" s="117">
        <f t="shared" si="7"/>
        <v>0</v>
      </c>
    </row>
    <row r="15" spans="1:29" s="2" customFormat="1" ht="12.75" customHeight="1">
      <c r="A15" s="255"/>
      <c r="B15" s="133" t="s">
        <v>48</v>
      </c>
      <c r="C15" s="95"/>
      <c r="D15" s="20"/>
      <c r="E15" s="96"/>
      <c r="F15" s="95"/>
      <c r="G15" s="20"/>
      <c r="H15" s="96"/>
      <c r="I15" s="95"/>
      <c r="J15" s="20"/>
      <c r="K15" s="96"/>
      <c r="L15" s="95"/>
      <c r="M15" s="20"/>
      <c r="N15" s="96"/>
      <c r="O15" s="95"/>
      <c r="P15" s="20"/>
      <c r="Q15" s="96"/>
      <c r="R15" s="95"/>
      <c r="S15" s="20"/>
      <c r="T15" s="96">
        <f t="shared" si="0"/>
        <v>0</v>
      </c>
      <c r="U15" s="221">
        <f t="shared" si="1"/>
        <v>0</v>
      </c>
      <c r="V15" s="88"/>
      <c r="W15" s="133" t="s">
        <v>48</v>
      </c>
      <c r="X15" s="114">
        <f t="shared" si="2"/>
        <v>0</v>
      </c>
      <c r="Y15" s="115">
        <f t="shared" si="3"/>
        <v>0</v>
      </c>
      <c r="Z15" s="115">
        <f t="shared" si="4"/>
        <v>0</v>
      </c>
      <c r="AA15" s="116">
        <f t="shared" si="5"/>
        <v>0</v>
      </c>
      <c r="AB15" s="116">
        <f t="shared" si="6"/>
        <v>0</v>
      </c>
      <c r="AC15" s="117">
        <f t="shared" si="7"/>
        <v>0</v>
      </c>
    </row>
    <row r="16" spans="1:29" s="2" customFormat="1" ht="12.75" customHeight="1">
      <c r="A16" s="255"/>
      <c r="B16" s="133" t="s">
        <v>49</v>
      </c>
      <c r="C16" s="95"/>
      <c r="D16" s="20"/>
      <c r="E16" s="96"/>
      <c r="F16" s="95"/>
      <c r="G16" s="20"/>
      <c r="H16" s="96"/>
      <c r="I16" s="95"/>
      <c r="J16" s="20"/>
      <c r="K16" s="96"/>
      <c r="L16" s="95"/>
      <c r="M16" s="20"/>
      <c r="N16" s="96"/>
      <c r="O16" s="95"/>
      <c r="P16" s="20"/>
      <c r="Q16" s="96"/>
      <c r="R16" s="95"/>
      <c r="S16" s="20"/>
      <c r="T16" s="96">
        <f t="shared" si="0"/>
        <v>0</v>
      </c>
      <c r="U16" s="221">
        <f t="shared" si="1"/>
        <v>0</v>
      </c>
      <c r="V16" s="88"/>
      <c r="W16" s="133" t="s">
        <v>49</v>
      </c>
      <c r="X16" s="114">
        <f t="shared" si="2"/>
        <v>0</v>
      </c>
      <c r="Y16" s="115">
        <f t="shared" si="3"/>
        <v>0</v>
      </c>
      <c r="Z16" s="115">
        <f t="shared" si="4"/>
        <v>0</v>
      </c>
      <c r="AA16" s="116">
        <f t="shared" si="5"/>
        <v>0</v>
      </c>
      <c r="AB16" s="116">
        <f t="shared" si="6"/>
        <v>0</v>
      </c>
      <c r="AC16" s="117">
        <f t="shared" si="7"/>
        <v>0</v>
      </c>
    </row>
    <row r="17" spans="1:29" s="2" customFormat="1" ht="12.75" customHeight="1">
      <c r="A17" s="256"/>
      <c r="B17" s="134" t="s">
        <v>50</v>
      </c>
      <c r="C17" s="97"/>
      <c r="D17" s="98"/>
      <c r="E17" s="99"/>
      <c r="F17" s="97"/>
      <c r="G17" s="98"/>
      <c r="H17" s="99"/>
      <c r="I17" s="97"/>
      <c r="J17" s="98"/>
      <c r="K17" s="99"/>
      <c r="L17" s="97"/>
      <c r="M17" s="98"/>
      <c r="N17" s="99"/>
      <c r="O17" s="97"/>
      <c r="P17" s="98"/>
      <c r="Q17" s="99"/>
      <c r="R17" s="97"/>
      <c r="S17" s="98"/>
      <c r="T17" s="99">
        <f t="shared" si="0"/>
        <v>0</v>
      </c>
      <c r="U17" s="222">
        <f t="shared" si="1"/>
        <v>0</v>
      </c>
      <c r="V17" s="88"/>
      <c r="W17" s="134" t="s">
        <v>50</v>
      </c>
      <c r="X17" s="118">
        <f t="shared" si="2"/>
        <v>0</v>
      </c>
      <c r="Y17" s="119">
        <f t="shared" si="3"/>
        <v>0</v>
      </c>
      <c r="Z17" s="119">
        <f t="shared" si="4"/>
        <v>0</v>
      </c>
      <c r="AA17" s="120">
        <f t="shared" si="5"/>
        <v>0</v>
      </c>
      <c r="AB17" s="120">
        <f t="shared" si="6"/>
        <v>0</v>
      </c>
      <c r="AC17" s="223">
        <f t="shared" si="7"/>
        <v>0</v>
      </c>
    </row>
    <row r="18" spans="1:29" ht="15.75" customHeight="1">
      <c r="A18" s="254">
        <v>42768</v>
      </c>
      <c r="B18" s="132" t="s">
        <v>42</v>
      </c>
      <c r="C18" s="92"/>
      <c r="D18" s="93"/>
      <c r="E18" s="94">
        <f t="shared" ref="E18:E77" si="8">C18-D18</f>
        <v>0</v>
      </c>
      <c r="F18" s="92"/>
      <c r="G18" s="93"/>
      <c r="H18" s="94">
        <f t="shared" ref="H18:H77" si="9">F18-G18</f>
        <v>0</v>
      </c>
      <c r="I18" s="92"/>
      <c r="J18" s="93"/>
      <c r="K18" s="94">
        <f t="shared" ref="K18:K77" si="10">I18-J18</f>
        <v>0</v>
      </c>
      <c r="L18" s="92"/>
      <c r="M18" s="93"/>
      <c r="N18" s="94">
        <f t="shared" ref="N18:N77" si="11">L18-M18</f>
        <v>0</v>
      </c>
      <c r="O18" s="92"/>
      <c r="P18" s="93"/>
      <c r="Q18" s="94">
        <f t="shared" ref="Q18:Q77" si="12">O18-P18</f>
        <v>0</v>
      </c>
      <c r="R18" s="92"/>
      <c r="S18" s="93"/>
      <c r="T18" s="94">
        <f t="shared" si="0"/>
        <v>0</v>
      </c>
      <c r="U18" s="220">
        <f>IF(D18=0,0,1)</f>
        <v>0</v>
      </c>
      <c r="W18" s="132" t="s">
        <v>42</v>
      </c>
      <c r="X18" s="110">
        <f t="shared" si="2"/>
        <v>0</v>
      </c>
      <c r="Y18" s="111">
        <f t="shared" si="3"/>
        <v>0</v>
      </c>
      <c r="Z18" s="111">
        <f t="shared" si="4"/>
        <v>0</v>
      </c>
      <c r="AA18" s="112">
        <f t="shared" si="5"/>
        <v>0</v>
      </c>
      <c r="AB18" s="112">
        <f t="shared" si="6"/>
        <v>0</v>
      </c>
      <c r="AC18" s="113">
        <f t="shared" si="7"/>
        <v>0</v>
      </c>
    </row>
    <row r="19" spans="1:29" ht="15.75">
      <c r="A19" s="255"/>
      <c r="B19" s="133" t="s">
        <v>43</v>
      </c>
      <c r="C19" s="95"/>
      <c r="D19" s="20"/>
      <c r="E19" s="96">
        <f t="shared" si="8"/>
        <v>0</v>
      </c>
      <c r="F19" s="95"/>
      <c r="G19" s="20"/>
      <c r="H19" s="96">
        <f t="shared" si="9"/>
        <v>0</v>
      </c>
      <c r="I19" s="95"/>
      <c r="J19" s="20"/>
      <c r="K19" s="96">
        <f t="shared" si="10"/>
        <v>0</v>
      </c>
      <c r="L19" s="95"/>
      <c r="M19" s="20"/>
      <c r="N19" s="96">
        <f t="shared" si="11"/>
        <v>0</v>
      </c>
      <c r="O19" s="95"/>
      <c r="P19" s="20"/>
      <c r="Q19" s="96">
        <f t="shared" si="12"/>
        <v>0</v>
      </c>
      <c r="R19" s="95"/>
      <c r="S19" s="20"/>
      <c r="T19" s="96">
        <f t="shared" si="0"/>
        <v>0</v>
      </c>
      <c r="U19" s="221">
        <f t="shared" ref="U19:U82" si="13">IF(D19=0,0,1)</f>
        <v>0</v>
      </c>
      <c r="W19" s="133" t="s">
        <v>43</v>
      </c>
      <c r="X19" s="114">
        <f t="shared" si="2"/>
        <v>0</v>
      </c>
      <c r="Y19" s="115">
        <f t="shared" si="3"/>
        <v>0</v>
      </c>
      <c r="Z19" s="115">
        <f t="shared" si="4"/>
        <v>0</v>
      </c>
      <c r="AA19" s="116">
        <f t="shared" si="5"/>
        <v>0</v>
      </c>
      <c r="AB19" s="116">
        <f t="shared" si="6"/>
        <v>0</v>
      </c>
      <c r="AC19" s="117">
        <f t="shared" si="7"/>
        <v>0</v>
      </c>
    </row>
    <row r="20" spans="1:29" ht="15.75">
      <c r="A20" s="255"/>
      <c r="B20" s="104" t="s">
        <v>44</v>
      </c>
      <c r="C20" s="95"/>
      <c r="D20" s="20"/>
      <c r="E20" s="96">
        <f t="shared" si="8"/>
        <v>0</v>
      </c>
      <c r="F20" s="95"/>
      <c r="G20" s="20"/>
      <c r="H20" s="96">
        <f t="shared" si="9"/>
        <v>0</v>
      </c>
      <c r="I20" s="95"/>
      <c r="J20" s="20"/>
      <c r="K20" s="96">
        <f t="shared" si="10"/>
        <v>0</v>
      </c>
      <c r="L20" s="95"/>
      <c r="M20" s="20"/>
      <c r="N20" s="96">
        <f t="shared" si="11"/>
        <v>0</v>
      </c>
      <c r="O20" s="95"/>
      <c r="P20" s="20"/>
      <c r="Q20" s="96">
        <f t="shared" si="12"/>
        <v>0</v>
      </c>
      <c r="R20" s="95"/>
      <c r="S20" s="20"/>
      <c r="T20" s="96">
        <f t="shared" si="0"/>
        <v>0</v>
      </c>
      <c r="U20" s="221">
        <f t="shared" si="13"/>
        <v>0</v>
      </c>
      <c r="W20" s="104" t="s">
        <v>44</v>
      </c>
      <c r="X20" s="114">
        <f t="shared" si="2"/>
        <v>0</v>
      </c>
      <c r="Y20" s="115">
        <f t="shared" si="3"/>
        <v>0</v>
      </c>
      <c r="Z20" s="115">
        <f t="shared" si="4"/>
        <v>0</v>
      </c>
      <c r="AA20" s="116">
        <f t="shared" si="5"/>
        <v>0</v>
      </c>
      <c r="AB20" s="116">
        <f t="shared" si="6"/>
        <v>0</v>
      </c>
      <c r="AC20" s="117">
        <f t="shared" si="7"/>
        <v>0</v>
      </c>
    </row>
    <row r="21" spans="1:29" ht="15.75">
      <c r="A21" s="255"/>
      <c r="B21" s="133" t="s">
        <v>45</v>
      </c>
      <c r="C21" s="95"/>
      <c r="D21" s="20"/>
      <c r="E21" s="96">
        <f t="shared" si="8"/>
        <v>0</v>
      </c>
      <c r="F21" s="95"/>
      <c r="G21" s="20"/>
      <c r="H21" s="96">
        <f t="shared" si="9"/>
        <v>0</v>
      </c>
      <c r="I21" s="95"/>
      <c r="J21" s="20"/>
      <c r="K21" s="96">
        <f t="shared" si="10"/>
        <v>0</v>
      </c>
      <c r="L21" s="95"/>
      <c r="M21" s="20"/>
      <c r="N21" s="96">
        <f t="shared" si="11"/>
        <v>0</v>
      </c>
      <c r="O21" s="95"/>
      <c r="P21" s="20"/>
      <c r="Q21" s="96">
        <f t="shared" si="12"/>
        <v>0</v>
      </c>
      <c r="R21" s="95"/>
      <c r="S21" s="20"/>
      <c r="T21" s="96">
        <f t="shared" si="0"/>
        <v>0</v>
      </c>
      <c r="U21" s="221">
        <f t="shared" si="13"/>
        <v>0</v>
      </c>
      <c r="W21" s="133" t="s">
        <v>45</v>
      </c>
      <c r="X21" s="114">
        <f t="shared" si="2"/>
        <v>0</v>
      </c>
      <c r="Y21" s="115">
        <f t="shared" si="3"/>
        <v>0</v>
      </c>
      <c r="Z21" s="115">
        <f t="shared" si="4"/>
        <v>0</v>
      </c>
      <c r="AA21" s="116">
        <f t="shared" si="5"/>
        <v>0</v>
      </c>
      <c r="AB21" s="116">
        <f t="shared" si="6"/>
        <v>0</v>
      </c>
      <c r="AC21" s="117">
        <f t="shared" si="7"/>
        <v>0</v>
      </c>
    </row>
    <row r="22" spans="1:29" ht="15.75">
      <c r="A22" s="255"/>
      <c r="B22" s="133" t="s">
        <v>46</v>
      </c>
      <c r="C22" s="95"/>
      <c r="D22" s="20"/>
      <c r="E22" s="96">
        <f t="shared" si="8"/>
        <v>0</v>
      </c>
      <c r="F22" s="95"/>
      <c r="G22" s="20"/>
      <c r="H22" s="96">
        <f t="shared" si="9"/>
        <v>0</v>
      </c>
      <c r="I22" s="95"/>
      <c r="J22" s="20"/>
      <c r="K22" s="96">
        <f t="shared" si="10"/>
        <v>0</v>
      </c>
      <c r="L22" s="95"/>
      <c r="M22" s="20"/>
      <c r="N22" s="96">
        <f t="shared" si="11"/>
        <v>0</v>
      </c>
      <c r="O22" s="95"/>
      <c r="P22" s="20"/>
      <c r="Q22" s="96">
        <f t="shared" si="12"/>
        <v>0</v>
      </c>
      <c r="R22" s="95"/>
      <c r="S22" s="20"/>
      <c r="T22" s="96">
        <f t="shared" si="0"/>
        <v>0</v>
      </c>
      <c r="U22" s="221">
        <f t="shared" si="13"/>
        <v>0</v>
      </c>
      <c r="W22" s="133" t="s">
        <v>46</v>
      </c>
      <c r="X22" s="114">
        <f t="shared" si="2"/>
        <v>0</v>
      </c>
      <c r="Y22" s="115">
        <f t="shared" si="3"/>
        <v>0</v>
      </c>
      <c r="Z22" s="115">
        <f t="shared" si="4"/>
        <v>0</v>
      </c>
      <c r="AA22" s="116">
        <f t="shared" si="5"/>
        <v>0</v>
      </c>
      <c r="AB22" s="116">
        <f t="shared" si="6"/>
        <v>0</v>
      </c>
      <c r="AC22" s="117">
        <f t="shared" si="7"/>
        <v>0</v>
      </c>
    </row>
    <row r="23" spans="1:29" ht="15.75">
      <c r="A23" s="255"/>
      <c r="B23" s="133" t="s">
        <v>47</v>
      </c>
      <c r="C23" s="95"/>
      <c r="D23" s="20"/>
      <c r="E23" s="96">
        <f t="shared" si="8"/>
        <v>0</v>
      </c>
      <c r="F23" s="95"/>
      <c r="G23" s="20"/>
      <c r="H23" s="96">
        <f t="shared" si="9"/>
        <v>0</v>
      </c>
      <c r="I23" s="95"/>
      <c r="J23" s="20"/>
      <c r="K23" s="96">
        <f t="shared" si="10"/>
        <v>0</v>
      </c>
      <c r="L23" s="95"/>
      <c r="M23" s="20"/>
      <c r="N23" s="96">
        <f t="shared" si="11"/>
        <v>0</v>
      </c>
      <c r="O23" s="95"/>
      <c r="P23" s="20"/>
      <c r="Q23" s="96">
        <f t="shared" si="12"/>
        <v>0</v>
      </c>
      <c r="R23" s="95"/>
      <c r="S23" s="20"/>
      <c r="T23" s="96">
        <f t="shared" si="0"/>
        <v>0</v>
      </c>
      <c r="U23" s="221">
        <f t="shared" si="13"/>
        <v>0</v>
      </c>
      <c r="W23" s="133" t="s">
        <v>47</v>
      </c>
      <c r="X23" s="114">
        <f t="shared" si="2"/>
        <v>0</v>
      </c>
      <c r="Y23" s="115">
        <f t="shared" si="3"/>
        <v>0</v>
      </c>
      <c r="Z23" s="115">
        <f t="shared" si="4"/>
        <v>0</v>
      </c>
      <c r="AA23" s="116">
        <f t="shared" si="5"/>
        <v>0</v>
      </c>
      <c r="AB23" s="116">
        <f t="shared" si="6"/>
        <v>0</v>
      </c>
      <c r="AC23" s="117">
        <f t="shared" si="7"/>
        <v>0</v>
      </c>
    </row>
    <row r="24" spans="1:29" ht="15.75">
      <c r="A24" s="255"/>
      <c r="B24" s="133" t="s">
        <v>48</v>
      </c>
      <c r="C24" s="95"/>
      <c r="D24" s="20"/>
      <c r="E24" s="96">
        <f t="shared" si="8"/>
        <v>0</v>
      </c>
      <c r="F24" s="95"/>
      <c r="G24" s="20"/>
      <c r="H24" s="96">
        <f t="shared" si="9"/>
        <v>0</v>
      </c>
      <c r="I24" s="95"/>
      <c r="J24" s="20"/>
      <c r="K24" s="96">
        <f t="shared" si="10"/>
        <v>0</v>
      </c>
      <c r="L24" s="95"/>
      <c r="M24" s="20"/>
      <c r="N24" s="96">
        <f t="shared" si="11"/>
        <v>0</v>
      </c>
      <c r="O24" s="95"/>
      <c r="P24" s="20"/>
      <c r="Q24" s="96">
        <f t="shared" si="12"/>
        <v>0</v>
      </c>
      <c r="R24" s="95"/>
      <c r="S24" s="20"/>
      <c r="T24" s="96">
        <f t="shared" si="0"/>
        <v>0</v>
      </c>
      <c r="U24" s="221">
        <f t="shared" si="13"/>
        <v>0</v>
      </c>
      <c r="W24" s="133" t="s">
        <v>48</v>
      </c>
      <c r="X24" s="114">
        <f t="shared" si="2"/>
        <v>0</v>
      </c>
      <c r="Y24" s="115">
        <f t="shared" si="3"/>
        <v>0</v>
      </c>
      <c r="Z24" s="115">
        <f t="shared" si="4"/>
        <v>0</v>
      </c>
      <c r="AA24" s="116">
        <f t="shared" si="5"/>
        <v>0</v>
      </c>
      <c r="AB24" s="116">
        <f t="shared" si="6"/>
        <v>0</v>
      </c>
      <c r="AC24" s="117">
        <f t="shared" si="7"/>
        <v>0</v>
      </c>
    </row>
    <row r="25" spans="1:29" ht="15.75">
      <c r="A25" s="255"/>
      <c r="B25" s="133" t="s">
        <v>49</v>
      </c>
      <c r="C25" s="95"/>
      <c r="D25" s="20"/>
      <c r="E25" s="96">
        <f t="shared" si="8"/>
        <v>0</v>
      </c>
      <c r="F25" s="95"/>
      <c r="G25" s="20"/>
      <c r="H25" s="96">
        <f t="shared" si="9"/>
        <v>0</v>
      </c>
      <c r="I25" s="95"/>
      <c r="J25" s="20"/>
      <c r="K25" s="96">
        <f t="shared" si="10"/>
        <v>0</v>
      </c>
      <c r="L25" s="95"/>
      <c r="M25" s="20"/>
      <c r="N25" s="96">
        <f t="shared" si="11"/>
        <v>0</v>
      </c>
      <c r="O25" s="95"/>
      <c r="P25" s="20"/>
      <c r="Q25" s="96">
        <f t="shared" si="12"/>
        <v>0</v>
      </c>
      <c r="R25" s="95"/>
      <c r="S25" s="20"/>
      <c r="T25" s="96">
        <f t="shared" si="0"/>
        <v>0</v>
      </c>
      <c r="U25" s="221">
        <f t="shared" si="13"/>
        <v>0</v>
      </c>
      <c r="W25" s="133" t="s">
        <v>49</v>
      </c>
      <c r="X25" s="114">
        <f t="shared" si="2"/>
        <v>0</v>
      </c>
      <c r="Y25" s="115">
        <f t="shared" si="3"/>
        <v>0</v>
      </c>
      <c r="Z25" s="115">
        <f t="shared" si="4"/>
        <v>0</v>
      </c>
      <c r="AA25" s="116">
        <f t="shared" si="5"/>
        <v>0</v>
      </c>
      <c r="AB25" s="116">
        <f t="shared" si="6"/>
        <v>0</v>
      </c>
      <c r="AC25" s="117">
        <f t="shared" si="7"/>
        <v>0</v>
      </c>
    </row>
    <row r="26" spans="1:29" ht="15.75">
      <c r="A26" s="256"/>
      <c r="B26" s="134" t="s">
        <v>50</v>
      </c>
      <c r="C26" s="97"/>
      <c r="D26" s="98"/>
      <c r="E26" s="99">
        <f t="shared" si="8"/>
        <v>0</v>
      </c>
      <c r="F26" s="97"/>
      <c r="G26" s="98"/>
      <c r="H26" s="99">
        <f t="shared" si="9"/>
        <v>0</v>
      </c>
      <c r="I26" s="97"/>
      <c r="J26" s="98"/>
      <c r="K26" s="99">
        <f t="shared" si="10"/>
        <v>0</v>
      </c>
      <c r="L26" s="97"/>
      <c r="M26" s="98"/>
      <c r="N26" s="99">
        <f t="shared" si="11"/>
        <v>0</v>
      </c>
      <c r="O26" s="97"/>
      <c r="P26" s="98"/>
      <c r="Q26" s="99">
        <f t="shared" si="12"/>
        <v>0</v>
      </c>
      <c r="R26" s="97"/>
      <c r="S26" s="98"/>
      <c r="T26" s="99">
        <f t="shared" si="0"/>
        <v>0</v>
      </c>
      <c r="U26" s="222">
        <f t="shared" si="13"/>
        <v>0</v>
      </c>
      <c r="W26" s="134" t="s">
        <v>50</v>
      </c>
      <c r="X26" s="118">
        <f t="shared" si="2"/>
        <v>0</v>
      </c>
      <c r="Y26" s="119">
        <f t="shared" si="3"/>
        <v>0</v>
      </c>
      <c r="Z26" s="119">
        <f t="shared" si="4"/>
        <v>0</v>
      </c>
      <c r="AA26" s="120">
        <f t="shared" si="5"/>
        <v>0</v>
      </c>
      <c r="AB26" s="120">
        <f t="shared" si="6"/>
        <v>0</v>
      </c>
      <c r="AC26" s="223">
        <f t="shared" si="7"/>
        <v>0</v>
      </c>
    </row>
    <row r="27" spans="1:29" ht="15.75" customHeight="1">
      <c r="A27" s="254">
        <v>42769</v>
      </c>
      <c r="B27" s="133" t="s">
        <v>42</v>
      </c>
      <c r="C27" s="95"/>
      <c r="D27" s="20"/>
      <c r="E27" s="96"/>
      <c r="F27" s="95"/>
      <c r="G27" s="20"/>
      <c r="H27" s="96"/>
      <c r="I27" s="95"/>
      <c r="J27" s="20"/>
      <c r="K27" s="96"/>
      <c r="L27" s="95"/>
      <c r="M27" s="20"/>
      <c r="N27" s="96"/>
      <c r="O27" s="95"/>
      <c r="P27" s="20"/>
      <c r="Q27" s="96"/>
      <c r="R27" s="95"/>
      <c r="S27" s="20"/>
      <c r="T27" s="96">
        <f t="shared" si="0"/>
        <v>0</v>
      </c>
      <c r="U27" s="221">
        <f t="shared" si="13"/>
        <v>0</v>
      </c>
      <c r="W27" s="132" t="s">
        <v>42</v>
      </c>
      <c r="X27" s="114">
        <f t="shared" si="2"/>
        <v>0</v>
      </c>
      <c r="Y27" s="115">
        <f t="shared" si="3"/>
        <v>0</v>
      </c>
      <c r="Z27" s="115">
        <f t="shared" si="4"/>
        <v>0</v>
      </c>
      <c r="AA27" s="115">
        <f t="shared" si="5"/>
        <v>0</v>
      </c>
      <c r="AB27" s="116">
        <f t="shared" si="6"/>
        <v>0</v>
      </c>
      <c r="AC27" s="121">
        <f t="shared" si="7"/>
        <v>0</v>
      </c>
    </row>
    <row r="28" spans="1:29" ht="15.75">
      <c r="A28" s="255"/>
      <c r="B28" s="133" t="s">
        <v>43</v>
      </c>
      <c r="C28" s="95"/>
      <c r="D28" s="20"/>
      <c r="E28" s="96"/>
      <c r="F28" s="95"/>
      <c r="G28" s="20"/>
      <c r="H28" s="96"/>
      <c r="I28" s="95"/>
      <c r="J28" s="20"/>
      <c r="K28" s="96"/>
      <c r="L28" s="95"/>
      <c r="M28" s="20"/>
      <c r="N28" s="96"/>
      <c r="O28" s="95"/>
      <c r="P28" s="20"/>
      <c r="Q28" s="96"/>
      <c r="R28" s="95"/>
      <c r="S28" s="20"/>
      <c r="T28" s="96">
        <f t="shared" si="0"/>
        <v>0</v>
      </c>
      <c r="U28" s="221">
        <f t="shared" si="13"/>
        <v>0</v>
      </c>
      <c r="W28" s="133" t="s">
        <v>43</v>
      </c>
      <c r="X28" s="114">
        <f t="shared" si="2"/>
        <v>0</v>
      </c>
      <c r="Y28" s="115">
        <f t="shared" si="3"/>
        <v>0</v>
      </c>
      <c r="Z28" s="115">
        <f t="shared" si="4"/>
        <v>0</v>
      </c>
      <c r="AA28" s="115">
        <f t="shared" si="5"/>
        <v>0</v>
      </c>
      <c r="AB28" s="116">
        <f t="shared" si="6"/>
        <v>0</v>
      </c>
      <c r="AC28" s="121">
        <f t="shared" si="7"/>
        <v>0</v>
      </c>
    </row>
    <row r="29" spans="1:29" ht="15.75">
      <c r="A29" s="255"/>
      <c r="B29" s="104" t="s">
        <v>44</v>
      </c>
      <c r="C29" s="95"/>
      <c r="D29" s="20"/>
      <c r="E29" s="96"/>
      <c r="F29" s="95"/>
      <c r="G29" s="20"/>
      <c r="H29" s="96"/>
      <c r="I29" s="95"/>
      <c r="J29" s="20"/>
      <c r="K29" s="96"/>
      <c r="L29" s="95"/>
      <c r="M29" s="20"/>
      <c r="N29" s="96"/>
      <c r="O29" s="95"/>
      <c r="P29" s="20"/>
      <c r="Q29" s="96"/>
      <c r="R29" s="95"/>
      <c r="S29" s="20"/>
      <c r="T29" s="96">
        <f t="shared" si="0"/>
        <v>0</v>
      </c>
      <c r="U29" s="221">
        <f t="shared" si="13"/>
        <v>0</v>
      </c>
      <c r="W29" s="104" t="s">
        <v>44</v>
      </c>
      <c r="X29" s="114">
        <f t="shared" si="2"/>
        <v>0</v>
      </c>
      <c r="Y29" s="115">
        <f t="shared" si="3"/>
        <v>0</v>
      </c>
      <c r="Z29" s="115">
        <f t="shared" si="4"/>
        <v>0</v>
      </c>
      <c r="AA29" s="115">
        <f t="shared" si="5"/>
        <v>0</v>
      </c>
      <c r="AB29" s="116">
        <f t="shared" si="6"/>
        <v>0</v>
      </c>
      <c r="AC29" s="121">
        <f t="shared" si="7"/>
        <v>0</v>
      </c>
    </row>
    <row r="30" spans="1:29" ht="15.75">
      <c r="A30" s="255"/>
      <c r="B30" s="133" t="s">
        <v>45</v>
      </c>
      <c r="C30" s="95"/>
      <c r="D30" s="20"/>
      <c r="E30" s="96"/>
      <c r="F30" s="95"/>
      <c r="G30" s="20"/>
      <c r="H30" s="96"/>
      <c r="I30" s="95"/>
      <c r="J30" s="20"/>
      <c r="K30" s="96"/>
      <c r="L30" s="95"/>
      <c r="M30" s="20"/>
      <c r="N30" s="96"/>
      <c r="O30" s="95"/>
      <c r="P30" s="20"/>
      <c r="Q30" s="96"/>
      <c r="R30" s="95"/>
      <c r="S30" s="20"/>
      <c r="T30" s="96">
        <f t="shared" si="0"/>
        <v>0</v>
      </c>
      <c r="U30" s="221">
        <f t="shared" si="13"/>
        <v>0</v>
      </c>
      <c r="W30" s="133" t="s">
        <v>45</v>
      </c>
      <c r="X30" s="114">
        <f t="shared" si="2"/>
        <v>0</v>
      </c>
      <c r="Y30" s="4">
        <f t="shared" si="3"/>
        <v>0</v>
      </c>
      <c r="Z30" s="122">
        <f t="shared" si="4"/>
        <v>0</v>
      </c>
      <c r="AA30" s="4">
        <f t="shared" si="5"/>
        <v>0</v>
      </c>
      <c r="AB30" s="116">
        <f t="shared" si="6"/>
        <v>0</v>
      </c>
      <c r="AC30" s="121">
        <f t="shared" si="7"/>
        <v>0</v>
      </c>
    </row>
    <row r="31" spans="1:29" ht="15.75">
      <c r="A31" s="255"/>
      <c r="B31" s="133" t="s">
        <v>46</v>
      </c>
      <c r="C31" s="95"/>
      <c r="D31" s="20"/>
      <c r="E31" s="96"/>
      <c r="F31" s="95"/>
      <c r="G31" s="20"/>
      <c r="H31" s="96"/>
      <c r="I31" s="95"/>
      <c r="J31" s="20"/>
      <c r="K31" s="96"/>
      <c r="L31" s="95"/>
      <c r="M31" s="20"/>
      <c r="N31" s="96"/>
      <c r="O31" s="95"/>
      <c r="P31" s="20"/>
      <c r="Q31" s="96"/>
      <c r="R31" s="95"/>
      <c r="S31" s="20"/>
      <c r="T31" s="96">
        <f t="shared" si="0"/>
        <v>0</v>
      </c>
      <c r="U31" s="221">
        <f t="shared" si="13"/>
        <v>0</v>
      </c>
      <c r="W31" s="133" t="s">
        <v>46</v>
      </c>
      <c r="X31" s="114">
        <f t="shared" si="2"/>
        <v>0</v>
      </c>
      <c r="Y31" s="4">
        <f t="shared" si="3"/>
        <v>0</v>
      </c>
      <c r="Z31" s="122">
        <f t="shared" si="4"/>
        <v>0</v>
      </c>
      <c r="AA31" s="4">
        <f t="shared" si="5"/>
        <v>0</v>
      </c>
      <c r="AB31" s="4">
        <f t="shared" si="6"/>
        <v>0</v>
      </c>
      <c r="AC31" s="121">
        <f t="shared" si="7"/>
        <v>0</v>
      </c>
    </row>
    <row r="32" spans="1:29" ht="15.75">
      <c r="A32" s="255"/>
      <c r="B32" s="133" t="s">
        <v>47</v>
      </c>
      <c r="C32" s="95"/>
      <c r="D32" s="20"/>
      <c r="E32" s="96"/>
      <c r="F32" s="95"/>
      <c r="G32" s="20"/>
      <c r="H32" s="96"/>
      <c r="I32" s="95"/>
      <c r="J32" s="20"/>
      <c r="K32" s="96"/>
      <c r="L32" s="95"/>
      <c r="M32" s="20"/>
      <c r="N32" s="96"/>
      <c r="O32" s="95"/>
      <c r="P32" s="20"/>
      <c r="Q32" s="96"/>
      <c r="R32" s="95"/>
      <c r="S32" s="20"/>
      <c r="T32" s="96">
        <f t="shared" si="0"/>
        <v>0</v>
      </c>
      <c r="U32" s="221">
        <f t="shared" si="13"/>
        <v>0</v>
      </c>
      <c r="W32" s="133" t="s">
        <v>47</v>
      </c>
      <c r="X32" s="114">
        <f t="shared" si="2"/>
        <v>0</v>
      </c>
      <c r="Y32" s="4">
        <f t="shared" si="3"/>
        <v>0</v>
      </c>
      <c r="Z32" s="122">
        <f t="shared" si="4"/>
        <v>0</v>
      </c>
      <c r="AA32" s="4">
        <f t="shared" si="5"/>
        <v>0</v>
      </c>
      <c r="AB32" s="4">
        <f t="shared" si="6"/>
        <v>0</v>
      </c>
      <c r="AC32" s="121">
        <f t="shared" si="7"/>
        <v>0</v>
      </c>
    </row>
    <row r="33" spans="1:29" ht="15.75">
      <c r="A33" s="255"/>
      <c r="B33" s="133" t="s">
        <v>48</v>
      </c>
      <c r="C33" s="95"/>
      <c r="D33" s="20"/>
      <c r="E33" s="96"/>
      <c r="F33" s="95"/>
      <c r="G33" s="20"/>
      <c r="H33" s="96"/>
      <c r="I33" s="95"/>
      <c r="J33" s="20"/>
      <c r="K33" s="96"/>
      <c r="L33" s="95"/>
      <c r="M33" s="20"/>
      <c r="N33" s="96"/>
      <c r="O33" s="95"/>
      <c r="P33" s="20"/>
      <c r="Q33" s="96"/>
      <c r="R33" s="95"/>
      <c r="S33" s="20"/>
      <c r="T33" s="96">
        <f t="shared" si="0"/>
        <v>0</v>
      </c>
      <c r="U33" s="221">
        <f t="shared" si="13"/>
        <v>0</v>
      </c>
      <c r="W33" s="133" t="s">
        <v>48</v>
      </c>
      <c r="X33" s="114">
        <f t="shared" si="2"/>
        <v>0</v>
      </c>
      <c r="Y33" s="4">
        <f t="shared" si="3"/>
        <v>0</v>
      </c>
      <c r="Z33" s="122">
        <f t="shared" si="4"/>
        <v>0</v>
      </c>
      <c r="AA33" s="4">
        <f t="shared" si="5"/>
        <v>0</v>
      </c>
      <c r="AB33" s="4">
        <f t="shared" si="6"/>
        <v>0</v>
      </c>
      <c r="AC33" s="121">
        <f t="shared" si="7"/>
        <v>0</v>
      </c>
    </row>
    <row r="34" spans="1:29" ht="15.75">
      <c r="A34" s="255"/>
      <c r="B34" s="133" t="s">
        <v>49</v>
      </c>
      <c r="C34" s="95"/>
      <c r="D34" s="20"/>
      <c r="E34" s="96"/>
      <c r="F34" s="95"/>
      <c r="G34" s="20"/>
      <c r="H34" s="96"/>
      <c r="I34" s="95"/>
      <c r="J34" s="20"/>
      <c r="K34" s="96"/>
      <c r="L34" s="95"/>
      <c r="M34" s="20"/>
      <c r="N34" s="96"/>
      <c r="O34" s="95"/>
      <c r="P34" s="20"/>
      <c r="Q34" s="96"/>
      <c r="R34" s="95"/>
      <c r="S34" s="20"/>
      <c r="T34" s="96">
        <f t="shared" si="0"/>
        <v>0</v>
      </c>
      <c r="U34" s="221">
        <f t="shared" si="13"/>
        <v>0</v>
      </c>
      <c r="W34" s="133" t="s">
        <v>49</v>
      </c>
      <c r="X34" s="114">
        <f t="shared" si="2"/>
        <v>0</v>
      </c>
      <c r="Y34" s="4">
        <f t="shared" si="3"/>
        <v>0</v>
      </c>
      <c r="Z34" s="122">
        <f t="shared" si="4"/>
        <v>0</v>
      </c>
      <c r="AA34" s="4">
        <f t="shared" si="5"/>
        <v>0</v>
      </c>
      <c r="AB34" s="4">
        <f t="shared" si="6"/>
        <v>0</v>
      </c>
      <c r="AC34" s="121">
        <f t="shared" si="7"/>
        <v>0</v>
      </c>
    </row>
    <row r="35" spans="1:29" ht="15.75">
      <c r="A35" s="256"/>
      <c r="B35" s="133" t="s">
        <v>50</v>
      </c>
      <c r="C35" s="95"/>
      <c r="D35" s="20"/>
      <c r="E35" s="96"/>
      <c r="F35" s="95"/>
      <c r="G35" s="20"/>
      <c r="H35" s="96"/>
      <c r="I35" s="95"/>
      <c r="J35" s="20"/>
      <c r="K35" s="96"/>
      <c r="L35" s="95"/>
      <c r="M35" s="20"/>
      <c r="N35" s="96"/>
      <c r="O35" s="95"/>
      <c r="P35" s="20"/>
      <c r="Q35" s="96"/>
      <c r="R35" s="95"/>
      <c r="S35" s="20"/>
      <c r="T35" s="96">
        <f t="shared" si="0"/>
        <v>0</v>
      </c>
      <c r="U35" s="221">
        <f t="shared" si="13"/>
        <v>0</v>
      </c>
      <c r="W35" s="134" t="s">
        <v>50</v>
      </c>
      <c r="X35" s="114">
        <f t="shared" si="2"/>
        <v>0</v>
      </c>
      <c r="Y35" s="4">
        <f t="shared" si="3"/>
        <v>0</v>
      </c>
      <c r="Z35" s="122">
        <f t="shared" si="4"/>
        <v>0</v>
      </c>
      <c r="AA35" s="4">
        <f t="shared" si="5"/>
        <v>0</v>
      </c>
      <c r="AB35" s="4">
        <f t="shared" si="6"/>
        <v>0</v>
      </c>
      <c r="AC35" s="121">
        <f t="shared" si="7"/>
        <v>0</v>
      </c>
    </row>
    <row r="36" spans="1:29" ht="15.75" customHeight="1">
      <c r="A36" s="254">
        <v>42770</v>
      </c>
      <c r="B36" s="132" t="s">
        <v>42</v>
      </c>
      <c r="C36" s="92"/>
      <c r="D36" s="93"/>
      <c r="E36" s="94"/>
      <c r="F36" s="92"/>
      <c r="G36" s="93"/>
      <c r="H36" s="94"/>
      <c r="I36" s="92"/>
      <c r="J36" s="93"/>
      <c r="K36" s="94"/>
      <c r="L36" s="92"/>
      <c r="M36" s="93"/>
      <c r="N36" s="94"/>
      <c r="O36" s="92"/>
      <c r="P36" s="93"/>
      <c r="Q36" s="94"/>
      <c r="R36" s="92"/>
      <c r="S36" s="93"/>
      <c r="T36" s="94">
        <f t="shared" si="0"/>
        <v>0</v>
      </c>
      <c r="U36" s="220">
        <f t="shared" si="13"/>
        <v>0</v>
      </c>
      <c r="W36" s="132" t="s">
        <v>42</v>
      </c>
      <c r="X36" s="110">
        <f t="shared" si="2"/>
        <v>0</v>
      </c>
      <c r="Y36" s="111">
        <f t="shared" si="3"/>
        <v>0</v>
      </c>
      <c r="Z36" s="111">
        <f t="shared" si="4"/>
        <v>0</v>
      </c>
      <c r="AA36" s="111">
        <f t="shared" si="5"/>
        <v>0</v>
      </c>
      <c r="AB36" s="111">
        <f t="shared" si="6"/>
        <v>0</v>
      </c>
      <c r="AC36" s="123">
        <f t="shared" si="7"/>
        <v>0</v>
      </c>
    </row>
    <row r="37" spans="1:29" ht="15.75">
      <c r="A37" s="255"/>
      <c r="B37" s="133" t="s">
        <v>43</v>
      </c>
      <c r="C37" s="95"/>
      <c r="D37" s="20"/>
      <c r="E37" s="96"/>
      <c r="F37" s="95"/>
      <c r="G37" s="20"/>
      <c r="H37" s="96"/>
      <c r="I37" s="95"/>
      <c r="J37" s="20"/>
      <c r="K37" s="96"/>
      <c r="L37" s="95"/>
      <c r="M37" s="20"/>
      <c r="N37" s="96"/>
      <c r="O37" s="95"/>
      <c r="P37" s="20"/>
      <c r="Q37" s="96"/>
      <c r="R37" s="95"/>
      <c r="S37" s="20"/>
      <c r="T37" s="96">
        <f t="shared" si="0"/>
        <v>0</v>
      </c>
      <c r="U37" s="221">
        <f t="shared" si="13"/>
        <v>0</v>
      </c>
      <c r="W37" s="133" t="s">
        <v>43</v>
      </c>
      <c r="X37" s="114">
        <f t="shared" si="2"/>
        <v>0</v>
      </c>
      <c r="Y37" s="115">
        <f t="shared" si="3"/>
        <v>0</v>
      </c>
      <c r="Z37" s="115">
        <f t="shared" si="4"/>
        <v>0</v>
      </c>
      <c r="AA37" s="115">
        <f t="shared" si="5"/>
        <v>0</v>
      </c>
      <c r="AB37" s="115">
        <f t="shared" si="6"/>
        <v>0</v>
      </c>
      <c r="AC37" s="121">
        <f t="shared" si="7"/>
        <v>0</v>
      </c>
    </row>
    <row r="38" spans="1:29" ht="15.75">
      <c r="A38" s="255"/>
      <c r="B38" s="104" t="s">
        <v>44</v>
      </c>
      <c r="C38" s="95"/>
      <c r="D38" s="20"/>
      <c r="E38" s="96"/>
      <c r="F38" s="95"/>
      <c r="G38" s="20"/>
      <c r="H38" s="96"/>
      <c r="I38" s="95"/>
      <c r="J38" s="20"/>
      <c r="K38" s="96"/>
      <c r="L38" s="95"/>
      <c r="M38" s="20"/>
      <c r="N38" s="96"/>
      <c r="O38" s="95"/>
      <c r="P38" s="20"/>
      <c r="Q38" s="96"/>
      <c r="R38" s="95"/>
      <c r="S38" s="20"/>
      <c r="T38" s="96">
        <f t="shared" si="0"/>
        <v>0</v>
      </c>
      <c r="U38" s="221">
        <f t="shared" si="13"/>
        <v>0</v>
      </c>
      <c r="W38" s="104" t="s">
        <v>44</v>
      </c>
      <c r="X38" s="114">
        <f t="shared" si="2"/>
        <v>0</v>
      </c>
      <c r="Y38" s="115">
        <f t="shared" si="3"/>
        <v>0</v>
      </c>
      <c r="Z38" s="115">
        <f t="shared" si="4"/>
        <v>0</v>
      </c>
      <c r="AA38" s="115">
        <f t="shared" si="5"/>
        <v>0</v>
      </c>
      <c r="AB38" s="115">
        <f t="shared" si="6"/>
        <v>0</v>
      </c>
      <c r="AC38" s="121">
        <f t="shared" si="7"/>
        <v>0</v>
      </c>
    </row>
    <row r="39" spans="1:29" ht="15.75">
      <c r="A39" s="255"/>
      <c r="B39" s="133" t="s">
        <v>45</v>
      </c>
      <c r="C39" s="95"/>
      <c r="D39" s="20"/>
      <c r="E39" s="96"/>
      <c r="F39" s="95"/>
      <c r="G39" s="20"/>
      <c r="H39" s="96"/>
      <c r="I39" s="95"/>
      <c r="J39" s="20"/>
      <c r="K39" s="96"/>
      <c r="L39" s="95"/>
      <c r="M39" s="20"/>
      <c r="N39" s="96"/>
      <c r="O39" s="95"/>
      <c r="P39" s="20"/>
      <c r="Q39" s="96"/>
      <c r="R39" s="95"/>
      <c r="S39" s="20"/>
      <c r="T39" s="96">
        <f t="shared" si="0"/>
        <v>0</v>
      </c>
      <c r="U39" s="221">
        <f t="shared" si="13"/>
        <v>0</v>
      </c>
      <c r="W39" s="133" t="s">
        <v>45</v>
      </c>
      <c r="X39" s="114">
        <f t="shared" si="2"/>
        <v>0</v>
      </c>
      <c r="Y39" s="115">
        <f t="shared" si="3"/>
        <v>0</v>
      </c>
      <c r="Z39" s="115">
        <f t="shared" si="4"/>
        <v>0</v>
      </c>
      <c r="AA39" s="115">
        <f t="shared" si="5"/>
        <v>0</v>
      </c>
      <c r="AB39" s="115">
        <f t="shared" si="6"/>
        <v>0</v>
      </c>
      <c r="AC39" s="121">
        <f t="shared" si="7"/>
        <v>0</v>
      </c>
    </row>
    <row r="40" spans="1:29" ht="15.75">
      <c r="A40" s="255"/>
      <c r="B40" s="133" t="s">
        <v>46</v>
      </c>
      <c r="C40" s="95"/>
      <c r="D40" s="20"/>
      <c r="E40" s="96"/>
      <c r="F40" s="95"/>
      <c r="G40" s="20"/>
      <c r="H40" s="96"/>
      <c r="I40" s="95"/>
      <c r="J40" s="20"/>
      <c r="K40" s="96"/>
      <c r="L40" s="95"/>
      <c r="M40" s="20"/>
      <c r="N40" s="96"/>
      <c r="O40" s="95"/>
      <c r="P40" s="20"/>
      <c r="Q40" s="96"/>
      <c r="R40" s="95"/>
      <c r="S40" s="20"/>
      <c r="T40" s="96">
        <f t="shared" si="0"/>
        <v>0</v>
      </c>
      <c r="U40" s="221">
        <f t="shared" si="13"/>
        <v>0</v>
      </c>
      <c r="W40" s="133" t="s">
        <v>46</v>
      </c>
      <c r="X40" s="114">
        <f t="shared" si="2"/>
        <v>0</v>
      </c>
      <c r="Y40" s="115">
        <f t="shared" si="3"/>
        <v>0</v>
      </c>
      <c r="Z40" s="115">
        <f t="shared" si="4"/>
        <v>0</v>
      </c>
      <c r="AA40" s="115">
        <f t="shared" si="5"/>
        <v>0</v>
      </c>
      <c r="AB40" s="115">
        <f t="shared" si="6"/>
        <v>0</v>
      </c>
      <c r="AC40" s="121">
        <f t="shared" si="7"/>
        <v>0</v>
      </c>
    </row>
    <row r="41" spans="1:29" ht="15.75">
      <c r="A41" s="255"/>
      <c r="B41" s="133" t="s">
        <v>47</v>
      </c>
      <c r="C41" s="95"/>
      <c r="D41" s="20"/>
      <c r="E41" s="96"/>
      <c r="F41" s="95"/>
      <c r="G41" s="20"/>
      <c r="H41" s="96"/>
      <c r="I41" s="95"/>
      <c r="J41" s="20"/>
      <c r="K41" s="96"/>
      <c r="L41" s="95"/>
      <c r="M41" s="20"/>
      <c r="N41" s="96"/>
      <c r="O41" s="95"/>
      <c r="P41" s="20"/>
      <c r="Q41" s="96"/>
      <c r="R41" s="95"/>
      <c r="S41" s="20"/>
      <c r="T41" s="96">
        <f t="shared" si="0"/>
        <v>0</v>
      </c>
      <c r="U41" s="221">
        <f t="shared" si="13"/>
        <v>0</v>
      </c>
      <c r="W41" s="133" t="s">
        <v>47</v>
      </c>
      <c r="X41" s="114">
        <f t="shared" si="2"/>
        <v>0</v>
      </c>
      <c r="Y41" s="115">
        <f t="shared" si="3"/>
        <v>0</v>
      </c>
      <c r="Z41" s="115">
        <f t="shared" si="4"/>
        <v>0</v>
      </c>
      <c r="AA41" s="115">
        <f t="shared" si="5"/>
        <v>0</v>
      </c>
      <c r="AB41" s="115">
        <f t="shared" si="6"/>
        <v>0</v>
      </c>
      <c r="AC41" s="121">
        <f t="shared" si="7"/>
        <v>0</v>
      </c>
    </row>
    <row r="42" spans="1:29" ht="15.75">
      <c r="A42" s="255"/>
      <c r="B42" s="133" t="s">
        <v>48</v>
      </c>
      <c r="C42" s="95"/>
      <c r="D42" s="20"/>
      <c r="E42" s="96"/>
      <c r="F42" s="95"/>
      <c r="G42" s="20"/>
      <c r="H42" s="96"/>
      <c r="I42" s="95"/>
      <c r="J42" s="20"/>
      <c r="K42" s="96"/>
      <c r="L42" s="95"/>
      <c r="M42" s="20"/>
      <c r="N42" s="96"/>
      <c r="O42" s="95"/>
      <c r="P42" s="20"/>
      <c r="Q42" s="96"/>
      <c r="R42" s="95"/>
      <c r="S42" s="20"/>
      <c r="T42" s="96">
        <f t="shared" si="0"/>
        <v>0</v>
      </c>
      <c r="U42" s="221">
        <f t="shared" si="13"/>
        <v>0</v>
      </c>
      <c r="W42" s="133" t="s">
        <v>48</v>
      </c>
      <c r="X42" s="114">
        <f t="shared" si="2"/>
        <v>0</v>
      </c>
      <c r="Y42" s="115">
        <f t="shared" si="3"/>
        <v>0</v>
      </c>
      <c r="Z42" s="115">
        <f t="shared" si="4"/>
        <v>0</v>
      </c>
      <c r="AA42" s="115">
        <f t="shared" si="5"/>
        <v>0</v>
      </c>
      <c r="AB42" s="115">
        <f t="shared" si="6"/>
        <v>0</v>
      </c>
      <c r="AC42" s="121">
        <f t="shared" si="7"/>
        <v>0</v>
      </c>
    </row>
    <row r="43" spans="1:29" ht="15.75">
      <c r="A43" s="255"/>
      <c r="B43" s="133" t="s">
        <v>49</v>
      </c>
      <c r="C43" s="95"/>
      <c r="D43" s="20"/>
      <c r="E43" s="96"/>
      <c r="F43" s="95"/>
      <c r="G43" s="20"/>
      <c r="H43" s="96"/>
      <c r="I43" s="95"/>
      <c r="J43" s="20"/>
      <c r="K43" s="96"/>
      <c r="L43" s="95"/>
      <c r="M43" s="20"/>
      <c r="N43" s="96"/>
      <c r="O43" s="95"/>
      <c r="P43" s="20"/>
      <c r="Q43" s="96"/>
      <c r="R43" s="95"/>
      <c r="S43" s="20"/>
      <c r="T43" s="96">
        <f t="shared" si="0"/>
        <v>0</v>
      </c>
      <c r="U43" s="221">
        <f t="shared" si="13"/>
        <v>0</v>
      </c>
      <c r="W43" s="133" t="s">
        <v>49</v>
      </c>
      <c r="X43" s="114">
        <f t="shared" si="2"/>
        <v>0</v>
      </c>
      <c r="Y43" s="115">
        <f t="shared" si="3"/>
        <v>0</v>
      </c>
      <c r="Z43" s="115">
        <f t="shared" si="4"/>
        <v>0</v>
      </c>
      <c r="AA43" s="115">
        <f t="shared" si="5"/>
        <v>0</v>
      </c>
      <c r="AB43" s="115">
        <f t="shared" si="6"/>
        <v>0</v>
      </c>
      <c r="AC43" s="121">
        <f t="shared" si="7"/>
        <v>0</v>
      </c>
    </row>
    <row r="44" spans="1:29" ht="15.75">
      <c r="A44" s="256"/>
      <c r="B44" s="134" t="s">
        <v>50</v>
      </c>
      <c r="C44" s="97"/>
      <c r="D44" s="98"/>
      <c r="E44" s="99"/>
      <c r="F44" s="97"/>
      <c r="G44" s="98"/>
      <c r="H44" s="99"/>
      <c r="I44" s="97"/>
      <c r="J44" s="98"/>
      <c r="K44" s="99"/>
      <c r="L44" s="97"/>
      <c r="M44" s="98"/>
      <c r="N44" s="99"/>
      <c r="O44" s="97"/>
      <c r="P44" s="98"/>
      <c r="Q44" s="99"/>
      <c r="R44" s="97"/>
      <c r="S44" s="98"/>
      <c r="T44" s="99">
        <f t="shared" si="0"/>
        <v>0</v>
      </c>
      <c r="U44" s="222">
        <f t="shared" si="13"/>
        <v>0</v>
      </c>
      <c r="W44" s="134" t="s">
        <v>50</v>
      </c>
      <c r="X44" s="118">
        <f t="shared" si="2"/>
        <v>0</v>
      </c>
      <c r="Y44" s="119">
        <f t="shared" si="3"/>
        <v>0</v>
      </c>
      <c r="Z44" s="119">
        <f t="shared" si="4"/>
        <v>0</v>
      </c>
      <c r="AA44" s="119">
        <f t="shared" si="5"/>
        <v>0</v>
      </c>
      <c r="AB44" s="119">
        <f t="shared" si="6"/>
        <v>0</v>
      </c>
      <c r="AC44" s="124">
        <f t="shared" si="7"/>
        <v>0</v>
      </c>
    </row>
    <row r="45" spans="1:29" ht="15.75" customHeight="1">
      <c r="A45" s="254">
        <v>42771</v>
      </c>
      <c r="B45" s="133" t="s">
        <v>42</v>
      </c>
      <c r="C45" s="95"/>
      <c r="D45" s="20"/>
      <c r="E45" s="96"/>
      <c r="F45" s="95"/>
      <c r="G45" s="20"/>
      <c r="H45" s="96"/>
      <c r="I45" s="95"/>
      <c r="J45" s="20"/>
      <c r="K45" s="96"/>
      <c r="L45" s="95"/>
      <c r="M45" s="20"/>
      <c r="N45" s="96"/>
      <c r="O45" s="95"/>
      <c r="P45" s="20"/>
      <c r="Q45" s="96"/>
      <c r="R45" s="95"/>
      <c r="S45" s="20"/>
      <c r="T45" s="96">
        <f t="shared" si="0"/>
        <v>0</v>
      </c>
      <c r="U45" s="221">
        <f t="shared" si="13"/>
        <v>0</v>
      </c>
      <c r="W45" s="132" t="s">
        <v>42</v>
      </c>
      <c r="X45" s="110">
        <f t="shared" si="2"/>
        <v>0</v>
      </c>
      <c r="Y45" s="111">
        <f t="shared" si="3"/>
        <v>0</v>
      </c>
      <c r="Z45" s="111">
        <f t="shared" si="4"/>
        <v>0</v>
      </c>
      <c r="AA45" s="111">
        <f t="shared" si="5"/>
        <v>0</v>
      </c>
      <c r="AB45" s="111">
        <f t="shared" si="6"/>
        <v>0</v>
      </c>
      <c r="AC45" s="123">
        <f t="shared" si="7"/>
        <v>0</v>
      </c>
    </row>
    <row r="46" spans="1:29" ht="15.75">
      <c r="A46" s="255"/>
      <c r="B46" s="133" t="s">
        <v>43</v>
      </c>
      <c r="C46" s="95"/>
      <c r="D46" s="90"/>
      <c r="E46" s="96"/>
      <c r="F46" s="95"/>
      <c r="G46" s="6"/>
      <c r="H46" s="96"/>
      <c r="I46" s="95"/>
      <c r="J46" s="20"/>
      <c r="K46" s="96"/>
      <c r="L46" s="95"/>
      <c r="M46" s="20"/>
      <c r="N46" s="96"/>
      <c r="O46" s="95"/>
      <c r="P46" s="6"/>
      <c r="Q46" s="96"/>
      <c r="R46" s="95"/>
      <c r="S46" s="6"/>
      <c r="T46" s="96">
        <f t="shared" si="0"/>
        <v>0</v>
      </c>
      <c r="U46" s="221">
        <f t="shared" si="13"/>
        <v>0</v>
      </c>
      <c r="W46" s="133" t="s">
        <v>43</v>
      </c>
      <c r="X46" s="114">
        <f t="shared" si="2"/>
        <v>0</v>
      </c>
      <c r="Y46" s="115">
        <f t="shared" si="3"/>
        <v>0</v>
      </c>
      <c r="Z46" s="115">
        <f t="shared" si="4"/>
        <v>0</v>
      </c>
      <c r="AA46" s="115">
        <f t="shared" si="5"/>
        <v>0</v>
      </c>
      <c r="AB46" s="115">
        <f t="shared" si="6"/>
        <v>0</v>
      </c>
      <c r="AC46" s="121">
        <f t="shared" si="7"/>
        <v>0</v>
      </c>
    </row>
    <row r="47" spans="1:29" ht="15.75">
      <c r="A47" s="255"/>
      <c r="B47" s="104" t="s">
        <v>44</v>
      </c>
      <c r="C47" s="95"/>
      <c r="D47" s="6"/>
      <c r="E47" s="96"/>
      <c r="F47" s="95"/>
      <c r="G47" s="6"/>
      <c r="H47" s="96"/>
      <c r="I47" s="95"/>
      <c r="J47" s="20"/>
      <c r="K47" s="96"/>
      <c r="L47" s="95"/>
      <c r="M47" s="20"/>
      <c r="N47" s="96"/>
      <c r="O47" s="95"/>
      <c r="P47" s="6"/>
      <c r="Q47" s="96"/>
      <c r="R47" s="95"/>
      <c r="S47" s="6"/>
      <c r="T47" s="96">
        <f t="shared" si="0"/>
        <v>0</v>
      </c>
      <c r="U47" s="221">
        <f t="shared" si="13"/>
        <v>0</v>
      </c>
      <c r="W47" s="104" t="s">
        <v>44</v>
      </c>
      <c r="X47" s="114">
        <f t="shared" si="2"/>
        <v>0</v>
      </c>
      <c r="Y47" s="115">
        <f t="shared" si="3"/>
        <v>0</v>
      </c>
      <c r="Z47" s="115">
        <f t="shared" si="4"/>
        <v>0</v>
      </c>
      <c r="AA47" s="115">
        <f t="shared" si="5"/>
        <v>0</v>
      </c>
      <c r="AB47" s="115">
        <f t="shared" si="6"/>
        <v>0</v>
      </c>
      <c r="AC47" s="121">
        <f t="shared" si="7"/>
        <v>0</v>
      </c>
    </row>
    <row r="48" spans="1:29" ht="15.75">
      <c r="A48" s="255"/>
      <c r="B48" s="133" t="s">
        <v>45</v>
      </c>
      <c r="C48" s="95"/>
      <c r="D48" s="6"/>
      <c r="E48" s="96"/>
      <c r="F48" s="95"/>
      <c r="G48" s="6"/>
      <c r="H48" s="96"/>
      <c r="I48" s="95"/>
      <c r="J48" s="20"/>
      <c r="K48" s="96"/>
      <c r="L48" s="95"/>
      <c r="M48" s="20"/>
      <c r="N48" s="96"/>
      <c r="O48" s="95"/>
      <c r="P48" s="6"/>
      <c r="Q48" s="96"/>
      <c r="R48" s="95"/>
      <c r="S48" s="6"/>
      <c r="T48" s="96">
        <f t="shared" si="0"/>
        <v>0</v>
      </c>
      <c r="U48" s="221">
        <f t="shared" si="13"/>
        <v>0</v>
      </c>
      <c r="W48" s="133" t="s">
        <v>45</v>
      </c>
      <c r="X48" s="114">
        <f t="shared" si="2"/>
        <v>0</v>
      </c>
      <c r="Y48" s="115">
        <f t="shared" si="3"/>
        <v>0</v>
      </c>
      <c r="Z48" s="115">
        <f t="shared" si="4"/>
        <v>0</v>
      </c>
      <c r="AA48" s="115">
        <f t="shared" si="5"/>
        <v>0</v>
      </c>
      <c r="AB48" s="115">
        <f t="shared" si="6"/>
        <v>0</v>
      </c>
      <c r="AC48" s="121">
        <f t="shared" si="7"/>
        <v>0</v>
      </c>
    </row>
    <row r="49" spans="1:29" ht="15.75">
      <c r="A49" s="255"/>
      <c r="B49" s="133" t="s">
        <v>46</v>
      </c>
      <c r="C49" s="95"/>
      <c r="D49" s="6"/>
      <c r="E49" s="96"/>
      <c r="F49" s="95"/>
      <c r="G49" s="6"/>
      <c r="H49" s="96"/>
      <c r="I49" s="95"/>
      <c r="J49" s="20"/>
      <c r="K49" s="96"/>
      <c r="L49" s="95"/>
      <c r="M49" s="20"/>
      <c r="N49" s="96"/>
      <c r="O49" s="95"/>
      <c r="P49" s="6"/>
      <c r="Q49" s="96"/>
      <c r="R49" s="95"/>
      <c r="S49" s="6"/>
      <c r="T49" s="96">
        <f t="shared" si="0"/>
        <v>0</v>
      </c>
      <c r="U49" s="221">
        <f t="shared" si="13"/>
        <v>0</v>
      </c>
      <c r="W49" s="133" t="s">
        <v>46</v>
      </c>
      <c r="X49" s="114">
        <f t="shared" si="2"/>
        <v>0</v>
      </c>
      <c r="Y49" s="115">
        <f t="shared" si="3"/>
        <v>0</v>
      </c>
      <c r="Z49" s="115">
        <f t="shared" si="4"/>
        <v>0</v>
      </c>
      <c r="AA49" s="115">
        <f t="shared" si="5"/>
        <v>0</v>
      </c>
      <c r="AB49" s="115">
        <f t="shared" si="6"/>
        <v>0</v>
      </c>
      <c r="AC49" s="121">
        <f t="shared" si="7"/>
        <v>0</v>
      </c>
    </row>
    <row r="50" spans="1:29" ht="15.75">
      <c r="A50" s="255"/>
      <c r="B50" s="133" t="s">
        <v>47</v>
      </c>
      <c r="C50" s="95"/>
      <c r="D50" s="6"/>
      <c r="E50" s="96"/>
      <c r="F50" s="95"/>
      <c r="G50" s="6"/>
      <c r="H50" s="96"/>
      <c r="I50" s="95"/>
      <c r="J50" s="20"/>
      <c r="K50" s="96"/>
      <c r="L50" s="95"/>
      <c r="M50" s="20"/>
      <c r="N50" s="96"/>
      <c r="O50" s="95"/>
      <c r="P50" s="6"/>
      <c r="Q50" s="96"/>
      <c r="R50" s="95"/>
      <c r="S50" s="6"/>
      <c r="T50" s="96">
        <f t="shared" si="0"/>
        <v>0</v>
      </c>
      <c r="U50" s="221">
        <f t="shared" si="13"/>
        <v>0</v>
      </c>
      <c r="W50" s="133" t="s">
        <v>47</v>
      </c>
      <c r="X50" s="114">
        <f t="shared" si="2"/>
        <v>0</v>
      </c>
      <c r="Y50" s="115">
        <f t="shared" si="3"/>
        <v>0</v>
      </c>
      <c r="Z50" s="115">
        <f t="shared" si="4"/>
        <v>0</v>
      </c>
      <c r="AA50" s="115">
        <f t="shared" si="5"/>
        <v>0</v>
      </c>
      <c r="AB50" s="115">
        <f t="shared" si="6"/>
        <v>0</v>
      </c>
      <c r="AC50" s="121">
        <f t="shared" si="7"/>
        <v>0</v>
      </c>
    </row>
    <row r="51" spans="1:29" ht="15.75">
      <c r="A51" s="255"/>
      <c r="B51" s="133" t="s">
        <v>48</v>
      </c>
      <c r="C51" s="95"/>
      <c r="D51" s="6"/>
      <c r="E51" s="96"/>
      <c r="F51" s="95"/>
      <c r="G51" s="6"/>
      <c r="H51" s="96"/>
      <c r="I51" s="95"/>
      <c r="J51" s="20"/>
      <c r="K51" s="96"/>
      <c r="L51" s="95"/>
      <c r="M51" s="20"/>
      <c r="N51" s="96"/>
      <c r="O51" s="95"/>
      <c r="P51" s="6"/>
      <c r="Q51" s="96"/>
      <c r="R51" s="95"/>
      <c r="S51" s="6"/>
      <c r="T51" s="96">
        <f t="shared" si="0"/>
        <v>0</v>
      </c>
      <c r="U51" s="221">
        <f t="shared" si="13"/>
        <v>0</v>
      </c>
      <c r="W51" s="133" t="s">
        <v>48</v>
      </c>
      <c r="X51" s="114">
        <f t="shared" si="2"/>
        <v>0</v>
      </c>
      <c r="Y51" s="115">
        <f t="shared" si="3"/>
        <v>0</v>
      </c>
      <c r="Z51" s="115">
        <f t="shared" si="4"/>
        <v>0</v>
      </c>
      <c r="AA51" s="115">
        <f t="shared" si="5"/>
        <v>0</v>
      </c>
      <c r="AB51" s="115">
        <f t="shared" si="6"/>
        <v>0</v>
      </c>
      <c r="AC51" s="121">
        <f t="shared" si="7"/>
        <v>0</v>
      </c>
    </row>
    <row r="52" spans="1:29" ht="15.75">
      <c r="A52" s="255"/>
      <c r="B52" s="133" t="s">
        <v>49</v>
      </c>
      <c r="C52" s="95"/>
      <c r="D52" s="6"/>
      <c r="E52" s="96">
        <f t="shared" si="8"/>
        <v>0</v>
      </c>
      <c r="F52" s="95"/>
      <c r="G52" s="6"/>
      <c r="H52" s="96">
        <f t="shared" si="9"/>
        <v>0</v>
      </c>
      <c r="I52" s="95"/>
      <c r="J52" s="20"/>
      <c r="K52" s="96">
        <f t="shared" si="10"/>
        <v>0</v>
      </c>
      <c r="L52" s="95"/>
      <c r="M52" s="20"/>
      <c r="N52" s="96">
        <f t="shared" si="11"/>
        <v>0</v>
      </c>
      <c r="O52" s="95"/>
      <c r="P52" s="6"/>
      <c r="Q52" s="96">
        <f t="shared" si="12"/>
        <v>0</v>
      </c>
      <c r="R52" s="95"/>
      <c r="S52" s="6"/>
      <c r="T52" s="96">
        <f t="shared" si="0"/>
        <v>0</v>
      </c>
      <c r="U52" s="221">
        <f t="shared" si="13"/>
        <v>0</v>
      </c>
      <c r="W52" s="133" t="s">
        <v>49</v>
      </c>
      <c r="X52" s="114">
        <f t="shared" si="2"/>
        <v>0</v>
      </c>
      <c r="Y52" s="115">
        <f t="shared" si="3"/>
        <v>0</v>
      </c>
      <c r="Z52" s="115">
        <f t="shared" si="4"/>
        <v>0</v>
      </c>
      <c r="AA52" s="115">
        <f t="shared" si="5"/>
        <v>0</v>
      </c>
      <c r="AB52" s="115">
        <f t="shared" si="6"/>
        <v>0</v>
      </c>
      <c r="AC52" s="121">
        <f t="shared" si="7"/>
        <v>0</v>
      </c>
    </row>
    <row r="53" spans="1:29" ht="15.75">
      <c r="A53" s="256"/>
      <c r="B53" s="133" t="s">
        <v>50</v>
      </c>
      <c r="C53" s="95"/>
      <c r="D53" s="6"/>
      <c r="E53" s="96">
        <f t="shared" si="8"/>
        <v>0</v>
      </c>
      <c r="F53" s="95"/>
      <c r="G53" s="6"/>
      <c r="H53" s="96">
        <f t="shared" si="9"/>
        <v>0</v>
      </c>
      <c r="I53" s="95"/>
      <c r="J53" s="20"/>
      <c r="K53" s="96">
        <f t="shared" si="10"/>
        <v>0</v>
      </c>
      <c r="L53" s="95"/>
      <c r="M53" s="20"/>
      <c r="N53" s="96">
        <f t="shared" si="11"/>
        <v>0</v>
      </c>
      <c r="O53" s="95"/>
      <c r="P53" s="6"/>
      <c r="Q53" s="96">
        <f t="shared" si="12"/>
        <v>0</v>
      </c>
      <c r="R53" s="95"/>
      <c r="S53" s="6"/>
      <c r="T53" s="96">
        <f t="shared" si="0"/>
        <v>0</v>
      </c>
      <c r="U53" s="221">
        <f t="shared" si="13"/>
        <v>0</v>
      </c>
      <c r="W53" s="134" t="s">
        <v>50</v>
      </c>
      <c r="X53" s="118">
        <f t="shared" si="2"/>
        <v>0</v>
      </c>
      <c r="Y53" s="119">
        <f t="shared" si="3"/>
        <v>0</v>
      </c>
      <c r="Z53" s="119">
        <f t="shared" si="4"/>
        <v>0</v>
      </c>
      <c r="AA53" s="119">
        <f t="shared" si="5"/>
        <v>0</v>
      </c>
      <c r="AB53" s="119">
        <f t="shared" si="6"/>
        <v>0</v>
      </c>
      <c r="AC53" s="124">
        <f t="shared" si="7"/>
        <v>0</v>
      </c>
    </row>
    <row r="54" spans="1:29" ht="15.75" customHeight="1">
      <c r="A54" s="254">
        <v>42772</v>
      </c>
      <c r="B54" s="132" t="s">
        <v>42</v>
      </c>
      <c r="C54" s="92"/>
      <c r="D54" s="93"/>
      <c r="E54" s="94"/>
      <c r="F54" s="92"/>
      <c r="G54" s="93"/>
      <c r="H54" s="94"/>
      <c r="I54" s="92"/>
      <c r="J54" s="93"/>
      <c r="K54" s="94"/>
      <c r="L54" s="92"/>
      <c r="M54" s="93"/>
      <c r="N54" s="94"/>
      <c r="O54" s="92"/>
      <c r="P54" s="93"/>
      <c r="Q54" s="94"/>
      <c r="R54" s="92"/>
      <c r="S54" s="93"/>
      <c r="T54" s="94">
        <f t="shared" si="0"/>
        <v>0</v>
      </c>
      <c r="U54" s="220">
        <f t="shared" si="13"/>
        <v>0</v>
      </c>
      <c r="W54" s="132" t="s">
        <v>42</v>
      </c>
      <c r="X54" s="114">
        <f t="shared" si="2"/>
        <v>0</v>
      </c>
      <c r="Y54" s="115">
        <f t="shared" si="3"/>
        <v>0</v>
      </c>
      <c r="Z54" s="115">
        <f t="shared" si="4"/>
        <v>0</v>
      </c>
      <c r="AA54" s="115">
        <f t="shared" si="5"/>
        <v>0</v>
      </c>
      <c r="AB54" s="115">
        <f t="shared" si="6"/>
        <v>0</v>
      </c>
      <c r="AC54" s="121">
        <f t="shared" si="7"/>
        <v>0</v>
      </c>
    </row>
    <row r="55" spans="1:29" ht="15.75">
      <c r="A55" s="255"/>
      <c r="B55" s="133" t="s">
        <v>43</v>
      </c>
      <c r="C55" s="95"/>
      <c r="D55" s="20"/>
      <c r="E55" s="96"/>
      <c r="F55" s="95"/>
      <c r="G55" s="20"/>
      <c r="H55" s="96"/>
      <c r="I55" s="95"/>
      <c r="J55" s="20"/>
      <c r="K55" s="96"/>
      <c r="L55" s="95"/>
      <c r="M55" s="20"/>
      <c r="N55" s="96"/>
      <c r="O55" s="95"/>
      <c r="P55" s="20"/>
      <c r="Q55" s="96"/>
      <c r="R55" s="95"/>
      <c r="S55" s="20"/>
      <c r="T55" s="96">
        <f t="shared" si="0"/>
        <v>0</v>
      </c>
      <c r="U55" s="221">
        <f t="shared" si="13"/>
        <v>0</v>
      </c>
      <c r="W55" s="133" t="s">
        <v>43</v>
      </c>
      <c r="X55" s="114">
        <f t="shared" si="2"/>
        <v>0</v>
      </c>
      <c r="Y55" s="115">
        <f t="shared" si="3"/>
        <v>0</v>
      </c>
      <c r="Z55" s="115">
        <f t="shared" si="4"/>
        <v>0</v>
      </c>
      <c r="AA55" s="115">
        <f t="shared" si="5"/>
        <v>0</v>
      </c>
      <c r="AB55" s="115">
        <f t="shared" si="6"/>
        <v>0</v>
      </c>
      <c r="AC55" s="121">
        <f t="shared" si="7"/>
        <v>0</v>
      </c>
    </row>
    <row r="56" spans="1:29" ht="15.75">
      <c r="A56" s="255"/>
      <c r="B56" s="104" t="s">
        <v>44</v>
      </c>
      <c r="C56" s="95"/>
      <c r="D56" s="20"/>
      <c r="E56" s="96"/>
      <c r="F56" s="95"/>
      <c r="G56" s="20"/>
      <c r="H56" s="96"/>
      <c r="I56" s="95"/>
      <c r="J56" s="20"/>
      <c r="K56" s="96"/>
      <c r="L56" s="95"/>
      <c r="M56" s="20"/>
      <c r="N56" s="96"/>
      <c r="O56" s="95"/>
      <c r="P56" s="20"/>
      <c r="Q56" s="96"/>
      <c r="R56" s="95"/>
      <c r="S56" s="20"/>
      <c r="T56" s="96">
        <f t="shared" si="0"/>
        <v>0</v>
      </c>
      <c r="U56" s="221">
        <f t="shared" si="13"/>
        <v>0</v>
      </c>
      <c r="W56" s="104" t="s">
        <v>44</v>
      </c>
      <c r="X56" s="114">
        <f t="shared" si="2"/>
        <v>0</v>
      </c>
      <c r="Y56" s="115">
        <f t="shared" si="3"/>
        <v>0</v>
      </c>
      <c r="Z56" s="115">
        <f t="shared" si="4"/>
        <v>0</v>
      </c>
      <c r="AA56" s="115">
        <f t="shared" si="5"/>
        <v>0</v>
      </c>
      <c r="AB56" s="115">
        <f t="shared" si="6"/>
        <v>0</v>
      </c>
      <c r="AC56" s="121">
        <f t="shared" si="7"/>
        <v>0</v>
      </c>
    </row>
    <row r="57" spans="1:29" ht="15.75">
      <c r="A57" s="255"/>
      <c r="B57" s="133" t="s">
        <v>45</v>
      </c>
      <c r="C57" s="95"/>
      <c r="D57" s="20"/>
      <c r="E57" s="96"/>
      <c r="F57" s="95"/>
      <c r="G57" s="20"/>
      <c r="H57" s="96"/>
      <c r="I57" s="95"/>
      <c r="J57" s="20"/>
      <c r="K57" s="96"/>
      <c r="L57" s="95"/>
      <c r="M57" s="20"/>
      <c r="N57" s="96"/>
      <c r="O57" s="95"/>
      <c r="P57" s="20"/>
      <c r="Q57" s="96"/>
      <c r="R57" s="95"/>
      <c r="S57" s="20"/>
      <c r="T57" s="96">
        <f t="shared" si="0"/>
        <v>0</v>
      </c>
      <c r="U57" s="221">
        <f t="shared" si="13"/>
        <v>0</v>
      </c>
      <c r="W57" s="133" t="s">
        <v>45</v>
      </c>
      <c r="X57" s="114">
        <f t="shared" si="2"/>
        <v>0</v>
      </c>
      <c r="Y57" s="115">
        <f t="shared" si="3"/>
        <v>0</v>
      </c>
      <c r="Z57" s="115">
        <f t="shared" si="4"/>
        <v>0</v>
      </c>
      <c r="AA57" s="115">
        <f t="shared" si="5"/>
        <v>0</v>
      </c>
      <c r="AB57" s="115">
        <f t="shared" si="6"/>
        <v>0</v>
      </c>
      <c r="AC57" s="121">
        <f t="shared" si="7"/>
        <v>0</v>
      </c>
    </row>
    <row r="58" spans="1:29" ht="15.75">
      <c r="A58" s="255"/>
      <c r="B58" s="133" t="s">
        <v>46</v>
      </c>
      <c r="C58" s="95"/>
      <c r="D58" s="20"/>
      <c r="E58" s="96"/>
      <c r="F58" s="95"/>
      <c r="G58" s="20"/>
      <c r="H58" s="96"/>
      <c r="I58" s="95"/>
      <c r="J58" s="20"/>
      <c r="K58" s="96"/>
      <c r="L58" s="95"/>
      <c r="M58" s="20"/>
      <c r="N58" s="96"/>
      <c r="O58" s="95"/>
      <c r="P58" s="20"/>
      <c r="Q58" s="96"/>
      <c r="R58" s="95"/>
      <c r="S58" s="20"/>
      <c r="T58" s="96">
        <f t="shared" si="0"/>
        <v>0</v>
      </c>
      <c r="U58" s="221">
        <f t="shared" si="13"/>
        <v>0</v>
      </c>
      <c r="W58" s="133" t="s">
        <v>46</v>
      </c>
      <c r="X58" s="114">
        <f t="shared" si="2"/>
        <v>0</v>
      </c>
      <c r="Y58" s="115">
        <f t="shared" si="3"/>
        <v>0</v>
      </c>
      <c r="Z58" s="115">
        <f t="shared" si="4"/>
        <v>0</v>
      </c>
      <c r="AA58" s="115">
        <f t="shared" si="5"/>
        <v>0</v>
      </c>
      <c r="AB58" s="115">
        <f t="shared" si="6"/>
        <v>0</v>
      </c>
      <c r="AC58" s="121">
        <f t="shared" si="7"/>
        <v>0</v>
      </c>
    </row>
    <row r="59" spans="1:29" ht="15.75">
      <c r="A59" s="255"/>
      <c r="B59" s="133" t="s">
        <v>47</v>
      </c>
      <c r="C59" s="95"/>
      <c r="D59" s="20"/>
      <c r="E59" s="96"/>
      <c r="F59" s="95"/>
      <c r="G59" s="20"/>
      <c r="H59" s="96"/>
      <c r="I59" s="95"/>
      <c r="J59" s="20"/>
      <c r="K59" s="96"/>
      <c r="L59" s="95"/>
      <c r="M59" s="20"/>
      <c r="N59" s="96"/>
      <c r="O59" s="95"/>
      <c r="P59" s="20"/>
      <c r="Q59" s="96"/>
      <c r="R59" s="95"/>
      <c r="S59" s="20"/>
      <c r="T59" s="96">
        <f t="shared" si="0"/>
        <v>0</v>
      </c>
      <c r="U59" s="221">
        <f t="shared" si="13"/>
        <v>0</v>
      </c>
      <c r="W59" s="133" t="s">
        <v>47</v>
      </c>
      <c r="X59" s="114">
        <f t="shared" si="2"/>
        <v>0</v>
      </c>
      <c r="Y59" s="115">
        <f t="shared" si="3"/>
        <v>0</v>
      </c>
      <c r="Z59" s="115">
        <f t="shared" si="4"/>
        <v>0</v>
      </c>
      <c r="AA59" s="115">
        <f t="shared" si="5"/>
        <v>0</v>
      </c>
      <c r="AB59" s="115">
        <f t="shared" si="6"/>
        <v>0</v>
      </c>
      <c r="AC59" s="121">
        <f t="shared" si="7"/>
        <v>0</v>
      </c>
    </row>
    <row r="60" spans="1:29" ht="16.5" customHeight="1">
      <c r="A60" s="255"/>
      <c r="B60" s="133" t="s">
        <v>48</v>
      </c>
      <c r="C60" s="95"/>
      <c r="D60" s="20"/>
      <c r="E60" s="96"/>
      <c r="F60" s="95"/>
      <c r="G60" s="20"/>
      <c r="H60" s="96"/>
      <c r="I60" s="95"/>
      <c r="J60" s="20"/>
      <c r="K60" s="96"/>
      <c r="L60" s="95"/>
      <c r="M60" s="20"/>
      <c r="N60" s="96"/>
      <c r="O60" s="95"/>
      <c r="P60" s="20"/>
      <c r="Q60" s="96"/>
      <c r="R60" s="95"/>
      <c r="S60" s="20"/>
      <c r="T60" s="96">
        <f t="shared" si="0"/>
        <v>0</v>
      </c>
      <c r="U60" s="221">
        <f t="shared" si="13"/>
        <v>0</v>
      </c>
      <c r="W60" s="133" t="s">
        <v>48</v>
      </c>
      <c r="X60" s="114">
        <f t="shared" si="2"/>
        <v>0</v>
      </c>
      <c r="Y60" s="115">
        <f t="shared" si="3"/>
        <v>0</v>
      </c>
      <c r="Z60" s="115">
        <f t="shared" si="4"/>
        <v>0</v>
      </c>
      <c r="AA60" s="115">
        <f t="shared" si="5"/>
        <v>0</v>
      </c>
      <c r="AB60" s="115">
        <f t="shared" si="6"/>
        <v>0</v>
      </c>
      <c r="AC60" s="121">
        <f t="shared" si="7"/>
        <v>0</v>
      </c>
    </row>
    <row r="61" spans="1:29" ht="15.75">
      <c r="A61" s="255"/>
      <c r="B61" s="133" t="s">
        <v>49</v>
      </c>
      <c r="C61" s="95"/>
      <c r="D61" s="20"/>
      <c r="E61" s="96"/>
      <c r="F61" s="95"/>
      <c r="G61" s="20"/>
      <c r="H61" s="96"/>
      <c r="I61" s="95"/>
      <c r="J61" s="20"/>
      <c r="K61" s="96"/>
      <c r="L61" s="95"/>
      <c r="M61" s="20"/>
      <c r="N61" s="96"/>
      <c r="O61" s="95"/>
      <c r="P61" s="20"/>
      <c r="Q61" s="96"/>
      <c r="R61" s="95"/>
      <c r="S61" s="20"/>
      <c r="T61" s="96">
        <f t="shared" si="0"/>
        <v>0</v>
      </c>
      <c r="U61" s="221">
        <f t="shared" si="13"/>
        <v>0</v>
      </c>
      <c r="W61" s="133" t="s">
        <v>49</v>
      </c>
      <c r="X61" s="114">
        <f t="shared" si="2"/>
        <v>0</v>
      </c>
      <c r="Y61" s="115">
        <f t="shared" si="3"/>
        <v>0</v>
      </c>
      <c r="Z61" s="115">
        <f t="shared" si="4"/>
        <v>0</v>
      </c>
      <c r="AA61" s="115">
        <f t="shared" si="5"/>
        <v>0</v>
      </c>
      <c r="AB61" s="115">
        <f t="shared" si="6"/>
        <v>0</v>
      </c>
      <c r="AC61" s="121">
        <f t="shared" si="7"/>
        <v>0</v>
      </c>
    </row>
    <row r="62" spans="1:29" ht="15.75">
      <c r="A62" s="256"/>
      <c r="B62" s="134" t="s">
        <v>50</v>
      </c>
      <c r="C62" s="97"/>
      <c r="D62" s="98"/>
      <c r="E62" s="99"/>
      <c r="F62" s="97"/>
      <c r="G62" s="98"/>
      <c r="H62" s="99"/>
      <c r="I62" s="97"/>
      <c r="J62" s="98"/>
      <c r="K62" s="99"/>
      <c r="L62" s="97"/>
      <c r="M62" s="98"/>
      <c r="N62" s="99"/>
      <c r="O62" s="97"/>
      <c r="P62" s="98"/>
      <c r="Q62" s="99"/>
      <c r="R62" s="97"/>
      <c r="S62" s="98"/>
      <c r="T62" s="99">
        <f t="shared" si="0"/>
        <v>0</v>
      </c>
      <c r="U62" s="222">
        <f t="shared" si="13"/>
        <v>0</v>
      </c>
      <c r="W62" s="134" t="s">
        <v>50</v>
      </c>
      <c r="X62" s="114">
        <f t="shared" si="2"/>
        <v>0</v>
      </c>
      <c r="Y62" s="115">
        <f t="shared" si="3"/>
        <v>0</v>
      </c>
      <c r="Z62" s="115">
        <f t="shared" si="4"/>
        <v>0</v>
      </c>
      <c r="AA62" s="115">
        <f t="shared" si="5"/>
        <v>0</v>
      </c>
      <c r="AB62" s="115">
        <f t="shared" si="6"/>
        <v>0</v>
      </c>
      <c r="AC62" s="121">
        <f t="shared" si="7"/>
        <v>0</v>
      </c>
    </row>
    <row r="63" spans="1:29" ht="15.75" customHeight="1">
      <c r="A63" s="254">
        <v>42773</v>
      </c>
      <c r="B63" s="133" t="s">
        <v>42</v>
      </c>
      <c r="C63" s="95"/>
      <c r="D63" s="20"/>
      <c r="E63" s="96"/>
      <c r="F63" s="95"/>
      <c r="G63" s="20"/>
      <c r="H63" s="96"/>
      <c r="I63" s="95"/>
      <c r="J63" s="20"/>
      <c r="K63" s="96"/>
      <c r="L63" s="95"/>
      <c r="M63" s="20"/>
      <c r="N63" s="96"/>
      <c r="O63" s="95"/>
      <c r="P63" s="20"/>
      <c r="Q63" s="96"/>
      <c r="R63" s="95"/>
      <c r="S63" s="20"/>
      <c r="T63" s="96">
        <f t="shared" si="0"/>
        <v>0</v>
      </c>
      <c r="U63" s="221">
        <f t="shared" si="13"/>
        <v>0</v>
      </c>
      <c r="W63" s="132" t="s">
        <v>42</v>
      </c>
      <c r="X63" s="110">
        <f t="shared" si="2"/>
        <v>0</v>
      </c>
      <c r="Y63" s="111">
        <f t="shared" si="3"/>
        <v>0</v>
      </c>
      <c r="Z63" s="111">
        <f t="shared" si="4"/>
        <v>0</v>
      </c>
      <c r="AA63" s="111">
        <f t="shared" si="5"/>
        <v>0</v>
      </c>
      <c r="AB63" s="111">
        <f t="shared" si="6"/>
        <v>0</v>
      </c>
      <c r="AC63" s="123">
        <f t="shared" si="7"/>
        <v>0</v>
      </c>
    </row>
    <row r="64" spans="1:29" ht="15.75">
      <c r="A64" s="255"/>
      <c r="B64" s="133" t="s">
        <v>43</v>
      </c>
      <c r="C64" s="95"/>
      <c r="D64" s="20"/>
      <c r="E64" s="96"/>
      <c r="F64" s="95"/>
      <c r="G64" s="20"/>
      <c r="H64" s="96"/>
      <c r="I64" s="95"/>
      <c r="J64" s="20"/>
      <c r="K64" s="96"/>
      <c r="L64" s="95"/>
      <c r="M64" s="20"/>
      <c r="N64" s="96"/>
      <c r="O64" s="95"/>
      <c r="P64" s="20"/>
      <c r="Q64" s="96"/>
      <c r="R64" s="95"/>
      <c r="S64" s="20"/>
      <c r="T64" s="96">
        <f t="shared" si="0"/>
        <v>0</v>
      </c>
      <c r="U64" s="221">
        <f t="shared" si="13"/>
        <v>0</v>
      </c>
      <c r="W64" s="133" t="s">
        <v>43</v>
      </c>
      <c r="X64" s="114">
        <f t="shared" si="2"/>
        <v>0</v>
      </c>
      <c r="Y64" s="115">
        <f t="shared" si="3"/>
        <v>0</v>
      </c>
      <c r="Z64" s="115">
        <f t="shared" si="4"/>
        <v>0</v>
      </c>
      <c r="AA64" s="115">
        <f t="shared" si="5"/>
        <v>0</v>
      </c>
      <c r="AB64" s="115">
        <f t="shared" si="6"/>
        <v>0</v>
      </c>
      <c r="AC64" s="121">
        <f t="shared" si="7"/>
        <v>0</v>
      </c>
    </row>
    <row r="65" spans="1:29" ht="15.75">
      <c r="A65" s="255"/>
      <c r="B65" s="104" t="s">
        <v>44</v>
      </c>
      <c r="C65" s="95"/>
      <c r="D65" s="20"/>
      <c r="E65" s="96"/>
      <c r="F65" s="95"/>
      <c r="G65" s="20"/>
      <c r="H65" s="96"/>
      <c r="I65" s="95"/>
      <c r="J65" s="20"/>
      <c r="K65" s="96"/>
      <c r="L65" s="95"/>
      <c r="M65" s="20"/>
      <c r="N65" s="96"/>
      <c r="O65" s="95"/>
      <c r="P65" s="20"/>
      <c r="Q65" s="96"/>
      <c r="R65" s="95"/>
      <c r="S65" s="20"/>
      <c r="T65" s="96">
        <f t="shared" si="0"/>
        <v>0</v>
      </c>
      <c r="U65" s="221">
        <f t="shared" si="13"/>
        <v>0</v>
      </c>
      <c r="W65" s="104" t="s">
        <v>44</v>
      </c>
      <c r="X65" s="114">
        <f t="shared" si="2"/>
        <v>0</v>
      </c>
      <c r="Y65" s="115">
        <f t="shared" si="3"/>
        <v>0</v>
      </c>
      <c r="Z65" s="115">
        <f t="shared" si="4"/>
        <v>0</v>
      </c>
      <c r="AA65" s="115">
        <f t="shared" si="5"/>
        <v>0</v>
      </c>
      <c r="AB65" s="115">
        <f t="shared" si="6"/>
        <v>0</v>
      </c>
      <c r="AC65" s="121">
        <f t="shared" si="7"/>
        <v>0</v>
      </c>
    </row>
    <row r="66" spans="1:29" ht="15.75">
      <c r="A66" s="255"/>
      <c r="B66" s="133" t="s">
        <v>45</v>
      </c>
      <c r="C66" s="95"/>
      <c r="D66" s="20"/>
      <c r="E66" s="96"/>
      <c r="F66" s="95"/>
      <c r="G66" s="20"/>
      <c r="H66" s="96"/>
      <c r="I66" s="95"/>
      <c r="J66" s="20"/>
      <c r="K66" s="96"/>
      <c r="L66" s="95"/>
      <c r="M66" s="20"/>
      <c r="N66" s="96"/>
      <c r="O66" s="95"/>
      <c r="P66" s="20"/>
      <c r="Q66" s="96"/>
      <c r="R66" s="95"/>
      <c r="S66" s="20"/>
      <c r="T66" s="96">
        <f t="shared" si="0"/>
        <v>0</v>
      </c>
      <c r="U66" s="221">
        <f t="shared" si="13"/>
        <v>0</v>
      </c>
      <c r="W66" s="133" t="s">
        <v>45</v>
      </c>
      <c r="X66" s="114">
        <f t="shared" si="2"/>
        <v>0</v>
      </c>
      <c r="Y66" s="115">
        <f t="shared" si="3"/>
        <v>0</v>
      </c>
      <c r="Z66" s="115">
        <f t="shared" si="4"/>
        <v>0</v>
      </c>
      <c r="AA66" s="115">
        <f t="shared" si="5"/>
        <v>0</v>
      </c>
      <c r="AB66" s="115">
        <f t="shared" si="6"/>
        <v>0</v>
      </c>
      <c r="AC66" s="121">
        <f t="shared" si="7"/>
        <v>0</v>
      </c>
    </row>
    <row r="67" spans="1:29" ht="15.75">
      <c r="A67" s="255"/>
      <c r="B67" s="133" t="s">
        <v>46</v>
      </c>
      <c r="C67" s="95"/>
      <c r="D67" s="20"/>
      <c r="E67" s="96"/>
      <c r="F67" s="95"/>
      <c r="G67" s="20"/>
      <c r="H67" s="96"/>
      <c r="I67" s="95"/>
      <c r="J67" s="20"/>
      <c r="K67" s="96"/>
      <c r="L67" s="95"/>
      <c r="M67" s="20"/>
      <c r="N67" s="96"/>
      <c r="O67" s="95"/>
      <c r="P67" s="20"/>
      <c r="Q67" s="96"/>
      <c r="R67" s="95"/>
      <c r="S67" s="20"/>
      <c r="T67" s="96">
        <f t="shared" si="0"/>
        <v>0</v>
      </c>
      <c r="U67" s="221">
        <f t="shared" si="13"/>
        <v>0</v>
      </c>
      <c r="W67" s="133" t="s">
        <v>46</v>
      </c>
      <c r="X67" s="114">
        <f t="shared" si="2"/>
        <v>0</v>
      </c>
      <c r="Y67" s="115">
        <f t="shared" si="3"/>
        <v>0</v>
      </c>
      <c r="Z67" s="115">
        <f t="shared" si="4"/>
        <v>0</v>
      </c>
      <c r="AA67" s="115">
        <f t="shared" si="5"/>
        <v>0</v>
      </c>
      <c r="AB67" s="115">
        <f t="shared" si="6"/>
        <v>0</v>
      </c>
      <c r="AC67" s="121">
        <f t="shared" si="7"/>
        <v>0</v>
      </c>
    </row>
    <row r="68" spans="1:29" ht="15.75">
      <c r="A68" s="255"/>
      <c r="B68" s="133" t="s">
        <v>47</v>
      </c>
      <c r="C68" s="95"/>
      <c r="D68" s="20"/>
      <c r="E68" s="96"/>
      <c r="F68" s="95"/>
      <c r="G68" s="20"/>
      <c r="H68" s="96"/>
      <c r="I68" s="95"/>
      <c r="J68" s="20"/>
      <c r="K68" s="96"/>
      <c r="L68" s="95"/>
      <c r="M68" s="20"/>
      <c r="N68" s="96"/>
      <c r="O68" s="95"/>
      <c r="P68" s="20"/>
      <c r="Q68" s="96"/>
      <c r="R68" s="95"/>
      <c r="S68" s="20"/>
      <c r="T68" s="96">
        <f t="shared" si="0"/>
        <v>0</v>
      </c>
      <c r="U68" s="221">
        <f t="shared" si="13"/>
        <v>0</v>
      </c>
      <c r="W68" s="133" t="s">
        <v>47</v>
      </c>
      <c r="X68" s="114">
        <f t="shared" si="2"/>
        <v>0</v>
      </c>
      <c r="Y68" s="115">
        <f t="shared" si="3"/>
        <v>0</v>
      </c>
      <c r="Z68" s="115">
        <f t="shared" si="4"/>
        <v>0</v>
      </c>
      <c r="AA68" s="115">
        <f t="shared" si="5"/>
        <v>0</v>
      </c>
      <c r="AB68" s="115">
        <f t="shared" si="6"/>
        <v>0</v>
      </c>
      <c r="AC68" s="121">
        <f t="shared" si="7"/>
        <v>0</v>
      </c>
    </row>
    <row r="69" spans="1:29" ht="15.75">
      <c r="A69" s="255"/>
      <c r="B69" s="133" t="s">
        <v>48</v>
      </c>
      <c r="C69" s="95"/>
      <c r="D69" s="20"/>
      <c r="E69" s="96"/>
      <c r="F69" s="95"/>
      <c r="G69" s="20"/>
      <c r="H69" s="96"/>
      <c r="I69" s="95"/>
      <c r="J69" s="20"/>
      <c r="K69" s="96"/>
      <c r="L69" s="95"/>
      <c r="M69" s="20"/>
      <c r="N69" s="96"/>
      <c r="O69" s="95"/>
      <c r="P69" s="20"/>
      <c r="Q69" s="96"/>
      <c r="R69" s="95"/>
      <c r="S69" s="20"/>
      <c r="T69" s="96">
        <f t="shared" si="0"/>
        <v>0</v>
      </c>
      <c r="U69" s="221">
        <f t="shared" si="13"/>
        <v>0</v>
      </c>
      <c r="W69" s="133" t="s">
        <v>48</v>
      </c>
      <c r="X69" s="114">
        <f t="shared" si="2"/>
        <v>0</v>
      </c>
      <c r="Y69" s="115">
        <f t="shared" si="3"/>
        <v>0</v>
      </c>
      <c r="Z69" s="115">
        <f t="shared" si="4"/>
        <v>0</v>
      </c>
      <c r="AA69" s="115">
        <f t="shared" si="5"/>
        <v>0</v>
      </c>
      <c r="AB69" s="115">
        <f t="shared" si="6"/>
        <v>0</v>
      </c>
      <c r="AC69" s="121">
        <f t="shared" si="7"/>
        <v>0</v>
      </c>
    </row>
    <row r="70" spans="1:29" ht="15.75">
      <c r="A70" s="255"/>
      <c r="B70" s="133" t="s">
        <v>49</v>
      </c>
      <c r="C70" s="95"/>
      <c r="D70" s="20"/>
      <c r="E70" s="96"/>
      <c r="F70" s="95"/>
      <c r="G70" s="20"/>
      <c r="H70" s="96"/>
      <c r="I70" s="95"/>
      <c r="J70" s="20"/>
      <c r="K70" s="96"/>
      <c r="L70" s="95"/>
      <c r="M70" s="20"/>
      <c r="N70" s="96"/>
      <c r="O70" s="95"/>
      <c r="P70" s="20"/>
      <c r="Q70" s="96"/>
      <c r="R70" s="95"/>
      <c r="S70" s="20"/>
      <c r="T70" s="96">
        <f t="shared" si="0"/>
        <v>0</v>
      </c>
      <c r="U70" s="221">
        <f t="shared" si="13"/>
        <v>0</v>
      </c>
      <c r="W70" s="133" t="s">
        <v>49</v>
      </c>
      <c r="X70" s="114">
        <f t="shared" si="2"/>
        <v>0</v>
      </c>
      <c r="Y70" s="115">
        <f t="shared" si="3"/>
        <v>0</v>
      </c>
      <c r="Z70" s="115">
        <f t="shared" si="4"/>
        <v>0</v>
      </c>
      <c r="AA70" s="115">
        <f t="shared" si="5"/>
        <v>0</v>
      </c>
      <c r="AB70" s="115">
        <f t="shared" si="6"/>
        <v>0</v>
      </c>
      <c r="AC70" s="121">
        <f t="shared" si="7"/>
        <v>0</v>
      </c>
    </row>
    <row r="71" spans="1:29" ht="15.75">
      <c r="A71" s="256"/>
      <c r="B71" s="133" t="s">
        <v>50</v>
      </c>
      <c r="C71" s="95"/>
      <c r="D71" s="20"/>
      <c r="E71" s="96"/>
      <c r="F71" s="95"/>
      <c r="G71" s="20"/>
      <c r="H71" s="96"/>
      <c r="I71" s="95"/>
      <c r="J71" s="20"/>
      <c r="K71" s="96"/>
      <c r="L71" s="95"/>
      <c r="M71" s="20"/>
      <c r="N71" s="96"/>
      <c r="O71" s="95"/>
      <c r="P71" s="20"/>
      <c r="Q71" s="96"/>
      <c r="R71" s="95"/>
      <c r="S71" s="20"/>
      <c r="T71" s="96">
        <f t="shared" si="0"/>
        <v>0</v>
      </c>
      <c r="U71" s="221">
        <f t="shared" si="13"/>
        <v>0</v>
      </c>
      <c r="W71" s="134" t="s">
        <v>50</v>
      </c>
      <c r="X71" s="118">
        <f t="shared" si="2"/>
        <v>0</v>
      </c>
      <c r="Y71" s="119">
        <f t="shared" si="3"/>
        <v>0</v>
      </c>
      <c r="Z71" s="119">
        <f t="shared" si="4"/>
        <v>0</v>
      </c>
      <c r="AA71" s="119">
        <f t="shared" si="5"/>
        <v>0</v>
      </c>
      <c r="AB71" s="119">
        <f t="shared" si="6"/>
        <v>0</v>
      </c>
      <c r="AC71" s="124">
        <f t="shared" si="7"/>
        <v>0</v>
      </c>
    </row>
    <row r="72" spans="1:29" ht="15.75" customHeight="1">
      <c r="A72" s="254">
        <v>42774</v>
      </c>
      <c r="B72" s="132" t="s">
        <v>42</v>
      </c>
      <c r="C72" s="92"/>
      <c r="D72" s="93"/>
      <c r="E72" s="94">
        <f t="shared" si="8"/>
        <v>0</v>
      </c>
      <c r="F72" s="92"/>
      <c r="G72" s="93"/>
      <c r="H72" s="94">
        <f t="shared" si="9"/>
        <v>0</v>
      </c>
      <c r="I72" s="92"/>
      <c r="J72" s="93"/>
      <c r="K72" s="94">
        <f t="shared" si="10"/>
        <v>0</v>
      </c>
      <c r="L72" s="92"/>
      <c r="M72" s="93"/>
      <c r="N72" s="94">
        <f t="shared" si="11"/>
        <v>0</v>
      </c>
      <c r="O72" s="92"/>
      <c r="P72" s="93"/>
      <c r="Q72" s="94">
        <f t="shared" si="12"/>
        <v>0</v>
      </c>
      <c r="R72" s="92"/>
      <c r="S72" s="93"/>
      <c r="T72" s="94">
        <f t="shared" si="0"/>
        <v>0</v>
      </c>
      <c r="U72" s="220">
        <f t="shared" si="13"/>
        <v>0</v>
      </c>
      <c r="W72" s="132" t="s">
        <v>42</v>
      </c>
      <c r="X72" s="110">
        <f t="shared" si="2"/>
        <v>0</v>
      </c>
      <c r="Y72" s="111">
        <f t="shared" si="3"/>
        <v>0</v>
      </c>
      <c r="Z72" s="111">
        <f t="shared" si="4"/>
        <v>0</v>
      </c>
      <c r="AA72" s="111">
        <f t="shared" si="5"/>
        <v>0</v>
      </c>
      <c r="AB72" s="111">
        <f t="shared" si="6"/>
        <v>0</v>
      </c>
      <c r="AC72" s="123">
        <f t="shared" si="7"/>
        <v>0</v>
      </c>
    </row>
    <row r="73" spans="1:29" ht="15.75">
      <c r="A73" s="255"/>
      <c r="B73" s="133" t="s">
        <v>43</v>
      </c>
      <c r="C73" s="95"/>
      <c r="D73" s="20"/>
      <c r="E73" s="96">
        <f t="shared" si="8"/>
        <v>0</v>
      </c>
      <c r="F73" s="95"/>
      <c r="G73" s="20"/>
      <c r="H73" s="96">
        <f t="shared" si="9"/>
        <v>0</v>
      </c>
      <c r="I73" s="95"/>
      <c r="J73" s="20"/>
      <c r="K73" s="96">
        <f t="shared" si="10"/>
        <v>0</v>
      </c>
      <c r="L73" s="95"/>
      <c r="M73" s="20"/>
      <c r="N73" s="96">
        <f t="shared" si="11"/>
        <v>0</v>
      </c>
      <c r="O73" s="95"/>
      <c r="P73" s="20"/>
      <c r="Q73" s="96">
        <f t="shared" si="12"/>
        <v>0</v>
      </c>
      <c r="R73" s="95"/>
      <c r="S73" s="20"/>
      <c r="T73" s="96">
        <f t="shared" si="0"/>
        <v>0</v>
      </c>
      <c r="U73" s="221">
        <f t="shared" si="13"/>
        <v>0</v>
      </c>
      <c r="W73" s="133" t="s">
        <v>43</v>
      </c>
      <c r="X73" s="114">
        <f t="shared" si="2"/>
        <v>0</v>
      </c>
      <c r="Y73" s="115">
        <f t="shared" si="3"/>
        <v>0</v>
      </c>
      <c r="Z73" s="115">
        <f t="shared" si="4"/>
        <v>0</v>
      </c>
      <c r="AA73" s="115">
        <f t="shared" si="5"/>
        <v>0</v>
      </c>
      <c r="AB73" s="115">
        <f t="shared" si="6"/>
        <v>0</v>
      </c>
      <c r="AC73" s="121">
        <f t="shared" si="7"/>
        <v>0</v>
      </c>
    </row>
    <row r="74" spans="1:29" ht="15.75">
      <c r="A74" s="255"/>
      <c r="B74" s="104" t="s">
        <v>44</v>
      </c>
      <c r="C74" s="95"/>
      <c r="D74" s="20"/>
      <c r="E74" s="96">
        <f t="shared" si="8"/>
        <v>0</v>
      </c>
      <c r="F74" s="95"/>
      <c r="G74" s="20"/>
      <c r="H74" s="96">
        <f t="shared" si="9"/>
        <v>0</v>
      </c>
      <c r="I74" s="95"/>
      <c r="J74" s="20"/>
      <c r="K74" s="96">
        <f t="shared" si="10"/>
        <v>0</v>
      </c>
      <c r="L74" s="95"/>
      <c r="M74" s="20"/>
      <c r="N74" s="96">
        <f t="shared" si="11"/>
        <v>0</v>
      </c>
      <c r="O74" s="95"/>
      <c r="P74" s="20"/>
      <c r="Q74" s="96">
        <f t="shared" si="12"/>
        <v>0</v>
      </c>
      <c r="R74" s="95"/>
      <c r="S74" s="20"/>
      <c r="T74" s="96">
        <f t="shared" ref="T74:T137" si="14">R74-S74</f>
        <v>0</v>
      </c>
      <c r="U74" s="221">
        <f t="shared" si="13"/>
        <v>0</v>
      </c>
      <c r="W74" s="104" t="s">
        <v>44</v>
      </c>
      <c r="X74" s="114">
        <f t="shared" ref="X74:X137" si="15">+IF(AND(C74&lt;&gt;0,D74&lt;&gt;0,OR(E74&gt;100,E74&lt;-100)),1,0)</f>
        <v>0</v>
      </c>
      <c r="Y74" s="115">
        <f t="shared" ref="Y74:Y137" si="16">+IF(AND(F74&lt;&gt;0,G74&lt;&gt;0,OR(H74&gt;100,H74&lt;-100)),1,0)</f>
        <v>0</v>
      </c>
      <c r="Z74" s="115">
        <f t="shared" ref="Z74:Z137" si="17">+IF(AND(I74&lt;&gt;0,J74&lt;&gt;0,OR(K74&gt;100,K74&lt;-100)),1,0)</f>
        <v>0</v>
      </c>
      <c r="AA74" s="115">
        <f t="shared" ref="AA74:AA137" si="18">+IF(AND(L74&lt;&gt;0,M74&lt;&gt;0,OR(N74&gt;100,N74&lt;-100)),1,0)</f>
        <v>0</v>
      </c>
      <c r="AB74" s="115">
        <f t="shared" ref="AB74:AB137" si="19">+IF(AND(O74&lt;&gt;0,P74&lt;&gt;0,OR(Q74&gt;100,Q74&lt;-100)),1,0)</f>
        <v>0</v>
      </c>
      <c r="AC74" s="121">
        <f t="shared" ref="AC74:AC137" si="20">+IF(AND(R74&lt;&gt;0,S74&lt;&gt;0,OR(T74&gt;100,T74&lt;-100)),1,0)</f>
        <v>0</v>
      </c>
    </row>
    <row r="75" spans="1:29" ht="15.75">
      <c r="A75" s="255"/>
      <c r="B75" s="133" t="s">
        <v>45</v>
      </c>
      <c r="C75" s="95"/>
      <c r="D75" s="20"/>
      <c r="E75" s="96">
        <f t="shared" si="8"/>
        <v>0</v>
      </c>
      <c r="F75" s="95"/>
      <c r="G75" s="20"/>
      <c r="H75" s="96">
        <f t="shared" si="9"/>
        <v>0</v>
      </c>
      <c r="I75" s="95"/>
      <c r="J75" s="20"/>
      <c r="K75" s="96">
        <f t="shared" si="10"/>
        <v>0</v>
      </c>
      <c r="L75" s="95"/>
      <c r="M75" s="20"/>
      <c r="N75" s="96">
        <f t="shared" si="11"/>
        <v>0</v>
      </c>
      <c r="O75" s="95"/>
      <c r="P75" s="20"/>
      <c r="Q75" s="96">
        <f t="shared" si="12"/>
        <v>0</v>
      </c>
      <c r="R75" s="95"/>
      <c r="S75" s="20"/>
      <c r="T75" s="96">
        <f t="shared" si="14"/>
        <v>0</v>
      </c>
      <c r="U75" s="221">
        <f t="shared" si="13"/>
        <v>0</v>
      </c>
      <c r="W75" s="133" t="s">
        <v>45</v>
      </c>
      <c r="X75" s="114">
        <f t="shared" si="15"/>
        <v>0</v>
      </c>
      <c r="Y75" s="115">
        <f t="shared" si="16"/>
        <v>0</v>
      </c>
      <c r="Z75" s="115">
        <f t="shared" si="17"/>
        <v>0</v>
      </c>
      <c r="AA75" s="115">
        <f t="shared" si="18"/>
        <v>0</v>
      </c>
      <c r="AB75" s="115">
        <f t="shared" si="19"/>
        <v>0</v>
      </c>
      <c r="AC75" s="121">
        <f t="shared" si="20"/>
        <v>0</v>
      </c>
    </row>
    <row r="76" spans="1:29" ht="15.75">
      <c r="A76" s="255"/>
      <c r="B76" s="133" t="s">
        <v>46</v>
      </c>
      <c r="C76" s="95"/>
      <c r="D76" s="20"/>
      <c r="E76" s="96">
        <f t="shared" si="8"/>
        <v>0</v>
      </c>
      <c r="F76" s="95"/>
      <c r="G76" s="20"/>
      <c r="H76" s="96">
        <f t="shared" si="9"/>
        <v>0</v>
      </c>
      <c r="I76" s="95"/>
      <c r="J76" s="20"/>
      <c r="K76" s="96">
        <f t="shared" si="10"/>
        <v>0</v>
      </c>
      <c r="L76" s="95"/>
      <c r="M76" s="20"/>
      <c r="N76" s="96">
        <f t="shared" si="11"/>
        <v>0</v>
      </c>
      <c r="O76" s="95"/>
      <c r="P76" s="20"/>
      <c r="Q76" s="96">
        <f t="shared" si="12"/>
        <v>0</v>
      </c>
      <c r="R76" s="95"/>
      <c r="S76" s="20"/>
      <c r="T76" s="96">
        <f t="shared" si="14"/>
        <v>0</v>
      </c>
      <c r="U76" s="221">
        <f t="shared" si="13"/>
        <v>0</v>
      </c>
      <c r="W76" s="133" t="s">
        <v>46</v>
      </c>
      <c r="X76" s="114">
        <f t="shared" si="15"/>
        <v>0</v>
      </c>
      <c r="Y76" s="115">
        <f t="shared" si="16"/>
        <v>0</v>
      </c>
      <c r="Z76" s="115">
        <f t="shared" si="17"/>
        <v>0</v>
      </c>
      <c r="AA76" s="115">
        <f t="shared" si="18"/>
        <v>0</v>
      </c>
      <c r="AB76" s="115">
        <f t="shared" si="19"/>
        <v>0</v>
      </c>
      <c r="AC76" s="121">
        <f t="shared" si="20"/>
        <v>0</v>
      </c>
    </row>
    <row r="77" spans="1:29" ht="15.75">
      <c r="A77" s="255"/>
      <c r="B77" s="133" t="s">
        <v>47</v>
      </c>
      <c r="C77" s="95"/>
      <c r="D77" s="20"/>
      <c r="E77" s="96">
        <f t="shared" si="8"/>
        <v>0</v>
      </c>
      <c r="F77" s="95"/>
      <c r="G77" s="20"/>
      <c r="H77" s="96">
        <f t="shared" si="9"/>
        <v>0</v>
      </c>
      <c r="I77" s="95"/>
      <c r="J77" s="20"/>
      <c r="K77" s="96">
        <f t="shared" si="10"/>
        <v>0</v>
      </c>
      <c r="L77" s="95"/>
      <c r="M77" s="20"/>
      <c r="N77" s="96">
        <f t="shared" si="11"/>
        <v>0</v>
      </c>
      <c r="O77" s="95"/>
      <c r="P77" s="20"/>
      <c r="Q77" s="96">
        <f t="shared" si="12"/>
        <v>0</v>
      </c>
      <c r="R77" s="95"/>
      <c r="S77" s="20"/>
      <c r="T77" s="96">
        <f t="shared" si="14"/>
        <v>0</v>
      </c>
      <c r="U77" s="221">
        <f t="shared" si="13"/>
        <v>0</v>
      </c>
      <c r="W77" s="133" t="s">
        <v>47</v>
      </c>
      <c r="X77" s="114">
        <f t="shared" si="15"/>
        <v>0</v>
      </c>
      <c r="Y77" s="115">
        <f t="shared" si="16"/>
        <v>0</v>
      </c>
      <c r="Z77" s="115">
        <f t="shared" si="17"/>
        <v>0</v>
      </c>
      <c r="AA77" s="115">
        <f t="shared" si="18"/>
        <v>0</v>
      </c>
      <c r="AB77" s="115">
        <f t="shared" si="19"/>
        <v>0</v>
      </c>
      <c r="AC77" s="121">
        <f t="shared" si="20"/>
        <v>0</v>
      </c>
    </row>
    <row r="78" spans="1:29" ht="15.75">
      <c r="A78" s="255"/>
      <c r="B78" s="133" t="s">
        <v>48</v>
      </c>
      <c r="C78" s="95"/>
      <c r="D78" s="20"/>
      <c r="E78" s="96"/>
      <c r="F78" s="95"/>
      <c r="G78" s="20"/>
      <c r="H78" s="96"/>
      <c r="I78" s="95"/>
      <c r="J78" s="20"/>
      <c r="K78" s="96"/>
      <c r="L78" s="95"/>
      <c r="M78" s="20"/>
      <c r="N78" s="96"/>
      <c r="O78" s="95"/>
      <c r="P78" s="20"/>
      <c r="Q78" s="96"/>
      <c r="R78" s="95"/>
      <c r="S78" s="20"/>
      <c r="T78" s="96">
        <f t="shared" si="14"/>
        <v>0</v>
      </c>
      <c r="U78" s="221">
        <f t="shared" si="13"/>
        <v>0</v>
      </c>
      <c r="W78" s="133" t="s">
        <v>48</v>
      </c>
      <c r="X78" s="114">
        <f t="shared" si="15"/>
        <v>0</v>
      </c>
      <c r="Y78" s="115">
        <f t="shared" si="16"/>
        <v>0</v>
      </c>
      <c r="Z78" s="115">
        <f t="shared" si="17"/>
        <v>0</v>
      </c>
      <c r="AA78" s="115">
        <f t="shared" si="18"/>
        <v>0</v>
      </c>
      <c r="AB78" s="115">
        <f t="shared" si="19"/>
        <v>0</v>
      </c>
      <c r="AC78" s="121">
        <f t="shared" si="20"/>
        <v>0</v>
      </c>
    </row>
    <row r="79" spans="1:29" ht="15.75">
      <c r="A79" s="255"/>
      <c r="B79" s="133" t="s">
        <v>49</v>
      </c>
      <c r="C79" s="95"/>
      <c r="D79" s="20"/>
      <c r="E79" s="96"/>
      <c r="F79" s="95"/>
      <c r="G79" s="20"/>
      <c r="H79" s="96"/>
      <c r="I79" s="95"/>
      <c r="J79" s="20"/>
      <c r="K79" s="96"/>
      <c r="L79" s="95"/>
      <c r="M79" s="20"/>
      <c r="N79" s="96"/>
      <c r="O79" s="95"/>
      <c r="P79" s="20"/>
      <c r="Q79" s="96"/>
      <c r="R79" s="95"/>
      <c r="S79" s="20"/>
      <c r="T79" s="96">
        <f t="shared" si="14"/>
        <v>0</v>
      </c>
      <c r="U79" s="221">
        <f t="shared" si="13"/>
        <v>0</v>
      </c>
      <c r="W79" s="133" t="s">
        <v>49</v>
      </c>
      <c r="X79" s="114">
        <f t="shared" si="15"/>
        <v>0</v>
      </c>
      <c r="Y79" s="115">
        <f t="shared" si="16"/>
        <v>0</v>
      </c>
      <c r="Z79" s="115">
        <f t="shared" si="17"/>
        <v>0</v>
      </c>
      <c r="AA79" s="115">
        <f t="shared" si="18"/>
        <v>0</v>
      </c>
      <c r="AB79" s="115">
        <f t="shared" si="19"/>
        <v>0</v>
      </c>
      <c r="AC79" s="121">
        <f t="shared" si="20"/>
        <v>0</v>
      </c>
    </row>
    <row r="80" spans="1:29" ht="15.75">
      <c r="A80" s="256"/>
      <c r="B80" s="134" t="s">
        <v>50</v>
      </c>
      <c r="C80" s="97"/>
      <c r="D80" s="98"/>
      <c r="E80" s="99"/>
      <c r="F80" s="97"/>
      <c r="G80" s="98"/>
      <c r="H80" s="99"/>
      <c r="I80" s="97"/>
      <c r="J80" s="98"/>
      <c r="K80" s="99"/>
      <c r="L80" s="97"/>
      <c r="M80" s="98"/>
      <c r="N80" s="99"/>
      <c r="O80" s="97"/>
      <c r="P80" s="98"/>
      <c r="Q80" s="99"/>
      <c r="R80" s="97"/>
      <c r="S80" s="98"/>
      <c r="T80" s="99">
        <f t="shared" si="14"/>
        <v>0</v>
      </c>
      <c r="U80" s="222">
        <f t="shared" si="13"/>
        <v>0</v>
      </c>
      <c r="W80" s="134" t="s">
        <v>50</v>
      </c>
      <c r="X80" s="118">
        <f t="shared" si="15"/>
        <v>0</v>
      </c>
      <c r="Y80" s="119">
        <f t="shared" si="16"/>
        <v>0</v>
      </c>
      <c r="Z80" s="119">
        <f t="shared" si="17"/>
        <v>0</v>
      </c>
      <c r="AA80" s="119">
        <f t="shared" si="18"/>
        <v>0</v>
      </c>
      <c r="AB80" s="119">
        <f t="shared" si="19"/>
        <v>0</v>
      </c>
      <c r="AC80" s="124">
        <f t="shared" si="20"/>
        <v>0</v>
      </c>
    </row>
    <row r="81" spans="1:29" ht="15.75" customHeight="1">
      <c r="A81" s="254">
        <v>42775</v>
      </c>
      <c r="B81" s="132" t="s">
        <v>42</v>
      </c>
      <c r="C81" s="92"/>
      <c r="D81" s="224"/>
      <c r="E81" s="94"/>
      <c r="F81" s="92"/>
      <c r="G81" s="93"/>
      <c r="H81" s="94"/>
      <c r="I81" s="92"/>
      <c r="J81" s="93"/>
      <c r="K81" s="94"/>
      <c r="L81" s="92"/>
      <c r="M81" s="93"/>
      <c r="N81" s="94"/>
      <c r="O81" s="92"/>
      <c r="P81" s="101"/>
      <c r="Q81" s="94"/>
      <c r="R81" s="92"/>
      <c r="S81" s="93"/>
      <c r="T81" s="94">
        <f t="shared" si="14"/>
        <v>0</v>
      </c>
      <c r="U81" s="220">
        <f t="shared" si="13"/>
        <v>0</v>
      </c>
      <c r="W81" s="132" t="s">
        <v>42</v>
      </c>
      <c r="X81" s="110">
        <f t="shared" si="15"/>
        <v>0</v>
      </c>
      <c r="Y81" s="111">
        <f t="shared" si="16"/>
        <v>0</v>
      </c>
      <c r="Z81" s="111">
        <f t="shared" si="17"/>
        <v>0</v>
      </c>
      <c r="AA81" s="111">
        <f t="shared" si="18"/>
        <v>0</v>
      </c>
      <c r="AB81" s="111">
        <f t="shared" si="19"/>
        <v>0</v>
      </c>
      <c r="AC81" s="123">
        <f t="shared" si="20"/>
        <v>0</v>
      </c>
    </row>
    <row r="82" spans="1:29" ht="15.75">
      <c r="A82" s="255"/>
      <c r="B82" s="133" t="s">
        <v>43</v>
      </c>
      <c r="C82" s="95"/>
      <c r="D82" s="225"/>
      <c r="E82" s="96"/>
      <c r="F82" s="95"/>
      <c r="G82" s="20"/>
      <c r="H82" s="96"/>
      <c r="I82" s="95"/>
      <c r="J82" s="20"/>
      <c r="K82" s="96"/>
      <c r="L82" s="95"/>
      <c r="M82" s="20"/>
      <c r="N82" s="96"/>
      <c r="O82" s="95"/>
      <c r="P82" s="6"/>
      <c r="Q82" s="96"/>
      <c r="R82" s="95"/>
      <c r="S82" s="20"/>
      <c r="T82" s="96">
        <f t="shared" si="14"/>
        <v>0</v>
      </c>
      <c r="U82" s="221">
        <f t="shared" si="13"/>
        <v>0</v>
      </c>
      <c r="W82" s="133" t="s">
        <v>43</v>
      </c>
      <c r="X82" s="114">
        <f t="shared" si="15"/>
        <v>0</v>
      </c>
      <c r="Y82" s="115">
        <f t="shared" si="16"/>
        <v>0</v>
      </c>
      <c r="Z82" s="115">
        <f t="shared" si="17"/>
        <v>0</v>
      </c>
      <c r="AA82" s="115">
        <f t="shared" si="18"/>
        <v>0</v>
      </c>
      <c r="AB82" s="115">
        <f t="shared" si="19"/>
        <v>0</v>
      </c>
      <c r="AC82" s="121">
        <f t="shared" si="20"/>
        <v>0</v>
      </c>
    </row>
    <row r="83" spans="1:29" ht="15.75">
      <c r="A83" s="255"/>
      <c r="B83" s="104" t="s">
        <v>44</v>
      </c>
      <c r="C83" s="95"/>
      <c r="D83" s="225"/>
      <c r="E83" s="96"/>
      <c r="F83" s="95"/>
      <c r="G83" s="20"/>
      <c r="H83" s="96"/>
      <c r="I83" s="95"/>
      <c r="J83" s="20"/>
      <c r="K83" s="96"/>
      <c r="L83" s="95"/>
      <c r="M83" s="20"/>
      <c r="N83" s="96"/>
      <c r="O83" s="95"/>
      <c r="P83" s="6"/>
      <c r="Q83" s="96"/>
      <c r="R83" s="95"/>
      <c r="S83" s="20"/>
      <c r="T83" s="96">
        <f t="shared" si="14"/>
        <v>0</v>
      </c>
      <c r="U83" s="221">
        <f t="shared" ref="U83:U146" si="21">IF(D83=0,0,1)</f>
        <v>0</v>
      </c>
      <c r="W83" s="104" t="s">
        <v>44</v>
      </c>
      <c r="X83" s="114">
        <f t="shared" si="15"/>
        <v>0</v>
      </c>
      <c r="Y83" s="115">
        <f t="shared" si="16"/>
        <v>0</v>
      </c>
      <c r="Z83" s="115">
        <f t="shared" si="17"/>
        <v>0</v>
      </c>
      <c r="AA83" s="115">
        <f t="shared" si="18"/>
        <v>0</v>
      </c>
      <c r="AB83" s="115">
        <f t="shared" si="19"/>
        <v>0</v>
      </c>
      <c r="AC83" s="121">
        <f t="shared" si="20"/>
        <v>0</v>
      </c>
    </row>
    <row r="84" spans="1:29" ht="15.75">
      <c r="A84" s="255"/>
      <c r="B84" s="133" t="s">
        <v>45</v>
      </c>
      <c r="C84" s="95"/>
      <c r="D84" s="225"/>
      <c r="E84" s="96"/>
      <c r="F84" s="95"/>
      <c r="G84" s="20"/>
      <c r="H84" s="96"/>
      <c r="I84" s="95"/>
      <c r="J84" s="20"/>
      <c r="K84" s="96"/>
      <c r="L84" s="95"/>
      <c r="M84" s="20"/>
      <c r="N84" s="96"/>
      <c r="O84" s="95"/>
      <c r="P84" s="6"/>
      <c r="Q84" s="96"/>
      <c r="R84" s="95"/>
      <c r="S84" s="20"/>
      <c r="T84" s="96">
        <f t="shared" si="14"/>
        <v>0</v>
      </c>
      <c r="U84" s="221">
        <f t="shared" si="21"/>
        <v>0</v>
      </c>
      <c r="W84" s="133" t="s">
        <v>45</v>
      </c>
      <c r="X84" s="114">
        <f t="shared" si="15"/>
        <v>0</v>
      </c>
      <c r="Y84" s="115">
        <f t="shared" si="16"/>
        <v>0</v>
      </c>
      <c r="Z84" s="115">
        <f t="shared" si="17"/>
        <v>0</v>
      </c>
      <c r="AA84" s="115">
        <f t="shared" si="18"/>
        <v>0</v>
      </c>
      <c r="AB84" s="115">
        <f t="shared" si="19"/>
        <v>0</v>
      </c>
      <c r="AC84" s="121">
        <f t="shared" si="20"/>
        <v>0</v>
      </c>
    </row>
    <row r="85" spans="1:29" ht="15.75">
      <c r="A85" s="255"/>
      <c r="B85" s="133" t="s">
        <v>46</v>
      </c>
      <c r="C85" s="95"/>
      <c r="D85" s="225"/>
      <c r="E85" s="96"/>
      <c r="F85" s="95"/>
      <c r="G85" s="20"/>
      <c r="H85" s="96"/>
      <c r="I85" s="95"/>
      <c r="J85" s="20"/>
      <c r="K85" s="96"/>
      <c r="L85" s="95"/>
      <c r="M85" s="20"/>
      <c r="N85" s="96"/>
      <c r="O85" s="95"/>
      <c r="P85" s="6"/>
      <c r="Q85" s="96"/>
      <c r="R85" s="95"/>
      <c r="S85" s="20"/>
      <c r="T85" s="96">
        <f t="shared" si="14"/>
        <v>0</v>
      </c>
      <c r="U85" s="221">
        <f t="shared" si="21"/>
        <v>0</v>
      </c>
      <c r="W85" s="133" t="s">
        <v>46</v>
      </c>
      <c r="X85" s="114">
        <f t="shared" si="15"/>
        <v>0</v>
      </c>
      <c r="Y85" s="115">
        <f t="shared" si="16"/>
        <v>0</v>
      </c>
      <c r="Z85" s="115">
        <f t="shared" si="17"/>
        <v>0</v>
      </c>
      <c r="AA85" s="115">
        <f t="shared" si="18"/>
        <v>0</v>
      </c>
      <c r="AB85" s="115">
        <f t="shared" si="19"/>
        <v>0</v>
      </c>
      <c r="AC85" s="121">
        <f t="shared" si="20"/>
        <v>0</v>
      </c>
    </row>
    <row r="86" spans="1:29" ht="15.75">
      <c r="A86" s="255"/>
      <c r="B86" s="133" t="s">
        <v>47</v>
      </c>
      <c r="C86" s="95"/>
      <c r="D86" s="225"/>
      <c r="E86" s="96"/>
      <c r="F86" s="95"/>
      <c r="G86" s="20"/>
      <c r="H86" s="96"/>
      <c r="I86" s="95"/>
      <c r="J86" s="20"/>
      <c r="K86" s="96"/>
      <c r="L86" s="95"/>
      <c r="M86" s="20"/>
      <c r="N86" s="96"/>
      <c r="O86" s="95"/>
      <c r="P86" s="6"/>
      <c r="Q86" s="96"/>
      <c r="R86" s="95"/>
      <c r="S86" s="20"/>
      <c r="T86" s="96">
        <f t="shared" si="14"/>
        <v>0</v>
      </c>
      <c r="U86" s="221">
        <f t="shared" si="21"/>
        <v>0</v>
      </c>
      <c r="W86" s="133" t="s">
        <v>47</v>
      </c>
      <c r="X86" s="114">
        <f t="shared" si="15"/>
        <v>0</v>
      </c>
      <c r="Y86" s="115">
        <f t="shared" si="16"/>
        <v>0</v>
      </c>
      <c r="Z86" s="115">
        <f t="shared" si="17"/>
        <v>0</v>
      </c>
      <c r="AA86" s="115">
        <f t="shared" si="18"/>
        <v>0</v>
      </c>
      <c r="AB86" s="115">
        <f t="shared" si="19"/>
        <v>0</v>
      </c>
      <c r="AC86" s="121">
        <f t="shared" si="20"/>
        <v>0</v>
      </c>
    </row>
    <row r="87" spans="1:29" ht="15.75">
      <c r="A87" s="255"/>
      <c r="B87" s="133" t="s">
        <v>48</v>
      </c>
      <c r="C87" s="95"/>
      <c r="D87" s="225"/>
      <c r="E87" s="96"/>
      <c r="F87" s="95"/>
      <c r="G87" s="20"/>
      <c r="H87" s="96"/>
      <c r="I87" s="95"/>
      <c r="J87" s="20"/>
      <c r="K87" s="96"/>
      <c r="L87" s="95"/>
      <c r="M87" s="20"/>
      <c r="N87" s="96"/>
      <c r="O87" s="95"/>
      <c r="P87" s="6"/>
      <c r="Q87" s="96"/>
      <c r="R87" s="95"/>
      <c r="S87" s="20"/>
      <c r="T87" s="96">
        <f t="shared" si="14"/>
        <v>0</v>
      </c>
      <c r="U87" s="221">
        <f t="shared" si="21"/>
        <v>0</v>
      </c>
      <c r="W87" s="133" t="s">
        <v>48</v>
      </c>
      <c r="X87" s="114">
        <f t="shared" si="15"/>
        <v>0</v>
      </c>
      <c r="Y87" s="115">
        <f t="shared" si="16"/>
        <v>0</v>
      </c>
      <c r="Z87" s="115">
        <f t="shared" si="17"/>
        <v>0</v>
      </c>
      <c r="AA87" s="115">
        <f t="shared" si="18"/>
        <v>0</v>
      </c>
      <c r="AB87" s="115">
        <f t="shared" si="19"/>
        <v>0</v>
      </c>
      <c r="AC87" s="121">
        <f t="shared" si="20"/>
        <v>0</v>
      </c>
    </row>
    <row r="88" spans="1:29" ht="15.75">
      <c r="A88" s="255"/>
      <c r="B88" s="133" t="s">
        <v>49</v>
      </c>
      <c r="C88" s="95"/>
      <c r="D88" s="225"/>
      <c r="E88" s="96"/>
      <c r="F88" s="95"/>
      <c r="G88" s="20"/>
      <c r="H88" s="96"/>
      <c r="I88" s="95"/>
      <c r="J88" s="20"/>
      <c r="K88" s="96"/>
      <c r="L88" s="95"/>
      <c r="M88" s="20"/>
      <c r="N88" s="96"/>
      <c r="O88" s="95"/>
      <c r="P88" s="6"/>
      <c r="Q88" s="96"/>
      <c r="R88" s="95"/>
      <c r="S88" s="20"/>
      <c r="T88" s="96">
        <f t="shared" si="14"/>
        <v>0</v>
      </c>
      <c r="U88" s="221">
        <f t="shared" si="21"/>
        <v>0</v>
      </c>
      <c r="W88" s="133" t="s">
        <v>49</v>
      </c>
      <c r="X88" s="114">
        <f t="shared" si="15"/>
        <v>0</v>
      </c>
      <c r="Y88" s="115">
        <f t="shared" si="16"/>
        <v>0</v>
      </c>
      <c r="Z88" s="115">
        <f t="shared" si="17"/>
        <v>0</v>
      </c>
      <c r="AA88" s="115">
        <f t="shared" si="18"/>
        <v>0</v>
      </c>
      <c r="AB88" s="115">
        <f t="shared" si="19"/>
        <v>0</v>
      </c>
      <c r="AC88" s="121">
        <f t="shared" si="20"/>
        <v>0</v>
      </c>
    </row>
    <row r="89" spans="1:29" ht="15.75">
      <c r="A89" s="256"/>
      <c r="B89" s="134" t="s">
        <v>50</v>
      </c>
      <c r="C89" s="97"/>
      <c r="D89" s="226"/>
      <c r="E89" s="99"/>
      <c r="F89" s="97"/>
      <c r="G89" s="98"/>
      <c r="H89" s="99"/>
      <c r="I89" s="97"/>
      <c r="J89" s="98"/>
      <c r="K89" s="99"/>
      <c r="L89" s="97"/>
      <c r="M89" s="98"/>
      <c r="N89" s="99"/>
      <c r="O89" s="97"/>
      <c r="P89" s="103"/>
      <c r="Q89" s="99"/>
      <c r="R89" s="97"/>
      <c r="S89" s="98"/>
      <c r="T89" s="99">
        <f t="shared" si="14"/>
        <v>0</v>
      </c>
      <c r="U89" s="222">
        <f t="shared" si="21"/>
        <v>0</v>
      </c>
      <c r="W89" s="134" t="s">
        <v>50</v>
      </c>
      <c r="X89" s="118">
        <f t="shared" si="15"/>
        <v>0</v>
      </c>
      <c r="Y89" s="119">
        <f t="shared" si="16"/>
        <v>0</v>
      </c>
      <c r="Z89" s="119">
        <f t="shared" si="17"/>
        <v>0</v>
      </c>
      <c r="AA89" s="119">
        <f t="shared" si="18"/>
        <v>0</v>
      </c>
      <c r="AB89" s="119">
        <f t="shared" si="19"/>
        <v>0</v>
      </c>
      <c r="AC89" s="124">
        <f t="shared" si="20"/>
        <v>0</v>
      </c>
    </row>
    <row r="90" spans="1:29" ht="15.75" customHeight="1">
      <c r="A90" s="254">
        <v>42776</v>
      </c>
      <c r="B90" s="133" t="s">
        <v>42</v>
      </c>
      <c r="C90" s="135"/>
      <c r="D90" s="20"/>
      <c r="E90" s="96"/>
      <c r="F90" s="135"/>
      <c r="G90" s="20"/>
      <c r="H90" s="96"/>
      <c r="I90" s="135"/>
      <c r="J90" s="131"/>
      <c r="K90" s="96"/>
      <c r="L90" s="135"/>
      <c r="M90" s="131"/>
      <c r="N90" s="96"/>
      <c r="O90" s="135"/>
      <c r="P90" s="20"/>
      <c r="Q90" s="96"/>
      <c r="R90" s="135"/>
      <c r="S90" s="20"/>
      <c r="T90" s="96">
        <f t="shared" si="14"/>
        <v>0</v>
      </c>
      <c r="U90" s="221">
        <f t="shared" si="21"/>
        <v>0</v>
      </c>
      <c r="W90" s="132" t="s">
        <v>42</v>
      </c>
      <c r="X90" s="110">
        <f t="shared" si="15"/>
        <v>0</v>
      </c>
      <c r="Y90" s="111">
        <f t="shared" si="16"/>
        <v>0</v>
      </c>
      <c r="Z90" s="111">
        <f t="shared" si="17"/>
        <v>0</v>
      </c>
      <c r="AA90" s="111">
        <f t="shared" si="18"/>
        <v>0</v>
      </c>
      <c r="AB90" s="111">
        <f t="shared" si="19"/>
        <v>0</v>
      </c>
      <c r="AC90" s="123">
        <f t="shared" si="20"/>
        <v>0</v>
      </c>
    </row>
    <row r="91" spans="1:29" ht="15.75">
      <c r="A91" s="255"/>
      <c r="B91" s="133" t="s">
        <v>43</v>
      </c>
      <c r="C91" s="95"/>
      <c r="D91" s="20"/>
      <c r="E91" s="96"/>
      <c r="F91" s="95"/>
      <c r="G91" s="20"/>
      <c r="H91" s="96"/>
      <c r="I91" s="95"/>
      <c r="J91" s="20"/>
      <c r="K91" s="96"/>
      <c r="L91" s="95"/>
      <c r="M91" s="20"/>
      <c r="N91" s="96"/>
      <c r="O91" s="95"/>
      <c r="P91" s="20"/>
      <c r="Q91" s="96"/>
      <c r="R91" s="95"/>
      <c r="S91" s="20"/>
      <c r="T91" s="96">
        <f t="shared" si="14"/>
        <v>0</v>
      </c>
      <c r="U91" s="221">
        <f t="shared" si="21"/>
        <v>0</v>
      </c>
      <c r="W91" s="133" t="s">
        <v>43</v>
      </c>
      <c r="X91" s="114">
        <f t="shared" si="15"/>
        <v>0</v>
      </c>
      <c r="Y91" s="115">
        <f t="shared" si="16"/>
        <v>0</v>
      </c>
      <c r="Z91" s="115">
        <f t="shared" si="17"/>
        <v>0</v>
      </c>
      <c r="AA91" s="115">
        <f t="shared" si="18"/>
        <v>0</v>
      </c>
      <c r="AB91" s="115">
        <f t="shared" si="19"/>
        <v>0</v>
      </c>
      <c r="AC91" s="121">
        <f t="shared" si="20"/>
        <v>0</v>
      </c>
    </row>
    <row r="92" spans="1:29" ht="15.75">
      <c r="A92" s="255"/>
      <c r="B92" s="104" t="s">
        <v>44</v>
      </c>
      <c r="C92" s="95"/>
      <c r="D92" s="20"/>
      <c r="E92" s="96"/>
      <c r="F92" s="95"/>
      <c r="G92" s="20"/>
      <c r="H92" s="96"/>
      <c r="I92" s="95"/>
      <c r="J92" s="20"/>
      <c r="K92" s="96"/>
      <c r="L92" s="95"/>
      <c r="M92" s="20"/>
      <c r="N92" s="96"/>
      <c r="O92" s="95"/>
      <c r="P92" s="20"/>
      <c r="Q92" s="96"/>
      <c r="R92" s="95"/>
      <c r="S92" s="20"/>
      <c r="T92" s="96">
        <f t="shared" si="14"/>
        <v>0</v>
      </c>
      <c r="U92" s="221">
        <f t="shared" si="21"/>
        <v>0</v>
      </c>
      <c r="W92" s="104" t="s">
        <v>44</v>
      </c>
      <c r="X92" s="114">
        <f t="shared" si="15"/>
        <v>0</v>
      </c>
      <c r="Y92" s="115">
        <f t="shared" si="16"/>
        <v>0</v>
      </c>
      <c r="Z92" s="115">
        <f t="shared" si="17"/>
        <v>0</v>
      </c>
      <c r="AA92" s="115">
        <f t="shared" si="18"/>
        <v>0</v>
      </c>
      <c r="AB92" s="115">
        <f t="shared" si="19"/>
        <v>0</v>
      </c>
      <c r="AC92" s="121">
        <f t="shared" si="20"/>
        <v>0</v>
      </c>
    </row>
    <row r="93" spans="1:29" ht="15.75">
      <c r="A93" s="255"/>
      <c r="B93" s="133" t="s">
        <v>45</v>
      </c>
      <c r="C93" s="95"/>
      <c r="D93" s="20"/>
      <c r="E93" s="96"/>
      <c r="F93" s="95"/>
      <c r="G93" s="20"/>
      <c r="H93" s="96"/>
      <c r="I93" s="95"/>
      <c r="J93" s="20"/>
      <c r="K93" s="96"/>
      <c r="L93" s="95"/>
      <c r="M93" s="20"/>
      <c r="N93" s="96"/>
      <c r="O93" s="95"/>
      <c r="P93" s="20"/>
      <c r="Q93" s="96"/>
      <c r="R93" s="95"/>
      <c r="S93" s="20"/>
      <c r="T93" s="96">
        <f t="shared" si="14"/>
        <v>0</v>
      </c>
      <c r="U93" s="221">
        <f t="shared" si="21"/>
        <v>0</v>
      </c>
      <c r="W93" s="133" t="s">
        <v>45</v>
      </c>
      <c r="X93" s="114">
        <f t="shared" si="15"/>
        <v>0</v>
      </c>
      <c r="Y93" s="115">
        <f t="shared" si="16"/>
        <v>0</v>
      </c>
      <c r="Z93" s="115">
        <f t="shared" si="17"/>
        <v>0</v>
      </c>
      <c r="AA93" s="115">
        <f t="shared" si="18"/>
        <v>0</v>
      </c>
      <c r="AB93" s="115">
        <f t="shared" si="19"/>
        <v>0</v>
      </c>
      <c r="AC93" s="121">
        <f t="shared" si="20"/>
        <v>0</v>
      </c>
    </row>
    <row r="94" spans="1:29" ht="15.75">
      <c r="A94" s="255"/>
      <c r="B94" s="133" t="s">
        <v>46</v>
      </c>
      <c r="C94" s="95"/>
      <c r="D94" s="20"/>
      <c r="E94" s="96"/>
      <c r="F94" s="95"/>
      <c r="G94" s="20"/>
      <c r="H94" s="96"/>
      <c r="I94" s="95"/>
      <c r="J94" s="20"/>
      <c r="K94" s="96"/>
      <c r="L94" s="95"/>
      <c r="M94" s="20"/>
      <c r="N94" s="96"/>
      <c r="O94" s="95"/>
      <c r="P94" s="20"/>
      <c r="Q94" s="96"/>
      <c r="R94" s="95"/>
      <c r="S94" s="20"/>
      <c r="T94" s="96">
        <f t="shared" si="14"/>
        <v>0</v>
      </c>
      <c r="U94" s="221">
        <f t="shared" si="21"/>
        <v>0</v>
      </c>
      <c r="W94" s="133" t="s">
        <v>46</v>
      </c>
      <c r="X94" s="114">
        <f t="shared" si="15"/>
        <v>0</v>
      </c>
      <c r="Y94" s="115">
        <f t="shared" si="16"/>
        <v>0</v>
      </c>
      <c r="Z94" s="115">
        <f t="shared" si="17"/>
        <v>0</v>
      </c>
      <c r="AA94" s="115">
        <f t="shared" si="18"/>
        <v>0</v>
      </c>
      <c r="AB94" s="115">
        <f t="shared" si="19"/>
        <v>0</v>
      </c>
      <c r="AC94" s="121">
        <f t="shared" si="20"/>
        <v>0</v>
      </c>
    </row>
    <row r="95" spans="1:29" ht="15.75">
      <c r="A95" s="255"/>
      <c r="B95" s="133" t="s">
        <v>47</v>
      </c>
      <c r="C95" s="95"/>
      <c r="D95" s="20"/>
      <c r="E95" s="96"/>
      <c r="F95" s="95"/>
      <c r="G95" s="20"/>
      <c r="H95" s="96"/>
      <c r="I95" s="95"/>
      <c r="J95" s="20"/>
      <c r="K95" s="96"/>
      <c r="L95" s="95"/>
      <c r="M95" s="20"/>
      <c r="N95" s="96"/>
      <c r="O95" s="95"/>
      <c r="P95" s="20"/>
      <c r="Q95" s="96"/>
      <c r="R95" s="95"/>
      <c r="S95" s="20"/>
      <c r="T95" s="96">
        <f t="shared" si="14"/>
        <v>0</v>
      </c>
      <c r="U95" s="221">
        <f t="shared" si="21"/>
        <v>0</v>
      </c>
      <c r="W95" s="133" t="s">
        <v>47</v>
      </c>
      <c r="X95" s="114">
        <f t="shared" si="15"/>
        <v>0</v>
      </c>
      <c r="Y95" s="115">
        <f t="shared" si="16"/>
        <v>0</v>
      </c>
      <c r="Z95" s="115">
        <f t="shared" si="17"/>
        <v>0</v>
      </c>
      <c r="AA95" s="115">
        <f t="shared" si="18"/>
        <v>0</v>
      </c>
      <c r="AB95" s="115">
        <f t="shared" si="19"/>
        <v>0</v>
      </c>
      <c r="AC95" s="121">
        <f t="shared" si="20"/>
        <v>0</v>
      </c>
    </row>
    <row r="96" spans="1:29" ht="15.75">
      <c r="A96" s="255"/>
      <c r="B96" s="133" t="s">
        <v>48</v>
      </c>
      <c r="C96" s="95"/>
      <c r="D96" s="20"/>
      <c r="E96" s="96"/>
      <c r="F96" s="95"/>
      <c r="G96" s="20"/>
      <c r="H96" s="96"/>
      <c r="I96" s="95"/>
      <c r="J96" s="20"/>
      <c r="K96" s="96"/>
      <c r="L96" s="95"/>
      <c r="M96" s="20"/>
      <c r="N96" s="96"/>
      <c r="O96" s="95"/>
      <c r="P96" s="20"/>
      <c r="Q96" s="96"/>
      <c r="R96" s="95"/>
      <c r="S96" s="20"/>
      <c r="T96" s="96">
        <f t="shared" si="14"/>
        <v>0</v>
      </c>
      <c r="U96" s="221">
        <f t="shared" si="21"/>
        <v>0</v>
      </c>
      <c r="W96" s="133" t="s">
        <v>48</v>
      </c>
      <c r="X96" s="114">
        <f t="shared" si="15"/>
        <v>0</v>
      </c>
      <c r="Y96" s="115">
        <f t="shared" si="16"/>
        <v>0</v>
      </c>
      <c r="Z96" s="115">
        <f t="shared" si="17"/>
        <v>0</v>
      </c>
      <c r="AA96" s="115">
        <f t="shared" si="18"/>
        <v>0</v>
      </c>
      <c r="AB96" s="115">
        <f t="shared" si="19"/>
        <v>0</v>
      </c>
      <c r="AC96" s="121">
        <f t="shared" si="20"/>
        <v>0</v>
      </c>
    </row>
    <row r="97" spans="1:29" ht="15.75">
      <c r="A97" s="255"/>
      <c r="B97" s="133" t="s">
        <v>49</v>
      </c>
      <c r="C97" s="95"/>
      <c r="D97" s="20"/>
      <c r="E97" s="96">
        <f t="shared" ref="E97:E160" si="22">C97-D97</f>
        <v>0</v>
      </c>
      <c r="F97" s="95"/>
      <c r="G97" s="20"/>
      <c r="H97" s="96">
        <f t="shared" ref="H97:H160" si="23">F97-G97</f>
        <v>0</v>
      </c>
      <c r="I97" s="95"/>
      <c r="J97" s="20"/>
      <c r="K97" s="96">
        <f t="shared" ref="K97:K160" si="24">I97-J97</f>
        <v>0</v>
      </c>
      <c r="L97" s="95"/>
      <c r="M97" s="20"/>
      <c r="N97" s="96">
        <f t="shared" ref="N97:N160" si="25">L97-M97</f>
        <v>0</v>
      </c>
      <c r="O97" s="95"/>
      <c r="P97" s="20"/>
      <c r="Q97" s="96">
        <f t="shared" ref="Q97:Q160" si="26">O97-P97</f>
        <v>0</v>
      </c>
      <c r="R97" s="95"/>
      <c r="S97" s="20"/>
      <c r="T97" s="96">
        <f t="shared" si="14"/>
        <v>0</v>
      </c>
      <c r="U97" s="221">
        <f t="shared" si="21"/>
        <v>0</v>
      </c>
      <c r="W97" s="133" t="s">
        <v>49</v>
      </c>
      <c r="X97" s="114">
        <f t="shared" si="15"/>
        <v>0</v>
      </c>
      <c r="Y97" s="115">
        <f t="shared" si="16"/>
        <v>0</v>
      </c>
      <c r="Z97" s="115">
        <f t="shared" si="17"/>
        <v>0</v>
      </c>
      <c r="AA97" s="115">
        <f t="shared" si="18"/>
        <v>0</v>
      </c>
      <c r="AB97" s="115">
        <f t="shared" si="19"/>
        <v>0</v>
      </c>
      <c r="AC97" s="121">
        <f t="shared" si="20"/>
        <v>0</v>
      </c>
    </row>
    <row r="98" spans="1:29" ht="15.75">
      <c r="A98" s="256"/>
      <c r="B98" s="133" t="s">
        <v>50</v>
      </c>
      <c r="C98" s="95"/>
      <c r="D98" s="20"/>
      <c r="E98" s="96">
        <f t="shared" si="22"/>
        <v>0</v>
      </c>
      <c r="F98" s="95"/>
      <c r="G98" s="20"/>
      <c r="H98" s="96">
        <f t="shared" si="23"/>
        <v>0</v>
      </c>
      <c r="I98" s="95"/>
      <c r="J98" s="20"/>
      <c r="K98" s="96">
        <f t="shared" si="24"/>
        <v>0</v>
      </c>
      <c r="L98" s="95"/>
      <c r="M98" s="20"/>
      <c r="N98" s="96">
        <f t="shared" si="25"/>
        <v>0</v>
      </c>
      <c r="O98" s="95"/>
      <c r="P98" s="20"/>
      <c r="Q98" s="96">
        <f t="shared" si="26"/>
        <v>0</v>
      </c>
      <c r="R98" s="95"/>
      <c r="S98" s="20"/>
      <c r="T98" s="96">
        <f t="shared" si="14"/>
        <v>0</v>
      </c>
      <c r="U98" s="221">
        <f t="shared" si="21"/>
        <v>0</v>
      </c>
      <c r="W98" s="134" t="s">
        <v>50</v>
      </c>
      <c r="X98" s="118">
        <f t="shared" si="15"/>
        <v>0</v>
      </c>
      <c r="Y98" s="119">
        <f t="shared" si="16"/>
        <v>0</v>
      </c>
      <c r="Z98" s="119">
        <f t="shared" si="17"/>
        <v>0</v>
      </c>
      <c r="AA98" s="119">
        <f t="shared" si="18"/>
        <v>0</v>
      </c>
      <c r="AB98" s="119">
        <f t="shared" si="19"/>
        <v>0</v>
      </c>
      <c r="AC98" s="124">
        <f t="shared" si="20"/>
        <v>0</v>
      </c>
    </row>
    <row r="99" spans="1:29" ht="15.75" customHeight="1">
      <c r="A99" s="254">
        <v>42777</v>
      </c>
      <c r="B99" s="132" t="s">
        <v>42</v>
      </c>
      <c r="C99" s="92"/>
      <c r="D99" s="148"/>
      <c r="E99" s="94">
        <f t="shared" si="22"/>
        <v>0</v>
      </c>
      <c r="F99" s="92"/>
      <c r="G99" s="93"/>
      <c r="H99" s="94">
        <f t="shared" si="23"/>
        <v>0</v>
      </c>
      <c r="I99" s="92"/>
      <c r="J99" s="93"/>
      <c r="K99" s="94">
        <f t="shared" si="24"/>
        <v>0</v>
      </c>
      <c r="L99" s="92"/>
      <c r="M99" s="93"/>
      <c r="N99" s="94">
        <f t="shared" si="25"/>
        <v>0</v>
      </c>
      <c r="O99" s="92"/>
      <c r="P99" s="148"/>
      <c r="Q99" s="94">
        <f t="shared" si="26"/>
        <v>0</v>
      </c>
      <c r="R99" s="92"/>
      <c r="S99" s="93"/>
      <c r="T99" s="94">
        <f t="shared" si="14"/>
        <v>0</v>
      </c>
      <c r="U99" s="220">
        <f t="shared" si="21"/>
        <v>0</v>
      </c>
      <c r="W99" s="132" t="s">
        <v>42</v>
      </c>
      <c r="X99" s="110">
        <f t="shared" si="15"/>
        <v>0</v>
      </c>
      <c r="Y99" s="111">
        <f t="shared" si="16"/>
        <v>0</v>
      </c>
      <c r="Z99" s="111">
        <f t="shared" si="17"/>
        <v>0</v>
      </c>
      <c r="AA99" s="111">
        <f t="shared" si="18"/>
        <v>0</v>
      </c>
      <c r="AB99" s="111">
        <f t="shared" si="19"/>
        <v>0</v>
      </c>
      <c r="AC99" s="123">
        <f t="shared" si="20"/>
        <v>0</v>
      </c>
    </row>
    <row r="100" spans="1:29" ht="15.75">
      <c r="A100" s="255"/>
      <c r="B100" s="133" t="s">
        <v>43</v>
      </c>
      <c r="C100" s="95"/>
      <c r="D100" s="131"/>
      <c r="E100" s="96">
        <f t="shared" si="22"/>
        <v>0</v>
      </c>
      <c r="F100" s="95"/>
      <c r="G100" s="20"/>
      <c r="H100" s="96">
        <f t="shared" si="23"/>
        <v>0</v>
      </c>
      <c r="I100" s="95"/>
      <c r="J100" s="20"/>
      <c r="K100" s="96">
        <f t="shared" si="24"/>
        <v>0</v>
      </c>
      <c r="L100" s="95"/>
      <c r="M100" s="20"/>
      <c r="N100" s="96">
        <f t="shared" si="25"/>
        <v>0</v>
      </c>
      <c r="O100" s="95"/>
      <c r="P100" s="131"/>
      <c r="Q100" s="96">
        <f t="shared" si="26"/>
        <v>0</v>
      </c>
      <c r="R100" s="95"/>
      <c r="S100" s="20"/>
      <c r="T100" s="96">
        <f t="shared" si="14"/>
        <v>0</v>
      </c>
      <c r="U100" s="221">
        <f t="shared" si="21"/>
        <v>0</v>
      </c>
      <c r="W100" s="133" t="s">
        <v>43</v>
      </c>
      <c r="X100" s="114">
        <f t="shared" si="15"/>
        <v>0</v>
      </c>
      <c r="Y100" s="115">
        <f t="shared" si="16"/>
        <v>0</v>
      </c>
      <c r="Z100" s="115">
        <f t="shared" si="17"/>
        <v>0</v>
      </c>
      <c r="AA100" s="115">
        <f t="shared" si="18"/>
        <v>0</v>
      </c>
      <c r="AB100" s="115">
        <f t="shared" si="19"/>
        <v>0</v>
      </c>
      <c r="AC100" s="121">
        <f t="shared" si="20"/>
        <v>0</v>
      </c>
    </row>
    <row r="101" spans="1:29" ht="15.75">
      <c r="A101" s="255"/>
      <c r="B101" s="104" t="s">
        <v>44</v>
      </c>
      <c r="C101" s="95"/>
      <c r="D101" s="20"/>
      <c r="E101" s="96">
        <f t="shared" si="22"/>
        <v>0</v>
      </c>
      <c r="F101" s="95"/>
      <c r="G101" s="20"/>
      <c r="H101" s="96">
        <f t="shared" si="23"/>
        <v>0</v>
      </c>
      <c r="I101" s="95"/>
      <c r="J101" s="20"/>
      <c r="K101" s="96">
        <f t="shared" si="24"/>
        <v>0</v>
      </c>
      <c r="L101" s="95"/>
      <c r="M101" s="20"/>
      <c r="N101" s="96">
        <f t="shared" si="25"/>
        <v>0</v>
      </c>
      <c r="O101" s="95"/>
      <c r="P101" s="20"/>
      <c r="Q101" s="96">
        <f t="shared" si="26"/>
        <v>0</v>
      </c>
      <c r="R101" s="95"/>
      <c r="S101" s="20"/>
      <c r="T101" s="96">
        <f t="shared" si="14"/>
        <v>0</v>
      </c>
      <c r="U101" s="221">
        <f t="shared" si="21"/>
        <v>0</v>
      </c>
      <c r="W101" s="104" t="s">
        <v>44</v>
      </c>
      <c r="X101" s="114">
        <f t="shared" si="15"/>
        <v>0</v>
      </c>
      <c r="Y101" s="115">
        <f t="shared" si="16"/>
        <v>0</v>
      </c>
      <c r="Z101" s="115">
        <f t="shared" si="17"/>
        <v>0</v>
      </c>
      <c r="AA101" s="115">
        <f t="shared" si="18"/>
        <v>0</v>
      </c>
      <c r="AB101" s="115">
        <f t="shared" si="19"/>
        <v>0</v>
      </c>
      <c r="AC101" s="121">
        <f t="shared" si="20"/>
        <v>0</v>
      </c>
    </row>
    <row r="102" spans="1:29" ht="15.75">
      <c r="A102" s="255"/>
      <c r="B102" s="133" t="s">
        <v>45</v>
      </c>
      <c r="C102" s="95"/>
      <c r="D102" s="20"/>
      <c r="E102" s="96">
        <f t="shared" si="22"/>
        <v>0</v>
      </c>
      <c r="F102" s="95"/>
      <c r="G102" s="20"/>
      <c r="H102" s="96">
        <f t="shared" si="23"/>
        <v>0</v>
      </c>
      <c r="I102" s="95"/>
      <c r="J102" s="20"/>
      <c r="K102" s="96">
        <f t="shared" si="24"/>
        <v>0</v>
      </c>
      <c r="L102" s="95"/>
      <c r="M102" s="20"/>
      <c r="N102" s="96">
        <f t="shared" si="25"/>
        <v>0</v>
      </c>
      <c r="O102" s="95"/>
      <c r="P102" s="20"/>
      <c r="Q102" s="96">
        <f t="shared" si="26"/>
        <v>0</v>
      </c>
      <c r="R102" s="95"/>
      <c r="S102" s="20"/>
      <c r="T102" s="96">
        <f t="shared" si="14"/>
        <v>0</v>
      </c>
      <c r="U102" s="221">
        <f t="shared" si="21"/>
        <v>0</v>
      </c>
      <c r="W102" s="133" t="s">
        <v>45</v>
      </c>
      <c r="X102" s="114">
        <f t="shared" si="15"/>
        <v>0</v>
      </c>
      <c r="Y102" s="115">
        <f t="shared" si="16"/>
        <v>0</v>
      </c>
      <c r="Z102" s="115">
        <f t="shared" si="17"/>
        <v>0</v>
      </c>
      <c r="AA102" s="115">
        <f t="shared" si="18"/>
        <v>0</v>
      </c>
      <c r="AB102" s="115">
        <f t="shared" si="19"/>
        <v>0</v>
      </c>
      <c r="AC102" s="121">
        <f t="shared" si="20"/>
        <v>0</v>
      </c>
    </row>
    <row r="103" spans="1:29" ht="15.75">
      <c r="A103" s="255"/>
      <c r="B103" s="133" t="s">
        <v>46</v>
      </c>
      <c r="C103" s="95"/>
      <c r="D103" s="20"/>
      <c r="E103" s="96">
        <f t="shared" si="22"/>
        <v>0</v>
      </c>
      <c r="F103" s="95"/>
      <c r="G103" s="20"/>
      <c r="H103" s="96">
        <f t="shared" si="23"/>
        <v>0</v>
      </c>
      <c r="I103" s="95"/>
      <c r="J103" s="20"/>
      <c r="K103" s="96">
        <f t="shared" si="24"/>
        <v>0</v>
      </c>
      <c r="L103" s="95"/>
      <c r="M103" s="20"/>
      <c r="N103" s="96">
        <f t="shared" si="25"/>
        <v>0</v>
      </c>
      <c r="O103" s="95"/>
      <c r="P103" s="20"/>
      <c r="Q103" s="96">
        <f t="shared" si="26"/>
        <v>0</v>
      </c>
      <c r="R103" s="95"/>
      <c r="S103" s="20"/>
      <c r="T103" s="96">
        <f t="shared" si="14"/>
        <v>0</v>
      </c>
      <c r="U103" s="221">
        <f t="shared" si="21"/>
        <v>0</v>
      </c>
      <c r="W103" s="133" t="s">
        <v>46</v>
      </c>
      <c r="X103" s="114">
        <f t="shared" si="15"/>
        <v>0</v>
      </c>
      <c r="Y103" s="115">
        <f t="shared" si="16"/>
        <v>0</v>
      </c>
      <c r="Z103" s="115">
        <f t="shared" si="17"/>
        <v>0</v>
      </c>
      <c r="AA103" s="115">
        <f t="shared" si="18"/>
        <v>0</v>
      </c>
      <c r="AB103" s="115">
        <f t="shared" si="19"/>
        <v>0</v>
      </c>
      <c r="AC103" s="121">
        <f t="shared" si="20"/>
        <v>0</v>
      </c>
    </row>
    <row r="104" spans="1:29" ht="15.75">
      <c r="A104" s="255"/>
      <c r="B104" s="133" t="s">
        <v>47</v>
      </c>
      <c r="C104" s="95"/>
      <c r="D104" s="20"/>
      <c r="E104" s="96"/>
      <c r="F104" s="95"/>
      <c r="G104" s="20"/>
      <c r="H104" s="96"/>
      <c r="I104" s="95"/>
      <c r="J104" s="20"/>
      <c r="K104" s="96"/>
      <c r="L104" s="95"/>
      <c r="M104" s="20"/>
      <c r="N104" s="96"/>
      <c r="O104" s="95"/>
      <c r="P104" s="20"/>
      <c r="Q104" s="96"/>
      <c r="R104" s="95"/>
      <c r="S104" s="20"/>
      <c r="T104" s="96">
        <f t="shared" si="14"/>
        <v>0</v>
      </c>
      <c r="U104" s="221">
        <f t="shared" si="21"/>
        <v>0</v>
      </c>
      <c r="W104" s="133" t="s">
        <v>47</v>
      </c>
      <c r="X104" s="114">
        <f t="shared" si="15"/>
        <v>0</v>
      </c>
      <c r="Y104" s="115">
        <f t="shared" si="16"/>
        <v>0</v>
      </c>
      <c r="Z104" s="115">
        <f t="shared" si="17"/>
        <v>0</v>
      </c>
      <c r="AA104" s="115">
        <f t="shared" si="18"/>
        <v>0</v>
      </c>
      <c r="AB104" s="115">
        <f t="shared" si="19"/>
        <v>0</v>
      </c>
      <c r="AC104" s="121">
        <f t="shared" si="20"/>
        <v>0</v>
      </c>
    </row>
    <row r="105" spans="1:29" ht="15.75">
      <c r="A105" s="255"/>
      <c r="B105" s="133" t="s">
        <v>48</v>
      </c>
      <c r="C105" s="95"/>
      <c r="D105" s="20"/>
      <c r="E105" s="96"/>
      <c r="F105" s="95"/>
      <c r="G105" s="20"/>
      <c r="H105" s="96"/>
      <c r="I105" s="95"/>
      <c r="J105" s="20"/>
      <c r="K105" s="96"/>
      <c r="L105" s="95"/>
      <c r="M105" s="20"/>
      <c r="N105" s="96"/>
      <c r="O105" s="95"/>
      <c r="P105" s="20"/>
      <c r="Q105" s="96"/>
      <c r="R105" s="95"/>
      <c r="S105" s="20"/>
      <c r="T105" s="96">
        <f t="shared" si="14"/>
        <v>0</v>
      </c>
      <c r="U105" s="221">
        <f t="shared" si="21"/>
        <v>0</v>
      </c>
      <c r="W105" s="133" t="s">
        <v>48</v>
      </c>
      <c r="X105" s="114">
        <f t="shared" si="15"/>
        <v>0</v>
      </c>
      <c r="Y105" s="115">
        <f t="shared" si="16"/>
        <v>0</v>
      </c>
      <c r="Z105" s="115">
        <f t="shared" si="17"/>
        <v>0</v>
      </c>
      <c r="AA105" s="115">
        <f t="shared" si="18"/>
        <v>0</v>
      </c>
      <c r="AB105" s="115">
        <f t="shared" si="19"/>
        <v>0</v>
      </c>
      <c r="AC105" s="121">
        <f t="shared" si="20"/>
        <v>0</v>
      </c>
    </row>
    <row r="106" spans="1:29" ht="15.75">
      <c r="A106" s="255"/>
      <c r="B106" s="133" t="s">
        <v>49</v>
      </c>
      <c r="C106" s="95"/>
      <c r="D106" s="20"/>
      <c r="E106" s="96">
        <f t="shared" si="22"/>
        <v>0</v>
      </c>
      <c r="F106" s="95"/>
      <c r="G106" s="20"/>
      <c r="H106" s="96">
        <f t="shared" si="23"/>
        <v>0</v>
      </c>
      <c r="I106" s="95"/>
      <c r="J106" s="20"/>
      <c r="K106" s="96">
        <f t="shared" si="24"/>
        <v>0</v>
      </c>
      <c r="L106" s="95"/>
      <c r="M106" s="20"/>
      <c r="N106" s="96">
        <f t="shared" si="25"/>
        <v>0</v>
      </c>
      <c r="O106" s="95"/>
      <c r="P106" s="20"/>
      <c r="Q106" s="96">
        <f t="shared" si="26"/>
        <v>0</v>
      </c>
      <c r="R106" s="95"/>
      <c r="S106" s="20"/>
      <c r="T106" s="96">
        <f t="shared" si="14"/>
        <v>0</v>
      </c>
      <c r="U106" s="221">
        <f t="shared" si="21"/>
        <v>0</v>
      </c>
      <c r="W106" s="133" t="s">
        <v>49</v>
      </c>
      <c r="X106" s="114">
        <f t="shared" si="15"/>
        <v>0</v>
      </c>
      <c r="Y106" s="115">
        <f t="shared" si="16"/>
        <v>0</v>
      </c>
      <c r="Z106" s="115">
        <f t="shared" si="17"/>
        <v>0</v>
      </c>
      <c r="AA106" s="115">
        <f t="shared" si="18"/>
        <v>0</v>
      </c>
      <c r="AB106" s="115">
        <f t="shared" si="19"/>
        <v>0</v>
      </c>
      <c r="AC106" s="121">
        <f t="shared" si="20"/>
        <v>0</v>
      </c>
    </row>
    <row r="107" spans="1:29" ht="15.75">
      <c r="A107" s="256"/>
      <c r="B107" s="134" t="s">
        <v>50</v>
      </c>
      <c r="C107" s="97"/>
      <c r="D107" s="98"/>
      <c r="E107" s="99">
        <f t="shared" si="22"/>
        <v>0</v>
      </c>
      <c r="F107" s="97"/>
      <c r="G107" s="98"/>
      <c r="H107" s="99">
        <f t="shared" si="23"/>
        <v>0</v>
      </c>
      <c r="I107" s="97"/>
      <c r="J107" s="98"/>
      <c r="K107" s="99">
        <f t="shared" si="24"/>
        <v>0</v>
      </c>
      <c r="L107" s="97"/>
      <c r="M107" s="98"/>
      <c r="N107" s="99">
        <f t="shared" si="25"/>
        <v>0</v>
      </c>
      <c r="O107" s="97"/>
      <c r="P107" s="98"/>
      <c r="Q107" s="99">
        <f t="shared" si="26"/>
        <v>0</v>
      </c>
      <c r="R107" s="97"/>
      <c r="S107" s="98"/>
      <c r="T107" s="99">
        <f t="shared" si="14"/>
        <v>0</v>
      </c>
      <c r="U107" s="222">
        <f t="shared" si="21"/>
        <v>0</v>
      </c>
      <c r="W107" s="134" t="s">
        <v>50</v>
      </c>
      <c r="X107" s="118">
        <f t="shared" si="15"/>
        <v>0</v>
      </c>
      <c r="Y107" s="119">
        <f t="shared" si="16"/>
        <v>0</v>
      </c>
      <c r="Z107" s="119">
        <f t="shared" si="17"/>
        <v>0</v>
      </c>
      <c r="AA107" s="119">
        <f t="shared" si="18"/>
        <v>0</v>
      </c>
      <c r="AB107" s="119">
        <f t="shared" si="19"/>
        <v>0</v>
      </c>
      <c r="AC107" s="124">
        <f t="shared" si="20"/>
        <v>0</v>
      </c>
    </row>
    <row r="108" spans="1:29" ht="15.75" customHeight="1">
      <c r="A108" s="254">
        <v>42778</v>
      </c>
      <c r="B108" s="133" t="s">
        <v>42</v>
      </c>
      <c r="C108" s="95"/>
      <c r="D108" s="20"/>
      <c r="E108" s="96"/>
      <c r="F108" s="95"/>
      <c r="G108" s="20"/>
      <c r="H108" s="96"/>
      <c r="I108" s="95"/>
      <c r="J108" s="20"/>
      <c r="K108" s="96"/>
      <c r="L108" s="95"/>
      <c r="M108" s="20"/>
      <c r="N108" s="96"/>
      <c r="O108" s="95"/>
      <c r="P108" s="20"/>
      <c r="Q108" s="96"/>
      <c r="R108" s="95"/>
      <c r="S108" s="131"/>
      <c r="T108" s="96">
        <f t="shared" si="14"/>
        <v>0</v>
      </c>
      <c r="U108" s="221">
        <f t="shared" si="21"/>
        <v>0</v>
      </c>
      <c r="W108" s="132" t="s">
        <v>42</v>
      </c>
      <c r="X108" s="110">
        <f t="shared" si="15"/>
        <v>0</v>
      </c>
      <c r="Y108" s="111">
        <f t="shared" si="16"/>
        <v>0</v>
      </c>
      <c r="Z108" s="111">
        <f t="shared" si="17"/>
        <v>0</v>
      </c>
      <c r="AA108" s="111">
        <f t="shared" si="18"/>
        <v>0</v>
      </c>
      <c r="AB108" s="111">
        <f t="shared" si="19"/>
        <v>0</v>
      </c>
      <c r="AC108" s="123">
        <f t="shared" si="20"/>
        <v>0</v>
      </c>
    </row>
    <row r="109" spans="1:29" ht="15.75">
      <c r="A109" s="255"/>
      <c r="B109" s="133" t="s">
        <v>43</v>
      </c>
      <c r="C109" s="95"/>
      <c r="D109" s="20"/>
      <c r="E109" s="96"/>
      <c r="F109" s="95"/>
      <c r="G109" s="20"/>
      <c r="H109" s="96"/>
      <c r="I109" s="95"/>
      <c r="J109" s="20"/>
      <c r="K109" s="96"/>
      <c r="L109" s="95"/>
      <c r="M109" s="20"/>
      <c r="N109" s="96"/>
      <c r="O109" s="95"/>
      <c r="P109" s="20"/>
      <c r="Q109" s="96"/>
      <c r="R109" s="95"/>
      <c r="S109" s="20"/>
      <c r="T109" s="96">
        <f t="shared" si="14"/>
        <v>0</v>
      </c>
      <c r="U109" s="221">
        <f t="shared" si="21"/>
        <v>0</v>
      </c>
      <c r="W109" s="133" t="s">
        <v>43</v>
      </c>
      <c r="X109" s="114">
        <f t="shared" si="15"/>
        <v>0</v>
      </c>
      <c r="Y109" s="115">
        <f t="shared" si="16"/>
        <v>0</v>
      </c>
      <c r="Z109" s="115">
        <f t="shared" si="17"/>
        <v>0</v>
      </c>
      <c r="AA109" s="115">
        <f t="shared" si="18"/>
        <v>0</v>
      </c>
      <c r="AB109" s="115">
        <f t="shared" si="19"/>
        <v>0</v>
      </c>
      <c r="AC109" s="121">
        <f t="shared" si="20"/>
        <v>0</v>
      </c>
    </row>
    <row r="110" spans="1:29" ht="15.75">
      <c r="A110" s="255"/>
      <c r="B110" s="104" t="s">
        <v>44</v>
      </c>
      <c r="C110" s="95"/>
      <c r="D110" s="20"/>
      <c r="E110" s="96"/>
      <c r="F110" s="95"/>
      <c r="G110" s="20"/>
      <c r="H110" s="96"/>
      <c r="I110" s="95"/>
      <c r="J110" s="20"/>
      <c r="K110" s="96"/>
      <c r="L110" s="95"/>
      <c r="M110" s="20"/>
      <c r="N110" s="96"/>
      <c r="O110" s="95"/>
      <c r="P110" s="20"/>
      <c r="Q110" s="96"/>
      <c r="R110" s="95"/>
      <c r="S110" s="20"/>
      <c r="T110" s="96">
        <f t="shared" si="14"/>
        <v>0</v>
      </c>
      <c r="U110" s="221">
        <f t="shared" si="21"/>
        <v>0</v>
      </c>
      <c r="W110" s="104" t="s">
        <v>44</v>
      </c>
      <c r="X110" s="114">
        <f t="shared" si="15"/>
        <v>0</v>
      </c>
      <c r="Y110" s="115">
        <f t="shared" si="16"/>
        <v>0</v>
      </c>
      <c r="Z110" s="115">
        <f t="shared" si="17"/>
        <v>0</v>
      </c>
      <c r="AA110" s="115">
        <f t="shared" si="18"/>
        <v>0</v>
      </c>
      <c r="AB110" s="115">
        <f t="shared" si="19"/>
        <v>0</v>
      </c>
      <c r="AC110" s="121">
        <f t="shared" si="20"/>
        <v>0</v>
      </c>
    </row>
    <row r="111" spans="1:29" ht="15.75">
      <c r="A111" s="255"/>
      <c r="B111" s="133" t="s">
        <v>45</v>
      </c>
      <c r="C111" s="95"/>
      <c r="D111" s="20"/>
      <c r="E111" s="96"/>
      <c r="F111" s="95"/>
      <c r="G111" s="20"/>
      <c r="H111" s="96"/>
      <c r="I111" s="95"/>
      <c r="J111" s="20"/>
      <c r="K111" s="96"/>
      <c r="L111" s="95"/>
      <c r="M111" s="20"/>
      <c r="N111" s="96"/>
      <c r="O111" s="95"/>
      <c r="P111" s="20"/>
      <c r="Q111" s="96"/>
      <c r="R111" s="95"/>
      <c r="S111" s="20"/>
      <c r="T111" s="96">
        <f t="shared" si="14"/>
        <v>0</v>
      </c>
      <c r="U111" s="221">
        <f t="shared" si="21"/>
        <v>0</v>
      </c>
      <c r="W111" s="133" t="s">
        <v>45</v>
      </c>
      <c r="X111" s="114">
        <f t="shared" si="15"/>
        <v>0</v>
      </c>
      <c r="Y111" s="115">
        <f t="shared" si="16"/>
        <v>0</v>
      </c>
      <c r="Z111" s="115">
        <f t="shared" si="17"/>
        <v>0</v>
      </c>
      <c r="AA111" s="115">
        <f t="shared" si="18"/>
        <v>0</v>
      </c>
      <c r="AB111" s="115">
        <f t="shared" si="19"/>
        <v>0</v>
      </c>
      <c r="AC111" s="121">
        <f t="shared" si="20"/>
        <v>0</v>
      </c>
    </row>
    <row r="112" spans="1:29" ht="15.75">
      <c r="A112" s="255"/>
      <c r="B112" s="133" t="s">
        <v>46</v>
      </c>
      <c r="C112" s="95"/>
      <c r="D112" s="20"/>
      <c r="E112" s="96"/>
      <c r="F112" s="95"/>
      <c r="G112" s="20"/>
      <c r="H112" s="96"/>
      <c r="I112" s="95"/>
      <c r="J112" s="20"/>
      <c r="K112" s="96"/>
      <c r="L112" s="95"/>
      <c r="M112" s="20"/>
      <c r="N112" s="96"/>
      <c r="O112" s="95"/>
      <c r="P112" s="20"/>
      <c r="Q112" s="96"/>
      <c r="R112" s="95"/>
      <c r="S112" s="20"/>
      <c r="T112" s="96">
        <f t="shared" si="14"/>
        <v>0</v>
      </c>
      <c r="U112" s="221">
        <f t="shared" si="21"/>
        <v>0</v>
      </c>
      <c r="W112" s="133" t="s">
        <v>46</v>
      </c>
      <c r="X112" s="114">
        <f t="shared" si="15"/>
        <v>0</v>
      </c>
      <c r="Y112" s="115">
        <f t="shared" si="16"/>
        <v>0</v>
      </c>
      <c r="Z112" s="115">
        <f t="shared" si="17"/>
        <v>0</v>
      </c>
      <c r="AA112" s="115">
        <f t="shared" si="18"/>
        <v>0</v>
      </c>
      <c r="AB112" s="115">
        <f t="shared" si="19"/>
        <v>0</v>
      </c>
      <c r="AC112" s="121">
        <f t="shared" si="20"/>
        <v>0</v>
      </c>
    </row>
    <row r="113" spans="1:29" ht="15.75">
      <c r="A113" s="255"/>
      <c r="B113" s="133" t="s">
        <v>47</v>
      </c>
      <c r="C113" s="95"/>
      <c r="D113" s="20"/>
      <c r="E113" s="96"/>
      <c r="F113" s="95"/>
      <c r="G113" s="20"/>
      <c r="H113" s="96"/>
      <c r="I113" s="95"/>
      <c r="J113" s="20"/>
      <c r="K113" s="96"/>
      <c r="L113" s="95"/>
      <c r="M113" s="20"/>
      <c r="N113" s="96"/>
      <c r="O113" s="95"/>
      <c r="P113" s="20"/>
      <c r="Q113" s="96"/>
      <c r="R113" s="95"/>
      <c r="S113" s="20"/>
      <c r="T113" s="96">
        <f t="shared" si="14"/>
        <v>0</v>
      </c>
      <c r="U113" s="221">
        <f t="shared" si="21"/>
        <v>0</v>
      </c>
      <c r="W113" s="133" t="s">
        <v>47</v>
      </c>
      <c r="X113" s="114">
        <f t="shared" si="15"/>
        <v>0</v>
      </c>
      <c r="Y113" s="115">
        <f t="shared" si="16"/>
        <v>0</v>
      </c>
      <c r="Z113" s="115">
        <f t="shared" si="17"/>
        <v>0</v>
      </c>
      <c r="AA113" s="115">
        <f t="shared" si="18"/>
        <v>0</v>
      </c>
      <c r="AB113" s="115">
        <f t="shared" si="19"/>
        <v>0</v>
      </c>
      <c r="AC113" s="121">
        <f t="shared" si="20"/>
        <v>0</v>
      </c>
    </row>
    <row r="114" spans="1:29" ht="15.75">
      <c r="A114" s="255"/>
      <c r="B114" s="133" t="s">
        <v>48</v>
      </c>
      <c r="C114" s="95"/>
      <c r="D114" s="20"/>
      <c r="E114" s="96"/>
      <c r="F114" s="95"/>
      <c r="G114" s="20"/>
      <c r="H114" s="96"/>
      <c r="I114" s="95"/>
      <c r="J114" s="20"/>
      <c r="K114" s="96"/>
      <c r="L114" s="95"/>
      <c r="M114" s="20"/>
      <c r="N114" s="96"/>
      <c r="O114" s="95"/>
      <c r="P114" s="20"/>
      <c r="Q114" s="96"/>
      <c r="R114" s="95"/>
      <c r="S114" s="20"/>
      <c r="T114" s="96">
        <f t="shared" si="14"/>
        <v>0</v>
      </c>
      <c r="U114" s="221">
        <f t="shared" si="21"/>
        <v>0</v>
      </c>
      <c r="W114" s="133" t="s">
        <v>48</v>
      </c>
      <c r="X114" s="114">
        <f t="shared" si="15"/>
        <v>0</v>
      </c>
      <c r="Y114" s="115">
        <f t="shared" si="16"/>
        <v>0</v>
      </c>
      <c r="Z114" s="115">
        <f t="shared" si="17"/>
        <v>0</v>
      </c>
      <c r="AA114" s="115">
        <f t="shared" si="18"/>
        <v>0</v>
      </c>
      <c r="AB114" s="115">
        <f t="shared" si="19"/>
        <v>0</v>
      </c>
      <c r="AC114" s="121">
        <f t="shared" si="20"/>
        <v>0</v>
      </c>
    </row>
    <row r="115" spans="1:29" ht="15.75">
      <c r="A115" s="255"/>
      <c r="B115" s="133" t="s">
        <v>49</v>
      </c>
      <c r="C115" s="95"/>
      <c r="D115" s="20"/>
      <c r="E115" s="96"/>
      <c r="F115" s="95"/>
      <c r="G115" s="20"/>
      <c r="H115" s="96"/>
      <c r="I115" s="95"/>
      <c r="J115" s="20"/>
      <c r="K115" s="96"/>
      <c r="L115" s="95"/>
      <c r="M115" s="20"/>
      <c r="N115" s="96"/>
      <c r="O115" s="95"/>
      <c r="P115" s="20"/>
      <c r="Q115" s="96"/>
      <c r="R115" s="95"/>
      <c r="S115" s="20"/>
      <c r="T115" s="96">
        <f t="shared" si="14"/>
        <v>0</v>
      </c>
      <c r="U115" s="221">
        <f t="shared" si="21"/>
        <v>0</v>
      </c>
      <c r="W115" s="133" t="s">
        <v>49</v>
      </c>
      <c r="X115" s="114">
        <f t="shared" si="15"/>
        <v>0</v>
      </c>
      <c r="Y115" s="115">
        <f t="shared" si="16"/>
        <v>0</v>
      </c>
      <c r="Z115" s="115">
        <f t="shared" si="17"/>
        <v>0</v>
      </c>
      <c r="AA115" s="115">
        <f t="shared" si="18"/>
        <v>0</v>
      </c>
      <c r="AB115" s="115">
        <f t="shared" si="19"/>
        <v>0</v>
      </c>
      <c r="AC115" s="121">
        <f t="shared" si="20"/>
        <v>0</v>
      </c>
    </row>
    <row r="116" spans="1:29" ht="15.75">
      <c r="A116" s="256"/>
      <c r="B116" s="133" t="s">
        <v>50</v>
      </c>
      <c r="C116" s="95"/>
      <c r="D116" s="20"/>
      <c r="E116" s="96"/>
      <c r="F116" s="95"/>
      <c r="G116" s="20"/>
      <c r="H116" s="96"/>
      <c r="I116" s="95"/>
      <c r="J116" s="20"/>
      <c r="K116" s="96"/>
      <c r="L116" s="95"/>
      <c r="M116" s="20"/>
      <c r="N116" s="96"/>
      <c r="O116" s="95"/>
      <c r="P116" s="20"/>
      <c r="Q116" s="96"/>
      <c r="R116" s="95"/>
      <c r="S116" s="20"/>
      <c r="T116" s="96">
        <f t="shared" si="14"/>
        <v>0</v>
      </c>
      <c r="U116" s="221">
        <f t="shared" si="21"/>
        <v>0</v>
      </c>
      <c r="W116" s="134" t="s">
        <v>50</v>
      </c>
      <c r="X116" s="118">
        <f t="shared" si="15"/>
        <v>0</v>
      </c>
      <c r="Y116" s="119">
        <f t="shared" si="16"/>
        <v>0</v>
      </c>
      <c r="Z116" s="119">
        <f t="shared" si="17"/>
        <v>0</v>
      </c>
      <c r="AA116" s="119">
        <f t="shared" si="18"/>
        <v>0</v>
      </c>
      <c r="AB116" s="119">
        <f t="shared" si="19"/>
        <v>0</v>
      </c>
      <c r="AC116" s="124">
        <f t="shared" si="20"/>
        <v>0</v>
      </c>
    </row>
    <row r="117" spans="1:29" ht="15.75" customHeight="1">
      <c r="A117" s="254">
        <v>42779</v>
      </c>
      <c r="B117" s="132" t="s">
        <v>42</v>
      </c>
      <c r="C117" s="92"/>
      <c r="D117" s="93"/>
      <c r="E117" s="94"/>
      <c r="F117" s="92"/>
      <c r="G117" s="93"/>
      <c r="H117" s="94"/>
      <c r="I117" s="92"/>
      <c r="J117" s="93"/>
      <c r="K117" s="94"/>
      <c r="L117" s="92"/>
      <c r="M117" s="93"/>
      <c r="N117" s="94"/>
      <c r="O117" s="92"/>
      <c r="P117" s="93"/>
      <c r="Q117" s="94"/>
      <c r="R117" s="92"/>
      <c r="S117" s="93"/>
      <c r="T117" s="94">
        <f t="shared" si="14"/>
        <v>0</v>
      </c>
      <c r="U117" s="220">
        <f t="shared" si="21"/>
        <v>0</v>
      </c>
      <c r="W117" s="132" t="s">
        <v>42</v>
      </c>
      <c r="X117" s="110">
        <f t="shared" si="15"/>
        <v>0</v>
      </c>
      <c r="Y117" s="111">
        <f t="shared" si="16"/>
        <v>0</v>
      </c>
      <c r="Z117" s="111">
        <f t="shared" si="17"/>
        <v>0</v>
      </c>
      <c r="AA117" s="111">
        <f t="shared" si="18"/>
        <v>0</v>
      </c>
      <c r="AB117" s="111">
        <f t="shared" si="19"/>
        <v>0</v>
      </c>
      <c r="AC117" s="123">
        <f t="shared" si="20"/>
        <v>0</v>
      </c>
    </row>
    <row r="118" spans="1:29" ht="15.75">
      <c r="A118" s="255"/>
      <c r="B118" s="133" t="s">
        <v>43</v>
      </c>
      <c r="C118" s="95"/>
      <c r="D118" s="20"/>
      <c r="E118" s="96"/>
      <c r="F118" s="95"/>
      <c r="G118" s="20"/>
      <c r="H118" s="96"/>
      <c r="I118" s="95"/>
      <c r="J118" s="20"/>
      <c r="K118" s="96"/>
      <c r="L118" s="95"/>
      <c r="M118" s="20"/>
      <c r="N118" s="96"/>
      <c r="O118" s="95"/>
      <c r="P118" s="20"/>
      <c r="Q118" s="96"/>
      <c r="R118" s="95"/>
      <c r="S118" s="20"/>
      <c r="T118" s="96">
        <f t="shared" si="14"/>
        <v>0</v>
      </c>
      <c r="U118" s="221">
        <f t="shared" si="21"/>
        <v>0</v>
      </c>
      <c r="W118" s="133" t="s">
        <v>43</v>
      </c>
      <c r="X118" s="114">
        <f t="shared" si="15"/>
        <v>0</v>
      </c>
      <c r="Y118" s="115">
        <f t="shared" si="16"/>
        <v>0</v>
      </c>
      <c r="Z118" s="115">
        <f t="shared" si="17"/>
        <v>0</v>
      </c>
      <c r="AA118" s="115">
        <f t="shared" si="18"/>
        <v>0</v>
      </c>
      <c r="AB118" s="115">
        <f t="shared" si="19"/>
        <v>0</v>
      </c>
      <c r="AC118" s="121">
        <f t="shared" si="20"/>
        <v>0</v>
      </c>
    </row>
    <row r="119" spans="1:29" ht="15.75">
      <c r="A119" s="255"/>
      <c r="B119" s="104" t="s">
        <v>44</v>
      </c>
      <c r="C119" s="95"/>
      <c r="D119" s="20"/>
      <c r="E119" s="96"/>
      <c r="F119" s="95"/>
      <c r="G119" s="20"/>
      <c r="H119" s="96"/>
      <c r="I119" s="95"/>
      <c r="J119" s="20"/>
      <c r="K119" s="96"/>
      <c r="L119" s="95"/>
      <c r="M119" s="20"/>
      <c r="N119" s="96"/>
      <c r="O119" s="95"/>
      <c r="P119" s="20"/>
      <c r="Q119" s="96"/>
      <c r="R119" s="95"/>
      <c r="S119" s="20"/>
      <c r="T119" s="96">
        <f t="shared" si="14"/>
        <v>0</v>
      </c>
      <c r="U119" s="221">
        <f t="shared" si="21"/>
        <v>0</v>
      </c>
      <c r="W119" s="104" t="s">
        <v>44</v>
      </c>
      <c r="X119" s="114">
        <f t="shared" si="15"/>
        <v>0</v>
      </c>
      <c r="Y119" s="115">
        <f t="shared" si="16"/>
        <v>0</v>
      </c>
      <c r="Z119" s="115">
        <f t="shared" si="17"/>
        <v>0</v>
      </c>
      <c r="AA119" s="115">
        <f t="shared" si="18"/>
        <v>0</v>
      </c>
      <c r="AB119" s="115">
        <f t="shared" si="19"/>
        <v>0</v>
      </c>
      <c r="AC119" s="121">
        <f t="shared" si="20"/>
        <v>0</v>
      </c>
    </row>
    <row r="120" spans="1:29" ht="15.75">
      <c r="A120" s="255"/>
      <c r="B120" s="133" t="s">
        <v>45</v>
      </c>
      <c r="C120" s="95"/>
      <c r="D120" s="20"/>
      <c r="E120" s="96"/>
      <c r="F120" s="95"/>
      <c r="G120" s="20"/>
      <c r="H120" s="96"/>
      <c r="I120" s="95"/>
      <c r="J120" s="20"/>
      <c r="K120" s="96"/>
      <c r="L120" s="95"/>
      <c r="M120" s="20"/>
      <c r="N120" s="96"/>
      <c r="O120" s="95"/>
      <c r="P120" s="20"/>
      <c r="Q120" s="96"/>
      <c r="R120" s="95"/>
      <c r="S120" s="20"/>
      <c r="T120" s="96">
        <f t="shared" si="14"/>
        <v>0</v>
      </c>
      <c r="U120" s="221">
        <f t="shared" si="21"/>
        <v>0</v>
      </c>
      <c r="W120" s="133" t="s">
        <v>45</v>
      </c>
      <c r="X120" s="114">
        <f t="shared" si="15"/>
        <v>0</v>
      </c>
      <c r="Y120" s="115">
        <f t="shared" si="16"/>
        <v>0</v>
      </c>
      <c r="Z120" s="115">
        <f t="shared" si="17"/>
        <v>0</v>
      </c>
      <c r="AA120" s="115">
        <f t="shared" si="18"/>
        <v>0</v>
      </c>
      <c r="AB120" s="115">
        <f t="shared" si="19"/>
        <v>0</v>
      </c>
      <c r="AC120" s="121">
        <f t="shared" si="20"/>
        <v>0</v>
      </c>
    </row>
    <row r="121" spans="1:29" ht="15.75">
      <c r="A121" s="255"/>
      <c r="B121" s="133" t="s">
        <v>46</v>
      </c>
      <c r="C121" s="95"/>
      <c r="D121" s="20"/>
      <c r="E121" s="96"/>
      <c r="F121" s="95"/>
      <c r="G121" s="20"/>
      <c r="H121" s="96"/>
      <c r="I121" s="95"/>
      <c r="J121" s="20"/>
      <c r="K121" s="96"/>
      <c r="L121" s="95"/>
      <c r="M121" s="20"/>
      <c r="N121" s="96"/>
      <c r="O121" s="95"/>
      <c r="P121" s="20"/>
      <c r="Q121" s="96"/>
      <c r="R121" s="95"/>
      <c r="S121" s="20"/>
      <c r="T121" s="96">
        <f t="shared" si="14"/>
        <v>0</v>
      </c>
      <c r="U121" s="221">
        <f t="shared" si="21"/>
        <v>0</v>
      </c>
      <c r="W121" s="133" t="s">
        <v>46</v>
      </c>
      <c r="X121" s="114">
        <f t="shared" si="15"/>
        <v>0</v>
      </c>
      <c r="Y121" s="115">
        <f t="shared" si="16"/>
        <v>0</v>
      </c>
      <c r="Z121" s="115">
        <f t="shared" si="17"/>
        <v>0</v>
      </c>
      <c r="AA121" s="115">
        <f t="shared" si="18"/>
        <v>0</v>
      </c>
      <c r="AB121" s="115">
        <f t="shared" si="19"/>
        <v>0</v>
      </c>
      <c r="AC121" s="121">
        <f t="shared" si="20"/>
        <v>0</v>
      </c>
    </row>
    <row r="122" spans="1:29" ht="15.75">
      <c r="A122" s="255"/>
      <c r="B122" s="133" t="s">
        <v>47</v>
      </c>
      <c r="C122" s="95"/>
      <c r="D122" s="20"/>
      <c r="E122" s="96">
        <f t="shared" si="22"/>
        <v>0</v>
      </c>
      <c r="F122" s="95"/>
      <c r="G122" s="20"/>
      <c r="H122" s="96">
        <f t="shared" si="23"/>
        <v>0</v>
      </c>
      <c r="I122" s="95"/>
      <c r="J122" s="20"/>
      <c r="K122" s="96">
        <f t="shared" si="24"/>
        <v>0</v>
      </c>
      <c r="L122" s="95"/>
      <c r="M122" s="20"/>
      <c r="N122" s="96">
        <f t="shared" si="25"/>
        <v>0</v>
      </c>
      <c r="O122" s="95"/>
      <c r="P122" s="20"/>
      <c r="Q122" s="96">
        <f t="shared" si="26"/>
        <v>0</v>
      </c>
      <c r="R122" s="95"/>
      <c r="S122" s="20"/>
      <c r="T122" s="96">
        <f t="shared" si="14"/>
        <v>0</v>
      </c>
      <c r="U122" s="221">
        <f t="shared" si="21"/>
        <v>0</v>
      </c>
      <c r="W122" s="133" t="s">
        <v>47</v>
      </c>
      <c r="X122" s="114">
        <f t="shared" si="15"/>
        <v>0</v>
      </c>
      <c r="Y122" s="115">
        <f t="shared" si="16"/>
        <v>0</v>
      </c>
      <c r="Z122" s="115">
        <f t="shared" si="17"/>
        <v>0</v>
      </c>
      <c r="AA122" s="115">
        <f t="shared" si="18"/>
        <v>0</v>
      </c>
      <c r="AB122" s="115">
        <f t="shared" si="19"/>
        <v>0</v>
      </c>
      <c r="AC122" s="121">
        <f t="shared" si="20"/>
        <v>0</v>
      </c>
    </row>
    <row r="123" spans="1:29" ht="15.75">
      <c r="A123" s="255"/>
      <c r="B123" s="133" t="s">
        <v>48</v>
      </c>
      <c r="C123" s="95"/>
      <c r="D123" s="20"/>
      <c r="E123" s="96">
        <f t="shared" si="22"/>
        <v>0</v>
      </c>
      <c r="F123" s="95"/>
      <c r="G123" s="20"/>
      <c r="H123" s="96">
        <f t="shared" si="23"/>
        <v>0</v>
      </c>
      <c r="I123" s="95"/>
      <c r="J123" s="20"/>
      <c r="K123" s="96">
        <f t="shared" si="24"/>
        <v>0</v>
      </c>
      <c r="L123" s="95"/>
      <c r="M123" s="20"/>
      <c r="N123" s="96">
        <f t="shared" si="25"/>
        <v>0</v>
      </c>
      <c r="O123" s="95"/>
      <c r="P123" s="20"/>
      <c r="Q123" s="96">
        <f t="shared" si="26"/>
        <v>0</v>
      </c>
      <c r="R123" s="95"/>
      <c r="S123" s="20"/>
      <c r="T123" s="96">
        <f t="shared" si="14"/>
        <v>0</v>
      </c>
      <c r="U123" s="221">
        <f t="shared" si="21"/>
        <v>0</v>
      </c>
      <c r="W123" s="133" t="s">
        <v>48</v>
      </c>
      <c r="X123" s="114">
        <f t="shared" si="15"/>
        <v>0</v>
      </c>
      <c r="Y123" s="115">
        <f t="shared" si="16"/>
        <v>0</v>
      </c>
      <c r="Z123" s="115">
        <f t="shared" si="17"/>
        <v>0</v>
      </c>
      <c r="AA123" s="115">
        <f t="shared" si="18"/>
        <v>0</v>
      </c>
      <c r="AB123" s="115">
        <f t="shared" si="19"/>
        <v>0</v>
      </c>
      <c r="AC123" s="121">
        <f t="shared" si="20"/>
        <v>0</v>
      </c>
    </row>
    <row r="124" spans="1:29" ht="15.75">
      <c r="A124" s="255"/>
      <c r="B124" s="133" t="s">
        <v>49</v>
      </c>
      <c r="C124" s="95"/>
      <c r="D124" s="20"/>
      <c r="E124" s="96">
        <f t="shared" si="22"/>
        <v>0</v>
      </c>
      <c r="F124" s="95"/>
      <c r="G124" s="20"/>
      <c r="H124" s="96">
        <f t="shared" si="23"/>
        <v>0</v>
      </c>
      <c r="I124" s="95"/>
      <c r="J124" s="20"/>
      <c r="K124" s="96">
        <f t="shared" si="24"/>
        <v>0</v>
      </c>
      <c r="L124" s="95"/>
      <c r="M124" s="20"/>
      <c r="N124" s="96">
        <f t="shared" si="25"/>
        <v>0</v>
      </c>
      <c r="O124" s="95"/>
      <c r="P124" s="20"/>
      <c r="Q124" s="96">
        <f t="shared" si="26"/>
        <v>0</v>
      </c>
      <c r="R124" s="95"/>
      <c r="S124" s="20"/>
      <c r="T124" s="96">
        <f t="shared" si="14"/>
        <v>0</v>
      </c>
      <c r="U124" s="221">
        <f t="shared" si="21"/>
        <v>0</v>
      </c>
      <c r="W124" s="133" t="s">
        <v>49</v>
      </c>
      <c r="X124" s="114">
        <f t="shared" si="15"/>
        <v>0</v>
      </c>
      <c r="Y124" s="115">
        <f t="shared" si="16"/>
        <v>0</v>
      </c>
      <c r="Z124" s="115">
        <f t="shared" si="17"/>
        <v>0</v>
      </c>
      <c r="AA124" s="115">
        <f t="shared" si="18"/>
        <v>0</v>
      </c>
      <c r="AB124" s="115">
        <f t="shared" si="19"/>
        <v>0</v>
      </c>
      <c r="AC124" s="121">
        <f t="shared" si="20"/>
        <v>0</v>
      </c>
    </row>
    <row r="125" spans="1:29" ht="15.75">
      <c r="A125" s="256"/>
      <c r="B125" s="134" t="s">
        <v>50</v>
      </c>
      <c r="C125" s="97"/>
      <c r="D125" s="98"/>
      <c r="E125" s="99">
        <f t="shared" si="22"/>
        <v>0</v>
      </c>
      <c r="F125" s="97"/>
      <c r="G125" s="98"/>
      <c r="H125" s="99">
        <f t="shared" si="23"/>
        <v>0</v>
      </c>
      <c r="I125" s="97"/>
      <c r="J125" s="98"/>
      <c r="K125" s="99">
        <f t="shared" si="24"/>
        <v>0</v>
      </c>
      <c r="L125" s="97"/>
      <c r="M125" s="98"/>
      <c r="N125" s="99">
        <f t="shared" si="25"/>
        <v>0</v>
      </c>
      <c r="O125" s="97"/>
      <c r="P125" s="98"/>
      <c r="Q125" s="99">
        <f t="shared" si="26"/>
        <v>0</v>
      </c>
      <c r="R125" s="97"/>
      <c r="S125" s="98"/>
      <c r="T125" s="99">
        <f t="shared" si="14"/>
        <v>0</v>
      </c>
      <c r="U125" s="222">
        <f t="shared" si="21"/>
        <v>0</v>
      </c>
      <c r="W125" s="134" t="s">
        <v>50</v>
      </c>
      <c r="X125" s="118">
        <f t="shared" si="15"/>
        <v>0</v>
      </c>
      <c r="Y125" s="119">
        <f t="shared" si="16"/>
        <v>0</v>
      </c>
      <c r="Z125" s="119">
        <f t="shared" si="17"/>
        <v>0</v>
      </c>
      <c r="AA125" s="119">
        <f t="shared" si="18"/>
        <v>0</v>
      </c>
      <c r="AB125" s="119">
        <f t="shared" si="19"/>
        <v>0</v>
      </c>
      <c r="AC125" s="124">
        <f t="shared" si="20"/>
        <v>0</v>
      </c>
    </row>
    <row r="126" spans="1:29" ht="15.75" customHeight="1">
      <c r="A126" s="254">
        <v>42780</v>
      </c>
      <c r="B126" s="133" t="s">
        <v>42</v>
      </c>
      <c r="C126" s="95"/>
      <c r="D126" s="20"/>
      <c r="E126" s="96">
        <f t="shared" si="22"/>
        <v>0</v>
      </c>
      <c r="F126" s="95"/>
      <c r="G126" s="20"/>
      <c r="H126" s="96">
        <f t="shared" si="23"/>
        <v>0</v>
      </c>
      <c r="I126" s="95"/>
      <c r="J126" s="20"/>
      <c r="K126" s="96">
        <f t="shared" si="24"/>
        <v>0</v>
      </c>
      <c r="L126" s="95"/>
      <c r="M126" s="20"/>
      <c r="N126" s="96">
        <f t="shared" si="25"/>
        <v>0</v>
      </c>
      <c r="O126" s="95"/>
      <c r="P126" s="20"/>
      <c r="Q126" s="96">
        <f t="shared" si="26"/>
        <v>0</v>
      </c>
      <c r="R126" s="95"/>
      <c r="S126" s="20"/>
      <c r="T126" s="96">
        <f t="shared" si="14"/>
        <v>0</v>
      </c>
      <c r="U126" s="221">
        <f t="shared" si="21"/>
        <v>0</v>
      </c>
      <c r="W126" s="132" t="s">
        <v>42</v>
      </c>
      <c r="X126" s="110">
        <f t="shared" si="15"/>
        <v>0</v>
      </c>
      <c r="Y126" s="111">
        <f t="shared" si="16"/>
        <v>0</v>
      </c>
      <c r="Z126" s="111">
        <f t="shared" si="17"/>
        <v>0</v>
      </c>
      <c r="AA126" s="111">
        <f t="shared" si="18"/>
        <v>0</v>
      </c>
      <c r="AB126" s="111">
        <f t="shared" si="19"/>
        <v>0</v>
      </c>
      <c r="AC126" s="123">
        <f t="shared" si="20"/>
        <v>0</v>
      </c>
    </row>
    <row r="127" spans="1:29" ht="15.75">
      <c r="A127" s="255"/>
      <c r="B127" s="133" t="s">
        <v>43</v>
      </c>
      <c r="C127" s="95"/>
      <c r="D127" s="20"/>
      <c r="E127" s="96">
        <f t="shared" si="22"/>
        <v>0</v>
      </c>
      <c r="F127" s="95"/>
      <c r="G127" s="20"/>
      <c r="H127" s="96">
        <f t="shared" si="23"/>
        <v>0</v>
      </c>
      <c r="I127" s="95"/>
      <c r="J127" s="20"/>
      <c r="K127" s="96">
        <f t="shared" si="24"/>
        <v>0</v>
      </c>
      <c r="L127" s="95"/>
      <c r="M127" s="20"/>
      <c r="N127" s="96">
        <f t="shared" si="25"/>
        <v>0</v>
      </c>
      <c r="O127" s="95"/>
      <c r="P127" s="20"/>
      <c r="Q127" s="96">
        <f t="shared" si="26"/>
        <v>0</v>
      </c>
      <c r="R127" s="95"/>
      <c r="S127" s="20"/>
      <c r="T127" s="96">
        <f t="shared" si="14"/>
        <v>0</v>
      </c>
      <c r="U127" s="221">
        <f t="shared" si="21"/>
        <v>0</v>
      </c>
      <c r="W127" s="133" t="s">
        <v>43</v>
      </c>
      <c r="X127" s="114">
        <f t="shared" si="15"/>
        <v>0</v>
      </c>
      <c r="Y127" s="115">
        <f t="shared" si="16"/>
        <v>0</v>
      </c>
      <c r="Z127" s="115">
        <f t="shared" si="17"/>
        <v>0</v>
      </c>
      <c r="AA127" s="115">
        <f t="shared" si="18"/>
        <v>0</v>
      </c>
      <c r="AB127" s="115">
        <f t="shared" si="19"/>
        <v>0</v>
      </c>
      <c r="AC127" s="121">
        <f t="shared" si="20"/>
        <v>0</v>
      </c>
    </row>
    <row r="128" spans="1:29" ht="15.75">
      <c r="A128" s="255"/>
      <c r="B128" s="104" t="s">
        <v>44</v>
      </c>
      <c r="C128" s="95"/>
      <c r="D128" s="20"/>
      <c r="E128" s="96">
        <f t="shared" si="22"/>
        <v>0</v>
      </c>
      <c r="F128" s="95"/>
      <c r="G128" s="20"/>
      <c r="H128" s="96">
        <f t="shared" si="23"/>
        <v>0</v>
      </c>
      <c r="I128" s="95"/>
      <c r="J128" s="20"/>
      <c r="K128" s="96">
        <f t="shared" si="24"/>
        <v>0</v>
      </c>
      <c r="L128" s="95"/>
      <c r="M128" s="20"/>
      <c r="N128" s="96">
        <f t="shared" si="25"/>
        <v>0</v>
      </c>
      <c r="O128" s="95"/>
      <c r="P128" s="20"/>
      <c r="Q128" s="96">
        <f t="shared" si="26"/>
        <v>0</v>
      </c>
      <c r="R128" s="95"/>
      <c r="S128" s="20"/>
      <c r="T128" s="96">
        <f t="shared" si="14"/>
        <v>0</v>
      </c>
      <c r="U128" s="221">
        <f t="shared" si="21"/>
        <v>0</v>
      </c>
      <c r="W128" s="104" t="s">
        <v>44</v>
      </c>
      <c r="X128" s="114">
        <f t="shared" si="15"/>
        <v>0</v>
      </c>
      <c r="Y128" s="115">
        <f t="shared" si="16"/>
        <v>0</v>
      </c>
      <c r="Z128" s="115">
        <f t="shared" si="17"/>
        <v>0</v>
      </c>
      <c r="AA128" s="115">
        <f t="shared" si="18"/>
        <v>0</v>
      </c>
      <c r="AB128" s="115">
        <f t="shared" si="19"/>
        <v>0</v>
      </c>
      <c r="AC128" s="121">
        <f t="shared" si="20"/>
        <v>0</v>
      </c>
    </row>
    <row r="129" spans="1:29" ht="15.75">
      <c r="A129" s="255"/>
      <c r="B129" s="133" t="s">
        <v>45</v>
      </c>
      <c r="C129" s="95"/>
      <c r="D129" s="20"/>
      <c r="E129" s="96">
        <f t="shared" si="22"/>
        <v>0</v>
      </c>
      <c r="F129" s="95"/>
      <c r="G129" s="20"/>
      <c r="H129" s="96">
        <f t="shared" si="23"/>
        <v>0</v>
      </c>
      <c r="I129" s="95"/>
      <c r="J129" s="20"/>
      <c r="K129" s="96">
        <f t="shared" si="24"/>
        <v>0</v>
      </c>
      <c r="L129" s="95"/>
      <c r="M129" s="20"/>
      <c r="N129" s="96">
        <f t="shared" si="25"/>
        <v>0</v>
      </c>
      <c r="O129" s="95"/>
      <c r="P129" s="20"/>
      <c r="Q129" s="96">
        <f t="shared" si="26"/>
        <v>0</v>
      </c>
      <c r="R129" s="95"/>
      <c r="S129" s="20"/>
      <c r="T129" s="96">
        <f t="shared" si="14"/>
        <v>0</v>
      </c>
      <c r="U129" s="221">
        <f t="shared" si="21"/>
        <v>0</v>
      </c>
      <c r="W129" s="133" t="s">
        <v>45</v>
      </c>
      <c r="X129" s="114">
        <f t="shared" si="15"/>
        <v>0</v>
      </c>
      <c r="Y129" s="115">
        <f t="shared" si="16"/>
        <v>0</v>
      </c>
      <c r="Z129" s="115">
        <f t="shared" si="17"/>
        <v>0</v>
      </c>
      <c r="AA129" s="115">
        <f t="shared" si="18"/>
        <v>0</v>
      </c>
      <c r="AB129" s="115">
        <f t="shared" si="19"/>
        <v>0</v>
      </c>
      <c r="AC129" s="121">
        <f t="shared" si="20"/>
        <v>0</v>
      </c>
    </row>
    <row r="130" spans="1:29" ht="15.75">
      <c r="A130" s="255"/>
      <c r="B130" s="133" t="s">
        <v>46</v>
      </c>
      <c r="C130" s="95"/>
      <c r="D130" s="20"/>
      <c r="E130" s="96">
        <f t="shared" si="22"/>
        <v>0</v>
      </c>
      <c r="F130" s="95"/>
      <c r="G130" s="20"/>
      <c r="H130" s="96">
        <f t="shared" si="23"/>
        <v>0</v>
      </c>
      <c r="I130" s="95"/>
      <c r="J130" s="20"/>
      <c r="K130" s="96">
        <f t="shared" si="24"/>
        <v>0</v>
      </c>
      <c r="L130" s="95"/>
      <c r="M130" s="20"/>
      <c r="N130" s="96">
        <f t="shared" si="25"/>
        <v>0</v>
      </c>
      <c r="O130" s="95"/>
      <c r="P130" s="20"/>
      <c r="Q130" s="96">
        <f t="shared" si="26"/>
        <v>0</v>
      </c>
      <c r="R130" s="95"/>
      <c r="S130" s="20"/>
      <c r="T130" s="96">
        <f t="shared" si="14"/>
        <v>0</v>
      </c>
      <c r="U130" s="221">
        <f t="shared" si="21"/>
        <v>0</v>
      </c>
      <c r="W130" s="133" t="s">
        <v>46</v>
      </c>
      <c r="X130" s="114">
        <f t="shared" si="15"/>
        <v>0</v>
      </c>
      <c r="Y130" s="115">
        <f t="shared" si="16"/>
        <v>0</v>
      </c>
      <c r="Z130" s="115">
        <f t="shared" si="17"/>
        <v>0</v>
      </c>
      <c r="AA130" s="115">
        <f t="shared" si="18"/>
        <v>0</v>
      </c>
      <c r="AB130" s="115">
        <f t="shared" si="19"/>
        <v>0</v>
      </c>
      <c r="AC130" s="121">
        <f t="shared" si="20"/>
        <v>0</v>
      </c>
    </row>
    <row r="131" spans="1:29" ht="15.75">
      <c r="A131" s="255"/>
      <c r="B131" s="133" t="s">
        <v>47</v>
      </c>
      <c r="C131" s="95"/>
      <c r="D131" s="20"/>
      <c r="E131" s="96">
        <f t="shared" si="22"/>
        <v>0</v>
      </c>
      <c r="F131" s="95"/>
      <c r="G131" s="20"/>
      <c r="H131" s="96">
        <f t="shared" si="23"/>
        <v>0</v>
      </c>
      <c r="I131" s="95"/>
      <c r="J131" s="20"/>
      <c r="K131" s="96">
        <f t="shared" si="24"/>
        <v>0</v>
      </c>
      <c r="L131" s="95"/>
      <c r="M131" s="20"/>
      <c r="N131" s="96">
        <f t="shared" si="25"/>
        <v>0</v>
      </c>
      <c r="O131" s="95"/>
      <c r="P131" s="20"/>
      <c r="Q131" s="96">
        <f t="shared" si="26"/>
        <v>0</v>
      </c>
      <c r="R131" s="95"/>
      <c r="S131" s="20"/>
      <c r="T131" s="96">
        <f t="shared" si="14"/>
        <v>0</v>
      </c>
      <c r="U131" s="221">
        <f t="shared" si="21"/>
        <v>0</v>
      </c>
      <c r="W131" s="133" t="s">
        <v>47</v>
      </c>
      <c r="X131" s="114">
        <f t="shared" si="15"/>
        <v>0</v>
      </c>
      <c r="Y131" s="115">
        <f t="shared" si="16"/>
        <v>0</v>
      </c>
      <c r="Z131" s="115">
        <f t="shared" si="17"/>
        <v>0</v>
      </c>
      <c r="AA131" s="115">
        <f t="shared" si="18"/>
        <v>0</v>
      </c>
      <c r="AB131" s="115">
        <f t="shared" si="19"/>
        <v>0</v>
      </c>
      <c r="AC131" s="121">
        <f t="shared" si="20"/>
        <v>0</v>
      </c>
    </row>
    <row r="132" spans="1:29" ht="15.75">
      <c r="A132" s="255"/>
      <c r="B132" s="133" t="s">
        <v>48</v>
      </c>
      <c r="C132" s="95"/>
      <c r="D132" s="20"/>
      <c r="E132" s="96">
        <f t="shared" si="22"/>
        <v>0</v>
      </c>
      <c r="F132" s="95"/>
      <c r="G132" s="20"/>
      <c r="H132" s="96">
        <f t="shared" si="23"/>
        <v>0</v>
      </c>
      <c r="I132" s="95"/>
      <c r="J132" s="20"/>
      <c r="K132" s="96">
        <f t="shared" si="24"/>
        <v>0</v>
      </c>
      <c r="L132" s="95"/>
      <c r="M132" s="20"/>
      <c r="N132" s="96">
        <f t="shared" si="25"/>
        <v>0</v>
      </c>
      <c r="O132" s="95"/>
      <c r="P132" s="20"/>
      <c r="Q132" s="96">
        <f t="shared" si="26"/>
        <v>0</v>
      </c>
      <c r="R132" s="95"/>
      <c r="S132" s="20"/>
      <c r="T132" s="96">
        <f t="shared" si="14"/>
        <v>0</v>
      </c>
      <c r="U132" s="221">
        <f t="shared" si="21"/>
        <v>0</v>
      </c>
      <c r="W132" s="133" t="s">
        <v>48</v>
      </c>
      <c r="X132" s="114">
        <f t="shared" si="15"/>
        <v>0</v>
      </c>
      <c r="Y132" s="115">
        <f t="shared" si="16"/>
        <v>0</v>
      </c>
      <c r="Z132" s="115">
        <f t="shared" si="17"/>
        <v>0</v>
      </c>
      <c r="AA132" s="115">
        <f t="shared" si="18"/>
        <v>0</v>
      </c>
      <c r="AB132" s="115">
        <f t="shared" si="19"/>
        <v>0</v>
      </c>
      <c r="AC132" s="121">
        <f t="shared" si="20"/>
        <v>0</v>
      </c>
    </row>
    <row r="133" spans="1:29" ht="15.75">
      <c r="A133" s="255"/>
      <c r="B133" s="133" t="s">
        <v>49</v>
      </c>
      <c r="C133" s="95"/>
      <c r="D133" s="20"/>
      <c r="E133" s="96">
        <f t="shared" si="22"/>
        <v>0</v>
      </c>
      <c r="F133" s="95"/>
      <c r="G133" s="20"/>
      <c r="H133" s="96">
        <f t="shared" si="23"/>
        <v>0</v>
      </c>
      <c r="I133" s="95"/>
      <c r="J133" s="20"/>
      <c r="K133" s="96">
        <f t="shared" si="24"/>
        <v>0</v>
      </c>
      <c r="L133" s="95"/>
      <c r="M133" s="20"/>
      <c r="N133" s="96">
        <f t="shared" si="25"/>
        <v>0</v>
      </c>
      <c r="O133" s="95"/>
      <c r="P133" s="20"/>
      <c r="Q133" s="96">
        <f t="shared" si="26"/>
        <v>0</v>
      </c>
      <c r="R133" s="95"/>
      <c r="S133" s="20"/>
      <c r="T133" s="96">
        <f t="shared" si="14"/>
        <v>0</v>
      </c>
      <c r="U133" s="221">
        <f t="shared" si="21"/>
        <v>0</v>
      </c>
      <c r="W133" s="133" t="s">
        <v>49</v>
      </c>
      <c r="X133" s="114">
        <f t="shared" si="15"/>
        <v>0</v>
      </c>
      <c r="Y133" s="115">
        <f t="shared" si="16"/>
        <v>0</v>
      </c>
      <c r="Z133" s="115">
        <f t="shared" si="17"/>
        <v>0</v>
      </c>
      <c r="AA133" s="115">
        <f t="shared" si="18"/>
        <v>0</v>
      </c>
      <c r="AB133" s="115">
        <f t="shared" si="19"/>
        <v>0</v>
      </c>
      <c r="AC133" s="121">
        <f t="shared" si="20"/>
        <v>0</v>
      </c>
    </row>
    <row r="134" spans="1:29" ht="15.75">
      <c r="A134" s="256"/>
      <c r="B134" s="133" t="s">
        <v>50</v>
      </c>
      <c r="C134" s="95"/>
      <c r="D134" s="20"/>
      <c r="E134" s="96">
        <f t="shared" si="22"/>
        <v>0</v>
      </c>
      <c r="F134" s="95"/>
      <c r="G134" s="20"/>
      <c r="H134" s="96">
        <f t="shared" si="23"/>
        <v>0</v>
      </c>
      <c r="I134" s="95"/>
      <c r="J134" s="20"/>
      <c r="K134" s="96">
        <f t="shared" si="24"/>
        <v>0</v>
      </c>
      <c r="L134" s="95"/>
      <c r="M134" s="20"/>
      <c r="N134" s="96">
        <f t="shared" si="25"/>
        <v>0</v>
      </c>
      <c r="O134" s="95"/>
      <c r="P134" s="20"/>
      <c r="Q134" s="96">
        <f t="shared" si="26"/>
        <v>0</v>
      </c>
      <c r="R134" s="95"/>
      <c r="S134" s="20"/>
      <c r="T134" s="96">
        <f t="shared" si="14"/>
        <v>0</v>
      </c>
      <c r="U134" s="221">
        <f t="shared" si="21"/>
        <v>0</v>
      </c>
      <c r="W134" s="134" t="s">
        <v>50</v>
      </c>
      <c r="X134" s="118">
        <f t="shared" si="15"/>
        <v>0</v>
      </c>
      <c r="Y134" s="119">
        <f t="shared" si="16"/>
        <v>0</v>
      </c>
      <c r="Z134" s="119">
        <f t="shared" si="17"/>
        <v>0</v>
      </c>
      <c r="AA134" s="119">
        <f t="shared" si="18"/>
        <v>0</v>
      </c>
      <c r="AB134" s="119">
        <f t="shared" si="19"/>
        <v>0</v>
      </c>
      <c r="AC134" s="124">
        <f t="shared" si="20"/>
        <v>0</v>
      </c>
    </row>
    <row r="135" spans="1:29" ht="15.75" customHeight="1">
      <c r="A135" s="254">
        <v>42781</v>
      </c>
      <c r="B135" s="132" t="s">
        <v>42</v>
      </c>
      <c r="C135" s="92"/>
      <c r="D135" s="93"/>
      <c r="E135" s="94">
        <f t="shared" si="22"/>
        <v>0</v>
      </c>
      <c r="F135" s="92"/>
      <c r="G135" s="101"/>
      <c r="H135" s="94">
        <f t="shared" si="23"/>
        <v>0</v>
      </c>
      <c r="I135" s="92"/>
      <c r="J135" s="93"/>
      <c r="K135" s="94">
        <f t="shared" si="24"/>
        <v>0</v>
      </c>
      <c r="L135" s="92"/>
      <c r="M135" s="93"/>
      <c r="N135" s="94">
        <f t="shared" si="25"/>
        <v>0</v>
      </c>
      <c r="O135" s="92"/>
      <c r="P135" s="93"/>
      <c r="Q135" s="94">
        <f t="shared" si="26"/>
        <v>0</v>
      </c>
      <c r="R135" s="92"/>
      <c r="S135" s="93"/>
      <c r="T135" s="94">
        <f t="shared" si="14"/>
        <v>0</v>
      </c>
      <c r="U135" s="220">
        <f t="shared" si="21"/>
        <v>0</v>
      </c>
      <c r="W135" s="132" t="s">
        <v>42</v>
      </c>
      <c r="X135" s="114">
        <f t="shared" si="15"/>
        <v>0</v>
      </c>
      <c r="Y135" s="115">
        <f t="shared" si="16"/>
        <v>0</v>
      </c>
      <c r="Z135" s="115">
        <f t="shared" si="17"/>
        <v>0</v>
      </c>
      <c r="AA135" s="115">
        <f t="shared" si="18"/>
        <v>0</v>
      </c>
      <c r="AB135" s="115">
        <f t="shared" si="19"/>
        <v>0</v>
      </c>
      <c r="AC135" s="121">
        <f t="shared" si="20"/>
        <v>0</v>
      </c>
    </row>
    <row r="136" spans="1:29" ht="15.75">
      <c r="A136" s="255"/>
      <c r="B136" s="133" t="s">
        <v>43</v>
      </c>
      <c r="C136" s="95"/>
      <c r="D136" s="20"/>
      <c r="E136" s="96">
        <f t="shared" si="22"/>
        <v>0</v>
      </c>
      <c r="F136" s="95"/>
      <c r="G136" s="6"/>
      <c r="H136" s="96">
        <f t="shared" si="23"/>
        <v>0</v>
      </c>
      <c r="I136" s="95"/>
      <c r="J136" s="20"/>
      <c r="K136" s="96">
        <f t="shared" si="24"/>
        <v>0</v>
      </c>
      <c r="L136" s="95"/>
      <c r="M136" s="20"/>
      <c r="N136" s="96">
        <f t="shared" si="25"/>
        <v>0</v>
      </c>
      <c r="O136" s="95"/>
      <c r="P136" s="20"/>
      <c r="Q136" s="96">
        <f t="shared" si="26"/>
        <v>0</v>
      </c>
      <c r="R136" s="95"/>
      <c r="S136" s="20"/>
      <c r="T136" s="96">
        <f t="shared" si="14"/>
        <v>0</v>
      </c>
      <c r="U136" s="221">
        <f t="shared" si="21"/>
        <v>0</v>
      </c>
      <c r="W136" s="133" t="s">
        <v>43</v>
      </c>
      <c r="X136" s="114">
        <f t="shared" si="15"/>
        <v>0</v>
      </c>
      <c r="Y136" s="115">
        <f t="shared" si="16"/>
        <v>0</v>
      </c>
      <c r="Z136" s="115">
        <f t="shared" si="17"/>
        <v>0</v>
      </c>
      <c r="AA136" s="115">
        <f t="shared" si="18"/>
        <v>0</v>
      </c>
      <c r="AB136" s="115">
        <f t="shared" si="19"/>
        <v>0</v>
      </c>
      <c r="AC136" s="121">
        <f t="shared" si="20"/>
        <v>0</v>
      </c>
    </row>
    <row r="137" spans="1:29" ht="15.75">
      <c r="A137" s="255"/>
      <c r="B137" s="104" t="s">
        <v>44</v>
      </c>
      <c r="C137" s="95"/>
      <c r="D137" s="20"/>
      <c r="E137" s="96">
        <f t="shared" si="22"/>
        <v>0</v>
      </c>
      <c r="F137" s="95"/>
      <c r="G137" s="6"/>
      <c r="H137" s="96">
        <f t="shared" si="23"/>
        <v>0</v>
      </c>
      <c r="I137" s="95"/>
      <c r="J137" s="20"/>
      <c r="K137" s="96">
        <f t="shared" si="24"/>
        <v>0</v>
      </c>
      <c r="L137" s="95"/>
      <c r="M137" s="20"/>
      <c r="N137" s="96">
        <f t="shared" si="25"/>
        <v>0</v>
      </c>
      <c r="O137" s="95"/>
      <c r="P137" s="20"/>
      <c r="Q137" s="96">
        <f t="shared" si="26"/>
        <v>0</v>
      </c>
      <c r="R137" s="95"/>
      <c r="S137" s="20"/>
      <c r="T137" s="96">
        <f t="shared" si="14"/>
        <v>0</v>
      </c>
      <c r="U137" s="221">
        <f t="shared" si="21"/>
        <v>0</v>
      </c>
      <c r="W137" s="104" t="s">
        <v>44</v>
      </c>
      <c r="X137" s="114">
        <f t="shared" si="15"/>
        <v>0</v>
      </c>
      <c r="Y137" s="115">
        <f t="shared" si="16"/>
        <v>0</v>
      </c>
      <c r="Z137" s="115">
        <f t="shared" si="17"/>
        <v>0</v>
      </c>
      <c r="AA137" s="115">
        <f t="shared" si="18"/>
        <v>0</v>
      </c>
      <c r="AB137" s="115">
        <f t="shared" si="19"/>
        <v>0</v>
      </c>
      <c r="AC137" s="121">
        <f t="shared" si="20"/>
        <v>0</v>
      </c>
    </row>
    <row r="138" spans="1:29" ht="15.75">
      <c r="A138" s="255"/>
      <c r="B138" s="133" t="s">
        <v>45</v>
      </c>
      <c r="C138" s="95"/>
      <c r="D138" s="20"/>
      <c r="E138" s="96">
        <f t="shared" si="22"/>
        <v>0</v>
      </c>
      <c r="F138" s="95"/>
      <c r="G138" s="6"/>
      <c r="H138" s="96">
        <f t="shared" si="23"/>
        <v>0</v>
      </c>
      <c r="I138" s="95"/>
      <c r="J138" s="20"/>
      <c r="K138" s="96">
        <f t="shared" si="24"/>
        <v>0</v>
      </c>
      <c r="L138" s="95"/>
      <c r="M138" s="20"/>
      <c r="N138" s="96">
        <f t="shared" si="25"/>
        <v>0</v>
      </c>
      <c r="O138" s="95"/>
      <c r="P138" s="20"/>
      <c r="Q138" s="96">
        <f t="shared" si="26"/>
        <v>0</v>
      </c>
      <c r="R138" s="95"/>
      <c r="S138" s="20"/>
      <c r="T138" s="96">
        <f t="shared" ref="T138:T201" si="27">R138-S138</f>
        <v>0</v>
      </c>
      <c r="U138" s="221">
        <f t="shared" si="21"/>
        <v>0</v>
      </c>
      <c r="W138" s="133" t="s">
        <v>45</v>
      </c>
      <c r="X138" s="114">
        <f t="shared" ref="X138:X201" si="28">+IF(AND(C138&lt;&gt;0,D138&lt;&gt;0,OR(E138&gt;100,E138&lt;-100)),1,0)</f>
        <v>0</v>
      </c>
      <c r="Y138" s="115">
        <f t="shared" ref="Y138:Y201" si="29">+IF(AND(F138&lt;&gt;0,G138&lt;&gt;0,OR(H138&gt;100,H138&lt;-100)),1,0)</f>
        <v>0</v>
      </c>
      <c r="Z138" s="115">
        <f t="shared" ref="Z138:Z201" si="30">+IF(AND(I138&lt;&gt;0,J138&lt;&gt;0,OR(K138&gt;100,K138&lt;-100)),1,0)</f>
        <v>0</v>
      </c>
      <c r="AA138" s="115">
        <f t="shared" ref="AA138:AA201" si="31">+IF(AND(L138&lt;&gt;0,M138&lt;&gt;0,OR(N138&gt;100,N138&lt;-100)),1,0)</f>
        <v>0</v>
      </c>
      <c r="AB138" s="115">
        <f t="shared" ref="AB138:AB201" si="32">+IF(AND(O138&lt;&gt;0,P138&lt;&gt;0,OR(Q138&gt;100,Q138&lt;-100)),1,0)</f>
        <v>0</v>
      </c>
      <c r="AC138" s="121">
        <f t="shared" ref="AC138:AC201" si="33">+IF(AND(R138&lt;&gt;0,S138&lt;&gt;0,OR(T138&gt;100,T138&lt;-100)),1,0)</f>
        <v>0</v>
      </c>
    </row>
    <row r="139" spans="1:29" ht="15.75">
      <c r="A139" s="255"/>
      <c r="B139" s="133" t="s">
        <v>46</v>
      </c>
      <c r="C139" s="95"/>
      <c r="D139" s="20"/>
      <c r="E139" s="96">
        <f t="shared" si="22"/>
        <v>0</v>
      </c>
      <c r="F139" s="95"/>
      <c r="G139" s="6"/>
      <c r="H139" s="96">
        <f t="shared" si="23"/>
        <v>0</v>
      </c>
      <c r="I139" s="95"/>
      <c r="J139" s="20"/>
      <c r="K139" s="96">
        <f t="shared" si="24"/>
        <v>0</v>
      </c>
      <c r="L139" s="95"/>
      <c r="M139" s="20"/>
      <c r="N139" s="96">
        <f t="shared" si="25"/>
        <v>0</v>
      </c>
      <c r="O139" s="95"/>
      <c r="P139" s="20"/>
      <c r="Q139" s="96">
        <f t="shared" si="26"/>
        <v>0</v>
      </c>
      <c r="R139" s="95"/>
      <c r="S139" s="20"/>
      <c r="T139" s="96">
        <f t="shared" si="27"/>
        <v>0</v>
      </c>
      <c r="U139" s="221">
        <f t="shared" si="21"/>
        <v>0</v>
      </c>
      <c r="W139" s="133" t="s">
        <v>46</v>
      </c>
      <c r="X139" s="114">
        <f t="shared" si="28"/>
        <v>0</v>
      </c>
      <c r="Y139" s="115">
        <f t="shared" si="29"/>
        <v>0</v>
      </c>
      <c r="Z139" s="115">
        <f t="shared" si="30"/>
        <v>0</v>
      </c>
      <c r="AA139" s="115">
        <f t="shared" si="31"/>
        <v>0</v>
      </c>
      <c r="AB139" s="115">
        <f t="shared" si="32"/>
        <v>0</v>
      </c>
      <c r="AC139" s="121">
        <f t="shared" si="33"/>
        <v>0</v>
      </c>
    </row>
    <row r="140" spans="1:29" ht="15.75">
      <c r="A140" s="255"/>
      <c r="B140" s="133" t="s">
        <v>47</v>
      </c>
      <c r="C140" s="95"/>
      <c r="D140" s="20"/>
      <c r="E140" s="96">
        <f t="shared" si="22"/>
        <v>0</v>
      </c>
      <c r="F140" s="95"/>
      <c r="G140" s="6"/>
      <c r="H140" s="96">
        <f t="shared" si="23"/>
        <v>0</v>
      </c>
      <c r="I140" s="95"/>
      <c r="J140" s="20"/>
      <c r="K140" s="96">
        <f t="shared" si="24"/>
        <v>0</v>
      </c>
      <c r="L140" s="95"/>
      <c r="M140" s="20"/>
      <c r="N140" s="96">
        <f t="shared" si="25"/>
        <v>0</v>
      </c>
      <c r="O140" s="95"/>
      <c r="P140" s="20"/>
      <c r="Q140" s="96">
        <f t="shared" si="26"/>
        <v>0</v>
      </c>
      <c r="R140" s="95"/>
      <c r="S140" s="20"/>
      <c r="T140" s="96">
        <f t="shared" si="27"/>
        <v>0</v>
      </c>
      <c r="U140" s="221">
        <f t="shared" si="21"/>
        <v>0</v>
      </c>
      <c r="W140" s="133" t="s">
        <v>47</v>
      </c>
      <c r="X140" s="114">
        <f t="shared" si="28"/>
        <v>0</v>
      </c>
      <c r="Y140" s="115">
        <f t="shared" si="29"/>
        <v>0</v>
      </c>
      <c r="Z140" s="115">
        <f t="shared" si="30"/>
        <v>0</v>
      </c>
      <c r="AA140" s="115">
        <f t="shared" si="31"/>
        <v>0</v>
      </c>
      <c r="AB140" s="115">
        <f t="shared" si="32"/>
        <v>0</v>
      </c>
      <c r="AC140" s="121">
        <f t="shared" si="33"/>
        <v>0</v>
      </c>
    </row>
    <row r="141" spans="1:29" ht="15.75">
      <c r="A141" s="255"/>
      <c r="B141" s="133" t="s">
        <v>48</v>
      </c>
      <c r="C141" s="95"/>
      <c r="D141" s="20"/>
      <c r="E141" s="96">
        <f t="shared" si="22"/>
        <v>0</v>
      </c>
      <c r="F141" s="95"/>
      <c r="G141" s="6"/>
      <c r="H141" s="96">
        <f t="shared" si="23"/>
        <v>0</v>
      </c>
      <c r="I141" s="95"/>
      <c r="J141" s="20"/>
      <c r="K141" s="96">
        <f t="shared" si="24"/>
        <v>0</v>
      </c>
      <c r="L141" s="95"/>
      <c r="M141" s="20"/>
      <c r="N141" s="96">
        <f t="shared" si="25"/>
        <v>0</v>
      </c>
      <c r="O141" s="95"/>
      <c r="P141" s="20"/>
      <c r="Q141" s="96">
        <f t="shared" si="26"/>
        <v>0</v>
      </c>
      <c r="R141" s="95"/>
      <c r="S141" s="20"/>
      <c r="T141" s="96">
        <f t="shared" si="27"/>
        <v>0</v>
      </c>
      <c r="U141" s="221">
        <f t="shared" si="21"/>
        <v>0</v>
      </c>
      <c r="W141" s="133" t="s">
        <v>48</v>
      </c>
      <c r="X141" s="114">
        <f t="shared" si="28"/>
        <v>0</v>
      </c>
      <c r="Y141" s="115">
        <f t="shared" si="29"/>
        <v>0</v>
      </c>
      <c r="Z141" s="115">
        <f t="shared" si="30"/>
        <v>0</v>
      </c>
      <c r="AA141" s="115">
        <f t="shared" si="31"/>
        <v>0</v>
      </c>
      <c r="AB141" s="115">
        <f t="shared" si="32"/>
        <v>0</v>
      </c>
      <c r="AC141" s="121">
        <f t="shared" si="33"/>
        <v>0</v>
      </c>
    </row>
    <row r="142" spans="1:29" ht="15.75">
      <c r="A142" s="255"/>
      <c r="B142" s="133" t="s">
        <v>49</v>
      </c>
      <c r="C142" s="95"/>
      <c r="D142" s="20"/>
      <c r="E142" s="96">
        <f t="shared" si="22"/>
        <v>0</v>
      </c>
      <c r="F142" s="95"/>
      <c r="G142" s="6"/>
      <c r="H142" s="96">
        <f t="shared" si="23"/>
        <v>0</v>
      </c>
      <c r="I142" s="95"/>
      <c r="J142" s="20"/>
      <c r="K142" s="96">
        <f t="shared" si="24"/>
        <v>0</v>
      </c>
      <c r="L142" s="95"/>
      <c r="M142" s="20"/>
      <c r="N142" s="96">
        <f t="shared" si="25"/>
        <v>0</v>
      </c>
      <c r="O142" s="95"/>
      <c r="P142" s="20"/>
      <c r="Q142" s="96">
        <f t="shared" si="26"/>
        <v>0</v>
      </c>
      <c r="R142" s="95"/>
      <c r="S142" s="20"/>
      <c r="T142" s="96">
        <f t="shared" si="27"/>
        <v>0</v>
      </c>
      <c r="U142" s="221">
        <f t="shared" si="21"/>
        <v>0</v>
      </c>
      <c r="W142" s="133" t="s">
        <v>49</v>
      </c>
      <c r="X142" s="114">
        <f t="shared" si="28"/>
        <v>0</v>
      </c>
      <c r="Y142" s="115">
        <f t="shared" si="29"/>
        <v>0</v>
      </c>
      <c r="Z142" s="115">
        <f t="shared" si="30"/>
        <v>0</v>
      </c>
      <c r="AA142" s="115">
        <f t="shared" si="31"/>
        <v>0</v>
      </c>
      <c r="AB142" s="115">
        <f t="shared" si="32"/>
        <v>0</v>
      </c>
      <c r="AC142" s="121">
        <f t="shared" si="33"/>
        <v>0</v>
      </c>
    </row>
    <row r="143" spans="1:29" ht="15.75">
      <c r="A143" s="256"/>
      <c r="B143" s="134" t="s">
        <v>50</v>
      </c>
      <c r="C143" s="97"/>
      <c r="D143" s="98"/>
      <c r="E143" s="99">
        <f t="shared" si="22"/>
        <v>0</v>
      </c>
      <c r="F143" s="97"/>
      <c r="G143" s="103"/>
      <c r="H143" s="99">
        <f t="shared" si="23"/>
        <v>0</v>
      </c>
      <c r="I143" s="97"/>
      <c r="J143" s="98"/>
      <c r="K143" s="99">
        <f t="shared" si="24"/>
        <v>0</v>
      </c>
      <c r="L143" s="97"/>
      <c r="M143" s="98"/>
      <c r="N143" s="99">
        <f t="shared" si="25"/>
        <v>0</v>
      </c>
      <c r="O143" s="97"/>
      <c r="P143" s="98"/>
      <c r="Q143" s="99">
        <f t="shared" si="26"/>
        <v>0</v>
      </c>
      <c r="R143" s="97"/>
      <c r="S143" s="98"/>
      <c r="T143" s="99">
        <f t="shared" si="27"/>
        <v>0</v>
      </c>
      <c r="U143" s="222">
        <f t="shared" si="21"/>
        <v>0</v>
      </c>
      <c r="W143" s="134" t="s">
        <v>50</v>
      </c>
      <c r="X143" s="118">
        <f t="shared" si="28"/>
        <v>0</v>
      </c>
      <c r="Y143" s="119">
        <f t="shared" si="29"/>
        <v>0</v>
      </c>
      <c r="Z143" s="119">
        <f t="shared" si="30"/>
        <v>0</v>
      </c>
      <c r="AA143" s="119">
        <f t="shared" si="31"/>
        <v>0</v>
      </c>
      <c r="AB143" s="119">
        <f t="shared" si="32"/>
        <v>0</v>
      </c>
      <c r="AC143" s="124">
        <f t="shared" si="33"/>
        <v>0</v>
      </c>
    </row>
    <row r="144" spans="1:29" ht="15.75" customHeight="1">
      <c r="A144" s="254">
        <v>42782</v>
      </c>
      <c r="B144" s="133" t="s">
        <v>42</v>
      </c>
      <c r="C144" s="95"/>
      <c r="D144" s="20"/>
      <c r="E144" s="96">
        <f t="shared" si="22"/>
        <v>0</v>
      </c>
      <c r="F144" s="95"/>
      <c r="G144" s="20"/>
      <c r="H144" s="96">
        <f t="shared" si="23"/>
        <v>0</v>
      </c>
      <c r="I144" s="95"/>
      <c r="J144" s="20"/>
      <c r="K144" s="96">
        <f t="shared" si="24"/>
        <v>0</v>
      </c>
      <c r="L144" s="95"/>
      <c r="M144" s="20"/>
      <c r="N144" s="96">
        <f t="shared" si="25"/>
        <v>0</v>
      </c>
      <c r="O144" s="95"/>
      <c r="P144" s="20"/>
      <c r="Q144" s="96">
        <f t="shared" si="26"/>
        <v>0</v>
      </c>
      <c r="R144" s="95"/>
      <c r="S144" s="20"/>
      <c r="T144" s="96">
        <f t="shared" si="27"/>
        <v>0</v>
      </c>
      <c r="U144" s="221">
        <f t="shared" si="21"/>
        <v>0</v>
      </c>
      <c r="W144" s="132" t="s">
        <v>42</v>
      </c>
      <c r="X144" s="110">
        <f t="shared" si="28"/>
        <v>0</v>
      </c>
      <c r="Y144" s="111">
        <f t="shared" si="29"/>
        <v>0</v>
      </c>
      <c r="Z144" s="111">
        <f t="shared" si="30"/>
        <v>0</v>
      </c>
      <c r="AA144" s="111">
        <f t="shared" si="31"/>
        <v>0</v>
      </c>
      <c r="AB144" s="111">
        <f t="shared" si="32"/>
        <v>0</v>
      </c>
      <c r="AC144" s="123">
        <f t="shared" si="33"/>
        <v>0</v>
      </c>
    </row>
    <row r="145" spans="1:29" ht="15.75">
      <c r="A145" s="255"/>
      <c r="B145" s="133" t="s">
        <v>43</v>
      </c>
      <c r="C145" s="95"/>
      <c r="D145" s="20"/>
      <c r="E145" s="96">
        <f t="shared" si="22"/>
        <v>0</v>
      </c>
      <c r="F145" s="95"/>
      <c r="G145" s="20"/>
      <c r="H145" s="96">
        <f t="shared" si="23"/>
        <v>0</v>
      </c>
      <c r="I145" s="95"/>
      <c r="J145" s="20"/>
      <c r="K145" s="96">
        <f t="shared" si="24"/>
        <v>0</v>
      </c>
      <c r="L145" s="95"/>
      <c r="M145" s="20"/>
      <c r="N145" s="96">
        <f t="shared" si="25"/>
        <v>0</v>
      </c>
      <c r="O145" s="95"/>
      <c r="P145" s="20"/>
      <c r="Q145" s="96">
        <f t="shared" si="26"/>
        <v>0</v>
      </c>
      <c r="R145" s="95"/>
      <c r="S145" s="20"/>
      <c r="T145" s="96">
        <f t="shared" si="27"/>
        <v>0</v>
      </c>
      <c r="U145" s="221">
        <f t="shared" si="21"/>
        <v>0</v>
      </c>
      <c r="W145" s="133" t="s">
        <v>43</v>
      </c>
      <c r="X145" s="114">
        <f t="shared" si="28"/>
        <v>0</v>
      </c>
      <c r="Y145" s="115">
        <f t="shared" si="29"/>
        <v>0</v>
      </c>
      <c r="Z145" s="115">
        <f t="shared" si="30"/>
        <v>0</v>
      </c>
      <c r="AA145" s="115">
        <f t="shared" si="31"/>
        <v>0</v>
      </c>
      <c r="AB145" s="115">
        <f t="shared" si="32"/>
        <v>0</v>
      </c>
      <c r="AC145" s="121">
        <f t="shared" si="33"/>
        <v>0</v>
      </c>
    </row>
    <row r="146" spans="1:29" ht="15.75">
      <c r="A146" s="255"/>
      <c r="B146" s="104" t="s">
        <v>44</v>
      </c>
      <c r="C146" s="95"/>
      <c r="D146" s="20"/>
      <c r="E146" s="96">
        <f t="shared" si="22"/>
        <v>0</v>
      </c>
      <c r="F146" s="95"/>
      <c r="G146" s="20"/>
      <c r="H146" s="96">
        <f t="shared" si="23"/>
        <v>0</v>
      </c>
      <c r="I146" s="95"/>
      <c r="J146" s="20"/>
      <c r="K146" s="96">
        <f t="shared" si="24"/>
        <v>0</v>
      </c>
      <c r="L146" s="95"/>
      <c r="M146" s="20"/>
      <c r="N146" s="96">
        <f t="shared" si="25"/>
        <v>0</v>
      </c>
      <c r="O146" s="95"/>
      <c r="P146" s="20"/>
      <c r="Q146" s="96">
        <f t="shared" si="26"/>
        <v>0</v>
      </c>
      <c r="R146" s="95"/>
      <c r="S146" s="20"/>
      <c r="T146" s="96">
        <f t="shared" si="27"/>
        <v>0</v>
      </c>
      <c r="U146" s="221">
        <f t="shared" si="21"/>
        <v>0</v>
      </c>
      <c r="W146" s="104" t="s">
        <v>44</v>
      </c>
      <c r="X146" s="114">
        <f t="shared" si="28"/>
        <v>0</v>
      </c>
      <c r="Y146" s="115">
        <f t="shared" si="29"/>
        <v>0</v>
      </c>
      <c r="Z146" s="115">
        <f t="shared" si="30"/>
        <v>0</v>
      </c>
      <c r="AA146" s="115">
        <f t="shared" si="31"/>
        <v>0</v>
      </c>
      <c r="AB146" s="115">
        <f t="shared" si="32"/>
        <v>0</v>
      </c>
      <c r="AC146" s="121">
        <f t="shared" si="33"/>
        <v>0</v>
      </c>
    </row>
    <row r="147" spans="1:29" ht="15.75">
      <c r="A147" s="255"/>
      <c r="B147" s="133" t="s">
        <v>45</v>
      </c>
      <c r="C147" s="95"/>
      <c r="D147" s="20"/>
      <c r="E147" s="96">
        <f t="shared" si="22"/>
        <v>0</v>
      </c>
      <c r="F147" s="95"/>
      <c r="G147" s="20"/>
      <c r="H147" s="96">
        <f t="shared" si="23"/>
        <v>0</v>
      </c>
      <c r="I147" s="95"/>
      <c r="J147" s="20"/>
      <c r="K147" s="96">
        <f t="shared" si="24"/>
        <v>0</v>
      </c>
      <c r="L147" s="95"/>
      <c r="M147" s="20"/>
      <c r="N147" s="96">
        <f t="shared" si="25"/>
        <v>0</v>
      </c>
      <c r="O147" s="95"/>
      <c r="P147" s="20"/>
      <c r="Q147" s="96">
        <f t="shared" si="26"/>
        <v>0</v>
      </c>
      <c r="R147" s="95"/>
      <c r="S147" s="20"/>
      <c r="T147" s="96">
        <f t="shared" si="27"/>
        <v>0</v>
      </c>
      <c r="U147" s="221">
        <f t="shared" ref="U147:U210" si="34">IF(D147=0,0,1)</f>
        <v>0</v>
      </c>
      <c r="W147" s="133" t="s">
        <v>45</v>
      </c>
      <c r="X147" s="114">
        <f t="shared" si="28"/>
        <v>0</v>
      </c>
      <c r="Y147" s="115">
        <f t="shared" si="29"/>
        <v>0</v>
      </c>
      <c r="Z147" s="115">
        <f t="shared" si="30"/>
        <v>0</v>
      </c>
      <c r="AA147" s="115">
        <f t="shared" si="31"/>
        <v>0</v>
      </c>
      <c r="AB147" s="115">
        <f t="shared" si="32"/>
        <v>0</v>
      </c>
      <c r="AC147" s="121">
        <f t="shared" si="33"/>
        <v>0</v>
      </c>
    </row>
    <row r="148" spans="1:29" ht="15.75">
      <c r="A148" s="255"/>
      <c r="B148" s="133" t="s">
        <v>46</v>
      </c>
      <c r="C148" s="95"/>
      <c r="D148" s="20"/>
      <c r="E148" s="96">
        <f t="shared" si="22"/>
        <v>0</v>
      </c>
      <c r="F148" s="95"/>
      <c r="G148" s="20"/>
      <c r="H148" s="96">
        <f t="shared" si="23"/>
        <v>0</v>
      </c>
      <c r="I148" s="95"/>
      <c r="J148" s="20"/>
      <c r="K148" s="96">
        <f t="shared" si="24"/>
        <v>0</v>
      </c>
      <c r="L148" s="95"/>
      <c r="M148" s="20"/>
      <c r="N148" s="96">
        <f t="shared" si="25"/>
        <v>0</v>
      </c>
      <c r="O148" s="95"/>
      <c r="P148" s="20"/>
      <c r="Q148" s="96">
        <f t="shared" si="26"/>
        <v>0</v>
      </c>
      <c r="R148" s="95"/>
      <c r="S148" s="20"/>
      <c r="T148" s="96">
        <f t="shared" si="27"/>
        <v>0</v>
      </c>
      <c r="U148" s="221">
        <f t="shared" si="34"/>
        <v>0</v>
      </c>
      <c r="W148" s="133" t="s">
        <v>46</v>
      </c>
      <c r="X148" s="114">
        <f t="shared" si="28"/>
        <v>0</v>
      </c>
      <c r="Y148" s="115">
        <f t="shared" si="29"/>
        <v>0</v>
      </c>
      <c r="Z148" s="115">
        <f t="shared" si="30"/>
        <v>0</v>
      </c>
      <c r="AA148" s="115">
        <f t="shared" si="31"/>
        <v>0</v>
      </c>
      <c r="AB148" s="115">
        <f t="shared" si="32"/>
        <v>0</v>
      </c>
      <c r="AC148" s="121">
        <f t="shared" si="33"/>
        <v>0</v>
      </c>
    </row>
    <row r="149" spans="1:29" ht="15.75">
      <c r="A149" s="255"/>
      <c r="B149" s="133" t="s">
        <v>47</v>
      </c>
      <c r="C149" s="95"/>
      <c r="D149" s="20"/>
      <c r="E149" s="96">
        <f t="shared" si="22"/>
        <v>0</v>
      </c>
      <c r="F149" s="95"/>
      <c r="G149" s="20"/>
      <c r="H149" s="96">
        <f t="shared" si="23"/>
        <v>0</v>
      </c>
      <c r="I149" s="95"/>
      <c r="J149" s="20"/>
      <c r="K149" s="96">
        <f t="shared" si="24"/>
        <v>0</v>
      </c>
      <c r="L149" s="95"/>
      <c r="M149" s="20"/>
      <c r="N149" s="96">
        <f t="shared" si="25"/>
        <v>0</v>
      </c>
      <c r="O149" s="95"/>
      <c r="P149" s="20"/>
      <c r="Q149" s="96">
        <f t="shared" si="26"/>
        <v>0</v>
      </c>
      <c r="R149" s="95"/>
      <c r="S149" s="20"/>
      <c r="T149" s="96">
        <f t="shared" si="27"/>
        <v>0</v>
      </c>
      <c r="U149" s="221">
        <f t="shared" si="34"/>
        <v>0</v>
      </c>
      <c r="W149" s="133" t="s">
        <v>47</v>
      </c>
      <c r="X149" s="114">
        <f t="shared" si="28"/>
        <v>0</v>
      </c>
      <c r="Y149" s="115">
        <f t="shared" si="29"/>
        <v>0</v>
      </c>
      <c r="Z149" s="115">
        <f t="shared" si="30"/>
        <v>0</v>
      </c>
      <c r="AA149" s="115">
        <f t="shared" si="31"/>
        <v>0</v>
      </c>
      <c r="AB149" s="115">
        <f t="shared" si="32"/>
        <v>0</v>
      </c>
      <c r="AC149" s="121">
        <f t="shared" si="33"/>
        <v>0</v>
      </c>
    </row>
    <row r="150" spans="1:29" ht="15.75">
      <c r="A150" s="255"/>
      <c r="B150" s="133" t="s">
        <v>48</v>
      </c>
      <c r="C150" s="95"/>
      <c r="D150" s="20"/>
      <c r="E150" s="96">
        <f t="shared" si="22"/>
        <v>0</v>
      </c>
      <c r="F150" s="95"/>
      <c r="G150" s="20"/>
      <c r="H150" s="96">
        <f t="shared" si="23"/>
        <v>0</v>
      </c>
      <c r="I150" s="95"/>
      <c r="J150" s="20"/>
      <c r="K150" s="96">
        <f t="shared" si="24"/>
        <v>0</v>
      </c>
      <c r="L150" s="95"/>
      <c r="M150" s="20"/>
      <c r="N150" s="96">
        <f t="shared" si="25"/>
        <v>0</v>
      </c>
      <c r="O150" s="95"/>
      <c r="P150" s="20"/>
      <c r="Q150" s="96">
        <f t="shared" si="26"/>
        <v>0</v>
      </c>
      <c r="R150" s="95"/>
      <c r="S150" s="20"/>
      <c r="T150" s="96">
        <f t="shared" si="27"/>
        <v>0</v>
      </c>
      <c r="U150" s="221">
        <f t="shared" si="34"/>
        <v>0</v>
      </c>
      <c r="W150" s="133" t="s">
        <v>48</v>
      </c>
      <c r="X150" s="114">
        <f t="shared" si="28"/>
        <v>0</v>
      </c>
      <c r="Y150" s="115">
        <f t="shared" si="29"/>
        <v>0</v>
      </c>
      <c r="Z150" s="115">
        <f t="shared" si="30"/>
        <v>0</v>
      </c>
      <c r="AA150" s="115">
        <f t="shared" si="31"/>
        <v>0</v>
      </c>
      <c r="AB150" s="115">
        <f t="shared" si="32"/>
        <v>0</v>
      </c>
      <c r="AC150" s="121">
        <f t="shared" si="33"/>
        <v>0</v>
      </c>
    </row>
    <row r="151" spans="1:29" ht="15.75">
      <c r="A151" s="255"/>
      <c r="B151" s="133" t="s">
        <v>49</v>
      </c>
      <c r="C151" s="95"/>
      <c r="D151" s="20"/>
      <c r="E151" s="96">
        <f t="shared" si="22"/>
        <v>0</v>
      </c>
      <c r="F151" s="95"/>
      <c r="G151" s="20"/>
      <c r="H151" s="96">
        <f t="shared" si="23"/>
        <v>0</v>
      </c>
      <c r="I151" s="95"/>
      <c r="J151" s="20"/>
      <c r="K151" s="96">
        <f t="shared" si="24"/>
        <v>0</v>
      </c>
      <c r="L151" s="95"/>
      <c r="M151" s="20"/>
      <c r="N151" s="96">
        <f t="shared" si="25"/>
        <v>0</v>
      </c>
      <c r="O151" s="95"/>
      <c r="P151" s="20"/>
      <c r="Q151" s="96">
        <f t="shared" si="26"/>
        <v>0</v>
      </c>
      <c r="R151" s="95"/>
      <c r="S151" s="20"/>
      <c r="T151" s="96">
        <f t="shared" si="27"/>
        <v>0</v>
      </c>
      <c r="U151" s="221">
        <f t="shared" si="34"/>
        <v>0</v>
      </c>
      <c r="W151" s="133" t="s">
        <v>49</v>
      </c>
      <c r="X151" s="114">
        <f t="shared" si="28"/>
        <v>0</v>
      </c>
      <c r="Y151" s="115">
        <f t="shared" si="29"/>
        <v>0</v>
      </c>
      <c r="Z151" s="115">
        <f t="shared" si="30"/>
        <v>0</v>
      </c>
      <c r="AA151" s="115">
        <f t="shared" si="31"/>
        <v>0</v>
      </c>
      <c r="AB151" s="115">
        <f t="shared" si="32"/>
        <v>0</v>
      </c>
      <c r="AC151" s="121">
        <f t="shared" si="33"/>
        <v>0</v>
      </c>
    </row>
    <row r="152" spans="1:29" ht="15.75">
      <c r="A152" s="256"/>
      <c r="B152" s="133" t="s">
        <v>50</v>
      </c>
      <c r="C152" s="95"/>
      <c r="D152" s="20"/>
      <c r="E152" s="96">
        <f t="shared" si="22"/>
        <v>0</v>
      </c>
      <c r="F152" s="95"/>
      <c r="G152" s="20"/>
      <c r="H152" s="96">
        <f t="shared" si="23"/>
        <v>0</v>
      </c>
      <c r="I152" s="95"/>
      <c r="J152" s="20"/>
      <c r="K152" s="96">
        <f t="shared" si="24"/>
        <v>0</v>
      </c>
      <c r="L152" s="95"/>
      <c r="M152" s="20"/>
      <c r="N152" s="96">
        <f t="shared" si="25"/>
        <v>0</v>
      </c>
      <c r="O152" s="95"/>
      <c r="P152" s="20"/>
      <c r="Q152" s="96">
        <f t="shared" si="26"/>
        <v>0</v>
      </c>
      <c r="R152" s="95"/>
      <c r="S152" s="20"/>
      <c r="T152" s="96">
        <f t="shared" si="27"/>
        <v>0</v>
      </c>
      <c r="U152" s="221">
        <f t="shared" si="34"/>
        <v>0</v>
      </c>
      <c r="W152" s="134" t="s">
        <v>50</v>
      </c>
      <c r="X152" s="118">
        <f t="shared" si="28"/>
        <v>0</v>
      </c>
      <c r="Y152" s="119">
        <f t="shared" si="29"/>
        <v>0</v>
      </c>
      <c r="Z152" s="119">
        <f t="shared" si="30"/>
        <v>0</v>
      </c>
      <c r="AA152" s="119">
        <f t="shared" si="31"/>
        <v>0</v>
      </c>
      <c r="AB152" s="119">
        <f t="shared" si="32"/>
        <v>0</v>
      </c>
      <c r="AC152" s="124">
        <f t="shared" si="33"/>
        <v>0</v>
      </c>
    </row>
    <row r="153" spans="1:29" ht="15.75" customHeight="1">
      <c r="A153" s="254">
        <v>42783</v>
      </c>
      <c r="B153" s="132" t="s">
        <v>42</v>
      </c>
      <c r="C153" s="92"/>
      <c r="D153" s="93"/>
      <c r="E153" s="94">
        <f t="shared" si="22"/>
        <v>0</v>
      </c>
      <c r="F153" s="92"/>
      <c r="G153" s="93"/>
      <c r="H153" s="94">
        <f t="shared" si="23"/>
        <v>0</v>
      </c>
      <c r="I153" s="92"/>
      <c r="J153" s="93"/>
      <c r="K153" s="94">
        <f t="shared" si="24"/>
        <v>0</v>
      </c>
      <c r="L153" s="92"/>
      <c r="M153" s="93"/>
      <c r="N153" s="94">
        <f t="shared" si="25"/>
        <v>0</v>
      </c>
      <c r="O153" s="92"/>
      <c r="P153" s="93"/>
      <c r="Q153" s="94">
        <f t="shared" si="26"/>
        <v>0</v>
      </c>
      <c r="R153" s="92"/>
      <c r="S153" s="93"/>
      <c r="T153" s="94">
        <f t="shared" si="27"/>
        <v>0</v>
      </c>
      <c r="U153" s="220">
        <f t="shared" si="34"/>
        <v>0</v>
      </c>
      <c r="W153" s="132" t="s">
        <v>42</v>
      </c>
      <c r="X153" s="110">
        <f t="shared" si="28"/>
        <v>0</v>
      </c>
      <c r="Y153" s="111">
        <f t="shared" si="29"/>
        <v>0</v>
      </c>
      <c r="Z153" s="111">
        <f t="shared" si="30"/>
        <v>0</v>
      </c>
      <c r="AA153" s="111">
        <f t="shared" si="31"/>
        <v>0</v>
      </c>
      <c r="AB153" s="111">
        <f t="shared" si="32"/>
        <v>0</v>
      </c>
      <c r="AC153" s="123">
        <f t="shared" si="33"/>
        <v>0</v>
      </c>
    </row>
    <row r="154" spans="1:29" ht="15.75">
      <c r="A154" s="255"/>
      <c r="B154" s="133" t="s">
        <v>43</v>
      </c>
      <c r="C154" s="95"/>
      <c r="D154" s="20"/>
      <c r="E154" s="96">
        <f t="shared" si="22"/>
        <v>0</v>
      </c>
      <c r="F154" s="95"/>
      <c r="G154" s="20"/>
      <c r="H154" s="96">
        <f t="shared" si="23"/>
        <v>0</v>
      </c>
      <c r="I154" s="95"/>
      <c r="J154" s="20"/>
      <c r="K154" s="96">
        <f t="shared" si="24"/>
        <v>0</v>
      </c>
      <c r="L154" s="95"/>
      <c r="M154" s="20"/>
      <c r="N154" s="96">
        <f t="shared" si="25"/>
        <v>0</v>
      </c>
      <c r="O154" s="95"/>
      <c r="P154" s="20"/>
      <c r="Q154" s="96">
        <f t="shared" si="26"/>
        <v>0</v>
      </c>
      <c r="R154" s="95"/>
      <c r="S154" s="20"/>
      <c r="T154" s="96">
        <f t="shared" si="27"/>
        <v>0</v>
      </c>
      <c r="U154" s="221">
        <f t="shared" si="34"/>
        <v>0</v>
      </c>
      <c r="W154" s="133" t="s">
        <v>43</v>
      </c>
      <c r="X154" s="114">
        <f t="shared" si="28"/>
        <v>0</v>
      </c>
      <c r="Y154" s="115">
        <f t="shared" si="29"/>
        <v>0</v>
      </c>
      <c r="Z154" s="115">
        <f t="shared" si="30"/>
        <v>0</v>
      </c>
      <c r="AA154" s="115">
        <f t="shared" si="31"/>
        <v>0</v>
      </c>
      <c r="AB154" s="115">
        <f t="shared" si="32"/>
        <v>0</v>
      </c>
      <c r="AC154" s="121">
        <f t="shared" si="33"/>
        <v>0</v>
      </c>
    </row>
    <row r="155" spans="1:29" ht="15.75">
      <c r="A155" s="255"/>
      <c r="B155" s="104" t="s">
        <v>44</v>
      </c>
      <c r="C155" s="95"/>
      <c r="D155" s="20"/>
      <c r="E155" s="96">
        <f t="shared" si="22"/>
        <v>0</v>
      </c>
      <c r="F155" s="95"/>
      <c r="G155" s="20"/>
      <c r="H155" s="96">
        <f t="shared" si="23"/>
        <v>0</v>
      </c>
      <c r="I155" s="95"/>
      <c r="J155" s="20"/>
      <c r="K155" s="96">
        <f t="shared" si="24"/>
        <v>0</v>
      </c>
      <c r="L155" s="95"/>
      <c r="M155" s="20"/>
      <c r="N155" s="96">
        <f t="shared" si="25"/>
        <v>0</v>
      </c>
      <c r="O155" s="95"/>
      <c r="P155" s="20"/>
      <c r="Q155" s="96">
        <f t="shared" si="26"/>
        <v>0</v>
      </c>
      <c r="R155" s="95"/>
      <c r="S155" s="20"/>
      <c r="T155" s="96">
        <f t="shared" si="27"/>
        <v>0</v>
      </c>
      <c r="U155" s="221">
        <f t="shared" si="34"/>
        <v>0</v>
      </c>
      <c r="W155" s="104" t="s">
        <v>44</v>
      </c>
      <c r="X155" s="114">
        <f t="shared" si="28"/>
        <v>0</v>
      </c>
      <c r="Y155" s="115">
        <f t="shared" si="29"/>
        <v>0</v>
      </c>
      <c r="Z155" s="115">
        <f t="shared" si="30"/>
        <v>0</v>
      </c>
      <c r="AA155" s="115">
        <f t="shared" si="31"/>
        <v>0</v>
      </c>
      <c r="AB155" s="115">
        <f t="shared" si="32"/>
        <v>0</v>
      </c>
      <c r="AC155" s="121">
        <f t="shared" si="33"/>
        <v>0</v>
      </c>
    </row>
    <row r="156" spans="1:29" ht="15.75">
      <c r="A156" s="255"/>
      <c r="B156" s="133" t="s">
        <v>45</v>
      </c>
      <c r="C156" s="95"/>
      <c r="D156" s="20"/>
      <c r="E156" s="96">
        <f t="shared" si="22"/>
        <v>0</v>
      </c>
      <c r="F156" s="95"/>
      <c r="G156" s="20"/>
      <c r="H156" s="96">
        <f t="shared" si="23"/>
        <v>0</v>
      </c>
      <c r="I156" s="95"/>
      <c r="J156" s="20"/>
      <c r="K156" s="96">
        <f t="shared" si="24"/>
        <v>0</v>
      </c>
      <c r="L156" s="95"/>
      <c r="M156" s="20"/>
      <c r="N156" s="96">
        <f t="shared" si="25"/>
        <v>0</v>
      </c>
      <c r="O156" s="95"/>
      <c r="P156" s="20"/>
      <c r="Q156" s="96">
        <f t="shared" si="26"/>
        <v>0</v>
      </c>
      <c r="R156" s="95"/>
      <c r="S156" s="20"/>
      <c r="T156" s="96">
        <f t="shared" si="27"/>
        <v>0</v>
      </c>
      <c r="U156" s="221">
        <f t="shared" si="34"/>
        <v>0</v>
      </c>
      <c r="W156" s="133" t="s">
        <v>45</v>
      </c>
      <c r="X156" s="114">
        <f t="shared" si="28"/>
        <v>0</v>
      </c>
      <c r="Y156" s="115">
        <f t="shared" si="29"/>
        <v>0</v>
      </c>
      <c r="Z156" s="115">
        <f t="shared" si="30"/>
        <v>0</v>
      </c>
      <c r="AA156" s="115">
        <f t="shared" si="31"/>
        <v>0</v>
      </c>
      <c r="AB156" s="115">
        <f t="shared" si="32"/>
        <v>0</v>
      </c>
      <c r="AC156" s="121">
        <f t="shared" si="33"/>
        <v>0</v>
      </c>
    </row>
    <row r="157" spans="1:29" ht="15.75">
      <c r="A157" s="255"/>
      <c r="B157" s="133" t="s">
        <v>46</v>
      </c>
      <c r="C157" s="95"/>
      <c r="D157" s="20"/>
      <c r="E157" s="96">
        <f t="shared" si="22"/>
        <v>0</v>
      </c>
      <c r="F157" s="95"/>
      <c r="G157" s="20"/>
      <c r="H157" s="96">
        <f t="shared" si="23"/>
        <v>0</v>
      </c>
      <c r="I157" s="95"/>
      <c r="J157" s="20"/>
      <c r="K157" s="96">
        <f t="shared" si="24"/>
        <v>0</v>
      </c>
      <c r="L157" s="95"/>
      <c r="M157" s="20"/>
      <c r="N157" s="96">
        <f t="shared" si="25"/>
        <v>0</v>
      </c>
      <c r="O157" s="95"/>
      <c r="P157" s="20"/>
      <c r="Q157" s="96">
        <f t="shared" si="26"/>
        <v>0</v>
      </c>
      <c r="R157" s="95"/>
      <c r="S157" s="20"/>
      <c r="T157" s="96">
        <f t="shared" si="27"/>
        <v>0</v>
      </c>
      <c r="U157" s="221">
        <f t="shared" si="34"/>
        <v>0</v>
      </c>
      <c r="W157" s="133" t="s">
        <v>46</v>
      </c>
      <c r="X157" s="114">
        <f t="shared" si="28"/>
        <v>0</v>
      </c>
      <c r="Y157" s="115">
        <f t="shared" si="29"/>
        <v>0</v>
      </c>
      <c r="Z157" s="115">
        <f t="shared" si="30"/>
        <v>0</v>
      </c>
      <c r="AA157" s="115">
        <f t="shared" si="31"/>
        <v>0</v>
      </c>
      <c r="AB157" s="115">
        <f t="shared" si="32"/>
        <v>0</v>
      </c>
      <c r="AC157" s="121">
        <f t="shared" si="33"/>
        <v>0</v>
      </c>
    </row>
    <row r="158" spans="1:29" ht="15.75">
      <c r="A158" s="255"/>
      <c r="B158" s="133" t="s">
        <v>47</v>
      </c>
      <c r="C158" s="95"/>
      <c r="D158" s="20"/>
      <c r="E158" s="96">
        <f t="shared" si="22"/>
        <v>0</v>
      </c>
      <c r="F158" s="95"/>
      <c r="G158" s="20"/>
      <c r="H158" s="96">
        <f t="shared" si="23"/>
        <v>0</v>
      </c>
      <c r="I158" s="95"/>
      <c r="J158" s="20"/>
      <c r="K158" s="96">
        <f t="shared" si="24"/>
        <v>0</v>
      </c>
      <c r="L158" s="95"/>
      <c r="M158" s="20"/>
      <c r="N158" s="96">
        <f t="shared" si="25"/>
        <v>0</v>
      </c>
      <c r="O158" s="95"/>
      <c r="P158" s="20"/>
      <c r="Q158" s="96">
        <f t="shared" si="26"/>
        <v>0</v>
      </c>
      <c r="R158" s="95"/>
      <c r="S158" s="20"/>
      <c r="T158" s="96">
        <f t="shared" si="27"/>
        <v>0</v>
      </c>
      <c r="U158" s="221">
        <f t="shared" si="34"/>
        <v>0</v>
      </c>
      <c r="W158" s="133" t="s">
        <v>47</v>
      </c>
      <c r="X158" s="114">
        <f t="shared" si="28"/>
        <v>0</v>
      </c>
      <c r="Y158" s="115">
        <f t="shared" si="29"/>
        <v>0</v>
      </c>
      <c r="Z158" s="115">
        <f t="shared" si="30"/>
        <v>0</v>
      </c>
      <c r="AA158" s="115">
        <f t="shared" si="31"/>
        <v>0</v>
      </c>
      <c r="AB158" s="115">
        <f t="shared" si="32"/>
        <v>0</v>
      </c>
      <c r="AC158" s="121">
        <f t="shared" si="33"/>
        <v>0</v>
      </c>
    </row>
    <row r="159" spans="1:29" ht="15.75">
      <c r="A159" s="255"/>
      <c r="B159" s="133" t="s">
        <v>48</v>
      </c>
      <c r="C159" s="95"/>
      <c r="D159" s="20"/>
      <c r="E159" s="96">
        <f t="shared" si="22"/>
        <v>0</v>
      </c>
      <c r="F159" s="95"/>
      <c r="G159" s="20"/>
      <c r="H159" s="96">
        <f t="shared" si="23"/>
        <v>0</v>
      </c>
      <c r="I159" s="95"/>
      <c r="J159" s="20"/>
      <c r="K159" s="96">
        <f t="shared" si="24"/>
        <v>0</v>
      </c>
      <c r="L159" s="95"/>
      <c r="M159" s="20"/>
      <c r="N159" s="96">
        <f t="shared" si="25"/>
        <v>0</v>
      </c>
      <c r="O159" s="95"/>
      <c r="P159" s="20"/>
      <c r="Q159" s="96">
        <f t="shared" si="26"/>
        <v>0</v>
      </c>
      <c r="R159" s="95"/>
      <c r="S159" s="20"/>
      <c r="T159" s="96">
        <f t="shared" si="27"/>
        <v>0</v>
      </c>
      <c r="U159" s="221">
        <f t="shared" si="34"/>
        <v>0</v>
      </c>
      <c r="W159" s="133" t="s">
        <v>48</v>
      </c>
      <c r="X159" s="114">
        <f t="shared" si="28"/>
        <v>0</v>
      </c>
      <c r="Y159" s="115">
        <f t="shared" si="29"/>
        <v>0</v>
      </c>
      <c r="Z159" s="115">
        <f t="shared" si="30"/>
        <v>0</v>
      </c>
      <c r="AA159" s="115">
        <f t="shared" si="31"/>
        <v>0</v>
      </c>
      <c r="AB159" s="115">
        <f t="shared" si="32"/>
        <v>0</v>
      </c>
      <c r="AC159" s="121">
        <f t="shared" si="33"/>
        <v>0</v>
      </c>
    </row>
    <row r="160" spans="1:29" ht="15.75">
      <c r="A160" s="255"/>
      <c r="B160" s="133" t="s">
        <v>49</v>
      </c>
      <c r="C160" s="95"/>
      <c r="D160" s="20"/>
      <c r="E160" s="96">
        <f t="shared" si="22"/>
        <v>0</v>
      </c>
      <c r="F160" s="95"/>
      <c r="G160" s="20"/>
      <c r="H160" s="96">
        <f t="shared" si="23"/>
        <v>0</v>
      </c>
      <c r="I160" s="95"/>
      <c r="J160" s="20"/>
      <c r="K160" s="96">
        <f t="shared" si="24"/>
        <v>0</v>
      </c>
      <c r="L160" s="95"/>
      <c r="M160" s="20"/>
      <c r="N160" s="96">
        <f t="shared" si="25"/>
        <v>0</v>
      </c>
      <c r="O160" s="95"/>
      <c r="P160" s="20"/>
      <c r="Q160" s="96">
        <f t="shared" si="26"/>
        <v>0</v>
      </c>
      <c r="R160" s="95"/>
      <c r="S160" s="20"/>
      <c r="T160" s="96">
        <f t="shared" si="27"/>
        <v>0</v>
      </c>
      <c r="U160" s="221">
        <f t="shared" si="34"/>
        <v>0</v>
      </c>
      <c r="W160" s="133" t="s">
        <v>49</v>
      </c>
      <c r="X160" s="114">
        <f t="shared" si="28"/>
        <v>0</v>
      </c>
      <c r="Y160" s="115">
        <f t="shared" si="29"/>
        <v>0</v>
      </c>
      <c r="Z160" s="115">
        <f t="shared" si="30"/>
        <v>0</v>
      </c>
      <c r="AA160" s="115">
        <f t="shared" si="31"/>
        <v>0</v>
      </c>
      <c r="AB160" s="115">
        <f t="shared" si="32"/>
        <v>0</v>
      </c>
      <c r="AC160" s="121">
        <f t="shared" si="33"/>
        <v>0</v>
      </c>
    </row>
    <row r="161" spans="1:29" ht="15.75">
      <c r="A161" s="256"/>
      <c r="B161" s="134" t="s">
        <v>50</v>
      </c>
      <c r="C161" s="97"/>
      <c r="D161" s="98"/>
      <c r="E161" s="99">
        <f t="shared" ref="E161:E215" si="35">C161-D161</f>
        <v>0</v>
      </c>
      <c r="F161" s="97"/>
      <c r="G161" s="98"/>
      <c r="H161" s="99">
        <f t="shared" ref="H161:H215" si="36">F161-G161</f>
        <v>0</v>
      </c>
      <c r="I161" s="97"/>
      <c r="J161" s="98"/>
      <c r="K161" s="99">
        <f t="shared" ref="K161:K215" si="37">I161-J161</f>
        <v>0</v>
      </c>
      <c r="L161" s="97"/>
      <c r="M161" s="98"/>
      <c r="N161" s="99">
        <f t="shared" ref="N161:N215" si="38">L161-M161</f>
        <v>0</v>
      </c>
      <c r="O161" s="97"/>
      <c r="P161" s="98"/>
      <c r="Q161" s="99">
        <f t="shared" ref="Q161:Q215" si="39">O161-P161</f>
        <v>0</v>
      </c>
      <c r="R161" s="97"/>
      <c r="S161" s="98"/>
      <c r="T161" s="99">
        <f t="shared" si="27"/>
        <v>0</v>
      </c>
      <c r="U161" s="222">
        <f t="shared" si="34"/>
        <v>0</v>
      </c>
      <c r="W161" s="134" t="s">
        <v>50</v>
      </c>
      <c r="X161" s="118">
        <f t="shared" si="28"/>
        <v>0</v>
      </c>
      <c r="Y161" s="119">
        <f t="shared" si="29"/>
        <v>0</v>
      </c>
      <c r="Z161" s="119">
        <f t="shared" si="30"/>
        <v>0</v>
      </c>
      <c r="AA161" s="119">
        <f t="shared" si="31"/>
        <v>0</v>
      </c>
      <c r="AB161" s="119">
        <f t="shared" si="32"/>
        <v>0</v>
      </c>
      <c r="AC161" s="124">
        <f t="shared" si="33"/>
        <v>0</v>
      </c>
    </row>
    <row r="162" spans="1:29" ht="15.75" customHeight="1">
      <c r="A162" s="254">
        <v>42784</v>
      </c>
      <c r="B162" s="133" t="s">
        <v>42</v>
      </c>
      <c r="C162" s="95"/>
      <c r="D162" s="20"/>
      <c r="E162" s="96">
        <f t="shared" si="35"/>
        <v>0</v>
      </c>
      <c r="F162" s="95"/>
      <c r="G162" s="20"/>
      <c r="H162" s="96">
        <f t="shared" si="36"/>
        <v>0</v>
      </c>
      <c r="I162" s="95"/>
      <c r="J162" s="20"/>
      <c r="K162" s="96">
        <f t="shared" si="37"/>
        <v>0</v>
      </c>
      <c r="L162" s="95"/>
      <c r="M162" s="20"/>
      <c r="N162" s="96">
        <f t="shared" si="38"/>
        <v>0</v>
      </c>
      <c r="O162" s="95"/>
      <c r="P162" s="20"/>
      <c r="Q162" s="96">
        <f t="shared" si="39"/>
        <v>0</v>
      </c>
      <c r="R162" s="95"/>
      <c r="S162" s="20"/>
      <c r="T162" s="96">
        <f t="shared" si="27"/>
        <v>0</v>
      </c>
      <c r="U162" s="221">
        <f t="shared" si="34"/>
        <v>0</v>
      </c>
      <c r="W162" s="132" t="s">
        <v>42</v>
      </c>
      <c r="X162" s="110">
        <f t="shared" si="28"/>
        <v>0</v>
      </c>
      <c r="Y162" s="111">
        <f t="shared" si="29"/>
        <v>0</v>
      </c>
      <c r="Z162" s="111">
        <f t="shared" si="30"/>
        <v>0</v>
      </c>
      <c r="AA162" s="111">
        <f t="shared" si="31"/>
        <v>0</v>
      </c>
      <c r="AB162" s="111">
        <f t="shared" si="32"/>
        <v>0</v>
      </c>
      <c r="AC162" s="123">
        <f t="shared" si="33"/>
        <v>0</v>
      </c>
    </row>
    <row r="163" spans="1:29" ht="15.75">
      <c r="A163" s="255"/>
      <c r="B163" s="133" t="s">
        <v>43</v>
      </c>
      <c r="C163" s="95"/>
      <c r="D163" s="20"/>
      <c r="E163" s="96">
        <f t="shared" si="35"/>
        <v>0</v>
      </c>
      <c r="F163" s="95"/>
      <c r="G163" s="20"/>
      <c r="H163" s="96">
        <f t="shared" si="36"/>
        <v>0</v>
      </c>
      <c r="I163" s="95"/>
      <c r="J163" s="20"/>
      <c r="K163" s="96">
        <f t="shared" si="37"/>
        <v>0</v>
      </c>
      <c r="L163" s="95"/>
      <c r="M163" s="20"/>
      <c r="N163" s="96">
        <f t="shared" si="38"/>
        <v>0</v>
      </c>
      <c r="O163" s="95"/>
      <c r="P163" s="20"/>
      <c r="Q163" s="96">
        <f t="shared" si="39"/>
        <v>0</v>
      </c>
      <c r="R163" s="95"/>
      <c r="S163" s="20"/>
      <c r="T163" s="96">
        <f t="shared" si="27"/>
        <v>0</v>
      </c>
      <c r="U163" s="221">
        <f t="shared" si="34"/>
        <v>0</v>
      </c>
      <c r="W163" s="133" t="s">
        <v>43</v>
      </c>
      <c r="X163" s="114">
        <f t="shared" si="28"/>
        <v>0</v>
      </c>
      <c r="Y163" s="115">
        <f t="shared" si="29"/>
        <v>0</v>
      </c>
      <c r="Z163" s="115">
        <f t="shared" si="30"/>
        <v>0</v>
      </c>
      <c r="AA163" s="115">
        <f t="shared" si="31"/>
        <v>0</v>
      </c>
      <c r="AB163" s="115">
        <f t="shared" si="32"/>
        <v>0</v>
      </c>
      <c r="AC163" s="121">
        <f t="shared" si="33"/>
        <v>0</v>
      </c>
    </row>
    <row r="164" spans="1:29" ht="15.75">
      <c r="A164" s="255"/>
      <c r="B164" s="104" t="s">
        <v>44</v>
      </c>
      <c r="C164" s="95"/>
      <c r="D164" s="20"/>
      <c r="E164" s="96">
        <f t="shared" si="35"/>
        <v>0</v>
      </c>
      <c r="F164" s="95"/>
      <c r="G164" s="20"/>
      <c r="H164" s="96">
        <f t="shared" si="36"/>
        <v>0</v>
      </c>
      <c r="I164" s="95"/>
      <c r="J164" s="20"/>
      <c r="K164" s="96">
        <f t="shared" si="37"/>
        <v>0</v>
      </c>
      <c r="L164" s="95"/>
      <c r="M164" s="20"/>
      <c r="N164" s="96">
        <f t="shared" si="38"/>
        <v>0</v>
      </c>
      <c r="O164" s="95"/>
      <c r="P164" s="20"/>
      <c r="Q164" s="96">
        <f t="shared" si="39"/>
        <v>0</v>
      </c>
      <c r="R164" s="95"/>
      <c r="S164" s="20"/>
      <c r="T164" s="96">
        <f t="shared" si="27"/>
        <v>0</v>
      </c>
      <c r="U164" s="221">
        <f t="shared" si="34"/>
        <v>0</v>
      </c>
      <c r="W164" s="104" t="s">
        <v>44</v>
      </c>
      <c r="X164" s="114">
        <f t="shared" si="28"/>
        <v>0</v>
      </c>
      <c r="Y164" s="115">
        <f t="shared" si="29"/>
        <v>0</v>
      </c>
      <c r="Z164" s="115">
        <f t="shared" si="30"/>
        <v>0</v>
      </c>
      <c r="AA164" s="115">
        <f t="shared" si="31"/>
        <v>0</v>
      </c>
      <c r="AB164" s="115">
        <f t="shared" si="32"/>
        <v>0</v>
      </c>
      <c r="AC164" s="121">
        <f t="shared" si="33"/>
        <v>0</v>
      </c>
    </row>
    <row r="165" spans="1:29" ht="15.75">
      <c r="A165" s="255"/>
      <c r="B165" s="133" t="s">
        <v>45</v>
      </c>
      <c r="C165" s="95"/>
      <c r="D165" s="20"/>
      <c r="E165" s="96">
        <f t="shared" si="35"/>
        <v>0</v>
      </c>
      <c r="F165" s="95"/>
      <c r="G165" s="20"/>
      <c r="H165" s="96">
        <f t="shared" si="36"/>
        <v>0</v>
      </c>
      <c r="I165" s="95"/>
      <c r="J165" s="20"/>
      <c r="K165" s="96">
        <f t="shared" si="37"/>
        <v>0</v>
      </c>
      <c r="L165" s="95"/>
      <c r="M165" s="20"/>
      <c r="N165" s="96">
        <f t="shared" si="38"/>
        <v>0</v>
      </c>
      <c r="O165" s="95"/>
      <c r="P165" s="20"/>
      <c r="Q165" s="96">
        <f t="shared" si="39"/>
        <v>0</v>
      </c>
      <c r="R165" s="95"/>
      <c r="S165" s="20"/>
      <c r="T165" s="96">
        <f t="shared" si="27"/>
        <v>0</v>
      </c>
      <c r="U165" s="221">
        <f t="shared" si="34"/>
        <v>0</v>
      </c>
      <c r="W165" s="133" t="s">
        <v>45</v>
      </c>
      <c r="X165" s="114">
        <f t="shared" si="28"/>
        <v>0</v>
      </c>
      <c r="Y165" s="115">
        <f t="shared" si="29"/>
        <v>0</v>
      </c>
      <c r="Z165" s="115">
        <f t="shared" si="30"/>
        <v>0</v>
      </c>
      <c r="AA165" s="115">
        <f t="shared" si="31"/>
        <v>0</v>
      </c>
      <c r="AB165" s="115">
        <f t="shared" si="32"/>
        <v>0</v>
      </c>
      <c r="AC165" s="121">
        <f t="shared" si="33"/>
        <v>0</v>
      </c>
    </row>
    <row r="166" spans="1:29" ht="15.75">
      <c r="A166" s="255"/>
      <c r="B166" s="133" t="s">
        <v>46</v>
      </c>
      <c r="C166" s="95"/>
      <c r="D166" s="20"/>
      <c r="E166" s="96">
        <f t="shared" si="35"/>
        <v>0</v>
      </c>
      <c r="F166" s="95"/>
      <c r="G166" s="20"/>
      <c r="H166" s="96">
        <f t="shared" si="36"/>
        <v>0</v>
      </c>
      <c r="I166" s="95"/>
      <c r="J166" s="20"/>
      <c r="K166" s="96">
        <f t="shared" si="37"/>
        <v>0</v>
      </c>
      <c r="L166" s="95"/>
      <c r="M166" s="20"/>
      <c r="N166" s="96">
        <f t="shared" si="38"/>
        <v>0</v>
      </c>
      <c r="O166" s="95"/>
      <c r="P166" s="20"/>
      <c r="Q166" s="96">
        <f t="shared" si="39"/>
        <v>0</v>
      </c>
      <c r="R166" s="95"/>
      <c r="S166" s="20"/>
      <c r="T166" s="96">
        <f t="shared" si="27"/>
        <v>0</v>
      </c>
      <c r="U166" s="221">
        <f t="shared" si="34"/>
        <v>0</v>
      </c>
      <c r="W166" s="133" t="s">
        <v>46</v>
      </c>
      <c r="X166" s="114">
        <f t="shared" si="28"/>
        <v>0</v>
      </c>
      <c r="Y166" s="115">
        <f t="shared" si="29"/>
        <v>0</v>
      </c>
      <c r="Z166" s="115">
        <f t="shared" si="30"/>
        <v>0</v>
      </c>
      <c r="AA166" s="115">
        <f t="shared" si="31"/>
        <v>0</v>
      </c>
      <c r="AB166" s="115">
        <f t="shared" si="32"/>
        <v>0</v>
      </c>
      <c r="AC166" s="121">
        <f t="shared" si="33"/>
        <v>0</v>
      </c>
    </row>
    <row r="167" spans="1:29" ht="15.75">
      <c r="A167" s="255"/>
      <c r="B167" s="133" t="s">
        <v>47</v>
      </c>
      <c r="C167" s="95"/>
      <c r="D167" s="20"/>
      <c r="E167" s="96">
        <f t="shared" si="35"/>
        <v>0</v>
      </c>
      <c r="F167" s="95"/>
      <c r="G167" s="20"/>
      <c r="H167" s="96">
        <f t="shared" si="36"/>
        <v>0</v>
      </c>
      <c r="I167" s="95"/>
      <c r="J167" s="20"/>
      <c r="K167" s="96">
        <f t="shared" si="37"/>
        <v>0</v>
      </c>
      <c r="L167" s="95"/>
      <c r="M167" s="20"/>
      <c r="N167" s="96">
        <f t="shared" si="38"/>
        <v>0</v>
      </c>
      <c r="O167" s="95"/>
      <c r="P167" s="20"/>
      <c r="Q167" s="96">
        <f t="shared" si="39"/>
        <v>0</v>
      </c>
      <c r="R167" s="95"/>
      <c r="S167" s="20"/>
      <c r="T167" s="96">
        <f t="shared" si="27"/>
        <v>0</v>
      </c>
      <c r="U167" s="221">
        <f t="shared" si="34"/>
        <v>0</v>
      </c>
      <c r="W167" s="133" t="s">
        <v>47</v>
      </c>
      <c r="X167" s="114">
        <f t="shared" si="28"/>
        <v>0</v>
      </c>
      <c r="Y167" s="115">
        <f t="shared" si="29"/>
        <v>0</v>
      </c>
      <c r="Z167" s="115">
        <f t="shared" si="30"/>
        <v>0</v>
      </c>
      <c r="AA167" s="115">
        <f t="shared" si="31"/>
        <v>0</v>
      </c>
      <c r="AB167" s="115">
        <f t="shared" si="32"/>
        <v>0</v>
      </c>
      <c r="AC167" s="121">
        <f t="shared" si="33"/>
        <v>0</v>
      </c>
    </row>
    <row r="168" spans="1:29" ht="15.75">
      <c r="A168" s="255"/>
      <c r="B168" s="133" t="s">
        <v>48</v>
      </c>
      <c r="C168" s="95"/>
      <c r="D168" s="20"/>
      <c r="E168" s="96">
        <f t="shared" si="35"/>
        <v>0</v>
      </c>
      <c r="F168" s="95"/>
      <c r="G168" s="20"/>
      <c r="H168" s="96">
        <f t="shared" si="36"/>
        <v>0</v>
      </c>
      <c r="I168" s="95"/>
      <c r="J168" s="20"/>
      <c r="K168" s="96">
        <f t="shared" si="37"/>
        <v>0</v>
      </c>
      <c r="L168" s="95"/>
      <c r="M168" s="20"/>
      <c r="N168" s="96">
        <f t="shared" si="38"/>
        <v>0</v>
      </c>
      <c r="O168" s="95"/>
      <c r="P168" s="20"/>
      <c r="Q168" s="96">
        <f t="shared" si="39"/>
        <v>0</v>
      </c>
      <c r="R168" s="95"/>
      <c r="S168" s="20"/>
      <c r="T168" s="96">
        <f t="shared" si="27"/>
        <v>0</v>
      </c>
      <c r="U168" s="221">
        <f t="shared" si="34"/>
        <v>0</v>
      </c>
      <c r="W168" s="133" t="s">
        <v>48</v>
      </c>
      <c r="X168" s="114">
        <f t="shared" si="28"/>
        <v>0</v>
      </c>
      <c r="Y168" s="115">
        <f t="shared" si="29"/>
        <v>0</v>
      </c>
      <c r="Z168" s="115">
        <f t="shared" si="30"/>
        <v>0</v>
      </c>
      <c r="AA168" s="115">
        <f t="shared" si="31"/>
        <v>0</v>
      </c>
      <c r="AB168" s="115">
        <f t="shared" si="32"/>
        <v>0</v>
      </c>
      <c r="AC168" s="121">
        <f t="shared" si="33"/>
        <v>0</v>
      </c>
    </row>
    <row r="169" spans="1:29" ht="15.75">
      <c r="A169" s="255"/>
      <c r="B169" s="133" t="s">
        <v>49</v>
      </c>
      <c r="C169" s="95"/>
      <c r="D169" s="20"/>
      <c r="E169" s="96">
        <f t="shared" si="35"/>
        <v>0</v>
      </c>
      <c r="F169" s="95"/>
      <c r="G169" s="20"/>
      <c r="H169" s="96">
        <f t="shared" si="36"/>
        <v>0</v>
      </c>
      <c r="I169" s="95"/>
      <c r="J169" s="20"/>
      <c r="K169" s="96">
        <f t="shared" si="37"/>
        <v>0</v>
      </c>
      <c r="L169" s="95"/>
      <c r="M169" s="20"/>
      <c r="N169" s="96">
        <f t="shared" si="38"/>
        <v>0</v>
      </c>
      <c r="O169" s="95"/>
      <c r="P169" s="20"/>
      <c r="Q169" s="96">
        <f t="shared" si="39"/>
        <v>0</v>
      </c>
      <c r="R169" s="95"/>
      <c r="S169" s="20"/>
      <c r="T169" s="96">
        <f t="shared" si="27"/>
        <v>0</v>
      </c>
      <c r="U169" s="221">
        <f t="shared" si="34"/>
        <v>0</v>
      </c>
      <c r="W169" s="133" t="s">
        <v>49</v>
      </c>
      <c r="X169" s="114">
        <f t="shared" si="28"/>
        <v>0</v>
      </c>
      <c r="Y169" s="115">
        <f t="shared" si="29"/>
        <v>0</v>
      </c>
      <c r="Z169" s="115">
        <f t="shared" si="30"/>
        <v>0</v>
      </c>
      <c r="AA169" s="115">
        <f t="shared" si="31"/>
        <v>0</v>
      </c>
      <c r="AB169" s="115">
        <f t="shared" si="32"/>
        <v>0</v>
      </c>
      <c r="AC169" s="121">
        <f t="shared" si="33"/>
        <v>0</v>
      </c>
    </row>
    <row r="170" spans="1:29" ht="15.75">
      <c r="A170" s="256"/>
      <c r="B170" s="133" t="s">
        <v>50</v>
      </c>
      <c r="C170" s="95"/>
      <c r="D170" s="20"/>
      <c r="E170" s="96">
        <f t="shared" si="35"/>
        <v>0</v>
      </c>
      <c r="F170" s="95"/>
      <c r="G170" s="20"/>
      <c r="H170" s="96">
        <f t="shared" si="36"/>
        <v>0</v>
      </c>
      <c r="I170" s="95"/>
      <c r="J170" s="20"/>
      <c r="K170" s="96">
        <f t="shared" si="37"/>
        <v>0</v>
      </c>
      <c r="L170" s="95"/>
      <c r="M170" s="20"/>
      <c r="N170" s="96">
        <f t="shared" si="38"/>
        <v>0</v>
      </c>
      <c r="O170" s="95"/>
      <c r="P170" s="20"/>
      <c r="Q170" s="96">
        <f t="shared" si="39"/>
        <v>0</v>
      </c>
      <c r="R170" s="95"/>
      <c r="S170" s="20"/>
      <c r="T170" s="96">
        <f t="shared" si="27"/>
        <v>0</v>
      </c>
      <c r="U170" s="221">
        <f t="shared" si="34"/>
        <v>0</v>
      </c>
      <c r="W170" s="134" t="s">
        <v>50</v>
      </c>
      <c r="X170" s="118">
        <f t="shared" si="28"/>
        <v>0</v>
      </c>
      <c r="Y170" s="119">
        <f t="shared" si="29"/>
        <v>0</v>
      </c>
      <c r="Z170" s="119">
        <f t="shared" si="30"/>
        <v>0</v>
      </c>
      <c r="AA170" s="119">
        <f t="shared" si="31"/>
        <v>0</v>
      </c>
      <c r="AB170" s="119">
        <f t="shared" si="32"/>
        <v>0</v>
      </c>
      <c r="AC170" s="124">
        <f t="shared" si="33"/>
        <v>0</v>
      </c>
    </row>
    <row r="171" spans="1:29" ht="15.75" customHeight="1">
      <c r="A171" s="254">
        <v>42785</v>
      </c>
      <c r="B171" s="132" t="s">
        <v>42</v>
      </c>
      <c r="C171" s="92"/>
      <c r="D171" s="93"/>
      <c r="E171" s="94">
        <f t="shared" si="35"/>
        <v>0</v>
      </c>
      <c r="F171" s="92"/>
      <c r="G171" s="148"/>
      <c r="H171" s="94">
        <f t="shared" si="36"/>
        <v>0</v>
      </c>
      <c r="I171" s="92"/>
      <c r="J171" s="93"/>
      <c r="K171" s="94">
        <f t="shared" si="37"/>
        <v>0</v>
      </c>
      <c r="L171" s="92"/>
      <c r="M171" s="93"/>
      <c r="N171" s="94">
        <f t="shared" si="38"/>
        <v>0</v>
      </c>
      <c r="O171" s="92"/>
      <c r="P171" s="93"/>
      <c r="Q171" s="94">
        <f t="shared" si="39"/>
        <v>0</v>
      </c>
      <c r="R171" s="92"/>
      <c r="S171" s="93"/>
      <c r="T171" s="94">
        <f t="shared" si="27"/>
        <v>0</v>
      </c>
      <c r="U171" s="220">
        <f t="shared" si="34"/>
        <v>0</v>
      </c>
      <c r="W171" s="132" t="s">
        <v>42</v>
      </c>
      <c r="X171" s="110">
        <f t="shared" si="28"/>
        <v>0</v>
      </c>
      <c r="Y171" s="111">
        <f t="shared" si="29"/>
        <v>0</v>
      </c>
      <c r="Z171" s="111">
        <f t="shared" si="30"/>
        <v>0</v>
      </c>
      <c r="AA171" s="111">
        <f t="shared" si="31"/>
        <v>0</v>
      </c>
      <c r="AB171" s="111">
        <f t="shared" si="32"/>
        <v>0</v>
      </c>
      <c r="AC171" s="123">
        <f t="shared" si="33"/>
        <v>0</v>
      </c>
    </row>
    <row r="172" spans="1:29" ht="15.75">
      <c r="A172" s="255"/>
      <c r="B172" s="133" t="s">
        <v>43</v>
      </c>
      <c r="C172" s="95"/>
      <c r="D172" s="20"/>
      <c r="E172" s="96">
        <f t="shared" si="35"/>
        <v>0</v>
      </c>
      <c r="F172" s="95"/>
      <c r="G172" s="20"/>
      <c r="H172" s="96">
        <f t="shared" si="36"/>
        <v>0</v>
      </c>
      <c r="I172" s="95"/>
      <c r="J172" s="20"/>
      <c r="K172" s="96">
        <f t="shared" si="37"/>
        <v>0</v>
      </c>
      <c r="L172" s="95"/>
      <c r="M172" s="20"/>
      <c r="N172" s="96">
        <f t="shared" si="38"/>
        <v>0</v>
      </c>
      <c r="O172" s="95"/>
      <c r="P172" s="20"/>
      <c r="Q172" s="96">
        <f t="shared" si="39"/>
        <v>0</v>
      </c>
      <c r="R172" s="95"/>
      <c r="S172" s="20"/>
      <c r="T172" s="96">
        <f t="shared" si="27"/>
        <v>0</v>
      </c>
      <c r="U172" s="221">
        <f t="shared" si="34"/>
        <v>0</v>
      </c>
      <c r="W172" s="133" t="s">
        <v>43</v>
      </c>
      <c r="X172" s="114">
        <f t="shared" si="28"/>
        <v>0</v>
      </c>
      <c r="Y172" s="115">
        <f t="shared" si="29"/>
        <v>0</v>
      </c>
      <c r="Z172" s="115">
        <f t="shared" si="30"/>
        <v>0</v>
      </c>
      <c r="AA172" s="115">
        <f t="shared" si="31"/>
        <v>0</v>
      </c>
      <c r="AB172" s="115">
        <f t="shared" si="32"/>
        <v>0</v>
      </c>
      <c r="AC172" s="121">
        <f t="shared" si="33"/>
        <v>0</v>
      </c>
    </row>
    <row r="173" spans="1:29" ht="15.75">
      <c r="A173" s="255"/>
      <c r="B173" s="104" t="s">
        <v>44</v>
      </c>
      <c r="C173" s="95"/>
      <c r="D173" s="20"/>
      <c r="E173" s="96">
        <f t="shared" si="35"/>
        <v>0</v>
      </c>
      <c r="F173" s="95"/>
      <c r="G173" s="20"/>
      <c r="H173" s="96">
        <f t="shared" si="36"/>
        <v>0</v>
      </c>
      <c r="I173" s="95"/>
      <c r="J173" s="20"/>
      <c r="K173" s="96">
        <f t="shared" si="37"/>
        <v>0</v>
      </c>
      <c r="L173" s="95"/>
      <c r="M173" s="20"/>
      <c r="N173" s="96">
        <f t="shared" si="38"/>
        <v>0</v>
      </c>
      <c r="O173" s="95"/>
      <c r="P173" s="20"/>
      <c r="Q173" s="96">
        <f t="shared" si="39"/>
        <v>0</v>
      </c>
      <c r="R173" s="95"/>
      <c r="S173" s="20"/>
      <c r="T173" s="96">
        <f t="shared" si="27"/>
        <v>0</v>
      </c>
      <c r="U173" s="221">
        <f t="shared" si="34"/>
        <v>0</v>
      </c>
      <c r="W173" s="104" t="s">
        <v>44</v>
      </c>
      <c r="X173" s="114">
        <f t="shared" si="28"/>
        <v>0</v>
      </c>
      <c r="Y173" s="115">
        <f t="shared" si="29"/>
        <v>0</v>
      </c>
      <c r="Z173" s="115">
        <f t="shared" si="30"/>
        <v>0</v>
      </c>
      <c r="AA173" s="115">
        <f t="shared" si="31"/>
        <v>0</v>
      </c>
      <c r="AB173" s="115">
        <f t="shared" si="32"/>
        <v>0</v>
      </c>
      <c r="AC173" s="121">
        <f t="shared" si="33"/>
        <v>0</v>
      </c>
    </row>
    <row r="174" spans="1:29" ht="15.75">
      <c r="A174" s="255"/>
      <c r="B174" s="133" t="s">
        <v>45</v>
      </c>
      <c r="C174" s="95"/>
      <c r="D174" s="20"/>
      <c r="E174" s="96">
        <f t="shared" si="35"/>
        <v>0</v>
      </c>
      <c r="F174" s="95"/>
      <c r="G174" s="20"/>
      <c r="H174" s="96">
        <f t="shared" si="36"/>
        <v>0</v>
      </c>
      <c r="I174" s="95"/>
      <c r="J174" s="20"/>
      <c r="K174" s="96">
        <f t="shared" si="37"/>
        <v>0</v>
      </c>
      <c r="L174" s="95"/>
      <c r="M174" s="20"/>
      <c r="N174" s="96">
        <f t="shared" si="38"/>
        <v>0</v>
      </c>
      <c r="O174" s="95"/>
      <c r="P174" s="20"/>
      <c r="Q174" s="96">
        <f t="shared" si="39"/>
        <v>0</v>
      </c>
      <c r="R174" s="95"/>
      <c r="S174" s="20"/>
      <c r="T174" s="96">
        <f t="shared" si="27"/>
        <v>0</v>
      </c>
      <c r="U174" s="221">
        <f t="shared" si="34"/>
        <v>0</v>
      </c>
      <c r="W174" s="133" t="s">
        <v>45</v>
      </c>
      <c r="X174" s="114">
        <f t="shared" si="28"/>
        <v>0</v>
      </c>
      <c r="Y174" s="115">
        <f t="shared" si="29"/>
        <v>0</v>
      </c>
      <c r="Z174" s="115">
        <f t="shared" si="30"/>
        <v>0</v>
      </c>
      <c r="AA174" s="115">
        <f t="shared" si="31"/>
        <v>0</v>
      </c>
      <c r="AB174" s="115">
        <f t="shared" si="32"/>
        <v>0</v>
      </c>
      <c r="AC174" s="121">
        <f t="shared" si="33"/>
        <v>0</v>
      </c>
    </row>
    <row r="175" spans="1:29" ht="15.75">
      <c r="A175" s="255"/>
      <c r="B175" s="133" t="s">
        <v>46</v>
      </c>
      <c r="C175" s="95"/>
      <c r="D175" s="20"/>
      <c r="E175" s="96">
        <f t="shared" si="35"/>
        <v>0</v>
      </c>
      <c r="F175" s="95"/>
      <c r="G175" s="20"/>
      <c r="H175" s="96">
        <f t="shared" si="36"/>
        <v>0</v>
      </c>
      <c r="I175" s="95"/>
      <c r="J175" s="20"/>
      <c r="K175" s="96">
        <f t="shared" si="37"/>
        <v>0</v>
      </c>
      <c r="L175" s="95"/>
      <c r="M175" s="20"/>
      <c r="N175" s="96">
        <f t="shared" si="38"/>
        <v>0</v>
      </c>
      <c r="O175" s="95"/>
      <c r="P175" s="20"/>
      <c r="Q175" s="96">
        <f t="shared" si="39"/>
        <v>0</v>
      </c>
      <c r="R175" s="95"/>
      <c r="S175" s="20"/>
      <c r="T175" s="96">
        <f t="shared" si="27"/>
        <v>0</v>
      </c>
      <c r="U175" s="221">
        <f t="shared" si="34"/>
        <v>0</v>
      </c>
      <c r="W175" s="133" t="s">
        <v>46</v>
      </c>
      <c r="X175" s="114">
        <f t="shared" si="28"/>
        <v>0</v>
      </c>
      <c r="Y175" s="115">
        <f t="shared" si="29"/>
        <v>0</v>
      </c>
      <c r="Z175" s="115">
        <f t="shared" si="30"/>
        <v>0</v>
      </c>
      <c r="AA175" s="115">
        <f t="shared" si="31"/>
        <v>0</v>
      </c>
      <c r="AB175" s="115">
        <f t="shared" si="32"/>
        <v>0</v>
      </c>
      <c r="AC175" s="121">
        <f t="shared" si="33"/>
        <v>0</v>
      </c>
    </row>
    <row r="176" spans="1:29" ht="15.75">
      <c r="A176" s="255"/>
      <c r="B176" s="133" t="s">
        <v>47</v>
      </c>
      <c r="C176" s="95"/>
      <c r="D176" s="20"/>
      <c r="E176" s="96">
        <f t="shared" si="35"/>
        <v>0</v>
      </c>
      <c r="F176" s="95"/>
      <c r="G176" s="20"/>
      <c r="H176" s="96">
        <f t="shared" si="36"/>
        <v>0</v>
      </c>
      <c r="I176" s="95"/>
      <c r="J176" s="20"/>
      <c r="K176" s="96">
        <f t="shared" si="37"/>
        <v>0</v>
      </c>
      <c r="L176" s="95"/>
      <c r="M176" s="20"/>
      <c r="N176" s="96">
        <f t="shared" si="38"/>
        <v>0</v>
      </c>
      <c r="O176" s="95"/>
      <c r="P176" s="20"/>
      <c r="Q176" s="96">
        <f t="shared" si="39"/>
        <v>0</v>
      </c>
      <c r="R176" s="95"/>
      <c r="S176" s="20"/>
      <c r="T176" s="96">
        <f t="shared" si="27"/>
        <v>0</v>
      </c>
      <c r="U176" s="221">
        <f t="shared" si="34"/>
        <v>0</v>
      </c>
      <c r="W176" s="133" t="s">
        <v>47</v>
      </c>
      <c r="X176" s="114">
        <f t="shared" si="28"/>
        <v>0</v>
      </c>
      <c r="Y176" s="115">
        <f t="shared" si="29"/>
        <v>0</v>
      </c>
      <c r="Z176" s="115">
        <f t="shared" si="30"/>
        <v>0</v>
      </c>
      <c r="AA176" s="115">
        <f t="shared" si="31"/>
        <v>0</v>
      </c>
      <c r="AB176" s="115">
        <f t="shared" si="32"/>
        <v>0</v>
      </c>
      <c r="AC176" s="121">
        <f t="shared" si="33"/>
        <v>0</v>
      </c>
    </row>
    <row r="177" spans="1:29" ht="15.75">
      <c r="A177" s="255"/>
      <c r="B177" s="133" t="s">
        <v>48</v>
      </c>
      <c r="C177" s="95"/>
      <c r="D177" s="20"/>
      <c r="E177" s="96">
        <f t="shared" si="35"/>
        <v>0</v>
      </c>
      <c r="F177" s="95"/>
      <c r="G177" s="20"/>
      <c r="H177" s="96">
        <f t="shared" si="36"/>
        <v>0</v>
      </c>
      <c r="I177" s="95"/>
      <c r="J177" s="20"/>
      <c r="K177" s="96">
        <f t="shared" si="37"/>
        <v>0</v>
      </c>
      <c r="L177" s="95"/>
      <c r="M177" s="20"/>
      <c r="N177" s="96">
        <f t="shared" si="38"/>
        <v>0</v>
      </c>
      <c r="O177" s="95"/>
      <c r="P177" s="20"/>
      <c r="Q177" s="96">
        <f t="shared" si="39"/>
        <v>0</v>
      </c>
      <c r="R177" s="95"/>
      <c r="S177" s="20"/>
      <c r="T177" s="96">
        <f t="shared" si="27"/>
        <v>0</v>
      </c>
      <c r="U177" s="221">
        <f t="shared" si="34"/>
        <v>0</v>
      </c>
      <c r="W177" s="133" t="s">
        <v>48</v>
      </c>
      <c r="X177" s="114">
        <f t="shared" si="28"/>
        <v>0</v>
      </c>
      <c r="Y177" s="115">
        <f t="shared" si="29"/>
        <v>0</v>
      </c>
      <c r="Z177" s="115">
        <f t="shared" si="30"/>
        <v>0</v>
      </c>
      <c r="AA177" s="115">
        <f t="shared" si="31"/>
        <v>0</v>
      </c>
      <c r="AB177" s="115">
        <f t="shared" si="32"/>
        <v>0</v>
      </c>
      <c r="AC177" s="121">
        <f t="shared" si="33"/>
        <v>0</v>
      </c>
    </row>
    <row r="178" spans="1:29" ht="15.75">
      <c r="A178" s="255"/>
      <c r="B178" s="133" t="s">
        <v>49</v>
      </c>
      <c r="C178" s="95"/>
      <c r="D178" s="20"/>
      <c r="E178" s="96">
        <f t="shared" si="35"/>
        <v>0</v>
      </c>
      <c r="F178" s="95"/>
      <c r="G178" s="20"/>
      <c r="H178" s="96">
        <f t="shared" si="36"/>
        <v>0</v>
      </c>
      <c r="I178" s="95"/>
      <c r="J178" s="20"/>
      <c r="K178" s="96">
        <f t="shared" si="37"/>
        <v>0</v>
      </c>
      <c r="L178" s="95"/>
      <c r="M178" s="20"/>
      <c r="N178" s="96">
        <f t="shared" si="38"/>
        <v>0</v>
      </c>
      <c r="O178" s="95"/>
      <c r="P178" s="20"/>
      <c r="Q178" s="96">
        <f t="shared" si="39"/>
        <v>0</v>
      </c>
      <c r="R178" s="95"/>
      <c r="S178" s="20"/>
      <c r="T178" s="96">
        <f t="shared" si="27"/>
        <v>0</v>
      </c>
      <c r="U178" s="221">
        <f t="shared" si="34"/>
        <v>0</v>
      </c>
      <c r="W178" s="133" t="s">
        <v>49</v>
      </c>
      <c r="X178" s="114">
        <f t="shared" si="28"/>
        <v>0</v>
      </c>
      <c r="Y178" s="115">
        <f t="shared" si="29"/>
        <v>0</v>
      </c>
      <c r="Z178" s="115">
        <f t="shared" si="30"/>
        <v>0</v>
      </c>
      <c r="AA178" s="115">
        <f t="shared" si="31"/>
        <v>0</v>
      </c>
      <c r="AB178" s="115">
        <f t="shared" si="32"/>
        <v>0</v>
      </c>
      <c r="AC178" s="121">
        <f t="shared" si="33"/>
        <v>0</v>
      </c>
    </row>
    <row r="179" spans="1:29" ht="15.75">
      <c r="A179" s="256"/>
      <c r="B179" s="134" t="s">
        <v>50</v>
      </c>
      <c r="C179" s="97"/>
      <c r="D179" s="98"/>
      <c r="E179" s="99">
        <f t="shared" si="35"/>
        <v>0</v>
      </c>
      <c r="F179" s="97"/>
      <c r="G179" s="98"/>
      <c r="H179" s="99">
        <f t="shared" si="36"/>
        <v>0</v>
      </c>
      <c r="I179" s="97"/>
      <c r="J179" s="98"/>
      <c r="K179" s="99">
        <f t="shared" si="37"/>
        <v>0</v>
      </c>
      <c r="L179" s="97"/>
      <c r="M179" s="98"/>
      <c r="N179" s="99">
        <f t="shared" si="38"/>
        <v>0</v>
      </c>
      <c r="O179" s="97"/>
      <c r="P179" s="98"/>
      <c r="Q179" s="99">
        <f t="shared" si="39"/>
        <v>0</v>
      </c>
      <c r="R179" s="97"/>
      <c r="S179" s="98"/>
      <c r="T179" s="99">
        <f t="shared" si="27"/>
        <v>0</v>
      </c>
      <c r="U179" s="222">
        <f t="shared" si="34"/>
        <v>0</v>
      </c>
      <c r="W179" s="134" t="s">
        <v>50</v>
      </c>
      <c r="X179" s="118">
        <f t="shared" si="28"/>
        <v>0</v>
      </c>
      <c r="Y179" s="119">
        <f t="shared" si="29"/>
        <v>0</v>
      </c>
      <c r="Z179" s="119">
        <f t="shared" si="30"/>
        <v>0</v>
      </c>
      <c r="AA179" s="119">
        <f t="shared" si="31"/>
        <v>0</v>
      </c>
      <c r="AB179" s="119">
        <f t="shared" si="32"/>
        <v>0</v>
      </c>
      <c r="AC179" s="124">
        <f t="shared" si="33"/>
        <v>0</v>
      </c>
    </row>
    <row r="180" spans="1:29" ht="15.75" customHeight="1">
      <c r="A180" s="254">
        <v>42786</v>
      </c>
      <c r="B180" s="133" t="s">
        <v>42</v>
      </c>
      <c r="C180" s="95"/>
      <c r="D180" s="20"/>
      <c r="E180" s="96">
        <f t="shared" si="35"/>
        <v>0</v>
      </c>
      <c r="F180" s="95"/>
      <c r="G180" s="20"/>
      <c r="H180" s="96">
        <f t="shared" si="36"/>
        <v>0</v>
      </c>
      <c r="I180" s="95"/>
      <c r="J180" s="20"/>
      <c r="K180" s="96">
        <f t="shared" si="37"/>
        <v>0</v>
      </c>
      <c r="L180" s="95"/>
      <c r="M180" s="20"/>
      <c r="N180" s="96">
        <f t="shared" si="38"/>
        <v>0</v>
      </c>
      <c r="O180" s="95"/>
      <c r="P180" s="20"/>
      <c r="Q180" s="96">
        <f t="shared" si="39"/>
        <v>0</v>
      </c>
      <c r="R180" s="95"/>
      <c r="S180" s="20"/>
      <c r="T180" s="96">
        <f t="shared" si="27"/>
        <v>0</v>
      </c>
      <c r="U180" s="221">
        <f t="shared" si="34"/>
        <v>0</v>
      </c>
      <c r="W180" s="132" t="s">
        <v>42</v>
      </c>
      <c r="X180" s="110">
        <f t="shared" si="28"/>
        <v>0</v>
      </c>
      <c r="Y180" s="111">
        <f t="shared" si="29"/>
        <v>0</v>
      </c>
      <c r="Z180" s="111">
        <f t="shared" si="30"/>
        <v>0</v>
      </c>
      <c r="AA180" s="111">
        <f t="shared" si="31"/>
        <v>0</v>
      </c>
      <c r="AB180" s="111">
        <f t="shared" si="32"/>
        <v>0</v>
      </c>
      <c r="AC180" s="123">
        <f t="shared" si="33"/>
        <v>0</v>
      </c>
    </row>
    <row r="181" spans="1:29" ht="15.75">
      <c r="A181" s="255"/>
      <c r="B181" s="133" t="s">
        <v>43</v>
      </c>
      <c r="C181" s="95"/>
      <c r="D181" s="20"/>
      <c r="E181" s="96">
        <f t="shared" si="35"/>
        <v>0</v>
      </c>
      <c r="F181" s="95"/>
      <c r="G181" s="20"/>
      <c r="H181" s="96">
        <f t="shared" si="36"/>
        <v>0</v>
      </c>
      <c r="I181" s="95"/>
      <c r="J181" s="20"/>
      <c r="K181" s="96">
        <f t="shared" si="37"/>
        <v>0</v>
      </c>
      <c r="L181" s="95"/>
      <c r="M181" s="20"/>
      <c r="N181" s="96">
        <f t="shared" si="38"/>
        <v>0</v>
      </c>
      <c r="O181" s="95"/>
      <c r="P181" s="20"/>
      <c r="Q181" s="96">
        <f t="shared" si="39"/>
        <v>0</v>
      </c>
      <c r="R181" s="95"/>
      <c r="S181" s="20"/>
      <c r="T181" s="96">
        <f t="shared" si="27"/>
        <v>0</v>
      </c>
      <c r="U181" s="221">
        <f t="shared" si="34"/>
        <v>0</v>
      </c>
      <c r="W181" s="133" t="s">
        <v>43</v>
      </c>
      <c r="X181" s="114">
        <f t="shared" si="28"/>
        <v>0</v>
      </c>
      <c r="Y181" s="115">
        <f t="shared" si="29"/>
        <v>0</v>
      </c>
      <c r="Z181" s="115">
        <f t="shared" si="30"/>
        <v>0</v>
      </c>
      <c r="AA181" s="115">
        <f t="shared" si="31"/>
        <v>0</v>
      </c>
      <c r="AB181" s="115">
        <f t="shared" si="32"/>
        <v>0</v>
      </c>
      <c r="AC181" s="121">
        <f t="shared" si="33"/>
        <v>0</v>
      </c>
    </row>
    <row r="182" spans="1:29" ht="15.75">
      <c r="A182" s="255"/>
      <c r="B182" s="104" t="s">
        <v>44</v>
      </c>
      <c r="C182" s="95"/>
      <c r="D182" s="20"/>
      <c r="E182" s="96">
        <f t="shared" si="35"/>
        <v>0</v>
      </c>
      <c r="F182" s="95"/>
      <c r="G182" s="20"/>
      <c r="H182" s="96">
        <f t="shared" si="36"/>
        <v>0</v>
      </c>
      <c r="I182" s="95"/>
      <c r="J182" s="20"/>
      <c r="K182" s="96">
        <f t="shared" si="37"/>
        <v>0</v>
      </c>
      <c r="L182" s="95"/>
      <c r="M182" s="20"/>
      <c r="N182" s="96">
        <f t="shared" si="38"/>
        <v>0</v>
      </c>
      <c r="O182" s="95"/>
      <c r="P182" s="20"/>
      <c r="Q182" s="96">
        <f t="shared" si="39"/>
        <v>0</v>
      </c>
      <c r="R182" s="95"/>
      <c r="S182" s="20"/>
      <c r="T182" s="96">
        <f t="shared" si="27"/>
        <v>0</v>
      </c>
      <c r="U182" s="221">
        <f t="shared" si="34"/>
        <v>0</v>
      </c>
      <c r="W182" s="104" t="s">
        <v>44</v>
      </c>
      <c r="X182" s="114">
        <f t="shared" si="28"/>
        <v>0</v>
      </c>
      <c r="Y182" s="115">
        <f t="shared" si="29"/>
        <v>0</v>
      </c>
      <c r="Z182" s="115">
        <f t="shared" si="30"/>
        <v>0</v>
      </c>
      <c r="AA182" s="115">
        <f t="shared" si="31"/>
        <v>0</v>
      </c>
      <c r="AB182" s="115">
        <f t="shared" si="32"/>
        <v>0</v>
      </c>
      <c r="AC182" s="121">
        <f t="shared" si="33"/>
        <v>0</v>
      </c>
    </row>
    <row r="183" spans="1:29" ht="15.75">
      <c r="A183" s="255"/>
      <c r="B183" s="133" t="s">
        <v>45</v>
      </c>
      <c r="C183" s="95"/>
      <c r="D183" s="20"/>
      <c r="E183" s="96">
        <f t="shared" si="35"/>
        <v>0</v>
      </c>
      <c r="F183" s="95"/>
      <c r="G183" s="20"/>
      <c r="H183" s="96">
        <f t="shared" si="36"/>
        <v>0</v>
      </c>
      <c r="I183" s="95"/>
      <c r="J183" s="20"/>
      <c r="K183" s="96">
        <f t="shared" si="37"/>
        <v>0</v>
      </c>
      <c r="L183" s="95"/>
      <c r="M183" s="20"/>
      <c r="N183" s="96">
        <f t="shared" si="38"/>
        <v>0</v>
      </c>
      <c r="O183" s="95"/>
      <c r="P183" s="20"/>
      <c r="Q183" s="96">
        <f t="shared" si="39"/>
        <v>0</v>
      </c>
      <c r="R183" s="95"/>
      <c r="S183" s="20"/>
      <c r="T183" s="96">
        <f t="shared" si="27"/>
        <v>0</v>
      </c>
      <c r="U183" s="221">
        <f t="shared" si="34"/>
        <v>0</v>
      </c>
      <c r="W183" s="133" t="s">
        <v>45</v>
      </c>
      <c r="X183" s="114">
        <f t="shared" si="28"/>
        <v>0</v>
      </c>
      <c r="Y183" s="115">
        <f t="shared" si="29"/>
        <v>0</v>
      </c>
      <c r="Z183" s="115">
        <f t="shared" si="30"/>
        <v>0</v>
      </c>
      <c r="AA183" s="115">
        <f t="shared" si="31"/>
        <v>0</v>
      </c>
      <c r="AB183" s="115">
        <f t="shared" si="32"/>
        <v>0</v>
      </c>
      <c r="AC183" s="121">
        <f t="shared" si="33"/>
        <v>0</v>
      </c>
    </row>
    <row r="184" spans="1:29" ht="15.75">
      <c r="A184" s="255"/>
      <c r="B184" s="133" t="s">
        <v>46</v>
      </c>
      <c r="C184" s="95"/>
      <c r="D184" s="20"/>
      <c r="E184" s="96">
        <f t="shared" si="35"/>
        <v>0</v>
      </c>
      <c r="F184" s="95"/>
      <c r="G184" s="20"/>
      <c r="H184" s="96">
        <f t="shared" si="36"/>
        <v>0</v>
      </c>
      <c r="I184" s="95"/>
      <c r="J184" s="20"/>
      <c r="K184" s="96">
        <f t="shared" si="37"/>
        <v>0</v>
      </c>
      <c r="L184" s="95"/>
      <c r="M184" s="20"/>
      <c r="N184" s="96">
        <f t="shared" si="38"/>
        <v>0</v>
      </c>
      <c r="O184" s="95"/>
      <c r="P184" s="20"/>
      <c r="Q184" s="96">
        <f t="shared" si="39"/>
        <v>0</v>
      </c>
      <c r="R184" s="95"/>
      <c r="S184" s="20"/>
      <c r="T184" s="96">
        <f t="shared" si="27"/>
        <v>0</v>
      </c>
      <c r="U184" s="221">
        <f t="shared" si="34"/>
        <v>0</v>
      </c>
      <c r="W184" s="133" t="s">
        <v>46</v>
      </c>
      <c r="X184" s="114">
        <f t="shared" si="28"/>
        <v>0</v>
      </c>
      <c r="Y184" s="115">
        <f t="shared" si="29"/>
        <v>0</v>
      </c>
      <c r="Z184" s="115">
        <f t="shared" si="30"/>
        <v>0</v>
      </c>
      <c r="AA184" s="115">
        <f t="shared" si="31"/>
        <v>0</v>
      </c>
      <c r="AB184" s="115">
        <f t="shared" si="32"/>
        <v>0</v>
      </c>
      <c r="AC184" s="121">
        <f t="shared" si="33"/>
        <v>0</v>
      </c>
    </row>
    <row r="185" spans="1:29" ht="15.75">
      <c r="A185" s="255"/>
      <c r="B185" s="133" t="s">
        <v>47</v>
      </c>
      <c r="C185" s="95"/>
      <c r="D185" s="20"/>
      <c r="E185" s="96">
        <f t="shared" si="35"/>
        <v>0</v>
      </c>
      <c r="F185" s="95"/>
      <c r="G185" s="20"/>
      <c r="H185" s="96">
        <f t="shared" si="36"/>
        <v>0</v>
      </c>
      <c r="I185" s="95"/>
      <c r="J185" s="20"/>
      <c r="K185" s="96">
        <f t="shared" si="37"/>
        <v>0</v>
      </c>
      <c r="L185" s="95"/>
      <c r="M185" s="20"/>
      <c r="N185" s="96">
        <f t="shared" si="38"/>
        <v>0</v>
      </c>
      <c r="O185" s="95"/>
      <c r="P185" s="20"/>
      <c r="Q185" s="96">
        <f t="shared" si="39"/>
        <v>0</v>
      </c>
      <c r="R185" s="95"/>
      <c r="S185" s="20"/>
      <c r="T185" s="96">
        <f t="shared" si="27"/>
        <v>0</v>
      </c>
      <c r="U185" s="221">
        <f t="shared" si="34"/>
        <v>0</v>
      </c>
      <c r="W185" s="133" t="s">
        <v>47</v>
      </c>
      <c r="X185" s="114">
        <f t="shared" si="28"/>
        <v>0</v>
      </c>
      <c r="Y185" s="115">
        <f t="shared" si="29"/>
        <v>0</v>
      </c>
      <c r="Z185" s="115">
        <f t="shared" si="30"/>
        <v>0</v>
      </c>
      <c r="AA185" s="115">
        <f t="shared" si="31"/>
        <v>0</v>
      </c>
      <c r="AB185" s="115">
        <f t="shared" si="32"/>
        <v>0</v>
      </c>
      <c r="AC185" s="121">
        <f t="shared" si="33"/>
        <v>0</v>
      </c>
    </row>
    <row r="186" spans="1:29" ht="15.75">
      <c r="A186" s="255"/>
      <c r="B186" s="133" t="s">
        <v>48</v>
      </c>
      <c r="C186" s="95"/>
      <c r="D186" s="20"/>
      <c r="E186" s="96">
        <f t="shared" si="35"/>
        <v>0</v>
      </c>
      <c r="F186" s="95"/>
      <c r="G186" s="20"/>
      <c r="H186" s="96">
        <f t="shared" si="36"/>
        <v>0</v>
      </c>
      <c r="I186" s="95"/>
      <c r="J186" s="20"/>
      <c r="K186" s="96">
        <f t="shared" si="37"/>
        <v>0</v>
      </c>
      <c r="L186" s="95"/>
      <c r="M186" s="20"/>
      <c r="N186" s="96">
        <f t="shared" si="38"/>
        <v>0</v>
      </c>
      <c r="O186" s="95"/>
      <c r="P186" s="20"/>
      <c r="Q186" s="96">
        <f t="shared" si="39"/>
        <v>0</v>
      </c>
      <c r="R186" s="95"/>
      <c r="S186" s="20"/>
      <c r="T186" s="96">
        <f t="shared" si="27"/>
        <v>0</v>
      </c>
      <c r="U186" s="221">
        <f t="shared" si="34"/>
        <v>0</v>
      </c>
      <c r="W186" s="133" t="s">
        <v>48</v>
      </c>
      <c r="X186" s="114">
        <f t="shared" si="28"/>
        <v>0</v>
      </c>
      <c r="Y186" s="115">
        <f t="shared" si="29"/>
        <v>0</v>
      </c>
      <c r="Z186" s="115">
        <f t="shared" si="30"/>
        <v>0</v>
      </c>
      <c r="AA186" s="115">
        <f t="shared" si="31"/>
        <v>0</v>
      </c>
      <c r="AB186" s="115">
        <f t="shared" si="32"/>
        <v>0</v>
      </c>
      <c r="AC186" s="121">
        <f t="shared" si="33"/>
        <v>0</v>
      </c>
    </row>
    <row r="187" spans="1:29" ht="15.75">
      <c r="A187" s="255"/>
      <c r="B187" s="133" t="s">
        <v>49</v>
      </c>
      <c r="C187" s="95"/>
      <c r="D187" s="20"/>
      <c r="E187" s="96">
        <f t="shared" si="35"/>
        <v>0</v>
      </c>
      <c r="F187" s="95"/>
      <c r="G187" s="20"/>
      <c r="H187" s="96">
        <f t="shared" si="36"/>
        <v>0</v>
      </c>
      <c r="I187" s="95"/>
      <c r="J187" s="20"/>
      <c r="K187" s="96">
        <f t="shared" si="37"/>
        <v>0</v>
      </c>
      <c r="L187" s="95"/>
      <c r="M187" s="20"/>
      <c r="N187" s="96">
        <f t="shared" si="38"/>
        <v>0</v>
      </c>
      <c r="O187" s="95"/>
      <c r="P187" s="20"/>
      <c r="Q187" s="96">
        <f t="shared" si="39"/>
        <v>0</v>
      </c>
      <c r="R187" s="95"/>
      <c r="S187" s="20"/>
      <c r="T187" s="96">
        <f t="shared" si="27"/>
        <v>0</v>
      </c>
      <c r="U187" s="221">
        <f t="shared" si="34"/>
        <v>0</v>
      </c>
      <c r="W187" s="133" t="s">
        <v>49</v>
      </c>
      <c r="X187" s="114">
        <f t="shared" si="28"/>
        <v>0</v>
      </c>
      <c r="Y187" s="115">
        <f t="shared" si="29"/>
        <v>0</v>
      </c>
      <c r="Z187" s="115">
        <f t="shared" si="30"/>
        <v>0</v>
      </c>
      <c r="AA187" s="115">
        <f t="shared" si="31"/>
        <v>0</v>
      </c>
      <c r="AB187" s="115">
        <f t="shared" si="32"/>
        <v>0</v>
      </c>
      <c r="AC187" s="121">
        <f t="shared" si="33"/>
        <v>0</v>
      </c>
    </row>
    <row r="188" spans="1:29" ht="15.75">
      <c r="A188" s="256"/>
      <c r="B188" s="133" t="s">
        <v>50</v>
      </c>
      <c r="C188" s="95"/>
      <c r="D188" s="20"/>
      <c r="E188" s="96">
        <f t="shared" si="35"/>
        <v>0</v>
      </c>
      <c r="F188" s="95"/>
      <c r="G188" s="20"/>
      <c r="H188" s="96">
        <f t="shared" si="36"/>
        <v>0</v>
      </c>
      <c r="I188" s="95"/>
      <c r="J188" s="20"/>
      <c r="K188" s="96">
        <f t="shared" si="37"/>
        <v>0</v>
      </c>
      <c r="L188" s="95"/>
      <c r="M188" s="20"/>
      <c r="N188" s="96">
        <f t="shared" si="38"/>
        <v>0</v>
      </c>
      <c r="O188" s="95"/>
      <c r="P188" s="20"/>
      <c r="Q188" s="96">
        <f t="shared" si="39"/>
        <v>0</v>
      </c>
      <c r="R188" s="95"/>
      <c r="S188" s="20"/>
      <c r="T188" s="96">
        <f t="shared" si="27"/>
        <v>0</v>
      </c>
      <c r="U188" s="221">
        <f t="shared" si="34"/>
        <v>0</v>
      </c>
      <c r="W188" s="134" t="s">
        <v>50</v>
      </c>
      <c r="X188" s="118">
        <f t="shared" si="28"/>
        <v>0</v>
      </c>
      <c r="Y188" s="119">
        <f t="shared" si="29"/>
        <v>0</v>
      </c>
      <c r="Z188" s="119">
        <f t="shared" si="30"/>
        <v>0</v>
      </c>
      <c r="AA188" s="119">
        <f t="shared" si="31"/>
        <v>0</v>
      </c>
      <c r="AB188" s="119">
        <f t="shared" si="32"/>
        <v>0</v>
      </c>
      <c r="AC188" s="124">
        <f t="shared" si="33"/>
        <v>0</v>
      </c>
    </row>
    <row r="189" spans="1:29" ht="15.75" customHeight="1">
      <c r="A189" s="254">
        <v>42787</v>
      </c>
      <c r="B189" s="132" t="s">
        <v>42</v>
      </c>
      <c r="C189" s="92"/>
      <c r="D189" s="93"/>
      <c r="E189" s="94">
        <f t="shared" si="35"/>
        <v>0</v>
      </c>
      <c r="F189" s="92"/>
      <c r="G189" s="93"/>
      <c r="H189" s="94">
        <f t="shared" si="36"/>
        <v>0</v>
      </c>
      <c r="I189" s="92"/>
      <c r="J189" s="93"/>
      <c r="K189" s="94">
        <f t="shared" si="37"/>
        <v>0</v>
      </c>
      <c r="L189" s="92"/>
      <c r="M189" s="93"/>
      <c r="N189" s="94">
        <f t="shared" si="38"/>
        <v>0</v>
      </c>
      <c r="O189" s="92"/>
      <c r="P189" s="93"/>
      <c r="Q189" s="94">
        <f t="shared" si="39"/>
        <v>0</v>
      </c>
      <c r="R189" s="92"/>
      <c r="S189" s="93"/>
      <c r="T189" s="94">
        <f t="shared" si="27"/>
        <v>0</v>
      </c>
      <c r="U189" s="220">
        <f t="shared" si="34"/>
        <v>0</v>
      </c>
      <c r="W189" s="132" t="s">
        <v>42</v>
      </c>
      <c r="X189" s="114">
        <f t="shared" si="28"/>
        <v>0</v>
      </c>
      <c r="Y189" s="115">
        <f t="shared" si="29"/>
        <v>0</v>
      </c>
      <c r="Z189" s="115">
        <f t="shared" si="30"/>
        <v>0</v>
      </c>
      <c r="AA189" s="115">
        <f t="shared" si="31"/>
        <v>0</v>
      </c>
      <c r="AB189" s="115">
        <f t="shared" si="32"/>
        <v>0</v>
      </c>
      <c r="AC189" s="121">
        <f t="shared" si="33"/>
        <v>0</v>
      </c>
    </row>
    <row r="190" spans="1:29" ht="15.75">
      <c r="A190" s="255"/>
      <c r="B190" s="133" t="s">
        <v>43</v>
      </c>
      <c r="C190" s="95"/>
      <c r="D190" s="20"/>
      <c r="E190" s="96">
        <f t="shared" si="35"/>
        <v>0</v>
      </c>
      <c r="F190" s="95"/>
      <c r="G190" s="20"/>
      <c r="H190" s="96">
        <f t="shared" si="36"/>
        <v>0</v>
      </c>
      <c r="I190" s="95"/>
      <c r="J190" s="20"/>
      <c r="K190" s="96">
        <f t="shared" si="37"/>
        <v>0</v>
      </c>
      <c r="L190" s="95"/>
      <c r="M190" s="20"/>
      <c r="N190" s="96">
        <f t="shared" si="38"/>
        <v>0</v>
      </c>
      <c r="O190" s="95"/>
      <c r="P190" s="20"/>
      <c r="Q190" s="96">
        <f t="shared" si="39"/>
        <v>0</v>
      </c>
      <c r="R190" s="95"/>
      <c r="S190" s="20"/>
      <c r="T190" s="96">
        <f t="shared" si="27"/>
        <v>0</v>
      </c>
      <c r="U190" s="221">
        <f t="shared" si="34"/>
        <v>0</v>
      </c>
      <c r="W190" s="133" t="s">
        <v>43</v>
      </c>
      <c r="X190" s="114">
        <f t="shared" si="28"/>
        <v>0</v>
      </c>
      <c r="Y190" s="115">
        <f t="shared" si="29"/>
        <v>0</v>
      </c>
      <c r="Z190" s="115">
        <f t="shared" si="30"/>
        <v>0</v>
      </c>
      <c r="AA190" s="115">
        <f t="shared" si="31"/>
        <v>0</v>
      </c>
      <c r="AB190" s="115">
        <f t="shared" si="32"/>
        <v>0</v>
      </c>
      <c r="AC190" s="121">
        <f t="shared" si="33"/>
        <v>0</v>
      </c>
    </row>
    <row r="191" spans="1:29" ht="15.75">
      <c r="A191" s="255"/>
      <c r="B191" s="104" t="s">
        <v>44</v>
      </c>
      <c r="C191" s="95"/>
      <c r="D191" s="20"/>
      <c r="E191" s="96">
        <f t="shared" si="35"/>
        <v>0</v>
      </c>
      <c r="F191" s="95"/>
      <c r="G191" s="20"/>
      <c r="H191" s="96">
        <f t="shared" si="36"/>
        <v>0</v>
      </c>
      <c r="I191" s="95"/>
      <c r="J191" s="20"/>
      <c r="K191" s="96">
        <f t="shared" si="37"/>
        <v>0</v>
      </c>
      <c r="L191" s="95"/>
      <c r="M191" s="20"/>
      <c r="N191" s="96">
        <f t="shared" si="38"/>
        <v>0</v>
      </c>
      <c r="O191" s="95"/>
      <c r="P191" s="20"/>
      <c r="Q191" s="96">
        <f t="shared" si="39"/>
        <v>0</v>
      </c>
      <c r="R191" s="95"/>
      <c r="S191" s="20"/>
      <c r="T191" s="96">
        <f t="shared" si="27"/>
        <v>0</v>
      </c>
      <c r="U191" s="221">
        <f t="shared" si="34"/>
        <v>0</v>
      </c>
      <c r="W191" s="104" t="s">
        <v>44</v>
      </c>
      <c r="X191" s="114">
        <f t="shared" si="28"/>
        <v>0</v>
      </c>
      <c r="Y191" s="115">
        <f t="shared" si="29"/>
        <v>0</v>
      </c>
      <c r="Z191" s="115">
        <f t="shared" si="30"/>
        <v>0</v>
      </c>
      <c r="AA191" s="115">
        <f t="shared" si="31"/>
        <v>0</v>
      </c>
      <c r="AB191" s="115">
        <f t="shared" si="32"/>
        <v>0</v>
      </c>
      <c r="AC191" s="121">
        <f t="shared" si="33"/>
        <v>0</v>
      </c>
    </row>
    <row r="192" spans="1:29" ht="15.75">
      <c r="A192" s="255"/>
      <c r="B192" s="133" t="s">
        <v>45</v>
      </c>
      <c r="C192" s="95"/>
      <c r="D192" s="20"/>
      <c r="E192" s="96">
        <f t="shared" si="35"/>
        <v>0</v>
      </c>
      <c r="F192" s="95"/>
      <c r="G192" s="20"/>
      <c r="H192" s="96">
        <f t="shared" si="36"/>
        <v>0</v>
      </c>
      <c r="I192" s="95"/>
      <c r="J192" s="20"/>
      <c r="K192" s="96">
        <f t="shared" si="37"/>
        <v>0</v>
      </c>
      <c r="L192" s="95"/>
      <c r="M192" s="20"/>
      <c r="N192" s="96">
        <f t="shared" si="38"/>
        <v>0</v>
      </c>
      <c r="O192" s="95"/>
      <c r="P192" s="20"/>
      <c r="Q192" s="96">
        <f t="shared" si="39"/>
        <v>0</v>
      </c>
      <c r="R192" s="95"/>
      <c r="S192" s="20"/>
      <c r="T192" s="96">
        <f t="shared" si="27"/>
        <v>0</v>
      </c>
      <c r="U192" s="221">
        <f t="shared" si="34"/>
        <v>0</v>
      </c>
      <c r="W192" s="133" t="s">
        <v>45</v>
      </c>
      <c r="X192" s="114">
        <f t="shared" si="28"/>
        <v>0</v>
      </c>
      <c r="Y192" s="115">
        <f t="shared" si="29"/>
        <v>0</v>
      </c>
      <c r="Z192" s="115">
        <f t="shared" si="30"/>
        <v>0</v>
      </c>
      <c r="AA192" s="115">
        <f t="shared" si="31"/>
        <v>0</v>
      </c>
      <c r="AB192" s="115">
        <f t="shared" si="32"/>
        <v>0</v>
      </c>
      <c r="AC192" s="121">
        <f t="shared" si="33"/>
        <v>0</v>
      </c>
    </row>
    <row r="193" spans="1:29" ht="15.75">
      <c r="A193" s="255"/>
      <c r="B193" s="133" t="s">
        <v>46</v>
      </c>
      <c r="C193" s="95"/>
      <c r="D193" s="20"/>
      <c r="E193" s="96">
        <f t="shared" si="35"/>
        <v>0</v>
      </c>
      <c r="F193" s="95"/>
      <c r="G193" s="20"/>
      <c r="H193" s="96">
        <f t="shared" si="36"/>
        <v>0</v>
      </c>
      <c r="I193" s="95"/>
      <c r="J193" s="20"/>
      <c r="K193" s="96">
        <f t="shared" si="37"/>
        <v>0</v>
      </c>
      <c r="L193" s="95"/>
      <c r="M193" s="20"/>
      <c r="N193" s="96">
        <f t="shared" si="38"/>
        <v>0</v>
      </c>
      <c r="O193" s="95"/>
      <c r="P193" s="20"/>
      <c r="Q193" s="96">
        <f t="shared" si="39"/>
        <v>0</v>
      </c>
      <c r="R193" s="95"/>
      <c r="S193" s="20"/>
      <c r="T193" s="96">
        <f t="shared" si="27"/>
        <v>0</v>
      </c>
      <c r="U193" s="221">
        <f t="shared" si="34"/>
        <v>0</v>
      </c>
      <c r="W193" s="133" t="s">
        <v>46</v>
      </c>
      <c r="X193" s="114">
        <f t="shared" si="28"/>
        <v>0</v>
      </c>
      <c r="Y193" s="115">
        <f t="shared" si="29"/>
        <v>0</v>
      </c>
      <c r="Z193" s="115">
        <f t="shared" si="30"/>
        <v>0</v>
      </c>
      <c r="AA193" s="115">
        <f t="shared" si="31"/>
        <v>0</v>
      </c>
      <c r="AB193" s="115">
        <f t="shared" si="32"/>
        <v>0</v>
      </c>
      <c r="AC193" s="121">
        <f t="shared" si="33"/>
        <v>0</v>
      </c>
    </row>
    <row r="194" spans="1:29" ht="15.75">
      <c r="A194" s="255"/>
      <c r="B194" s="133" t="s">
        <v>47</v>
      </c>
      <c r="C194" s="95"/>
      <c r="D194" s="20"/>
      <c r="E194" s="96">
        <f t="shared" si="35"/>
        <v>0</v>
      </c>
      <c r="F194" s="95"/>
      <c r="G194" s="20"/>
      <c r="H194" s="96">
        <f t="shared" si="36"/>
        <v>0</v>
      </c>
      <c r="I194" s="95"/>
      <c r="J194" s="20"/>
      <c r="K194" s="96">
        <f t="shared" si="37"/>
        <v>0</v>
      </c>
      <c r="L194" s="95"/>
      <c r="M194" s="20"/>
      <c r="N194" s="96">
        <f t="shared" si="38"/>
        <v>0</v>
      </c>
      <c r="O194" s="95"/>
      <c r="P194" s="20"/>
      <c r="Q194" s="96">
        <f t="shared" si="39"/>
        <v>0</v>
      </c>
      <c r="R194" s="95"/>
      <c r="S194" s="20"/>
      <c r="T194" s="96">
        <f t="shared" si="27"/>
        <v>0</v>
      </c>
      <c r="U194" s="221">
        <f t="shared" si="34"/>
        <v>0</v>
      </c>
      <c r="W194" s="133" t="s">
        <v>47</v>
      </c>
      <c r="X194" s="114">
        <f t="shared" si="28"/>
        <v>0</v>
      </c>
      <c r="Y194" s="115">
        <f t="shared" si="29"/>
        <v>0</v>
      </c>
      <c r="Z194" s="115">
        <f t="shared" si="30"/>
        <v>0</v>
      </c>
      <c r="AA194" s="115">
        <f t="shared" si="31"/>
        <v>0</v>
      </c>
      <c r="AB194" s="115">
        <f t="shared" si="32"/>
        <v>0</v>
      </c>
      <c r="AC194" s="121">
        <f t="shared" si="33"/>
        <v>0</v>
      </c>
    </row>
    <row r="195" spans="1:29" ht="15.75">
      <c r="A195" s="255"/>
      <c r="B195" s="133" t="s">
        <v>48</v>
      </c>
      <c r="C195" s="95"/>
      <c r="D195" s="20"/>
      <c r="E195" s="96">
        <f t="shared" si="35"/>
        <v>0</v>
      </c>
      <c r="F195" s="95"/>
      <c r="G195" s="20"/>
      <c r="H195" s="96">
        <f t="shared" si="36"/>
        <v>0</v>
      </c>
      <c r="I195" s="95"/>
      <c r="J195" s="20"/>
      <c r="K195" s="96">
        <f t="shared" si="37"/>
        <v>0</v>
      </c>
      <c r="L195" s="95"/>
      <c r="M195" s="20"/>
      <c r="N195" s="96">
        <f t="shared" si="38"/>
        <v>0</v>
      </c>
      <c r="O195" s="95"/>
      <c r="P195" s="20"/>
      <c r="Q195" s="96">
        <f t="shared" si="39"/>
        <v>0</v>
      </c>
      <c r="R195" s="95"/>
      <c r="S195" s="20"/>
      <c r="T195" s="96">
        <f t="shared" si="27"/>
        <v>0</v>
      </c>
      <c r="U195" s="221">
        <f t="shared" si="34"/>
        <v>0</v>
      </c>
      <c r="W195" s="133" t="s">
        <v>48</v>
      </c>
      <c r="X195" s="114">
        <f t="shared" si="28"/>
        <v>0</v>
      </c>
      <c r="Y195" s="115">
        <f t="shared" si="29"/>
        <v>0</v>
      </c>
      <c r="Z195" s="115">
        <f t="shared" si="30"/>
        <v>0</v>
      </c>
      <c r="AA195" s="115">
        <f t="shared" si="31"/>
        <v>0</v>
      </c>
      <c r="AB195" s="115">
        <f t="shared" si="32"/>
        <v>0</v>
      </c>
      <c r="AC195" s="121">
        <f t="shared" si="33"/>
        <v>0</v>
      </c>
    </row>
    <row r="196" spans="1:29" ht="15.75">
      <c r="A196" s="255"/>
      <c r="B196" s="133" t="s">
        <v>49</v>
      </c>
      <c r="C196" s="95"/>
      <c r="D196" s="20"/>
      <c r="E196" s="96">
        <f t="shared" si="35"/>
        <v>0</v>
      </c>
      <c r="F196" s="95"/>
      <c r="G196" s="20"/>
      <c r="H196" s="96">
        <f t="shared" si="36"/>
        <v>0</v>
      </c>
      <c r="I196" s="95"/>
      <c r="J196" s="20"/>
      <c r="K196" s="96">
        <f t="shared" si="37"/>
        <v>0</v>
      </c>
      <c r="L196" s="95"/>
      <c r="M196" s="20"/>
      <c r="N196" s="96">
        <f t="shared" si="38"/>
        <v>0</v>
      </c>
      <c r="O196" s="95"/>
      <c r="P196" s="20"/>
      <c r="Q196" s="96">
        <f t="shared" si="39"/>
        <v>0</v>
      </c>
      <c r="R196" s="95"/>
      <c r="S196" s="20"/>
      <c r="T196" s="96">
        <f t="shared" si="27"/>
        <v>0</v>
      </c>
      <c r="U196" s="221">
        <f t="shared" si="34"/>
        <v>0</v>
      </c>
      <c r="W196" s="133" t="s">
        <v>49</v>
      </c>
      <c r="X196" s="114">
        <f t="shared" si="28"/>
        <v>0</v>
      </c>
      <c r="Y196" s="115">
        <f t="shared" si="29"/>
        <v>0</v>
      </c>
      <c r="Z196" s="115">
        <f t="shared" si="30"/>
        <v>0</v>
      </c>
      <c r="AA196" s="115">
        <f t="shared" si="31"/>
        <v>0</v>
      </c>
      <c r="AB196" s="115">
        <f t="shared" si="32"/>
        <v>0</v>
      </c>
      <c r="AC196" s="121">
        <f t="shared" si="33"/>
        <v>0</v>
      </c>
    </row>
    <row r="197" spans="1:29" ht="15.75">
      <c r="A197" s="256"/>
      <c r="B197" s="134" t="s">
        <v>50</v>
      </c>
      <c r="C197" s="97"/>
      <c r="D197" s="98"/>
      <c r="E197" s="99">
        <f t="shared" si="35"/>
        <v>0</v>
      </c>
      <c r="F197" s="97"/>
      <c r="G197" s="98"/>
      <c r="H197" s="99">
        <f t="shared" si="36"/>
        <v>0</v>
      </c>
      <c r="I197" s="97"/>
      <c r="J197" s="98"/>
      <c r="K197" s="99">
        <f t="shared" si="37"/>
        <v>0</v>
      </c>
      <c r="L197" s="97"/>
      <c r="M197" s="98"/>
      <c r="N197" s="99">
        <f t="shared" si="38"/>
        <v>0</v>
      </c>
      <c r="O197" s="97"/>
      <c r="P197" s="98"/>
      <c r="Q197" s="99">
        <f t="shared" si="39"/>
        <v>0</v>
      </c>
      <c r="R197" s="97"/>
      <c r="S197" s="98"/>
      <c r="T197" s="99">
        <f t="shared" si="27"/>
        <v>0</v>
      </c>
      <c r="U197" s="222">
        <f t="shared" si="34"/>
        <v>0</v>
      </c>
      <c r="W197" s="134" t="s">
        <v>50</v>
      </c>
      <c r="X197" s="118">
        <f t="shared" si="28"/>
        <v>0</v>
      </c>
      <c r="Y197" s="119">
        <f t="shared" si="29"/>
        <v>0</v>
      </c>
      <c r="Z197" s="119">
        <f t="shared" si="30"/>
        <v>0</v>
      </c>
      <c r="AA197" s="119">
        <f t="shared" si="31"/>
        <v>0</v>
      </c>
      <c r="AB197" s="119">
        <f t="shared" si="32"/>
        <v>0</v>
      </c>
      <c r="AC197" s="124">
        <f t="shared" si="33"/>
        <v>0</v>
      </c>
    </row>
    <row r="198" spans="1:29" ht="15.75" customHeight="1">
      <c r="A198" s="254">
        <v>42788</v>
      </c>
      <c r="B198" s="133" t="s">
        <v>42</v>
      </c>
      <c r="C198" s="95"/>
      <c r="D198" s="20"/>
      <c r="E198" s="96">
        <f t="shared" si="35"/>
        <v>0</v>
      </c>
      <c r="F198" s="95"/>
      <c r="G198" s="20"/>
      <c r="H198" s="96">
        <f t="shared" si="36"/>
        <v>0</v>
      </c>
      <c r="I198" s="95"/>
      <c r="J198" s="20"/>
      <c r="K198" s="96">
        <f t="shared" si="37"/>
        <v>0</v>
      </c>
      <c r="L198" s="95"/>
      <c r="M198" s="20"/>
      <c r="N198" s="96">
        <f t="shared" si="38"/>
        <v>0</v>
      </c>
      <c r="O198" s="95"/>
      <c r="P198" s="20"/>
      <c r="Q198" s="96">
        <f t="shared" si="39"/>
        <v>0</v>
      </c>
      <c r="R198" s="95"/>
      <c r="S198" s="20"/>
      <c r="T198" s="96">
        <f t="shared" si="27"/>
        <v>0</v>
      </c>
      <c r="U198" s="221">
        <f t="shared" si="34"/>
        <v>0</v>
      </c>
      <c r="W198" s="132" t="s">
        <v>42</v>
      </c>
      <c r="X198" s="110">
        <f t="shared" si="28"/>
        <v>0</v>
      </c>
      <c r="Y198" s="111">
        <f t="shared" si="29"/>
        <v>0</v>
      </c>
      <c r="Z198" s="111">
        <f t="shared" si="30"/>
        <v>0</v>
      </c>
      <c r="AA198" s="111">
        <f t="shared" si="31"/>
        <v>0</v>
      </c>
      <c r="AB198" s="111">
        <f t="shared" si="32"/>
        <v>0</v>
      </c>
      <c r="AC198" s="123">
        <f t="shared" si="33"/>
        <v>0</v>
      </c>
    </row>
    <row r="199" spans="1:29" ht="15.75">
      <c r="A199" s="255"/>
      <c r="B199" s="133" t="s">
        <v>43</v>
      </c>
      <c r="C199" s="95"/>
      <c r="D199" s="20"/>
      <c r="E199" s="96">
        <f t="shared" si="35"/>
        <v>0</v>
      </c>
      <c r="F199" s="95"/>
      <c r="G199" s="20"/>
      <c r="H199" s="96">
        <f t="shared" si="36"/>
        <v>0</v>
      </c>
      <c r="I199" s="95"/>
      <c r="J199" s="20"/>
      <c r="K199" s="96">
        <f t="shared" si="37"/>
        <v>0</v>
      </c>
      <c r="L199" s="95"/>
      <c r="M199" s="20"/>
      <c r="N199" s="96">
        <f t="shared" si="38"/>
        <v>0</v>
      </c>
      <c r="O199" s="95"/>
      <c r="P199" s="20"/>
      <c r="Q199" s="96">
        <f t="shared" si="39"/>
        <v>0</v>
      </c>
      <c r="R199" s="95"/>
      <c r="S199" s="20"/>
      <c r="T199" s="96">
        <f t="shared" si="27"/>
        <v>0</v>
      </c>
      <c r="U199" s="221">
        <f t="shared" si="34"/>
        <v>0</v>
      </c>
      <c r="W199" s="133" t="s">
        <v>43</v>
      </c>
      <c r="X199" s="114">
        <f t="shared" si="28"/>
        <v>0</v>
      </c>
      <c r="Y199" s="115">
        <f t="shared" si="29"/>
        <v>0</v>
      </c>
      <c r="Z199" s="115">
        <f t="shared" si="30"/>
        <v>0</v>
      </c>
      <c r="AA199" s="115">
        <f t="shared" si="31"/>
        <v>0</v>
      </c>
      <c r="AB199" s="115">
        <f t="shared" si="32"/>
        <v>0</v>
      </c>
      <c r="AC199" s="121">
        <f t="shared" si="33"/>
        <v>0</v>
      </c>
    </row>
    <row r="200" spans="1:29" ht="15.75">
      <c r="A200" s="255"/>
      <c r="B200" s="104" t="s">
        <v>44</v>
      </c>
      <c r="C200" s="95"/>
      <c r="D200" s="20"/>
      <c r="E200" s="96">
        <f t="shared" si="35"/>
        <v>0</v>
      </c>
      <c r="F200" s="95"/>
      <c r="G200" s="20"/>
      <c r="H200" s="96">
        <f t="shared" si="36"/>
        <v>0</v>
      </c>
      <c r="I200" s="95"/>
      <c r="J200" s="20"/>
      <c r="K200" s="96">
        <f t="shared" si="37"/>
        <v>0</v>
      </c>
      <c r="L200" s="95"/>
      <c r="M200" s="20"/>
      <c r="N200" s="96">
        <f t="shared" si="38"/>
        <v>0</v>
      </c>
      <c r="O200" s="95"/>
      <c r="P200" s="20"/>
      <c r="Q200" s="96">
        <f t="shared" si="39"/>
        <v>0</v>
      </c>
      <c r="R200" s="95"/>
      <c r="S200" s="20"/>
      <c r="T200" s="96">
        <f t="shared" si="27"/>
        <v>0</v>
      </c>
      <c r="U200" s="221">
        <f t="shared" si="34"/>
        <v>0</v>
      </c>
      <c r="W200" s="104" t="s">
        <v>44</v>
      </c>
      <c r="X200" s="114">
        <f t="shared" si="28"/>
        <v>0</v>
      </c>
      <c r="Y200" s="115">
        <f t="shared" si="29"/>
        <v>0</v>
      </c>
      <c r="Z200" s="115">
        <f t="shared" si="30"/>
        <v>0</v>
      </c>
      <c r="AA200" s="115">
        <f t="shared" si="31"/>
        <v>0</v>
      </c>
      <c r="AB200" s="115">
        <f t="shared" si="32"/>
        <v>0</v>
      </c>
      <c r="AC200" s="121">
        <f t="shared" si="33"/>
        <v>0</v>
      </c>
    </row>
    <row r="201" spans="1:29" ht="15.75">
      <c r="A201" s="255"/>
      <c r="B201" s="133" t="s">
        <v>45</v>
      </c>
      <c r="C201" s="95"/>
      <c r="D201" s="20"/>
      <c r="E201" s="96">
        <f t="shared" si="35"/>
        <v>0</v>
      </c>
      <c r="F201" s="95"/>
      <c r="G201" s="20"/>
      <c r="H201" s="96">
        <f t="shared" si="36"/>
        <v>0</v>
      </c>
      <c r="I201" s="95"/>
      <c r="J201" s="20"/>
      <c r="K201" s="96">
        <f t="shared" si="37"/>
        <v>0</v>
      </c>
      <c r="L201" s="95"/>
      <c r="M201" s="20"/>
      <c r="N201" s="96">
        <f t="shared" si="38"/>
        <v>0</v>
      </c>
      <c r="O201" s="95"/>
      <c r="P201" s="20"/>
      <c r="Q201" s="96">
        <f t="shared" si="39"/>
        <v>0</v>
      </c>
      <c r="R201" s="95"/>
      <c r="S201" s="20"/>
      <c r="T201" s="96">
        <f t="shared" si="27"/>
        <v>0</v>
      </c>
      <c r="U201" s="221">
        <f t="shared" si="34"/>
        <v>0</v>
      </c>
      <c r="W201" s="133" t="s">
        <v>45</v>
      </c>
      <c r="X201" s="114">
        <f t="shared" si="28"/>
        <v>0</v>
      </c>
      <c r="Y201" s="115">
        <f t="shared" si="29"/>
        <v>0</v>
      </c>
      <c r="Z201" s="115">
        <f t="shared" si="30"/>
        <v>0</v>
      </c>
      <c r="AA201" s="115">
        <f t="shared" si="31"/>
        <v>0</v>
      </c>
      <c r="AB201" s="115">
        <f t="shared" si="32"/>
        <v>0</v>
      </c>
      <c r="AC201" s="121">
        <f t="shared" si="33"/>
        <v>0</v>
      </c>
    </row>
    <row r="202" spans="1:29" ht="15.75">
      <c r="A202" s="255"/>
      <c r="B202" s="133" t="s">
        <v>46</v>
      </c>
      <c r="C202" s="95"/>
      <c r="D202" s="20"/>
      <c r="E202" s="96">
        <f t="shared" si="35"/>
        <v>0</v>
      </c>
      <c r="F202" s="95"/>
      <c r="G202" s="20"/>
      <c r="H202" s="96">
        <f t="shared" si="36"/>
        <v>0</v>
      </c>
      <c r="I202" s="95"/>
      <c r="J202" s="20"/>
      <c r="K202" s="96">
        <f t="shared" si="37"/>
        <v>0</v>
      </c>
      <c r="L202" s="95"/>
      <c r="M202" s="20"/>
      <c r="N202" s="96">
        <f t="shared" si="38"/>
        <v>0</v>
      </c>
      <c r="O202" s="95"/>
      <c r="P202" s="20"/>
      <c r="Q202" s="96">
        <f t="shared" si="39"/>
        <v>0</v>
      </c>
      <c r="R202" s="95"/>
      <c r="S202" s="20"/>
      <c r="T202" s="96">
        <f t="shared" ref="T202:T215" si="40">R202-S202</f>
        <v>0</v>
      </c>
      <c r="U202" s="221">
        <f t="shared" si="34"/>
        <v>0</v>
      </c>
      <c r="W202" s="133" t="s">
        <v>46</v>
      </c>
      <c r="X202" s="114">
        <f t="shared" ref="X202:X215" si="41">+IF(AND(C202&lt;&gt;0,D202&lt;&gt;0,OR(E202&gt;100,E202&lt;-100)),1,0)</f>
        <v>0</v>
      </c>
      <c r="Y202" s="115">
        <f t="shared" ref="Y202:Y215" si="42">+IF(AND(F202&lt;&gt;0,G202&lt;&gt;0,OR(H202&gt;100,H202&lt;-100)),1,0)</f>
        <v>0</v>
      </c>
      <c r="Z202" s="115">
        <f t="shared" ref="Z202:Z215" si="43">+IF(AND(I202&lt;&gt;0,J202&lt;&gt;0,OR(K202&gt;100,K202&lt;-100)),1,0)</f>
        <v>0</v>
      </c>
      <c r="AA202" s="115">
        <f t="shared" ref="AA202:AA215" si="44">+IF(AND(L202&lt;&gt;0,M202&lt;&gt;0,OR(N202&gt;100,N202&lt;-100)),1,0)</f>
        <v>0</v>
      </c>
      <c r="AB202" s="115">
        <f t="shared" ref="AB202:AB215" si="45">+IF(AND(O202&lt;&gt;0,P202&lt;&gt;0,OR(Q202&gt;100,Q202&lt;-100)),1,0)</f>
        <v>0</v>
      </c>
      <c r="AC202" s="121">
        <f t="shared" ref="AC202:AC215" si="46">+IF(AND(R202&lt;&gt;0,S202&lt;&gt;0,OR(T202&gt;100,T202&lt;-100)),1,0)</f>
        <v>0</v>
      </c>
    </row>
    <row r="203" spans="1:29" ht="15.75">
      <c r="A203" s="255"/>
      <c r="B203" s="133" t="s">
        <v>47</v>
      </c>
      <c r="C203" s="95"/>
      <c r="D203" s="20"/>
      <c r="E203" s="96">
        <f t="shared" si="35"/>
        <v>0</v>
      </c>
      <c r="F203" s="95"/>
      <c r="G203" s="20"/>
      <c r="H203" s="96">
        <f t="shared" si="36"/>
        <v>0</v>
      </c>
      <c r="I203" s="95"/>
      <c r="J203" s="20"/>
      <c r="K203" s="96">
        <f t="shared" si="37"/>
        <v>0</v>
      </c>
      <c r="L203" s="95"/>
      <c r="M203" s="20"/>
      <c r="N203" s="96">
        <f t="shared" si="38"/>
        <v>0</v>
      </c>
      <c r="O203" s="95"/>
      <c r="P203" s="20"/>
      <c r="Q203" s="96">
        <f t="shared" si="39"/>
        <v>0</v>
      </c>
      <c r="R203" s="95"/>
      <c r="S203" s="20"/>
      <c r="T203" s="96">
        <f t="shared" si="40"/>
        <v>0</v>
      </c>
      <c r="U203" s="221">
        <f t="shared" si="34"/>
        <v>0</v>
      </c>
      <c r="W203" s="133" t="s">
        <v>47</v>
      </c>
      <c r="X203" s="114">
        <f t="shared" si="41"/>
        <v>0</v>
      </c>
      <c r="Y203" s="115">
        <f t="shared" si="42"/>
        <v>0</v>
      </c>
      <c r="Z203" s="115">
        <f t="shared" si="43"/>
        <v>0</v>
      </c>
      <c r="AA203" s="115">
        <f t="shared" si="44"/>
        <v>0</v>
      </c>
      <c r="AB203" s="115">
        <f t="shared" si="45"/>
        <v>0</v>
      </c>
      <c r="AC203" s="121">
        <f t="shared" si="46"/>
        <v>0</v>
      </c>
    </row>
    <row r="204" spans="1:29" ht="15.75">
      <c r="A204" s="255"/>
      <c r="B204" s="133" t="s">
        <v>48</v>
      </c>
      <c r="C204" s="95"/>
      <c r="D204" s="20"/>
      <c r="E204" s="96">
        <f t="shared" si="35"/>
        <v>0</v>
      </c>
      <c r="F204" s="95"/>
      <c r="G204" s="20"/>
      <c r="H204" s="96">
        <f t="shared" si="36"/>
        <v>0</v>
      </c>
      <c r="I204" s="95"/>
      <c r="J204" s="20"/>
      <c r="K204" s="96">
        <f t="shared" si="37"/>
        <v>0</v>
      </c>
      <c r="L204" s="95"/>
      <c r="M204" s="20"/>
      <c r="N204" s="96">
        <f t="shared" si="38"/>
        <v>0</v>
      </c>
      <c r="O204" s="95"/>
      <c r="P204" s="20"/>
      <c r="Q204" s="96">
        <f t="shared" si="39"/>
        <v>0</v>
      </c>
      <c r="R204" s="95"/>
      <c r="S204" s="20"/>
      <c r="T204" s="96">
        <f t="shared" si="40"/>
        <v>0</v>
      </c>
      <c r="U204" s="221">
        <f t="shared" si="34"/>
        <v>0</v>
      </c>
      <c r="W204" s="133" t="s">
        <v>48</v>
      </c>
      <c r="X204" s="114">
        <f t="shared" si="41"/>
        <v>0</v>
      </c>
      <c r="Y204" s="115">
        <f t="shared" si="42"/>
        <v>0</v>
      </c>
      <c r="Z204" s="115">
        <f t="shared" si="43"/>
        <v>0</v>
      </c>
      <c r="AA204" s="115">
        <f t="shared" si="44"/>
        <v>0</v>
      </c>
      <c r="AB204" s="115">
        <f t="shared" si="45"/>
        <v>0</v>
      </c>
      <c r="AC204" s="121">
        <f t="shared" si="46"/>
        <v>0</v>
      </c>
    </row>
    <row r="205" spans="1:29" ht="15.75">
      <c r="A205" s="255"/>
      <c r="B205" s="133" t="s">
        <v>49</v>
      </c>
      <c r="C205" s="95"/>
      <c r="D205" s="20"/>
      <c r="E205" s="96">
        <f t="shared" si="35"/>
        <v>0</v>
      </c>
      <c r="F205" s="95"/>
      <c r="G205" s="20"/>
      <c r="H205" s="96">
        <f t="shared" si="36"/>
        <v>0</v>
      </c>
      <c r="I205" s="95"/>
      <c r="J205" s="20"/>
      <c r="K205" s="96">
        <f t="shared" si="37"/>
        <v>0</v>
      </c>
      <c r="L205" s="95"/>
      <c r="M205" s="20"/>
      <c r="N205" s="96">
        <f t="shared" si="38"/>
        <v>0</v>
      </c>
      <c r="O205" s="95"/>
      <c r="P205" s="20"/>
      <c r="Q205" s="96">
        <f t="shared" si="39"/>
        <v>0</v>
      </c>
      <c r="R205" s="95"/>
      <c r="S205" s="20"/>
      <c r="T205" s="96">
        <f t="shared" si="40"/>
        <v>0</v>
      </c>
      <c r="U205" s="221">
        <f t="shared" si="34"/>
        <v>0</v>
      </c>
      <c r="W205" s="133" t="s">
        <v>49</v>
      </c>
      <c r="X205" s="114">
        <f t="shared" si="41"/>
        <v>0</v>
      </c>
      <c r="Y205" s="115">
        <f t="shared" si="42"/>
        <v>0</v>
      </c>
      <c r="Z205" s="115">
        <f t="shared" si="43"/>
        <v>0</v>
      </c>
      <c r="AA205" s="115">
        <f t="shared" si="44"/>
        <v>0</v>
      </c>
      <c r="AB205" s="115">
        <f t="shared" si="45"/>
        <v>0</v>
      </c>
      <c r="AC205" s="121">
        <f t="shared" si="46"/>
        <v>0</v>
      </c>
    </row>
    <row r="206" spans="1:29" ht="15.75">
      <c r="A206" s="256"/>
      <c r="B206" s="133" t="s">
        <v>50</v>
      </c>
      <c r="C206" s="95"/>
      <c r="D206" s="20"/>
      <c r="E206" s="96">
        <f t="shared" si="35"/>
        <v>0</v>
      </c>
      <c r="F206" s="95"/>
      <c r="G206" s="20"/>
      <c r="H206" s="96">
        <f t="shared" si="36"/>
        <v>0</v>
      </c>
      <c r="I206" s="95"/>
      <c r="J206" s="20"/>
      <c r="K206" s="96">
        <f t="shared" si="37"/>
        <v>0</v>
      </c>
      <c r="L206" s="95"/>
      <c r="M206" s="20"/>
      <c r="N206" s="96">
        <f t="shared" si="38"/>
        <v>0</v>
      </c>
      <c r="O206" s="95"/>
      <c r="P206" s="20"/>
      <c r="Q206" s="96">
        <f t="shared" si="39"/>
        <v>0</v>
      </c>
      <c r="R206" s="95"/>
      <c r="S206" s="20"/>
      <c r="T206" s="96">
        <f t="shared" si="40"/>
        <v>0</v>
      </c>
      <c r="U206" s="221">
        <f t="shared" si="34"/>
        <v>0</v>
      </c>
      <c r="W206" s="134" t="s">
        <v>50</v>
      </c>
      <c r="X206" s="118">
        <f t="shared" si="41"/>
        <v>0</v>
      </c>
      <c r="Y206" s="119">
        <f t="shared" si="42"/>
        <v>0</v>
      </c>
      <c r="Z206" s="119">
        <f t="shared" si="43"/>
        <v>0</v>
      </c>
      <c r="AA206" s="119">
        <f t="shared" si="44"/>
        <v>0</v>
      </c>
      <c r="AB206" s="119">
        <f t="shared" si="45"/>
        <v>0</v>
      </c>
      <c r="AC206" s="124">
        <f t="shared" si="46"/>
        <v>0</v>
      </c>
    </row>
    <row r="207" spans="1:29" ht="15.75" customHeight="1">
      <c r="A207" s="254">
        <v>42789</v>
      </c>
      <c r="B207" s="132" t="s">
        <v>42</v>
      </c>
      <c r="C207" s="92"/>
      <c r="D207" s="93"/>
      <c r="E207" s="94">
        <f t="shared" si="35"/>
        <v>0</v>
      </c>
      <c r="F207" s="92"/>
      <c r="G207" s="93"/>
      <c r="H207" s="94">
        <f t="shared" si="36"/>
        <v>0</v>
      </c>
      <c r="I207" s="92"/>
      <c r="J207" s="93"/>
      <c r="K207" s="94">
        <f t="shared" si="37"/>
        <v>0</v>
      </c>
      <c r="L207" s="92"/>
      <c r="M207" s="93"/>
      <c r="N207" s="94">
        <f t="shared" si="38"/>
        <v>0</v>
      </c>
      <c r="O207" s="92"/>
      <c r="P207" s="93"/>
      <c r="Q207" s="94">
        <f t="shared" si="39"/>
        <v>0</v>
      </c>
      <c r="R207" s="92"/>
      <c r="S207" s="93"/>
      <c r="T207" s="94">
        <f t="shared" si="40"/>
        <v>0</v>
      </c>
      <c r="U207" s="220">
        <f t="shared" si="34"/>
        <v>0</v>
      </c>
      <c r="W207" s="132" t="s">
        <v>42</v>
      </c>
      <c r="X207" s="114">
        <f t="shared" si="41"/>
        <v>0</v>
      </c>
      <c r="Y207" s="115">
        <f t="shared" si="42"/>
        <v>0</v>
      </c>
      <c r="Z207" s="115">
        <f t="shared" si="43"/>
        <v>0</v>
      </c>
      <c r="AA207" s="115">
        <f t="shared" si="44"/>
        <v>0</v>
      </c>
      <c r="AB207" s="115">
        <f t="shared" si="45"/>
        <v>0</v>
      </c>
      <c r="AC207" s="121">
        <f t="shared" si="46"/>
        <v>0</v>
      </c>
    </row>
    <row r="208" spans="1:29" ht="15.75">
      <c r="A208" s="255"/>
      <c r="B208" s="133" t="s">
        <v>43</v>
      </c>
      <c r="C208" s="95"/>
      <c r="D208" s="20"/>
      <c r="E208" s="96">
        <f t="shared" si="35"/>
        <v>0</v>
      </c>
      <c r="F208" s="95"/>
      <c r="G208" s="20"/>
      <c r="H208" s="96">
        <f t="shared" si="36"/>
        <v>0</v>
      </c>
      <c r="I208" s="95"/>
      <c r="J208" s="20"/>
      <c r="K208" s="96">
        <f t="shared" si="37"/>
        <v>0</v>
      </c>
      <c r="L208" s="95"/>
      <c r="M208" s="20"/>
      <c r="N208" s="96">
        <f t="shared" si="38"/>
        <v>0</v>
      </c>
      <c r="O208" s="95"/>
      <c r="P208" s="20"/>
      <c r="Q208" s="96">
        <f t="shared" si="39"/>
        <v>0</v>
      </c>
      <c r="R208" s="95"/>
      <c r="S208" s="20"/>
      <c r="T208" s="96">
        <f t="shared" si="40"/>
        <v>0</v>
      </c>
      <c r="U208" s="221">
        <f t="shared" si="34"/>
        <v>0</v>
      </c>
      <c r="W208" s="133" t="s">
        <v>43</v>
      </c>
      <c r="X208" s="114">
        <f t="shared" si="41"/>
        <v>0</v>
      </c>
      <c r="Y208" s="115">
        <f t="shared" si="42"/>
        <v>0</v>
      </c>
      <c r="Z208" s="115">
        <f t="shared" si="43"/>
        <v>0</v>
      </c>
      <c r="AA208" s="115">
        <f t="shared" si="44"/>
        <v>0</v>
      </c>
      <c r="AB208" s="115">
        <f t="shared" si="45"/>
        <v>0</v>
      </c>
      <c r="AC208" s="121">
        <f t="shared" si="46"/>
        <v>0</v>
      </c>
    </row>
    <row r="209" spans="1:29" ht="15.75">
      <c r="A209" s="255"/>
      <c r="B209" s="104" t="s">
        <v>44</v>
      </c>
      <c r="C209" s="95"/>
      <c r="D209" s="20"/>
      <c r="E209" s="96">
        <f t="shared" si="35"/>
        <v>0</v>
      </c>
      <c r="F209" s="95"/>
      <c r="G209" s="20"/>
      <c r="H209" s="96">
        <f t="shared" si="36"/>
        <v>0</v>
      </c>
      <c r="I209" s="95"/>
      <c r="J209" s="20"/>
      <c r="K209" s="96">
        <f t="shared" si="37"/>
        <v>0</v>
      </c>
      <c r="L209" s="95"/>
      <c r="M209" s="20"/>
      <c r="N209" s="96">
        <f t="shared" si="38"/>
        <v>0</v>
      </c>
      <c r="O209" s="95"/>
      <c r="P209" s="20"/>
      <c r="Q209" s="96">
        <f t="shared" si="39"/>
        <v>0</v>
      </c>
      <c r="R209" s="95"/>
      <c r="S209" s="20"/>
      <c r="T209" s="96">
        <f t="shared" si="40"/>
        <v>0</v>
      </c>
      <c r="U209" s="221">
        <f t="shared" si="34"/>
        <v>0</v>
      </c>
      <c r="W209" s="104" t="s">
        <v>44</v>
      </c>
      <c r="X209" s="114">
        <f t="shared" si="41"/>
        <v>0</v>
      </c>
      <c r="Y209" s="115">
        <f t="shared" si="42"/>
        <v>0</v>
      </c>
      <c r="Z209" s="115">
        <f t="shared" si="43"/>
        <v>0</v>
      </c>
      <c r="AA209" s="115">
        <f t="shared" si="44"/>
        <v>0</v>
      </c>
      <c r="AB209" s="115">
        <f t="shared" si="45"/>
        <v>0</v>
      </c>
      <c r="AC209" s="121">
        <f t="shared" si="46"/>
        <v>0</v>
      </c>
    </row>
    <row r="210" spans="1:29" ht="15.75">
      <c r="A210" s="255"/>
      <c r="B210" s="133" t="s">
        <v>45</v>
      </c>
      <c r="C210" s="95"/>
      <c r="D210" s="20"/>
      <c r="E210" s="96">
        <f t="shared" si="35"/>
        <v>0</v>
      </c>
      <c r="F210" s="95"/>
      <c r="G210" s="20"/>
      <c r="H210" s="96">
        <f t="shared" si="36"/>
        <v>0</v>
      </c>
      <c r="I210" s="95"/>
      <c r="J210" s="20"/>
      <c r="K210" s="96">
        <f t="shared" si="37"/>
        <v>0</v>
      </c>
      <c r="L210" s="95"/>
      <c r="M210" s="20"/>
      <c r="N210" s="96">
        <f t="shared" si="38"/>
        <v>0</v>
      </c>
      <c r="O210" s="95"/>
      <c r="P210" s="20"/>
      <c r="Q210" s="96">
        <f t="shared" si="39"/>
        <v>0</v>
      </c>
      <c r="R210" s="95"/>
      <c r="S210" s="20"/>
      <c r="T210" s="96">
        <f t="shared" si="40"/>
        <v>0</v>
      </c>
      <c r="U210" s="221">
        <f t="shared" si="34"/>
        <v>0</v>
      </c>
      <c r="W210" s="133" t="s">
        <v>45</v>
      </c>
      <c r="X210" s="114">
        <f t="shared" si="41"/>
        <v>0</v>
      </c>
      <c r="Y210" s="115">
        <f t="shared" si="42"/>
        <v>0</v>
      </c>
      <c r="Z210" s="115">
        <f t="shared" si="43"/>
        <v>0</v>
      </c>
      <c r="AA210" s="115">
        <f t="shared" si="44"/>
        <v>0</v>
      </c>
      <c r="AB210" s="115">
        <f t="shared" si="45"/>
        <v>0</v>
      </c>
      <c r="AC210" s="121">
        <f t="shared" si="46"/>
        <v>0</v>
      </c>
    </row>
    <row r="211" spans="1:29" ht="15.75">
      <c r="A211" s="255"/>
      <c r="B211" s="133" t="s">
        <v>46</v>
      </c>
      <c r="C211" s="95"/>
      <c r="D211" s="20"/>
      <c r="E211" s="96">
        <f t="shared" si="35"/>
        <v>0</v>
      </c>
      <c r="F211" s="95"/>
      <c r="G211" s="20"/>
      <c r="H211" s="96">
        <f t="shared" si="36"/>
        <v>0</v>
      </c>
      <c r="I211" s="95"/>
      <c r="J211" s="20"/>
      <c r="K211" s="96">
        <f t="shared" si="37"/>
        <v>0</v>
      </c>
      <c r="L211" s="95"/>
      <c r="M211" s="20"/>
      <c r="N211" s="96">
        <f t="shared" si="38"/>
        <v>0</v>
      </c>
      <c r="O211" s="95"/>
      <c r="P211" s="20"/>
      <c r="Q211" s="96">
        <f t="shared" si="39"/>
        <v>0</v>
      </c>
      <c r="R211" s="95"/>
      <c r="S211" s="20"/>
      <c r="T211" s="96">
        <f t="shared" si="40"/>
        <v>0</v>
      </c>
      <c r="U211" s="221">
        <f t="shared" ref="U211:U215" si="47">IF(D211=0,0,1)</f>
        <v>0</v>
      </c>
      <c r="W211" s="133" t="s">
        <v>46</v>
      </c>
      <c r="X211" s="114">
        <f t="shared" si="41"/>
        <v>0</v>
      </c>
      <c r="Y211" s="115">
        <f t="shared" si="42"/>
        <v>0</v>
      </c>
      <c r="Z211" s="115">
        <f t="shared" si="43"/>
        <v>0</v>
      </c>
      <c r="AA211" s="115">
        <f t="shared" si="44"/>
        <v>0</v>
      </c>
      <c r="AB211" s="115">
        <f t="shared" si="45"/>
        <v>0</v>
      </c>
      <c r="AC211" s="121">
        <f t="shared" si="46"/>
        <v>0</v>
      </c>
    </row>
    <row r="212" spans="1:29" ht="15.75">
      <c r="A212" s="255"/>
      <c r="B212" s="133" t="s">
        <v>47</v>
      </c>
      <c r="C212" s="95"/>
      <c r="D212" s="20"/>
      <c r="E212" s="96">
        <f t="shared" si="35"/>
        <v>0</v>
      </c>
      <c r="F212" s="95"/>
      <c r="G212" s="20"/>
      <c r="H212" s="96">
        <f t="shared" si="36"/>
        <v>0</v>
      </c>
      <c r="I212" s="95"/>
      <c r="J212" s="20"/>
      <c r="K212" s="96">
        <f t="shared" si="37"/>
        <v>0</v>
      </c>
      <c r="L212" s="95"/>
      <c r="M212" s="20"/>
      <c r="N212" s="96">
        <f t="shared" si="38"/>
        <v>0</v>
      </c>
      <c r="O212" s="95"/>
      <c r="P212" s="20"/>
      <c r="Q212" s="96">
        <f t="shared" si="39"/>
        <v>0</v>
      </c>
      <c r="R212" s="95"/>
      <c r="S212" s="20"/>
      <c r="T212" s="96">
        <f t="shared" si="40"/>
        <v>0</v>
      </c>
      <c r="U212" s="221">
        <f t="shared" si="47"/>
        <v>0</v>
      </c>
      <c r="W212" s="133" t="s">
        <v>47</v>
      </c>
      <c r="X212" s="114">
        <f t="shared" si="41"/>
        <v>0</v>
      </c>
      <c r="Y212" s="115">
        <f t="shared" si="42"/>
        <v>0</v>
      </c>
      <c r="Z212" s="115">
        <f t="shared" si="43"/>
        <v>0</v>
      </c>
      <c r="AA212" s="115">
        <f t="shared" si="44"/>
        <v>0</v>
      </c>
      <c r="AB212" s="115">
        <f t="shared" si="45"/>
        <v>0</v>
      </c>
      <c r="AC212" s="121">
        <f t="shared" si="46"/>
        <v>0</v>
      </c>
    </row>
    <row r="213" spans="1:29" ht="15.75">
      <c r="A213" s="255"/>
      <c r="B213" s="133" t="s">
        <v>48</v>
      </c>
      <c r="C213" s="95"/>
      <c r="D213" s="20"/>
      <c r="E213" s="96">
        <f t="shared" si="35"/>
        <v>0</v>
      </c>
      <c r="F213" s="95"/>
      <c r="G213" s="20"/>
      <c r="H213" s="96">
        <f t="shared" si="36"/>
        <v>0</v>
      </c>
      <c r="I213" s="95"/>
      <c r="J213" s="20"/>
      <c r="K213" s="96">
        <f t="shared" si="37"/>
        <v>0</v>
      </c>
      <c r="L213" s="95"/>
      <c r="M213" s="20"/>
      <c r="N213" s="96">
        <f t="shared" si="38"/>
        <v>0</v>
      </c>
      <c r="O213" s="95"/>
      <c r="P213" s="20"/>
      <c r="Q213" s="96">
        <f t="shared" si="39"/>
        <v>0</v>
      </c>
      <c r="R213" s="95"/>
      <c r="S213" s="20"/>
      <c r="T213" s="96">
        <f t="shared" si="40"/>
        <v>0</v>
      </c>
      <c r="U213" s="221">
        <f t="shared" si="47"/>
        <v>0</v>
      </c>
      <c r="W213" s="133" t="s">
        <v>48</v>
      </c>
      <c r="X213" s="114">
        <f t="shared" si="41"/>
        <v>0</v>
      </c>
      <c r="Y213" s="115">
        <f t="shared" si="42"/>
        <v>0</v>
      </c>
      <c r="Z213" s="115">
        <f t="shared" si="43"/>
        <v>0</v>
      </c>
      <c r="AA213" s="115">
        <f t="shared" si="44"/>
        <v>0</v>
      </c>
      <c r="AB213" s="115">
        <f t="shared" si="45"/>
        <v>0</v>
      </c>
      <c r="AC213" s="121">
        <f t="shared" si="46"/>
        <v>0</v>
      </c>
    </row>
    <row r="214" spans="1:29" ht="15.75">
      <c r="A214" s="255"/>
      <c r="B214" s="133" t="s">
        <v>49</v>
      </c>
      <c r="C214" s="95"/>
      <c r="D214" s="20"/>
      <c r="E214" s="96">
        <f t="shared" si="35"/>
        <v>0</v>
      </c>
      <c r="F214" s="95"/>
      <c r="G214" s="20"/>
      <c r="H214" s="96">
        <f t="shared" si="36"/>
        <v>0</v>
      </c>
      <c r="I214" s="95"/>
      <c r="J214" s="20"/>
      <c r="K214" s="96">
        <f t="shared" si="37"/>
        <v>0</v>
      </c>
      <c r="L214" s="95"/>
      <c r="M214" s="20"/>
      <c r="N214" s="96">
        <f t="shared" si="38"/>
        <v>0</v>
      </c>
      <c r="O214" s="95"/>
      <c r="P214" s="20"/>
      <c r="Q214" s="96">
        <f t="shared" si="39"/>
        <v>0</v>
      </c>
      <c r="R214" s="95"/>
      <c r="S214" s="20"/>
      <c r="T214" s="96">
        <f t="shared" si="40"/>
        <v>0</v>
      </c>
      <c r="U214" s="221">
        <f t="shared" si="47"/>
        <v>0</v>
      </c>
      <c r="W214" s="133" t="s">
        <v>49</v>
      </c>
      <c r="X214" s="114">
        <f t="shared" si="41"/>
        <v>0</v>
      </c>
      <c r="Y214" s="115">
        <f t="shared" si="42"/>
        <v>0</v>
      </c>
      <c r="Z214" s="115">
        <f t="shared" si="43"/>
        <v>0</v>
      </c>
      <c r="AA214" s="115">
        <f t="shared" si="44"/>
        <v>0</v>
      </c>
      <c r="AB214" s="115">
        <f t="shared" si="45"/>
        <v>0</v>
      </c>
      <c r="AC214" s="121">
        <f t="shared" si="46"/>
        <v>0</v>
      </c>
    </row>
    <row r="215" spans="1:29" ht="15.75">
      <c r="A215" s="256"/>
      <c r="B215" s="134" t="s">
        <v>50</v>
      </c>
      <c r="C215" s="97"/>
      <c r="D215" s="98"/>
      <c r="E215" s="99">
        <f t="shared" si="35"/>
        <v>0</v>
      </c>
      <c r="F215" s="97"/>
      <c r="G215" s="98"/>
      <c r="H215" s="99">
        <f t="shared" si="36"/>
        <v>0</v>
      </c>
      <c r="I215" s="97"/>
      <c r="J215" s="98"/>
      <c r="K215" s="99">
        <f t="shared" si="37"/>
        <v>0</v>
      </c>
      <c r="L215" s="97"/>
      <c r="M215" s="98"/>
      <c r="N215" s="99">
        <f t="shared" si="38"/>
        <v>0</v>
      </c>
      <c r="O215" s="97"/>
      <c r="P215" s="98"/>
      <c r="Q215" s="99">
        <f t="shared" si="39"/>
        <v>0</v>
      </c>
      <c r="R215" s="97"/>
      <c r="S215" s="98"/>
      <c r="T215" s="99">
        <f t="shared" si="40"/>
        <v>0</v>
      </c>
      <c r="U215" s="222">
        <f t="shared" si="47"/>
        <v>0</v>
      </c>
      <c r="W215" s="134" t="s">
        <v>50</v>
      </c>
      <c r="X215" s="118">
        <f t="shared" si="41"/>
        <v>0</v>
      </c>
      <c r="Y215" s="119">
        <f t="shared" si="42"/>
        <v>0</v>
      </c>
      <c r="Z215" s="119">
        <f t="shared" si="43"/>
        <v>0</v>
      </c>
      <c r="AA215" s="119">
        <f t="shared" si="44"/>
        <v>0</v>
      </c>
      <c r="AB215" s="119">
        <f t="shared" si="45"/>
        <v>0</v>
      </c>
      <c r="AC215" s="124">
        <f t="shared" si="46"/>
        <v>0</v>
      </c>
    </row>
    <row r="216" spans="1:29">
      <c r="G216" s="20"/>
      <c r="P216" s="20"/>
      <c r="U216" s="227" t="s">
        <v>368</v>
      </c>
      <c r="X216" s="91" t="s">
        <v>13</v>
      </c>
      <c r="Y216" s="91" t="s">
        <v>14</v>
      </c>
      <c r="Z216" s="109" t="s">
        <v>15</v>
      </c>
      <c r="AA216" s="91" t="s">
        <v>16</v>
      </c>
      <c r="AB216" s="91" t="s">
        <v>17</v>
      </c>
      <c r="AC216" s="91" t="s">
        <v>18</v>
      </c>
    </row>
    <row r="217" spans="1:29">
      <c r="G217" s="20"/>
      <c r="P217" s="20"/>
      <c r="U217" s="228">
        <f>U9+U18+U27+U36+U45+U54+U63+U72+U81+U90+U99+U108+U117+U126+U135+U144+U153+U162+U171+U180+U189+U198+U207</f>
        <v>0</v>
      </c>
      <c r="W217" s="132" t="s">
        <v>42</v>
      </c>
      <c r="X217" s="110">
        <f t="shared" ref="X217:AC225" si="48">X9+X18+X27+X36+X45+X54+X63+X72+X81+X90+X99+X108+X117+X126+X135+X144+X153+X162+X171+X180+X189+X198+X207</f>
        <v>0</v>
      </c>
      <c r="Y217" s="111">
        <f t="shared" si="48"/>
        <v>0</v>
      </c>
      <c r="Z217" s="111">
        <f t="shared" si="48"/>
        <v>0</v>
      </c>
      <c r="AA217" s="111">
        <f t="shared" si="48"/>
        <v>0</v>
      </c>
      <c r="AB217" s="111">
        <f t="shared" si="48"/>
        <v>0</v>
      </c>
      <c r="AC217" s="123">
        <f t="shared" si="48"/>
        <v>0</v>
      </c>
    </row>
    <row r="218" spans="1:29">
      <c r="G218" s="20"/>
      <c r="P218" s="20"/>
      <c r="U218" s="229">
        <f t="shared" ref="U218:U225" si="49">U10+U19+U28+U37+U46+U55+U64+U73+U82+U91+U100+U109+U118+U127+U136+U145+U154+U163+U172+U181+U190+U199+U208</f>
        <v>0</v>
      </c>
      <c r="W218" s="133" t="s">
        <v>43</v>
      </c>
      <c r="X218" s="114">
        <f t="shared" si="48"/>
        <v>0</v>
      </c>
      <c r="Y218" s="115">
        <f t="shared" si="48"/>
        <v>0</v>
      </c>
      <c r="Z218" s="115">
        <f t="shared" si="48"/>
        <v>0</v>
      </c>
      <c r="AA218" s="115">
        <f t="shared" si="48"/>
        <v>0</v>
      </c>
      <c r="AB218" s="115">
        <f t="shared" si="48"/>
        <v>0</v>
      </c>
      <c r="AC218" s="121">
        <f t="shared" si="48"/>
        <v>0</v>
      </c>
    </row>
    <row r="219" spans="1:29">
      <c r="G219" s="20"/>
      <c r="P219" s="20"/>
      <c r="U219" s="229">
        <f t="shared" si="49"/>
        <v>0</v>
      </c>
      <c r="W219" s="104" t="s">
        <v>44</v>
      </c>
      <c r="X219" s="114">
        <f t="shared" si="48"/>
        <v>0</v>
      </c>
      <c r="Y219" s="115">
        <f t="shared" si="48"/>
        <v>0</v>
      </c>
      <c r="Z219" s="115">
        <f t="shared" si="48"/>
        <v>0</v>
      </c>
      <c r="AA219" s="115">
        <f t="shared" si="48"/>
        <v>0</v>
      </c>
      <c r="AB219" s="115">
        <f t="shared" si="48"/>
        <v>0</v>
      </c>
      <c r="AC219" s="121">
        <f t="shared" si="48"/>
        <v>0</v>
      </c>
    </row>
    <row r="220" spans="1:29">
      <c r="U220" s="229">
        <f t="shared" si="49"/>
        <v>0</v>
      </c>
      <c r="W220" s="133" t="s">
        <v>45</v>
      </c>
      <c r="X220" s="114">
        <f t="shared" si="48"/>
        <v>0</v>
      </c>
      <c r="Y220" s="115">
        <f t="shared" si="48"/>
        <v>0</v>
      </c>
      <c r="Z220" s="115">
        <f t="shared" si="48"/>
        <v>0</v>
      </c>
      <c r="AA220" s="115">
        <f t="shared" si="48"/>
        <v>0</v>
      </c>
      <c r="AB220" s="115">
        <f t="shared" si="48"/>
        <v>0</v>
      </c>
      <c r="AC220" s="121">
        <f t="shared" si="48"/>
        <v>0</v>
      </c>
    </row>
    <row r="221" spans="1:29">
      <c r="U221" s="229">
        <f t="shared" si="49"/>
        <v>0</v>
      </c>
      <c r="W221" s="133" t="s">
        <v>46</v>
      </c>
      <c r="X221" s="114">
        <f t="shared" si="48"/>
        <v>0</v>
      </c>
      <c r="Y221" s="115">
        <f t="shared" si="48"/>
        <v>0</v>
      </c>
      <c r="Z221" s="115">
        <f t="shared" si="48"/>
        <v>0</v>
      </c>
      <c r="AA221" s="115">
        <f t="shared" si="48"/>
        <v>0</v>
      </c>
      <c r="AB221" s="115">
        <f t="shared" si="48"/>
        <v>0</v>
      </c>
      <c r="AC221" s="121">
        <f t="shared" si="48"/>
        <v>0</v>
      </c>
    </row>
    <row r="222" spans="1:29">
      <c r="U222" s="229">
        <f t="shared" si="49"/>
        <v>0</v>
      </c>
      <c r="W222" s="133" t="s">
        <v>47</v>
      </c>
      <c r="X222" s="114">
        <f t="shared" si="48"/>
        <v>0</v>
      </c>
      <c r="Y222" s="115">
        <f t="shared" si="48"/>
        <v>0</v>
      </c>
      <c r="Z222" s="115">
        <f t="shared" si="48"/>
        <v>0</v>
      </c>
      <c r="AA222" s="115">
        <f t="shared" si="48"/>
        <v>0</v>
      </c>
      <c r="AB222" s="115">
        <f t="shared" si="48"/>
        <v>0</v>
      </c>
      <c r="AC222" s="121">
        <f t="shared" si="48"/>
        <v>0</v>
      </c>
    </row>
    <row r="223" spans="1:29">
      <c r="U223" s="229">
        <f t="shared" si="49"/>
        <v>0</v>
      </c>
      <c r="W223" s="133" t="s">
        <v>48</v>
      </c>
      <c r="X223" s="114">
        <f t="shared" si="48"/>
        <v>0</v>
      </c>
      <c r="Y223" s="115">
        <f t="shared" si="48"/>
        <v>0</v>
      </c>
      <c r="Z223" s="115">
        <f t="shared" si="48"/>
        <v>0</v>
      </c>
      <c r="AA223" s="115">
        <f t="shared" si="48"/>
        <v>0</v>
      </c>
      <c r="AB223" s="115">
        <f t="shared" si="48"/>
        <v>0</v>
      </c>
      <c r="AC223" s="121">
        <f t="shared" si="48"/>
        <v>0</v>
      </c>
    </row>
    <row r="224" spans="1:29">
      <c r="U224" s="229">
        <f t="shared" si="49"/>
        <v>0</v>
      </c>
      <c r="W224" s="133" t="s">
        <v>49</v>
      </c>
      <c r="X224" s="114">
        <f t="shared" si="48"/>
        <v>0</v>
      </c>
      <c r="Y224" s="115">
        <f t="shared" si="48"/>
        <v>0</v>
      </c>
      <c r="Z224" s="115">
        <f t="shared" si="48"/>
        <v>0</v>
      </c>
      <c r="AA224" s="115">
        <f t="shared" si="48"/>
        <v>0</v>
      </c>
      <c r="AB224" s="115">
        <f t="shared" si="48"/>
        <v>0</v>
      </c>
      <c r="AC224" s="121">
        <f t="shared" si="48"/>
        <v>0</v>
      </c>
    </row>
    <row r="225" spans="21:29" customFormat="1">
      <c r="U225" s="230">
        <f t="shared" si="49"/>
        <v>0</v>
      </c>
      <c r="W225" s="134" t="s">
        <v>50</v>
      </c>
      <c r="X225" s="118">
        <f t="shared" si="48"/>
        <v>0</v>
      </c>
      <c r="Y225" s="119">
        <f t="shared" si="48"/>
        <v>0</v>
      </c>
      <c r="Z225" s="119">
        <f t="shared" si="48"/>
        <v>0</v>
      </c>
      <c r="AA225" s="119">
        <f t="shared" si="48"/>
        <v>0</v>
      </c>
      <c r="AB225" s="119">
        <f t="shared" si="48"/>
        <v>0</v>
      </c>
      <c r="AC225" s="124">
        <f t="shared" si="48"/>
        <v>0</v>
      </c>
    </row>
  </sheetData>
  <mergeCells count="31">
    <mergeCell ref="A207:A215"/>
    <mergeCell ref="A153:A161"/>
    <mergeCell ref="A162:A170"/>
    <mergeCell ref="A171:A179"/>
    <mergeCell ref="A180:A188"/>
    <mergeCell ref="A189:A197"/>
    <mergeCell ref="A198:A206"/>
    <mergeCell ref="A144:A152"/>
    <mergeCell ref="A45:A53"/>
    <mergeCell ref="A54:A62"/>
    <mergeCell ref="A63:A71"/>
    <mergeCell ref="A72:A80"/>
    <mergeCell ref="A81:A89"/>
    <mergeCell ref="A90:A98"/>
    <mergeCell ref="A99:A107"/>
    <mergeCell ref="A108:A116"/>
    <mergeCell ref="A117:A125"/>
    <mergeCell ref="A126:A134"/>
    <mergeCell ref="A135:A143"/>
    <mergeCell ref="R7:T7"/>
    <mergeCell ref="U7:U8"/>
    <mergeCell ref="A9:A17"/>
    <mergeCell ref="A18:A26"/>
    <mergeCell ref="A27:A35"/>
    <mergeCell ref="L7:N7"/>
    <mergeCell ref="O7:Q7"/>
    <mergeCell ref="A36:A44"/>
    <mergeCell ref="B7:B8"/>
    <mergeCell ref="C7:E7"/>
    <mergeCell ref="F7:H7"/>
    <mergeCell ref="I7:K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5"/>
  <sheetViews>
    <sheetView zoomScale="70" zoomScaleNormal="70" workbookViewId="0">
      <selection sqref="A1:XFD1048576"/>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4.7109375"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42767</v>
      </c>
      <c r="B9" s="132" t="s">
        <v>42</v>
      </c>
      <c r="C9" s="92"/>
      <c r="D9" s="93"/>
      <c r="E9" s="94"/>
      <c r="F9" s="92"/>
      <c r="G9" s="93"/>
      <c r="H9" s="94"/>
      <c r="I9" s="92"/>
      <c r="J9" s="93"/>
      <c r="K9" s="94"/>
      <c r="L9" s="92"/>
      <c r="M9" s="93"/>
      <c r="N9" s="94"/>
      <c r="O9" s="92"/>
      <c r="P9" s="93"/>
      <c r="Q9" s="94"/>
      <c r="R9" s="92"/>
      <c r="S9" s="93"/>
      <c r="T9" s="94">
        <f>R9-S9</f>
        <v>0</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c r="D10" s="20"/>
      <c r="E10" s="96"/>
      <c r="F10" s="95"/>
      <c r="G10" s="20"/>
      <c r="H10" s="96"/>
      <c r="I10" s="95"/>
      <c r="J10" s="20"/>
      <c r="K10" s="96"/>
      <c r="L10" s="95"/>
      <c r="M10" s="20"/>
      <c r="N10" s="96"/>
      <c r="O10" s="95"/>
      <c r="P10" s="20"/>
      <c r="Q10" s="96"/>
      <c r="R10" s="95"/>
      <c r="S10" s="20"/>
      <c r="T10" s="96">
        <f t="shared" ref="T10:T73" si="0">R10-S10</f>
        <v>0</v>
      </c>
      <c r="U10" s="221">
        <f t="shared" ref="U10:U17" si="1">IF(D10=0,0,1)</f>
        <v>0</v>
      </c>
      <c r="V10" s="88"/>
      <c r="W10" s="133" t="s">
        <v>43</v>
      </c>
      <c r="X10" s="114">
        <f t="shared" ref="X10:X73" si="2">+IF(AND(C10&lt;&gt;0,D10&lt;&gt;0,OR(E10&gt;100,E10&lt;-100)),1,0)</f>
        <v>0</v>
      </c>
      <c r="Y10" s="115">
        <f t="shared" ref="Y10:Y73" si="3">+IF(AND(F10&lt;&gt;0,G10&lt;&gt;0,OR(H10&gt;100,H10&lt;-100)),1,0)</f>
        <v>0</v>
      </c>
      <c r="Z10" s="115">
        <f t="shared" ref="Z10:Z73" si="4">+IF(AND(I10&lt;&gt;0,J10&lt;&gt;0,OR(K10&gt;100,K10&lt;-100)),1,0)</f>
        <v>0</v>
      </c>
      <c r="AA10" s="116">
        <f t="shared" ref="AA10:AA73" si="5">+IF(AND(L10&lt;&gt;0,M10&lt;&gt;0,OR(N10&gt;100,N10&lt;-100)),1,0)</f>
        <v>0</v>
      </c>
      <c r="AB10" s="116">
        <f t="shared" ref="AB10:AB73" si="6">+IF(AND(O10&lt;&gt;0,P10&lt;&gt;0,OR(Q10&gt;100,Q10&lt;-100)),1,0)</f>
        <v>0</v>
      </c>
      <c r="AC10" s="117">
        <f t="shared" ref="AC10:AC73" si="7">+IF(AND(R10&lt;&gt;0,S10&lt;&gt;0,OR(T10&gt;100,T10&lt;-100)),1,0)</f>
        <v>0</v>
      </c>
    </row>
    <row r="11" spans="1:29" s="2" customFormat="1" ht="12.75" customHeight="1">
      <c r="A11" s="255"/>
      <c r="B11" s="104" t="s">
        <v>44</v>
      </c>
      <c r="C11" s="95"/>
      <c r="D11" s="20"/>
      <c r="E11" s="96"/>
      <c r="F11" s="95"/>
      <c r="G11" s="20"/>
      <c r="H11" s="96"/>
      <c r="I11" s="95"/>
      <c r="J11" s="20"/>
      <c r="K11" s="96"/>
      <c r="L11" s="95"/>
      <c r="M11" s="20"/>
      <c r="N11" s="96"/>
      <c r="O11" s="95"/>
      <c r="P11" s="20"/>
      <c r="Q11" s="96"/>
      <c r="R11" s="95"/>
      <c r="S11" s="20"/>
      <c r="T11" s="96">
        <f t="shared" si="0"/>
        <v>0</v>
      </c>
      <c r="U11" s="221">
        <f t="shared" si="1"/>
        <v>0</v>
      </c>
      <c r="V11" s="88"/>
      <c r="W11" s="104" t="s">
        <v>44</v>
      </c>
      <c r="X11" s="114">
        <f t="shared" si="2"/>
        <v>0</v>
      </c>
      <c r="Y11" s="115">
        <f t="shared" si="3"/>
        <v>0</v>
      </c>
      <c r="Z11" s="115">
        <f t="shared" si="4"/>
        <v>0</v>
      </c>
      <c r="AA11" s="116">
        <f t="shared" si="5"/>
        <v>0</v>
      </c>
      <c r="AB11" s="116">
        <f t="shared" si="6"/>
        <v>0</v>
      </c>
      <c r="AC11" s="117">
        <f t="shared" si="7"/>
        <v>0</v>
      </c>
    </row>
    <row r="12" spans="1:29" s="2" customFormat="1" ht="12.75" customHeight="1">
      <c r="A12" s="255"/>
      <c r="B12" s="133" t="s">
        <v>45</v>
      </c>
      <c r="C12" s="95"/>
      <c r="D12" s="20"/>
      <c r="E12" s="96"/>
      <c r="F12" s="95"/>
      <c r="G12" s="20"/>
      <c r="H12" s="96"/>
      <c r="I12" s="95"/>
      <c r="J12" s="20"/>
      <c r="K12" s="96"/>
      <c r="L12" s="95"/>
      <c r="M12" s="20"/>
      <c r="N12" s="96"/>
      <c r="O12" s="95"/>
      <c r="P12" s="20"/>
      <c r="Q12" s="96"/>
      <c r="R12" s="95"/>
      <c r="S12" s="20"/>
      <c r="T12" s="96">
        <f t="shared" si="0"/>
        <v>0</v>
      </c>
      <c r="U12" s="221">
        <f t="shared" si="1"/>
        <v>0</v>
      </c>
      <c r="V12" s="88"/>
      <c r="W12" s="133" t="s">
        <v>45</v>
      </c>
      <c r="X12" s="114">
        <f t="shared" si="2"/>
        <v>0</v>
      </c>
      <c r="Y12" s="115">
        <f t="shared" si="3"/>
        <v>0</v>
      </c>
      <c r="Z12" s="115">
        <f t="shared" si="4"/>
        <v>0</v>
      </c>
      <c r="AA12" s="116">
        <f t="shared" si="5"/>
        <v>0</v>
      </c>
      <c r="AB12" s="116">
        <f t="shared" si="6"/>
        <v>0</v>
      </c>
      <c r="AC12" s="117">
        <f t="shared" si="7"/>
        <v>0</v>
      </c>
    </row>
    <row r="13" spans="1:29" s="2" customFormat="1" ht="12.75" customHeight="1">
      <c r="A13" s="255"/>
      <c r="B13" s="133" t="s">
        <v>46</v>
      </c>
      <c r="C13" s="95"/>
      <c r="D13" s="20"/>
      <c r="E13" s="96"/>
      <c r="F13" s="95"/>
      <c r="G13" s="20"/>
      <c r="H13" s="96"/>
      <c r="I13" s="95"/>
      <c r="J13" s="20"/>
      <c r="K13" s="96"/>
      <c r="L13" s="95"/>
      <c r="M13" s="20"/>
      <c r="N13" s="96"/>
      <c r="O13" s="95"/>
      <c r="P13" s="20"/>
      <c r="Q13" s="96"/>
      <c r="R13" s="95"/>
      <c r="S13" s="20"/>
      <c r="T13" s="96">
        <f t="shared" si="0"/>
        <v>0</v>
      </c>
      <c r="U13" s="221">
        <f t="shared" si="1"/>
        <v>0</v>
      </c>
      <c r="V13" s="88"/>
      <c r="W13" s="133" t="s">
        <v>46</v>
      </c>
      <c r="X13" s="114">
        <f t="shared" si="2"/>
        <v>0</v>
      </c>
      <c r="Y13" s="115">
        <f t="shared" si="3"/>
        <v>0</v>
      </c>
      <c r="Z13" s="115">
        <f t="shared" si="4"/>
        <v>0</v>
      </c>
      <c r="AA13" s="116">
        <f t="shared" si="5"/>
        <v>0</v>
      </c>
      <c r="AB13" s="116">
        <f t="shared" si="6"/>
        <v>0</v>
      </c>
      <c r="AC13" s="117">
        <f t="shared" si="7"/>
        <v>0</v>
      </c>
    </row>
    <row r="14" spans="1:29" s="2" customFormat="1" ht="12.75" customHeight="1">
      <c r="A14" s="255"/>
      <c r="B14" s="133" t="s">
        <v>47</v>
      </c>
      <c r="C14" s="95"/>
      <c r="D14" s="20"/>
      <c r="E14" s="96"/>
      <c r="F14" s="95"/>
      <c r="G14" s="20"/>
      <c r="H14" s="96"/>
      <c r="I14" s="95"/>
      <c r="J14" s="20"/>
      <c r="K14" s="96"/>
      <c r="L14" s="95"/>
      <c r="M14" s="20"/>
      <c r="N14" s="96"/>
      <c r="O14" s="95"/>
      <c r="P14" s="20"/>
      <c r="Q14" s="96"/>
      <c r="R14" s="95"/>
      <c r="S14" s="20"/>
      <c r="T14" s="96">
        <f t="shared" si="0"/>
        <v>0</v>
      </c>
      <c r="U14" s="221">
        <f t="shared" si="1"/>
        <v>0</v>
      </c>
      <c r="V14" s="88"/>
      <c r="W14" s="133" t="s">
        <v>47</v>
      </c>
      <c r="X14" s="114">
        <f t="shared" si="2"/>
        <v>0</v>
      </c>
      <c r="Y14" s="115">
        <f t="shared" si="3"/>
        <v>0</v>
      </c>
      <c r="Z14" s="115">
        <f t="shared" si="4"/>
        <v>0</v>
      </c>
      <c r="AA14" s="116">
        <f t="shared" si="5"/>
        <v>0</v>
      </c>
      <c r="AB14" s="116">
        <f t="shared" si="6"/>
        <v>0</v>
      </c>
      <c r="AC14" s="117">
        <f t="shared" si="7"/>
        <v>0</v>
      </c>
    </row>
    <row r="15" spans="1:29" s="2" customFormat="1" ht="12.75" customHeight="1">
      <c r="A15" s="255"/>
      <c r="B15" s="133" t="s">
        <v>48</v>
      </c>
      <c r="C15" s="95"/>
      <c r="D15" s="20"/>
      <c r="E15" s="96"/>
      <c r="F15" s="95"/>
      <c r="G15" s="20"/>
      <c r="H15" s="96"/>
      <c r="I15" s="95"/>
      <c r="J15" s="20"/>
      <c r="K15" s="96"/>
      <c r="L15" s="95"/>
      <c r="M15" s="20"/>
      <c r="N15" s="96"/>
      <c r="O15" s="95"/>
      <c r="P15" s="20"/>
      <c r="Q15" s="96"/>
      <c r="R15" s="95"/>
      <c r="S15" s="20"/>
      <c r="T15" s="96">
        <f t="shared" si="0"/>
        <v>0</v>
      </c>
      <c r="U15" s="221">
        <f t="shared" si="1"/>
        <v>0</v>
      </c>
      <c r="V15" s="88"/>
      <c r="W15" s="133" t="s">
        <v>48</v>
      </c>
      <c r="X15" s="114">
        <f t="shared" si="2"/>
        <v>0</v>
      </c>
      <c r="Y15" s="115">
        <f t="shared" si="3"/>
        <v>0</v>
      </c>
      <c r="Z15" s="115">
        <f t="shared" si="4"/>
        <v>0</v>
      </c>
      <c r="AA15" s="116">
        <f t="shared" si="5"/>
        <v>0</v>
      </c>
      <c r="AB15" s="116">
        <f t="shared" si="6"/>
        <v>0</v>
      </c>
      <c r="AC15" s="117">
        <f t="shared" si="7"/>
        <v>0</v>
      </c>
    </row>
    <row r="16" spans="1:29" s="2" customFormat="1" ht="12.75" customHeight="1">
      <c r="A16" s="255"/>
      <c r="B16" s="133" t="s">
        <v>49</v>
      </c>
      <c r="C16" s="95"/>
      <c r="D16" s="20"/>
      <c r="E16" s="96"/>
      <c r="F16" s="95"/>
      <c r="G16" s="20"/>
      <c r="H16" s="96"/>
      <c r="I16" s="95"/>
      <c r="J16" s="20"/>
      <c r="K16" s="96"/>
      <c r="L16" s="95"/>
      <c r="M16" s="20"/>
      <c r="N16" s="96"/>
      <c r="O16" s="95"/>
      <c r="P16" s="20"/>
      <c r="Q16" s="96"/>
      <c r="R16" s="95"/>
      <c r="S16" s="20"/>
      <c r="T16" s="96">
        <f t="shared" si="0"/>
        <v>0</v>
      </c>
      <c r="U16" s="221">
        <f t="shared" si="1"/>
        <v>0</v>
      </c>
      <c r="V16" s="88"/>
      <c r="W16" s="133" t="s">
        <v>49</v>
      </c>
      <c r="X16" s="114">
        <f t="shared" si="2"/>
        <v>0</v>
      </c>
      <c r="Y16" s="115">
        <f t="shared" si="3"/>
        <v>0</v>
      </c>
      <c r="Z16" s="115">
        <f t="shared" si="4"/>
        <v>0</v>
      </c>
      <c r="AA16" s="116">
        <f t="shared" si="5"/>
        <v>0</v>
      </c>
      <c r="AB16" s="116">
        <f t="shared" si="6"/>
        <v>0</v>
      </c>
      <c r="AC16" s="117">
        <f t="shared" si="7"/>
        <v>0</v>
      </c>
    </row>
    <row r="17" spans="1:29" s="2" customFormat="1" ht="12.75" customHeight="1">
      <c r="A17" s="256"/>
      <c r="B17" s="134" t="s">
        <v>50</v>
      </c>
      <c r="C17" s="97"/>
      <c r="D17" s="98"/>
      <c r="E17" s="99"/>
      <c r="F17" s="97"/>
      <c r="G17" s="98"/>
      <c r="H17" s="99"/>
      <c r="I17" s="97"/>
      <c r="J17" s="98"/>
      <c r="K17" s="99"/>
      <c r="L17" s="97"/>
      <c r="M17" s="98"/>
      <c r="N17" s="99"/>
      <c r="O17" s="97"/>
      <c r="P17" s="98"/>
      <c r="Q17" s="99"/>
      <c r="R17" s="97"/>
      <c r="S17" s="98"/>
      <c r="T17" s="99">
        <f t="shared" si="0"/>
        <v>0</v>
      </c>
      <c r="U17" s="222">
        <f t="shared" si="1"/>
        <v>0</v>
      </c>
      <c r="V17" s="88"/>
      <c r="W17" s="134" t="s">
        <v>50</v>
      </c>
      <c r="X17" s="118">
        <f t="shared" si="2"/>
        <v>0</v>
      </c>
      <c r="Y17" s="119">
        <f t="shared" si="3"/>
        <v>0</v>
      </c>
      <c r="Z17" s="119">
        <f t="shared" si="4"/>
        <v>0</v>
      </c>
      <c r="AA17" s="120">
        <f t="shared" si="5"/>
        <v>0</v>
      </c>
      <c r="AB17" s="120">
        <f t="shared" si="6"/>
        <v>0</v>
      </c>
      <c r="AC17" s="223">
        <f t="shared" si="7"/>
        <v>0</v>
      </c>
    </row>
    <row r="18" spans="1:29" ht="15.75" customHeight="1">
      <c r="A18" s="254">
        <v>42768</v>
      </c>
      <c r="B18" s="132" t="s">
        <v>42</v>
      </c>
      <c r="C18" s="92"/>
      <c r="D18" s="93"/>
      <c r="E18" s="94">
        <f t="shared" ref="E18:E77" si="8">C18-D18</f>
        <v>0</v>
      </c>
      <c r="F18" s="92"/>
      <c r="G18" s="93"/>
      <c r="H18" s="94">
        <f t="shared" ref="H18:H77" si="9">F18-G18</f>
        <v>0</v>
      </c>
      <c r="I18" s="92"/>
      <c r="J18" s="93"/>
      <c r="K18" s="94">
        <f t="shared" ref="K18:K77" si="10">I18-J18</f>
        <v>0</v>
      </c>
      <c r="L18" s="92"/>
      <c r="M18" s="93"/>
      <c r="N18" s="94">
        <f t="shared" ref="N18:N77" si="11">L18-M18</f>
        <v>0</v>
      </c>
      <c r="O18" s="92"/>
      <c r="P18" s="93"/>
      <c r="Q18" s="94">
        <f t="shared" ref="Q18:Q77" si="12">O18-P18</f>
        <v>0</v>
      </c>
      <c r="R18" s="92"/>
      <c r="S18" s="93"/>
      <c r="T18" s="94">
        <f t="shared" si="0"/>
        <v>0</v>
      </c>
      <c r="U18" s="220">
        <f>IF(D18=0,0,1)</f>
        <v>0</v>
      </c>
      <c r="W18" s="132" t="s">
        <v>42</v>
      </c>
      <c r="X18" s="110">
        <f t="shared" si="2"/>
        <v>0</v>
      </c>
      <c r="Y18" s="111">
        <f t="shared" si="3"/>
        <v>0</v>
      </c>
      <c r="Z18" s="111">
        <f t="shared" si="4"/>
        <v>0</v>
      </c>
      <c r="AA18" s="112">
        <f t="shared" si="5"/>
        <v>0</v>
      </c>
      <c r="AB18" s="112">
        <f t="shared" si="6"/>
        <v>0</v>
      </c>
      <c r="AC18" s="113">
        <f t="shared" si="7"/>
        <v>0</v>
      </c>
    </row>
    <row r="19" spans="1:29" ht="15.75">
      <c r="A19" s="255"/>
      <c r="B19" s="133" t="s">
        <v>43</v>
      </c>
      <c r="C19" s="95"/>
      <c r="D19" s="20"/>
      <c r="E19" s="96">
        <f t="shared" si="8"/>
        <v>0</v>
      </c>
      <c r="F19" s="95"/>
      <c r="G19" s="20"/>
      <c r="H19" s="96">
        <f t="shared" si="9"/>
        <v>0</v>
      </c>
      <c r="I19" s="95"/>
      <c r="J19" s="20"/>
      <c r="K19" s="96">
        <f t="shared" si="10"/>
        <v>0</v>
      </c>
      <c r="L19" s="95"/>
      <c r="M19" s="20"/>
      <c r="N19" s="96">
        <f t="shared" si="11"/>
        <v>0</v>
      </c>
      <c r="O19" s="95"/>
      <c r="P19" s="20"/>
      <c r="Q19" s="96">
        <f t="shared" si="12"/>
        <v>0</v>
      </c>
      <c r="R19" s="95"/>
      <c r="S19" s="20"/>
      <c r="T19" s="96">
        <f t="shared" si="0"/>
        <v>0</v>
      </c>
      <c r="U19" s="221">
        <f t="shared" ref="U19:U82" si="13">IF(D19=0,0,1)</f>
        <v>0</v>
      </c>
      <c r="W19" s="133" t="s">
        <v>43</v>
      </c>
      <c r="X19" s="114">
        <f t="shared" si="2"/>
        <v>0</v>
      </c>
      <c r="Y19" s="115">
        <f t="shared" si="3"/>
        <v>0</v>
      </c>
      <c r="Z19" s="115">
        <f t="shared" si="4"/>
        <v>0</v>
      </c>
      <c r="AA19" s="116">
        <f t="shared" si="5"/>
        <v>0</v>
      </c>
      <c r="AB19" s="116">
        <f t="shared" si="6"/>
        <v>0</v>
      </c>
      <c r="AC19" s="117">
        <f t="shared" si="7"/>
        <v>0</v>
      </c>
    </row>
    <row r="20" spans="1:29" ht="15.75">
      <c r="A20" s="255"/>
      <c r="B20" s="104" t="s">
        <v>44</v>
      </c>
      <c r="C20" s="95"/>
      <c r="D20" s="20"/>
      <c r="E20" s="96">
        <f t="shared" si="8"/>
        <v>0</v>
      </c>
      <c r="F20" s="95"/>
      <c r="G20" s="20"/>
      <c r="H20" s="96">
        <f t="shared" si="9"/>
        <v>0</v>
      </c>
      <c r="I20" s="95"/>
      <c r="J20" s="20"/>
      <c r="K20" s="96">
        <f t="shared" si="10"/>
        <v>0</v>
      </c>
      <c r="L20" s="95"/>
      <c r="M20" s="20"/>
      <c r="N20" s="96">
        <f t="shared" si="11"/>
        <v>0</v>
      </c>
      <c r="O20" s="95"/>
      <c r="P20" s="20"/>
      <c r="Q20" s="96">
        <f t="shared" si="12"/>
        <v>0</v>
      </c>
      <c r="R20" s="95"/>
      <c r="S20" s="20"/>
      <c r="T20" s="96">
        <f t="shared" si="0"/>
        <v>0</v>
      </c>
      <c r="U20" s="221">
        <f t="shared" si="13"/>
        <v>0</v>
      </c>
      <c r="W20" s="104" t="s">
        <v>44</v>
      </c>
      <c r="X20" s="114">
        <f t="shared" si="2"/>
        <v>0</v>
      </c>
      <c r="Y20" s="115">
        <f t="shared" si="3"/>
        <v>0</v>
      </c>
      <c r="Z20" s="115">
        <f t="shared" si="4"/>
        <v>0</v>
      </c>
      <c r="AA20" s="116">
        <f t="shared" si="5"/>
        <v>0</v>
      </c>
      <c r="AB20" s="116">
        <f t="shared" si="6"/>
        <v>0</v>
      </c>
      <c r="AC20" s="117">
        <f t="shared" si="7"/>
        <v>0</v>
      </c>
    </row>
    <row r="21" spans="1:29" ht="15.75">
      <c r="A21" s="255"/>
      <c r="B21" s="133" t="s">
        <v>45</v>
      </c>
      <c r="C21" s="95"/>
      <c r="D21" s="20"/>
      <c r="E21" s="96">
        <f t="shared" si="8"/>
        <v>0</v>
      </c>
      <c r="F21" s="95"/>
      <c r="G21" s="20"/>
      <c r="H21" s="96">
        <f t="shared" si="9"/>
        <v>0</v>
      </c>
      <c r="I21" s="95"/>
      <c r="J21" s="20"/>
      <c r="K21" s="96">
        <f t="shared" si="10"/>
        <v>0</v>
      </c>
      <c r="L21" s="95"/>
      <c r="M21" s="20"/>
      <c r="N21" s="96">
        <f t="shared" si="11"/>
        <v>0</v>
      </c>
      <c r="O21" s="95"/>
      <c r="P21" s="20"/>
      <c r="Q21" s="96">
        <f t="shared" si="12"/>
        <v>0</v>
      </c>
      <c r="R21" s="95"/>
      <c r="S21" s="20"/>
      <c r="T21" s="96">
        <f t="shared" si="0"/>
        <v>0</v>
      </c>
      <c r="U21" s="221">
        <f t="shared" si="13"/>
        <v>0</v>
      </c>
      <c r="W21" s="133" t="s">
        <v>45</v>
      </c>
      <c r="X21" s="114">
        <f t="shared" si="2"/>
        <v>0</v>
      </c>
      <c r="Y21" s="115">
        <f t="shared" si="3"/>
        <v>0</v>
      </c>
      <c r="Z21" s="115">
        <f t="shared" si="4"/>
        <v>0</v>
      </c>
      <c r="AA21" s="116">
        <f t="shared" si="5"/>
        <v>0</v>
      </c>
      <c r="AB21" s="116">
        <f t="shared" si="6"/>
        <v>0</v>
      </c>
      <c r="AC21" s="117">
        <f t="shared" si="7"/>
        <v>0</v>
      </c>
    </row>
    <row r="22" spans="1:29" ht="15.75">
      <c r="A22" s="255"/>
      <c r="B22" s="133" t="s">
        <v>46</v>
      </c>
      <c r="C22" s="95"/>
      <c r="D22" s="20"/>
      <c r="E22" s="96">
        <f t="shared" si="8"/>
        <v>0</v>
      </c>
      <c r="F22" s="95"/>
      <c r="G22" s="20"/>
      <c r="H22" s="96">
        <f t="shared" si="9"/>
        <v>0</v>
      </c>
      <c r="I22" s="95"/>
      <c r="J22" s="20"/>
      <c r="K22" s="96">
        <f t="shared" si="10"/>
        <v>0</v>
      </c>
      <c r="L22" s="95"/>
      <c r="M22" s="20"/>
      <c r="N22" s="96">
        <f t="shared" si="11"/>
        <v>0</v>
      </c>
      <c r="O22" s="95"/>
      <c r="P22" s="20"/>
      <c r="Q22" s="96">
        <f t="shared" si="12"/>
        <v>0</v>
      </c>
      <c r="R22" s="95"/>
      <c r="S22" s="20"/>
      <c r="T22" s="96">
        <f t="shared" si="0"/>
        <v>0</v>
      </c>
      <c r="U22" s="221">
        <f t="shared" si="13"/>
        <v>0</v>
      </c>
      <c r="W22" s="133" t="s">
        <v>46</v>
      </c>
      <c r="X22" s="114">
        <f t="shared" si="2"/>
        <v>0</v>
      </c>
      <c r="Y22" s="115">
        <f t="shared" si="3"/>
        <v>0</v>
      </c>
      <c r="Z22" s="115">
        <f t="shared" si="4"/>
        <v>0</v>
      </c>
      <c r="AA22" s="116">
        <f t="shared" si="5"/>
        <v>0</v>
      </c>
      <c r="AB22" s="116">
        <f t="shared" si="6"/>
        <v>0</v>
      </c>
      <c r="AC22" s="117">
        <f t="shared" si="7"/>
        <v>0</v>
      </c>
    </row>
    <row r="23" spans="1:29" ht="15.75">
      <c r="A23" s="255"/>
      <c r="B23" s="133" t="s">
        <v>47</v>
      </c>
      <c r="C23" s="95"/>
      <c r="D23" s="20"/>
      <c r="E23" s="96">
        <f t="shared" si="8"/>
        <v>0</v>
      </c>
      <c r="F23" s="95"/>
      <c r="G23" s="20"/>
      <c r="H23" s="96">
        <f t="shared" si="9"/>
        <v>0</v>
      </c>
      <c r="I23" s="95"/>
      <c r="J23" s="20"/>
      <c r="K23" s="96">
        <f t="shared" si="10"/>
        <v>0</v>
      </c>
      <c r="L23" s="95"/>
      <c r="M23" s="20"/>
      <c r="N23" s="96">
        <f t="shared" si="11"/>
        <v>0</v>
      </c>
      <c r="O23" s="95"/>
      <c r="P23" s="20"/>
      <c r="Q23" s="96">
        <f t="shared" si="12"/>
        <v>0</v>
      </c>
      <c r="R23" s="95"/>
      <c r="S23" s="20"/>
      <c r="T23" s="96">
        <f t="shared" si="0"/>
        <v>0</v>
      </c>
      <c r="U23" s="221">
        <f t="shared" si="13"/>
        <v>0</v>
      </c>
      <c r="W23" s="133" t="s">
        <v>47</v>
      </c>
      <c r="X23" s="114">
        <f t="shared" si="2"/>
        <v>0</v>
      </c>
      <c r="Y23" s="115">
        <f t="shared" si="3"/>
        <v>0</v>
      </c>
      <c r="Z23" s="115">
        <f t="shared" si="4"/>
        <v>0</v>
      </c>
      <c r="AA23" s="116">
        <f t="shared" si="5"/>
        <v>0</v>
      </c>
      <c r="AB23" s="116">
        <f t="shared" si="6"/>
        <v>0</v>
      </c>
      <c r="AC23" s="117">
        <f t="shared" si="7"/>
        <v>0</v>
      </c>
    </row>
    <row r="24" spans="1:29" ht="15.75">
      <c r="A24" s="255"/>
      <c r="B24" s="133" t="s">
        <v>48</v>
      </c>
      <c r="C24" s="95"/>
      <c r="D24" s="20"/>
      <c r="E24" s="96">
        <f t="shared" si="8"/>
        <v>0</v>
      </c>
      <c r="F24" s="95"/>
      <c r="G24" s="20"/>
      <c r="H24" s="96">
        <f t="shared" si="9"/>
        <v>0</v>
      </c>
      <c r="I24" s="95"/>
      <c r="J24" s="20"/>
      <c r="K24" s="96">
        <f t="shared" si="10"/>
        <v>0</v>
      </c>
      <c r="L24" s="95"/>
      <c r="M24" s="20"/>
      <c r="N24" s="96">
        <f t="shared" si="11"/>
        <v>0</v>
      </c>
      <c r="O24" s="95"/>
      <c r="P24" s="20"/>
      <c r="Q24" s="96">
        <f t="shared" si="12"/>
        <v>0</v>
      </c>
      <c r="R24" s="95"/>
      <c r="S24" s="20"/>
      <c r="T24" s="96">
        <f t="shared" si="0"/>
        <v>0</v>
      </c>
      <c r="U24" s="221">
        <f t="shared" si="13"/>
        <v>0</v>
      </c>
      <c r="W24" s="133" t="s">
        <v>48</v>
      </c>
      <c r="X24" s="114">
        <f t="shared" si="2"/>
        <v>0</v>
      </c>
      <c r="Y24" s="115">
        <f t="shared" si="3"/>
        <v>0</v>
      </c>
      <c r="Z24" s="115">
        <f t="shared" si="4"/>
        <v>0</v>
      </c>
      <c r="AA24" s="116">
        <f t="shared" si="5"/>
        <v>0</v>
      </c>
      <c r="AB24" s="116">
        <f t="shared" si="6"/>
        <v>0</v>
      </c>
      <c r="AC24" s="117">
        <f t="shared" si="7"/>
        <v>0</v>
      </c>
    </row>
    <row r="25" spans="1:29" ht="15.75">
      <c r="A25" s="255"/>
      <c r="B25" s="133" t="s">
        <v>49</v>
      </c>
      <c r="C25" s="95"/>
      <c r="D25" s="20"/>
      <c r="E25" s="96">
        <f t="shared" si="8"/>
        <v>0</v>
      </c>
      <c r="F25" s="95"/>
      <c r="G25" s="20"/>
      <c r="H25" s="96">
        <f t="shared" si="9"/>
        <v>0</v>
      </c>
      <c r="I25" s="95"/>
      <c r="J25" s="20"/>
      <c r="K25" s="96">
        <f t="shared" si="10"/>
        <v>0</v>
      </c>
      <c r="L25" s="95"/>
      <c r="M25" s="20"/>
      <c r="N25" s="96">
        <f t="shared" si="11"/>
        <v>0</v>
      </c>
      <c r="O25" s="95"/>
      <c r="P25" s="20"/>
      <c r="Q25" s="96">
        <f t="shared" si="12"/>
        <v>0</v>
      </c>
      <c r="R25" s="95"/>
      <c r="S25" s="20"/>
      <c r="T25" s="96">
        <f t="shared" si="0"/>
        <v>0</v>
      </c>
      <c r="U25" s="221">
        <f t="shared" si="13"/>
        <v>0</v>
      </c>
      <c r="W25" s="133" t="s">
        <v>49</v>
      </c>
      <c r="X25" s="114">
        <f t="shared" si="2"/>
        <v>0</v>
      </c>
      <c r="Y25" s="115">
        <f t="shared" si="3"/>
        <v>0</v>
      </c>
      <c r="Z25" s="115">
        <f t="shared" si="4"/>
        <v>0</v>
      </c>
      <c r="AA25" s="116">
        <f t="shared" si="5"/>
        <v>0</v>
      </c>
      <c r="AB25" s="116">
        <f t="shared" si="6"/>
        <v>0</v>
      </c>
      <c r="AC25" s="117">
        <f t="shared" si="7"/>
        <v>0</v>
      </c>
    </row>
    <row r="26" spans="1:29" ht="15.75">
      <c r="A26" s="256"/>
      <c r="B26" s="134" t="s">
        <v>50</v>
      </c>
      <c r="C26" s="97"/>
      <c r="D26" s="98"/>
      <c r="E26" s="99">
        <f t="shared" si="8"/>
        <v>0</v>
      </c>
      <c r="F26" s="97"/>
      <c r="G26" s="98"/>
      <c r="H26" s="99">
        <f t="shared" si="9"/>
        <v>0</v>
      </c>
      <c r="I26" s="97"/>
      <c r="J26" s="98"/>
      <c r="K26" s="99">
        <f t="shared" si="10"/>
        <v>0</v>
      </c>
      <c r="L26" s="97"/>
      <c r="M26" s="98"/>
      <c r="N26" s="99">
        <f t="shared" si="11"/>
        <v>0</v>
      </c>
      <c r="O26" s="97"/>
      <c r="P26" s="98"/>
      <c r="Q26" s="99">
        <f t="shared" si="12"/>
        <v>0</v>
      </c>
      <c r="R26" s="97"/>
      <c r="S26" s="98"/>
      <c r="T26" s="99">
        <f t="shared" si="0"/>
        <v>0</v>
      </c>
      <c r="U26" s="222">
        <f t="shared" si="13"/>
        <v>0</v>
      </c>
      <c r="W26" s="134" t="s">
        <v>50</v>
      </c>
      <c r="X26" s="118">
        <f t="shared" si="2"/>
        <v>0</v>
      </c>
      <c r="Y26" s="119">
        <f t="shared" si="3"/>
        <v>0</v>
      </c>
      <c r="Z26" s="119">
        <f t="shared" si="4"/>
        <v>0</v>
      </c>
      <c r="AA26" s="120">
        <f t="shared" si="5"/>
        <v>0</v>
      </c>
      <c r="AB26" s="120">
        <f t="shared" si="6"/>
        <v>0</v>
      </c>
      <c r="AC26" s="223">
        <f t="shared" si="7"/>
        <v>0</v>
      </c>
    </row>
    <row r="27" spans="1:29" ht="15.75" customHeight="1">
      <c r="A27" s="254">
        <v>42769</v>
      </c>
      <c r="B27" s="133" t="s">
        <v>42</v>
      </c>
      <c r="C27" s="95"/>
      <c r="D27" s="20"/>
      <c r="E27" s="96"/>
      <c r="F27" s="95"/>
      <c r="G27" s="20"/>
      <c r="H27" s="96"/>
      <c r="I27" s="95"/>
      <c r="J27" s="20"/>
      <c r="K27" s="96"/>
      <c r="L27" s="95"/>
      <c r="M27" s="20"/>
      <c r="N27" s="96"/>
      <c r="O27" s="95"/>
      <c r="P27" s="20"/>
      <c r="Q27" s="96"/>
      <c r="R27" s="95"/>
      <c r="S27" s="20"/>
      <c r="T27" s="96">
        <f t="shared" si="0"/>
        <v>0</v>
      </c>
      <c r="U27" s="221">
        <f t="shared" si="13"/>
        <v>0</v>
      </c>
      <c r="W27" s="132" t="s">
        <v>42</v>
      </c>
      <c r="X27" s="114">
        <f t="shared" si="2"/>
        <v>0</v>
      </c>
      <c r="Y27" s="115">
        <f t="shared" si="3"/>
        <v>0</v>
      </c>
      <c r="Z27" s="115">
        <f t="shared" si="4"/>
        <v>0</v>
      </c>
      <c r="AA27" s="115">
        <f t="shared" si="5"/>
        <v>0</v>
      </c>
      <c r="AB27" s="116">
        <f t="shared" si="6"/>
        <v>0</v>
      </c>
      <c r="AC27" s="121">
        <f t="shared" si="7"/>
        <v>0</v>
      </c>
    </row>
    <row r="28" spans="1:29" ht="15.75">
      <c r="A28" s="255"/>
      <c r="B28" s="133" t="s">
        <v>43</v>
      </c>
      <c r="C28" s="95"/>
      <c r="D28" s="20"/>
      <c r="E28" s="96"/>
      <c r="F28" s="95"/>
      <c r="G28" s="20"/>
      <c r="H28" s="96"/>
      <c r="I28" s="95"/>
      <c r="J28" s="20"/>
      <c r="K28" s="96"/>
      <c r="L28" s="95"/>
      <c r="M28" s="20"/>
      <c r="N28" s="96"/>
      <c r="O28" s="95"/>
      <c r="P28" s="20"/>
      <c r="Q28" s="96"/>
      <c r="R28" s="95"/>
      <c r="S28" s="20"/>
      <c r="T28" s="96">
        <f t="shared" si="0"/>
        <v>0</v>
      </c>
      <c r="U28" s="221">
        <f t="shared" si="13"/>
        <v>0</v>
      </c>
      <c r="W28" s="133" t="s">
        <v>43</v>
      </c>
      <c r="X28" s="114">
        <f t="shared" si="2"/>
        <v>0</v>
      </c>
      <c r="Y28" s="115">
        <f t="shared" si="3"/>
        <v>0</v>
      </c>
      <c r="Z28" s="115">
        <f t="shared" si="4"/>
        <v>0</v>
      </c>
      <c r="AA28" s="115">
        <f t="shared" si="5"/>
        <v>0</v>
      </c>
      <c r="AB28" s="116">
        <f t="shared" si="6"/>
        <v>0</v>
      </c>
      <c r="AC28" s="121">
        <f t="shared" si="7"/>
        <v>0</v>
      </c>
    </row>
    <row r="29" spans="1:29" ht="15.75">
      <c r="A29" s="255"/>
      <c r="B29" s="104" t="s">
        <v>44</v>
      </c>
      <c r="C29" s="95"/>
      <c r="D29" s="20"/>
      <c r="E29" s="96"/>
      <c r="F29" s="95"/>
      <c r="G29" s="20"/>
      <c r="H29" s="96"/>
      <c r="I29" s="95"/>
      <c r="J29" s="20"/>
      <c r="K29" s="96"/>
      <c r="L29" s="95"/>
      <c r="M29" s="20"/>
      <c r="N29" s="96"/>
      <c r="O29" s="95"/>
      <c r="P29" s="20"/>
      <c r="Q29" s="96"/>
      <c r="R29" s="95"/>
      <c r="S29" s="20"/>
      <c r="T29" s="96">
        <f t="shared" si="0"/>
        <v>0</v>
      </c>
      <c r="U29" s="221">
        <f t="shared" si="13"/>
        <v>0</v>
      </c>
      <c r="W29" s="104" t="s">
        <v>44</v>
      </c>
      <c r="X29" s="114">
        <f t="shared" si="2"/>
        <v>0</v>
      </c>
      <c r="Y29" s="115">
        <f t="shared" si="3"/>
        <v>0</v>
      </c>
      <c r="Z29" s="115">
        <f t="shared" si="4"/>
        <v>0</v>
      </c>
      <c r="AA29" s="115">
        <f t="shared" si="5"/>
        <v>0</v>
      </c>
      <c r="AB29" s="116">
        <f t="shared" si="6"/>
        <v>0</v>
      </c>
      <c r="AC29" s="121">
        <f t="shared" si="7"/>
        <v>0</v>
      </c>
    </row>
    <row r="30" spans="1:29" ht="15.75">
      <c r="A30" s="255"/>
      <c r="B30" s="133" t="s">
        <v>45</v>
      </c>
      <c r="C30" s="95"/>
      <c r="D30" s="20"/>
      <c r="E30" s="96"/>
      <c r="F30" s="95"/>
      <c r="G30" s="20"/>
      <c r="H30" s="96"/>
      <c r="I30" s="95"/>
      <c r="J30" s="20"/>
      <c r="K30" s="96"/>
      <c r="L30" s="95"/>
      <c r="M30" s="20"/>
      <c r="N30" s="96"/>
      <c r="O30" s="95"/>
      <c r="P30" s="20"/>
      <c r="Q30" s="96"/>
      <c r="R30" s="95"/>
      <c r="S30" s="20"/>
      <c r="T30" s="96">
        <f t="shared" si="0"/>
        <v>0</v>
      </c>
      <c r="U30" s="221">
        <f t="shared" si="13"/>
        <v>0</v>
      </c>
      <c r="W30" s="133" t="s">
        <v>45</v>
      </c>
      <c r="X30" s="114">
        <f t="shared" si="2"/>
        <v>0</v>
      </c>
      <c r="Y30" s="4">
        <f t="shared" si="3"/>
        <v>0</v>
      </c>
      <c r="Z30" s="122">
        <f t="shared" si="4"/>
        <v>0</v>
      </c>
      <c r="AA30" s="4">
        <f t="shared" si="5"/>
        <v>0</v>
      </c>
      <c r="AB30" s="116">
        <f t="shared" si="6"/>
        <v>0</v>
      </c>
      <c r="AC30" s="121">
        <f t="shared" si="7"/>
        <v>0</v>
      </c>
    </row>
    <row r="31" spans="1:29" ht="15.75">
      <c r="A31" s="255"/>
      <c r="B31" s="133" t="s">
        <v>46</v>
      </c>
      <c r="C31" s="95"/>
      <c r="D31" s="20"/>
      <c r="E31" s="96"/>
      <c r="F31" s="95"/>
      <c r="G31" s="20"/>
      <c r="H31" s="96"/>
      <c r="I31" s="95"/>
      <c r="J31" s="20"/>
      <c r="K31" s="96"/>
      <c r="L31" s="95"/>
      <c r="M31" s="20"/>
      <c r="N31" s="96"/>
      <c r="O31" s="95"/>
      <c r="P31" s="20"/>
      <c r="Q31" s="96"/>
      <c r="R31" s="95"/>
      <c r="S31" s="20"/>
      <c r="T31" s="96">
        <f t="shared" si="0"/>
        <v>0</v>
      </c>
      <c r="U31" s="221">
        <f t="shared" si="13"/>
        <v>0</v>
      </c>
      <c r="W31" s="133" t="s">
        <v>46</v>
      </c>
      <c r="X31" s="114">
        <f t="shared" si="2"/>
        <v>0</v>
      </c>
      <c r="Y31" s="4">
        <f t="shared" si="3"/>
        <v>0</v>
      </c>
      <c r="Z31" s="122">
        <f t="shared" si="4"/>
        <v>0</v>
      </c>
      <c r="AA31" s="4">
        <f t="shared" si="5"/>
        <v>0</v>
      </c>
      <c r="AB31" s="4">
        <f t="shared" si="6"/>
        <v>0</v>
      </c>
      <c r="AC31" s="121">
        <f t="shared" si="7"/>
        <v>0</v>
      </c>
    </row>
    <row r="32" spans="1:29" ht="15.75">
      <c r="A32" s="255"/>
      <c r="B32" s="133" t="s">
        <v>47</v>
      </c>
      <c r="C32" s="95"/>
      <c r="D32" s="20"/>
      <c r="E32" s="96"/>
      <c r="F32" s="95"/>
      <c r="G32" s="20"/>
      <c r="H32" s="96"/>
      <c r="I32" s="95"/>
      <c r="J32" s="20"/>
      <c r="K32" s="96"/>
      <c r="L32" s="95"/>
      <c r="M32" s="20"/>
      <c r="N32" s="96"/>
      <c r="O32" s="95"/>
      <c r="P32" s="20"/>
      <c r="Q32" s="96"/>
      <c r="R32" s="95"/>
      <c r="S32" s="20"/>
      <c r="T32" s="96">
        <f t="shared" si="0"/>
        <v>0</v>
      </c>
      <c r="U32" s="221">
        <f t="shared" si="13"/>
        <v>0</v>
      </c>
      <c r="W32" s="133" t="s">
        <v>47</v>
      </c>
      <c r="X32" s="114">
        <f t="shared" si="2"/>
        <v>0</v>
      </c>
      <c r="Y32" s="4">
        <f t="shared" si="3"/>
        <v>0</v>
      </c>
      <c r="Z32" s="122">
        <f t="shared" si="4"/>
        <v>0</v>
      </c>
      <c r="AA32" s="4">
        <f t="shared" si="5"/>
        <v>0</v>
      </c>
      <c r="AB32" s="4">
        <f t="shared" si="6"/>
        <v>0</v>
      </c>
      <c r="AC32" s="121">
        <f t="shared" si="7"/>
        <v>0</v>
      </c>
    </row>
    <row r="33" spans="1:29" ht="15.75">
      <c r="A33" s="255"/>
      <c r="B33" s="133" t="s">
        <v>48</v>
      </c>
      <c r="C33" s="95"/>
      <c r="D33" s="20"/>
      <c r="E33" s="96"/>
      <c r="F33" s="95"/>
      <c r="G33" s="20"/>
      <c r="H33" s="96"/>
      <c r="I33" s="95"/>
      <c r="J33" s="20"/>
      <c r="K33" s="96"/>
      <c r="L33" s="95"/>
      <c r="M33" s="20"/>
      <c r="N33" s="96"/>
      <c r="O33" s="95"/>
      <c r="P33" s="20"/>
      <c r="Q33" s="96"/>
      <c r="R33" s="95"/>
      <c r="S33" s="20"/>
      <c r="T33" s="96">
        <f t="shared" si="0"/>
        <v>0</v>
      </c>
      <c r="U33" s="221">
        <f t="shared" si="13"/>
        <v>0</v>
      </c>
      <c r="W33" s="133" t="s">
        <v>48</v>
      </c>
      <c r="X33" s="114">
        <f t="shared" si="2"/>
        <v>0</v>
      </c>
      <c r="Y33" s="4">
        <f t="shared" si="3"/>
        <v>0</v>
      </c>
      <c r="Z33" s="122">
        <f t="shared" si="4"/>
        <v>0</v>
      </c>
      <c r="AA33" s="4">
        <f t="shared" si="5"/>
        <v>0</v>
      </c>
      <c r="AB33" s="4">
        <f t="shared" si="6"/>
        <v>0</v>
      </c>
      <c r="AC33" s="121">
        <f t="shared" si="7"/>
        <v>0</v>
      </c>
    </row>
    <row r="34" spans="1:29" ht="15.75">
      <c r="A34" s="255"/>
      <c r="B34" s="133" t="s">
        <v>49</v>
      </c>
      <c r="C34" s="95"/>
      <c r="D34" s="20"/>
      <c r="E34" s="96"/>
      <c r="F34" s="95"/>
      <c r="G34" s="20"/>
      <c r="H34" s="96"/>
      <c r="I34" s="95"/>
      <c r="J34" s="20"/>
      <c r="K34" s="96"/>
      <c r="L34" s="95"/>
      <c r="M34" s="20"/>
      <c r="N34" s="96"/>
      <c r="O34" s="95"/>
      <c r="P34" s="20"/>
      <c r="Q34" s="96"/>
      <c r="R34" s="95"/>
      <c r="S34" s="20"/>
      <c r="T34" s="96">
        <f t="shared" si="0"/>
        <v>0</v>
      </c>
      <c r="U34" s="221">
        <f t="shared" si="13"/>
        <v>0</v>
      </c>
      <c r="W34" s="133" t="s">
        <v>49</v>
      </c>
      <c r="X34" s="114">
        <f t="shared" si="2"/>
        <v>0</v>
      </c>
      <c r="Y34" s="4">
        <f t="shared" si="3"/>
        <v>0</v>
      </c>
      <c r="Z34" s="122">
        <f t="shared" si="4"/>
        <v>0</v>
      </c>
      <c r="AA34" s="4">
        <f t="shared" si="5"/>
        <v>0</v>
      </c>
      <c r="AB34" s="4">
        <f t="shared" si="6"/>
        <v>0</v>
      </c>
      <c r="AC34" s="121">
        <f t="shared" si="7"/>
        <v>0</v>
      </c>
    </row>
    <row r="35" spans="1:29" ht="15.75">
      <c r="A35" s="256"/>
      <c r="B35" s="133" t="s">
        <v>50</v>
      </c>
      <c r="C35" s="95"/>
      <c r="D35" s="20"/>
      <c r="E35" s="96"/>
      <c r="F35" s="95"/>
      <c r="G35" s="20"/>
      <c r="H35" s="96"/>
      <c r="I35" s="95"/>
      <c r="J35" s="20"/>
      <c r="K35" s="96"/>
      <c r="L35" s="95"/>
      <c r="M35" s="20"/>
      <c r="N35" s="96"/>
      <c r="O35" s="95"/>
      <c r="P35" s="20"/>
      <c r="Q35" s="96"/>
      <c r="R35" s="95"/>
      <c r="S35" s="20"/>
      <c r="T35" s="96">
        <f t="shared" si="0"/>
        <v>0</v>
      </c>
      <c r="U35" s="221">
        <f t="shared" si="13"/>
        <v>0</v>
      </c>
      <c r="W35" s="134" t="s">
        <v>50</v>
      </c>
      <c r="X35" s="114">
        <f t="shared" si="2"/>
        <v>0</v>
      </c>
      <c r="Y35" s="4">
        <f t="shared" si="3"/>
        <v>0</v>
      </c>
      <c r="Z35" s="122">
        <f t="shared" si="4"/>
        <v>0</v>
      </c>
      <c r="AA35" s="4">
        <f t="shared" si="5"/>
        <v>0</v>
      </c>
      <c r="AB35" s="4">
        <f t="shared" si="6"/>
        <v>0</v>
      </c>
      <c r="AC35" s="121">
        <f t="shared" si="7"/>
        <v>0</v>
      </c>
    </row>
    <row r="36" spans="1:29" ht="15.75" customHeight="1">
      <c r="A36" s="254">
        <v>42770</v>
      </c>
      <c r="B36" s="132" t="s">
        <v>42</v>
      </c>
      <c r="C36" s="92"/>
      <c r="D36" s="93"/>
      <c r="E36" s="94"/>
      <c r="F36" s="92"/>
      <c r="G36" s="93"/>
      <c r="H36" s="94"/>
      <c r="I36" s="92"/>
      <c r="J36" s="93"/>
      <c r="K36" s="94"/>
      <c r="L36" s="92"/>
      <c r="M36" s="93"/>
      <c r="N36" s="94"/>
      <c r="O36" s="92"/>
      <c r="P36" s="93"/>
      <c r="Q36" s="94"/>
      <c r="R36" s="92"/>
      <c r="S36" s="93"/>
      <c r="T36" s="94">
        <f t="shared" si="0"/>
        <v>0</v>
      </c>
      <c r="U36" s="220">
        <f t="shared" si="13"/>
        <v>0</v>
      </c>
      <c r="W36" s="132" t="s">
        <v>42</v>
      </c>
      <c r="X36" s="110">
        <f t="shared" si="2"/>
        <v>0</v>
      </c>
      <c r="Y36" s="111">
        <f t="shared" si="3"/>
        <v>0</v>
      </c>
      <c r="Z36" s="111">
        <f t="shared" si="4"/>
        <v>0</v>
      </c>
      <c r="AA36" s="111">
        <f t="shared" si="5"/>
        <v>0</v>
      </c>
      <c r="AB36" s="111">
        <f t="shared" si="6"/>
        <v>0</v>
      </c>
      <c r="AC36" s="123">
        <f t="shared" si="7"/>
        <v>0</v>
      </c>
    </row>
    <row r="37" spans="1:29" ht="15.75">
      <c r="A37" s="255"/>
      <c r="B37" s="133" t="s">
        <v>43</v>
      </c>
      <c r="C37" s="95"/>
      <c r="D37" s="20"/>
      <c r="E37" s="96"/>
      <c r="F37" s="95"/>
      <c r="G37" s="20"/>
      <c r="H37" s="96"/>
      <c r="I37" s="95"/>
      <c r="J37" s="20"/>
      <c r="K37" s="96"/>
      <c r="L37" s="95"/>
      <c r="M37" s="20"/>
      <c r="N37" s="96"/>
      <c r="O37" s="95"/>
      <c r="P37" s="20"/>
      <c r="Q37" s="96"/>
      <c r="R37" s="95"/>
      <c r="S37" s="20"/>
      <c r="T37" s="96">
        <f t="shared" si="0"/>
        <v>0</v>
      </c>
      <c r="U37" s="221">
        <f t="shared" si="13"/>
        <v>0</v>
      </c>
      <c r="W37" s="133" t="s">
        <v>43</v>
      </c>
      <c r="X37" s="114">
        <f t="shared" si="2"/>
        <v>0</v>
      </c>
      <c r="Y37" s="115">
        <f t="shared" si="3"/>
        <v>0</v>
      </c>
      <c r="Z37" s="115">
        <f t="shared" si="4"/>
        <v>0</v>
      </c>
      <c r="AA37" s="115">
        <f t="shared" si="5"/>
        <v>0</v>
      </c>
      <c r="AB37" s="115">
        <f t="shared" si="6"/>
        <v>0</v>
      </c>
      <c r="AC37" s="121">
        <f t="shared" si="7"/>
        <v>0</v>
      </c>
    </row>
    <row r="38" spans="1:29" ht="15.75">
      <c r="A38" s="255"/>
      <c r="B38" s="104" t="s">
        <v>44</v>
      </c>
      <c r="C38" s="95"/>
      <c r="D38" s="20"/>
      <c r="E38" s="96"/>
      <c r="F38" s="95"/>
      <c r="G38" s="20"/>
      <c r="H38" s="96"/>
      <c r="I38" s="95"/>
      <c r="J38" s="20"/>
      <c r="K38" s="96"/>
      <c r="L38" s="95"/>
      <c r="M38" s="20"/>
      <c r="N38" s="96"/>
      <c r="O38" s="95"/>
      <c r="P38" s="20"/>
      <c r="Q38" s="96"/>
      <c r="R38" s="95"/>
      <c r="S38" s="20"/>
      <c r="T38" s="96">
        <f t="shared" si="0"/>
        <v>0</v>
      </c>
      <c r="U38" s="221">
        <f t="shared" si="13"/>
        <v>0</v>
      </c>
      <c r="W38" s="104" t="s">
        <v>44</v>
      </c>
      <c r="X38" s="114">
        <f t="shared" si="2"/>
        <v>0</v>
      </c>
      <c r="Y38" s="115">
        <f t="shared" si="3"/>
        <v>0</v>
      </c>
      <c r="Z38" s="115">
        <f t="shared" si="4"/>
        <v>0</v>
      </c>
      <c r="AA38" s="115">
        <f t="shared" si="5"/>
        <v>0</v>
      </c>
      <c r="AB38" s="115">
        <f t="shared" si="6"/>
        <v>0</v>
      </c>
      <c r="AC38" s="121">
        <f t="shared" si="7"/>
        <v>0</v>
      </c>
    </row>
    <row r="39" spans="1:29" ht="15.75">
      <c r="A39" s="255"/>
      <c r="B39" s="133" t="s">
        <v>45</v>
      </c>
      <c r="C39" s="95"/>
      <c r="D39" s="20"/>
      <c r="E39" s="96"/>
      <c r="F39" s="95"/>
      <c r="G39" s="20"/>
      <c r="H39" s="96"/>
      <c r="I39" s="95"/>
      <c r="J39" s="20"/>
      <c r="K39" s="96"/>
      <c r="L39" s="95"/>
      <c r="M39" s="20"/>
      <c r="N39" s="96"/>
      <c r="O39" s="95"/>
      <c r="P39" s="20"/>
      <c r="Q39" s="96"/>
      <c r="R39" s="95"/>
      <c r="S39" s="20"/>
      <c r="T39" s="96">
        <f t="shared" si="0"/>
        <v>0</v>
      </c>
      <c r="U39" s="221">
        <f t="shared" si="13"/>
        <v>0</v>
      </c>
      <c r="W39" s="133" t="s">
        <v>45</v>
      </c>
      <c r="X39" s="114">
        <f t="shared" si="2"/>
        <v>0</v>
      </c>
      <c r="Y39" s="115">
        <f t="shared" si="3"/>
        <v>0</v>
      </c>
      <c r="Z39" s="115">
        <f t="shared" si="4"/>
        <v>0</v>
      </c>
      <c r="AA39" s="115">
        <f t="shared" si="5"/>
        <v>0</v>
      </c>
      <c r="AB39" s="115">
        <f t="shared" si="6"/>
        <v>0</v>
      </c>
      <c r="AC39" s="121">
        <f t="shared" si="7"/>
        <v>0</v>
      </c>
    </row>
    <row r="40" spans="1:29" ht="15.75">
      <c r="A40" s="255"/>
      <c r="B40" s="133" t="s">
        <v>46</v>
      </c>
      <c r="C40" s="95"/>
      <c r="D40" s="20"/>
      <c r="E40" s="96"/>
      <c r="F40" s="95"/>
      <c r="G40" s="20"/>
      <c r="H40" s="96"/>
      <c r="I40" s="95"/>
      <c r="J40" s="20"/>
      <c r="K40" s="96"/>
      <c r="L40" s="95"/>
      <c r="M40" s="20"/>
      <c r="N40" s="96"/>
      <c r="O40" s="95"/>
      <c r="P40" s="20"/>
      <c r="Q40" s="96"/>
      <c r="R40" s="95"/>
      <c r="S40" s="20"/>
      <c r="T40" s="96">
        <f t="shared" si="0"/>
        <v>0</v>
      </c>
      <c r="U40" s="221">
        <f t="shared" si="13"/>
        <v>0</v>
      </c>
      <c r="W40" s="133" t="s">
        <v>46</v>
      </c>
      <c r="X40" s="114">
        <f t="shared" si="2"/>
        <v>0</v>
      </c>
      <c r="Y40" s="115">
        <f t="shared" si="3"/>
        <v>0</v>
      </c>
      <c r="Z40" s="115">
        <f t="shared" si="4"/>
        <v>0</v>
      </c>
      <c r="AA40" s="115">
        <f t="shared" si="5"/>
        <v>0</v>
      </c>
      <c r="AB40" s="115">
        <f t="shared" si="6"/>
        <v>0</v>
      </c>
      <c r="AC40" s="121">
        <f t="shared" si="7"/>
        <v>0</v>
      </c>
    </row>
    <row r="41" spans="1:29" ht="15.75">
      <c r="A41" s="255"/>
      <c r="B41" s="133" t="s">
        <v>47</v>
      </c>
      <c r="C41" s="95"/>
      <c r="D41" s="20"/>
      <c r="E41" s="96"/>
      <c r="F41" s="95"/>
      <c r="G41" s="20"/>
      <c r="H41" s="96"/>
      <c r="I41" s="95"/>
      <c r="J41" s="20"/>
      <c r="K41" s="96"/>
      <c r="L41" s="95"/>
      <c r="M41" s="20"/>
      <c r="N41" s="96"/>
      <c r="O41" s="95"/>
      <c r="P41" s="20"/>
      <c r="Q41" s="96"/>
      <c r="R41" s="95"/>
      <c r="S41" s="20"/>
      <c r="T41" s="96">
        <f t="shared" si="0"/>
        <v>0</v>
      </c>
      <c r="U41" s="221">
        <f t="shared" si="13"/>
        <v>0</v>
      </c>
      <c r="W41" s="133" t="s">
        <v>47</v>
      </c>
      <c r="X41" s="114">
        <f t="shared" si="2"/>
        <v>0</v>
      </c>
      <c r="Y41" s="115">
        <f t="shared" si="3"/>
        <v>0</v>
      </c>
      <c r="Z41" s="115">
        <f t="shared" si="4"/>
        <v>0</v>
      </c>
      <c r="AA41" s="115">
        <f t="shared" si="5"/>
        <v>0</v>
      </c>
      <c r="AB41" s="115">
        <f t="shared" si="6"/>
        <v>0</v>
      </c>
      <c r="AC41" s="121">
        <f t="shared" si="7"/>
        <v>0</v>
      </c>
    </row>
    <row r="42" spans="1:29" ht="15.75">
      <c r="A42" s="255"/>
      <c r="B42" s="133" t="s">
        <v>48</v>
      </c>
      <c r="C42" s="95"/>
      <c r="D42" s="20"/>
      <c r="E42" s="96"/>
      <c r="F42" s="95"/>
      <c r="G42" s="20"/>
      <c r="H42" s="96"/>
      <c r="I42" s="95"/>
      <c r="J42" s="20"/>
      <c r="K42" s="96"/>
      <c r="L42" s="95"/>
      <c r="M42" s="20"/>
      <c r="N42" s="96"/>
      <c r="O42" s="95"/>
      <c r="P42" s="20"/>
      <c r="Q42" s="96"/>
      <c r="R42" s="95"/>
      <c r="S42" s="20"/>
      <c r="T42" s="96">
        <f t="shared" si="0"/>
        <v>0</v>
      </c>
      <c r="U42" s="221">
        <f t="shared" si="13"/>
        <v>0</v>
      </c>
      <c r="W42" s="133" t="s">
        <v>48</v>
      </c>
      <c r="X42" s="114">
        <f t="shared" si="2"/>
        <v>0</v>
      </c>
      <c r="Y42" s="115">
        <f t="shared" si="3"/>
        <v>0</v>
      </c>
      <c r="Z42" s="115">
        <f t="shared" si="4"/>
        <v>0</v>
      </c>
      <c r="AA42" s="115">
        <f t="shared" si="5"/>
        <v>0</v>
      </c>
      <c r="AB42" s="115">
        <f t="shared" si="6"/>
        <v>0</v>
      </c>
      <c r="AC42" s="121">
        <f t="shared" si="7"/>
        <v>0</v>
      </c>
    </row>
    <row r="43" spans="1:29" ht="15.75">
      <c r="A43" s="255"/>
      <c r="B43" s="133" t="s">
        <v>49</v>
      </c>
      <c r="C43" s="95"/>
      <c r="D43" s="20"/>
      <c r="E43" s="96"/>
      <c r="F43" s="95"/>
      <c r="G43" s="20"/>
      <c r="H43" s="96"/>
      <c r="I43" s="95"/>
      <c r="J43" s="20"/>
      <c r="K43" s="96"/>
      <c r="L43" s="95"/>
      <c r="M43" s="20"/>
      <c r="N43" s="96"/>
      <c r="O43" s="95"/>
      <c r="P43" s="20"/>
      <c r="Q43" s="96"/>
      <c r="R43" s="95"/>
      <c r="S43" s="20"/>
      <c r="T43" s="96">
        <f t="shared" si="0"/>
        <v>0</v>
      </c>
      <c r="U43" s="221">
        <f t="shared" si="13"/>
        <v>0</v>
      </c>
      <c r="W43" s="133" t="s">
        <v>49</v>
      </c>
      <c r="X43" s="114">
        <f t="shared" si="2"/>
        <v>0</v>
      </c>
      <c r="Y43" s="115">
        <f t="shared" si="3"/>
        <v>0</v>
      </c>
      <c r="Z43" s="115">
        <f t="shared" si="4"/>
        <v>0</v>
      </c>
      <c r="AA43" s="115">
        <f t="shared" si="5"/>
        <v>0</v>
      </c>
      <c r="AB43" s="115">
        <f t="shared" si="6"/>
        <v>0</v>
      </c>
      <c r="AC43" s="121">
        <f t="shared" si="7"/>
        <v>0</v>
      </c>
    </row>
    <row r="44" spans="1:29" ht="15.75">
      <c r="A44" s="256"/>
      <c r="B44" s="134" t="s">
        <v>50</v>
      </c>
      <c r="C44" s="97"/>
      <c r="D44" s="98"/>
      <c r="E44" s="99"/>
      <c r="F44" s="97"/>
      <c r="G44" s="98"/>
      <c r="H44" s="99"/>
      <c r="I44" s="97"/>
      <c r="J44" s="98"/>
      <c r="K44" s="99"/>
      <c r="L44" s="97"/>
      <c r="M44" s="98"/>
      <c r="N44" s="99"/>
      <c r="O44" s="97"/>
      <c r="P44" s="98"/>
      <c r="Q44" s="99"/>
      <c r="R44" s="97"/>
      <c r="S44" s="98"/>
      <c r="T44" s="99">
        <f t="shared" si="0"/>
        <v>0</v>
      </c>
      <c r="U44" s="222">
        <f t="shared" si="13"/>
        <v>0</v>
      </c>
      <c r="W44" s="134" t="s">
        <v>50</v>
      </c>
      <c r="X44" s="118">
        <f t="shared" si="2"/>
        <v>0</v>
      </c>
      <c r="Y44" s="119">
        <f t="shared" si="3"/>
        <v>0</v>
      </c>
      <c r="Z44" s="119">
        <f t="shared" si="4"/>
        <v>0</v>
      </c>
      <c r="AA44" s="119">
        <f t="shared" si="5"/>
        <v>0</v>
      </c>
      <c r="AB44" s="119">
        <f t="shared" si="6"/>
        <v>0</v>
      </c>
      <c r="AC44" s="124">
        <f t="shared" si="7"/>
        <v>0</v>
      </c>
    </row>
    <row r="45" spans="1:29" ht="15.75" customHeight="1">
      <c r="A45" s="254">
        <v>42771</v>
      </c>
      <c r="B45" s="133" t="s">
        <v>42</v>
      </c>
      <c r="C45" s="95"/>
      <c r="D45" s="20"/>
      <c r="E45" s="96"/>
      <c r="F45" s="95"/>
      <c r="G45" s="20"/>
      <c r="H45" s="96"/>
      <c r="I45" s="95"/>
      <c r="J45" s="20"/>
      <c r="K45" s="96"/>
      <c r="L45" s="95"/>
      <c r="M45" s="20"/>
      <c r="N45" s="96"/>
      <c r="O45" s="95"/>
      <c r="P45" s="20"/>
      <c r="Q45" s="96"/>
      <c r="R45" s="95"/>
      <c r="S45" s="20"/>
      <c r="T45" s="96">
        <f t="shared" si="0"/>
        <v>0</v>
      </c>
      <c r="U45" s="221">
        <f t="shared" si="13"/>
        <v>0</v>
      </c>
      <c r="W45" s="132" t="s">
        <v>42</v>
      </c>
      <c r="X45" s="110">
        <f t="shared" si="2"/>
        <v>0</v>
      </c>
      <c r="Y45" s="111">
        <f t="shared" si="3"/>
        <v>0</v>
      </c>
      <c r="Z45" s="111">
        <f t="shared" si="4"/>
        <v>0</v>
      </c>
      <c r="AA45" s="111">
        <f t="shared" si="5"/>
        <v>0</v>
      </c>
      <c r="AB45" s="111">
        <f t="shared" si="6"/>
        <v>0</v>
      </c>
      <c r="AC45" s="123">
        <f t="shared" si="7"/>
        <v>0</v>
      </c>
    </row>
    <row r="46" spans="1:29" ht="15.75">
      <c r="A46" s="255"/>
      <c r="B46" s="133" t="s">
        <v>43</v>
      </c>
      <c r="C46" s="95"/>
      <c r="D46" s="90"/>
      <c r="E46" s="96"/>
      <c r="F46" s="95"/>
      <c r="G46" s="6"/>
      <c r="H46" s="96"/>
      <c r="I46" s="95"/>
      <c r="J46" s="20"/>
      <c r="K46" s="96"/>
      <c r="L46" s="95"/>
      <c r="M46" s="20"/>
      <c r="N46" s="96"/>
      <c r="O46" s="95"/>
      <c r="P46" s="6"/>
      <c r="Q46" s="96"/>
      <c r="R46" s="95"/>
      <c r="S46" s="6"/>
      <c r="T46" s="96">
        <f t="shared" si="0"/>
        <v>0</v>
      </c>
      <c r="U46" s="221">
        <f t="shared" si="13"/>
        <v>0</v>
      </c>
      <c r="W46" s="133" t="s">
        <v>43</v>
      </c>
      <c r="X46" s="114">
        <f t="shared" si="2"/>
        <v>0</v>
      </c>
      <c r="Y46" s="115">
        <f t="shared" si="3"/>
        <v>0</v>
      </c>
      <c r="Z46" s="115">
        <f t="shared" si="4"/>
        <v>0</v>
      </c>
      <c r="AA46" s="115">
        <f t="shared" si="5"/>
        <v>0</v>
      </c>
      <c r="AB46" s="115">
        <f t="shared" si="6"/>
        <v>0</v>
      </c>
      <c r="AC46" s="121">
        <f t="shared" si="7"/>
        <v>0</v>
      </c>
    </row>
    <row r="47" spans="1:29" ht="15.75">
      <c r="A47" s="255"/>
      <c r="B47" s="104" t="s">
        <v>44</v>
      </c>
      <c r="C47" s="95"/>
      <c r="D47" s="6"/>
      <c r="E47" s="96"/>
      <c r="F47" s="95"/>
      <c r="G47" s="6"/>
      <c r="H47" s="96"/>
      <c r="I47" s="95"/>
      <c r="J47" s="20"/>
      <c r="K47" s="96"/>
      <c r="L47" s="95"/>
      <c r="M47" s="20"/>
      <c r="N47" s="96"/>
      <c r="O47" s="95"/>
      <c r="P47" s="6"/>
      <c r="Q47" s="96"/>
      <c r="R47" s="95"/>
      <c r="S47" s="6"/>
      <c r="T47" s="96">
        <f t="shared" si="0"/>
        <v>0</v>
      </c>
      <c r="U47" s="221">
        <f t="shared" si="13"/>
        <v>0</v>
      </c>
      <c r="W47" s="104" t="s">
        <v>44</v>
      </c>
      <c r="X47" s="114">
        <f t="shared" si="2"/>
        <v>0</v>
      </c>
      <c r="Y47" s="115">
        <f t="shared" si="3"/>
        <v>0</v>
      </c>
      <c r="Z47" s="115">
        <f t="shared" si="4"/>
        <v>0</v>
      </c>
      <c r="AA47" s="115">
        <f t="shared" si="5"/>
        <v>0</v>
      </c>
      <c r="AB47" s="115">
        <f t="shared" si="6"/>
        <v>0</v>
      </c>
      <c r="AC47" s="121">
        <f t="shared" si="7"/>
        <v>0</v>
      </c>
    </row>
    <row r="48" spans="1:29" ht="15.75">
      <c r="A48" s="255"/>
      <c r="B48" s="133" t="s">
        <v>45</v>
      </c>
      <c r="C48" s="95"/>
      <c r="D48" s="6"/>
      <c r="E48" s="96"/>
      <c r="F48" s="95"/>
      <c r="G48" s="6"/>
      <c r="H48" s="96"/>
      <c r="I48" s="95"/>
      <c r="J48" s="20"/>
      <c r="K48" s="96"/>
      <c r="L48" s="95"/>
      <c r="M48" s="20"/>
      <c r="N48" s="96"/>
      <c r="O48" s="95"/>
      <c r="P48" s="6"/>
      <c r="Q48" s="96"/>
      <c r="R48" s="95"/>
      <c r="S48" s="6"/>
      <c r="T48" s="96">
        <f t="shared" si="0"/>
        <v>0</v>
      </c>
      <c r="U48" s="221">
        <f t="shared" si="13"/>
        <v>0</v>
      </c>
      <c r="W48" s="133" t="s">
        <v>45</v>
      </c>
      <c r="X48" s="114">
        <f t="shared" si="2"/>
        <v>0</v>
      </c>
      <c r="Y48" s="115">
        <f t="shared" si="3"/>
        <v>0</v>
      </c>
      <c r="Z48" s="115">
        <f t="shared" si="4"/>
        <v>0</v>
      </c>
      <c r="AA48" s="115">
        <f t="shared" si="5"/>
        <v>0</v>
      </c>
      <c r="AB48" s="115">
        <f t="shared" si="6"/>
        <v>0</v>
      </c>
      <c r="AC48" s="121">
        <f t="shared" si="7"/>
        <v>0</v>
      </c>
    </row>
    <row r="49" spans="1:29" ht="15.75">
      <c r="A49" s="255"/>
      <c r="B49" s="133" t="s">
        <v>46</v>
      </c>
      <c r="C49" s="95"/>
      <c r="D49" s="6"/>
      <c r="E49" s="96"/>
      <c r="F49" s="95"/>
      <c r="G49" s="6"/>
      <c r="H49" s="96"/>
      <c r="I49" s="95"/>
      <c r="J49" s="20"/>
      <c r="K49" s="96"/>
      <c r="L49" s="95"/>
      <c r="M49" s="20"/>
      <c r="N49" s="96"/>
      <c r="O49" s="95"/>
      <c r="P49" s="6"/>
      <c r="Q49" s="96"/>
      <c r="R49" s="95"/>
      <c r="S49" s="6"/>
      <c r="T49" s="96">
        <f t="shared" si="0"/>
        <v>0</v>
      </c>
      <c r="U49" s="221">
        <f t="shared" si="13"/>
        <v>0</v>
      </c>
      <c r="W49" s="133" t="s">
        <v>46</v>
      </c>
      <c r="X49" s="114">
        <f t="shared" si="2"/>
        <v>0</v>
      </c>
      <c r="Y49" s="115">
        <f t="shared" si="3"/>
        <v>0</v>
      </c>
      <c r="Z49" s="115">
        <f t="shared" si="4"/>
        <v>0</v>
      </c>
      <c r="AA49" s="115">
        <f t="shared" si="5"/>
        <v>0</v>
      </c>
      <c r="AB49" s="115">
        <f t="shared" si="6"/>
        <v>0</v>
      </c>
      <c r="AC49" s="121">
        <f t="shared" si="7"/>
        <v>0</v>
      </c>
    </row>
    <row r="50" spans="1:29" ht="15.75">
      <c r="A50" s="255"/>
      <c r="B50" s="133" t="s">
        <v>47</v>
      </c>
      <c r="C50" s="95"/>
      <c r="D50" s="6"/>
      <c r="E50" s="96"/>
      <c r="F50" s="95"/>
      <c r="G50" s="6"/>
      <c r="H50" s="96"/>
      <c r="I50" s="95"/>
      <c r="J50" s="20"/>
      <c r="K50" s="96"/>
      <c r="L50" s="95"/>
      <c r="M50" s="20"/>
      <c r="N50" s="96"/>
      <c r="O50" s="95"/>
      <c r="P50" s="6"/>
      <c r="Q50" s="96"/>
      <c r="R50" s="95"/>
      <c r="S50" s="6"/>
      <c r="T50" s="96">
        <f t="shared" si="0"/>
        <v>0</v>
      </c>
      <c r="U50" s="221">
        <f t="shared" si="13"/>
        <v>0</v>
      </c>
      <c r="W50" s="133" t="s">
        <v>47</v>
      </c>
      <c r="X50" s="114">
        <f t="shared" si="2"/>
        <v>0</v>
      </c>
      <c r="Y50" s="115">
        <f t="shared" si="3"/>
        <v>0</v>
      </c>
      <c r="Z50" s="115">
        <f t="shared" si="4"/>
        <v>0</v>
      </c>
      <c r="AA50" s="115">
        <f t="shared" si="5"/>
        <v>0</v>
      </c>
      <c r="AB50" s="115">
        <f t="shared" si="6"/>
        <v>0</v>
      </c>
      <c r="AC50" s="121">
        <f t="shared" si="7"/>
        <v>0</v>
      </c>
    </row>
    <row r="51" spans="1:29" ht="15.75">
      <c r="A51" s="255"/>
      <c r="B51" s="133" t="s">
        <v>48</v>
      </c>
      <c r="C51" s="95"/>
      <c r="D51" s="6"/>
      <c r="E51" s="96"/>
      <c r="F51" s="95"/>
      <c r="G51" s="6"/>
      <c r="H51" s="96"/>
      <c r="I51" s="95"/>
      <c r="J51" s="20"/>
      <c r="K51" s="96"/>
      <c r="L51" s="95"/>
      <c r="M51" s="20"/>
      <c r="N51" s="96"/>
      <c r="O51" s="95"/>
      <c r="P51" s="6"/>
      <c r="Q51" s="96"/>
      <c r="R51" s="95"/>
      <c r="S51" s="6"/>
      <c r="T51" s="96">
        <f t="shared" si="0"/>
        <v>0</v>
      </c>
      <c r="U51" s="221">
        <f t="shared" si="13"/>
        <v>0</v>
      </c>
      <c r="W51" s="133" t="s">
        <v>48</v>
      </c>
      <c r="X51" s="114">
        <f t="shared" si="2"/>
        <v>0</v>
      </c>
      <c r="Y51" s="115">
        <f t="shared" si="3"/>
        <v>0</v>
      </c>
      <c r="Z51" s="115">
        <f t="shared" si="4"/>
        <v>0</v>
      </c>
      <c r="AA51" s="115">
        <f t="shared" si="5"/>
        <v>0</v>
      </c>
      <c r="AB51" s="115">
        <f t="shared" si="6"/>
        <v>0</v>
      </c>
      <c r="AC51" s="121">
        <f t="shared" si="7"/>
        <v>0</v>
      </c>
    </row>
    <row r="52" spans="1:29" ht="15.75">
      <c r="A52" s="255"/>
      <c r="B52" s="133" t="s">
        <v>49</v>
      </c>
      <c r="C52" s="95"/>
      <c r="D52" s="6"/>
      <c r="E52" s="96">
        <f t="shared" si="8"/>
        <v>0</v>
      </c>
      <c r="F52" s="95"/>
      <c r="G52" s="6"/>
      <c r="H52" s="96">
        <f t="shared" si="9"/>
        <v>0</v>
      </c>
      <c r="I52" s="95"/>
      <c r="J52" s="20"/>
      <c r="K52" s="96">
        <f t="shared" si="10"/>
        <v>0</v>
      </c>
      <c r="L52" s="95"/>
      <c r="M52" s="20"/>
      <c r="N52" s="96">
        <f t="shared" si="11"/>
        <v>0</v>
      </c>
      <c r="O52" s="95"/>
      <c r="P52" s="6"/>
      <c r="Q52" s="96">
        <f t="shared" si="12"/>
        <v>0</v>
      </c>
      <c r="R52" s="95"/>
      <c r="S52" s="6"/>
      <c r="T52" s="96">
        <f t="shared" si="0"/>
        <v>0</v>
      </c>
      <c r="U52" s="221">
        <f t="shared" si="13"/>
        <v>0</v>
      </c>
      <c r="W52" s="133" t="s">
        <v>49</v>
      </c>
      <c r="X52" s="114">
        <f t="shared" si="2"/>
        <v>0</v>
      </c>
      <c r="Y52" s="115">
        <f t="shared" si="3"/>
        <v>0</v>
      </c>
      <c r="Z52" s="115">
        <f t="shared" si="4"/>
        <v>0</v>
      </c>
      <c r="AA52" s="115">
        <f t="shared" si="5"/>
        <v>0</v>
      </c>
      <c r="AB52" s="115">
        <f t="shared" si="6"/>
        <v>0</v>
      </c>
      <c r="AC52" s="121">
        <f t="shared" si="7"/>
        <v>0</v>
      </c>
    </row>
    <row r="53" spans="1:29" ht="15.75">
      <c r="A53" s="256"/>
      <c r="B53" s="133" t="s">
        <v>50</v>
      </c>
      <c r="C53" s="95"/>
      <c r="D53" s="6"/>
      <c r="E53" s="96">
        <f t="shared" si="8"/>
        <v>0</v>
      </c>
      <c r="F53" s="95"/>
      <c r="G53" s="6"/>
      <c r="H53" s="96">
        <f t="shared" si="9"/>
        <v>0</v>
      </c>
      <c r="I53" s="95"/>
      <c r="J53" s="20"/>
      <c r="K53" s="96">
        <f t="shared" si="10"/>
        <v>0</v>
      </c>
      <c r="L53" s="95"/>
      <c r="M53" s="20"/>
      <c r="N53" s="96">
        <f t="shared" si="11"/>
        <v>0</v>
      </c>
      <c r="O53" s="95"/>
      <c r="P53" s="6"/>
      <c r="Q53" s="96">
        <f t="shared" si="12"/>
        <v>0</v>
      </c>
      <c r="R53" s="95"/>
      <c r="S53" s="6"/>
      <c r="T53" s="96">
        <f t="shared" si="0"/>
        <v>0</v>
      </c>
      <c r="U53" s="221">
        <f t="shared" si="13"/>
        <v>0</v>
      </c>
      <c r="W53" s="134" t="s">
        <v>50</v>
      </c>
      <c r="X53" s="118">
        <f t="shared" si="2"/>
        <v>0</v>
      </c>
      <c r="Y53" s="119">
        <f t="shared" si="3"/>
        <v>0</v>
      </c>
      <c r="Z53" s="119">
        <f t="shared" si="4"/>
        <v>0</v>
      </c>
      <c r="AA53" s="119">
        <f t="shared" si="5"/>
        <v>0</v>
      </c>
      <c r="AB53" s="119">
        <f t="shared" si="6"/>
        <v>0</v>
      </c>
      <c r="AC53" s="124">
        <f t="shared" si="7"/>
        <v>0</v>
      </c>
    </row>
    <row r="54" spans="1:29" ht="15.75" customHeight="1">
      <c r="A54" s="254">
        <v>42772</v>
      </c>
      <c r="B54" s="132" t="s">
        <v>42</v>
      </c>
      <c r="C54" s="92"/>
      <c r="D54" s="93"/>
      <c r="E54" s="94"/>
      <c r="F54" s="92"/>
      <c r="G54" s="93"/>
      <c r="H54" s="94"/>
      <c r="I54" s="92"/>
      <c r="J54" s="93"/>
      <c r="K54" s="94"/>
      <c r="L54" s="92"/>
      <c r="M54" s="93"/>
      <c r="N54" s="94"/>
      <c r="O54" s="92"/>
      <c r="P54" s="93"/>
      <c r="Q54" s="94"/>
      <c r="R54" s="92"/>
      <c r="S54" s="93"/>
      <c r="T54" s="94">
        <f t="shared" si="0"/>
        <v>0</v>
      </c>
      <c r="U54" s="220">
        <f t="shared" si="13"/>
        <v>0</v>
      </c>
      <c r="W54" s="132" t="s">
        <v>42</v>
      </c>
      <c r="X54" s="114">
        <f t="shared" si="2"/>
        <v>0</v>
      </c>
      <c r="Y54" s="115">
        <f t="shared" si="3"/>
        <v>0</v>
      </c>
      <c r="Z54" s="115">
        <f t="shared" si="4"/>
        <v>0</v>
      </c>
      <c r="AA54" s="115">
        <f t="shared" si="5"/>
        <v>0</v>
      </c>
      <c r="AB54" s="115">
        <f t="shared" si="6"/>
        <v>0</v>
      </c>
      <c r="AC54" s="121">
        <f t="shared" si="7"/>
        <v>0</v>
      </c>
    </row>
    <row r="55" spans="1:29" ht="15.75">
      <c r="A55" s="255"/>
      <c r="B55" s="133" t="s">
        <v>43</v>
      </c>
      <c r="C55" s="95"/>
      <c r="D55" s="20"/>
      <c r="E55" s="96"/>
      <c r="F55" s="95"/>
      <c r="G55" s="20"/>
      <c r="H55" s="96"/>
      <c r="I55" s="95"/>
      <c r="J55" s="20"/>
      <c r="K55" s="96"/>
      <c r="L55" s="95"/>
      <c r="M55" s="20"/>
      <c r="N55" s="96"/>
      <c r="O55" s="95"/>
      <c r="P55" s="20"/>
      <c r="Q55" s="96"/>
      <c r="R55" s="95"/>
      <c r="S55" s="20"/>
      <c r="T55" s="96">
        <f t="shared" si="0"/>
        <v>0</v>
      </c>
      <c r="U55" s="221">
        <f t="shared" si="13"/>
        <v>0</v>
      </c>
      <c r="W55" s="133" t="s">
        <v>43</v>
      </c>
      <c r="X55" s="114">
        <f t="shared" si="2"/>
        <v>0</v>
      </c>
      <c r="Y55" s="115">
        <f t="shared" si="3"/>
        <v>0</v>
      </c>
      <c r="Z55" s="115">
        <f t="shared" si="4"/>
        <v>0</v>
      </c>
      <c r="AA55" s="115">
        <f t="shared" si="5"/>
        <v>0</v>
      </c>
      <c r="AB55" s="115">
        <f t="shared" si="6"/>
        <v>0</v>
      </c>
      <c r="AC55" s="121">
        <f t="shared" si="7"/>
        <v>0</v>
      </c>
    </row>
    <row r="56" spans="1:29" ht="15.75">
      <c r="A56" s="255"/>
      <c r="B56" s="104" t="s">
        <v>44</v>
      </c>
      <c r="C56" s="95"/>
      <c r="D56" s="20"/>
      <c r="E56" s="96"/>
      <c r="F56" s="95"/>
      <c r="G56" s="20"/>
      <c r="H56" s="96"/>
      <c r="I56" s="95"/>
      <c r="J56" s="20"/>
      <c r="K56" s="96"/>
      <c r="L56" s="95"/>
      <c r="M56" s="20"/>
      <c r="N56" s="96"/>
      <c r="O56" s="95"/>
      <c r="P56" s="20"/>
      <c r="Q56" s="96"/>
      <c r="R56" s="95"/>
      <c r="S56" s="20"/>
      <c r="T56" s="96">
        <f t="shared" si="0"/>
        <v>0</v>
      </c>
      <c r="U56" s="221">
        <f t="shared" si="13"/>
        <v>0</v>
      </c>
      <c r="W56" s="104" t="s">
        <v>44</v>
      </c>
      <c r="X56" s="114">
        <f t="shared" si="2"/>
        <v>0</v>
      </c>
      <c r="Y56" s="115">
        <f t="shared" si="3"/>
        <v>0</v>
      </c>
      <c r="Z56" s="115">
        <f t="shared" si="4"/>
        <v>0</v>
      </c>
      <c r="AA56" s="115">
        <f t="shared" si="5"/>
        <v>0</v>
      </c>
      <c r="AB56" s="115">
        <f t="shared" si="6"/>
        <v>0</v>
      </c>
      <c r="AC56" s="121">
        <f t="shared" si="7"/>
        <v>0</v>
      </c>
    </row>
    <row r="57" spans="1:29" ht="15.75">
      <c r="A57" s="255"/>
      <c r="B57" s="133" t="s">
        <v>45</v>
      </c>
      <c r="C57" s="95"/>
      <c r="D57" s="20"/>
      <c r="E57" s="96"/>
      <c r="F57" s="95"/>
      <c r="G57" s="20"/>
      <c r="H57" s="96"/>
      <c r="I57" s="95"/>
      <c r="J57" s="20"/>
      <c r="K57" s="96"/>
      <c r="L57" s="95"/>
      <c r="M57" s="20"/>
      <c r="N57" s="96"/>
      <c r="O57" s="95"/>
      <c r="P57" s="20"/>
      <c r="Q57" s="96"/>
      <c r="R57" s="95"/>
      <c r="S57" s="20"/>
      <c r="T57" s="96">
        <f t="shared" si="0"/>
        <v>0</v>
      </c>
      <c r="U57" s="221">
        <f t="shared" si="13"/>
        <v>0</v>
      </c>
      <c r="W57" s="133" t="s">
        <v>45</v>
      </c>
      <c r="X57" s="114">
        <f t="shared" si="2"/>
        <v>0</v>
      </c>
      <c r="Y57" s="115">
        <f t="shared" si="3"/>
        <v>0</v>
      </c>
      <c r="Z57" s="115">
        <f t="shared" si="4"/>
        <v>0</v>
      </c>
      <c r="AA57" s="115">
        <f t="shared" si="5"/>
        <v>0</v>
      </c>
      <c r="AB57" s="115">
        <f t="shared" si="6"/>
        <v>0</v>
      </c>
      <c r="AC57" s="121">
        <f t="shared" si="7"/>
        <v>0</v>
      </c>
    </row>
    <row r="58" spans="1:29" ht="15.75">
      <c r="A58" s="255"/>
      <c r="B58" s="133" t="s">
        <v>46</v>
      </c>
      <c r="C58" s="95"/>
      <c r="D58" s="20"/>
      <c r="E58" s="96"/>
      <c r="F58" s="95"/>
      <c r="G58" s="20"/>
      <c r="H58" s="96"/>
      <c r="I58" s="95"/>
      <c r="J58" s="20"/>
      <c r="K58" s="96"/>
      <c r="L58" s="95"/>
      <c r="M58" s="20"/>
      <c r="N58" s="96"/>
      <c r="O58" s="95"/>
      <c r="P58" s="20"/>
      <c r="Q58" s="96"/>
      <c r="R58" s="95"/>
      <c r="S58" s="20"/>
      <c r="T58" s="96">
        <f t="shared" si="0"/>
        <v>0</v>
      </c>
      <c r="U58" s="221">
        <f t="shared" si="13"/>
        <v>0</v>
      </c>
      <c r="W58" s="133" t="s">
        <v>46</v>
      </c>
      <c r="X58" s="114">
        <f t="shared" si="2"/>
        <v>0</v>
      </c>
      <c r="Y58" s="115">
        <f t="shared" si="3"/>
        <v>0</v>
      </c>
      <c r="Z58" s="115">
        <f t="shared" si="4"/>
        <v>0</v>
      </c>
      <c r="AA58" s="115">
        <f t="shared" si="5"/>
        <v>0</v>
      </c>
      <c r="AB58" s="115">
        <f t="shared" si="6"/>
        <v>0</v>
      </c>
      <c r="AC58" s="121">
        <f t="shared" si="7"/>
        <v>0</v>
      </c>
    </row>
    <row r="59" spans="1:29" ht="15.75">
      <c r="A59" s="255"/>
      <c r="B59" s="133" t="s">
        <v>47</v>
      </c>
      <c r="C59" s="95"/>
      <c r="D59" s="20"/>
      <c r="E59" s="96"/>
      <c r="F59" s="95"/>
      <c r="G59" s="20"/>
      <c r="H59" s="96"/>
      <c r="I59" s="95"/>
      <c r="J59" s="20"/>
      <c r="K59" s="96"/>
      <c r="L59" s="95"/>
      <c r="M59" s="20"/>
      <c r="N59" s="96"/>
      <c r="O59" s="95"/>
      <c r="P59" s="20"/>
      <c r="Q59" s="96"/>
      <c r="R59" s="95"/>
      <c r="S59" s="20"/>
      <c r="T59" s="96">
        <f t="shared" si="0"/>
        <v>0</v>
      </c>
      <c r="U59" s="221">
        <f t="shared" si="13"/>
        <v>0</v>
      </c>
      <c r="W59" s="133" t="s">
        <v>47</v>
      </c>
      <c r="X59" s="114">
        <f t="shared" si="2"/>
        <v>0</v>
      </c>
      <c r="Y59" s="115">
        <f t="shared" si="3"/>
        <v>0</v>
      </c>
      <c r="Z59" s="115">
        <f t="shared" si="4"/>
        <v>0</v>
      </c>
      <c r="AA59" s="115">
        <f t="shared" si="5"/>
        <v>0</v>
      </c>
      <c r="AB59" s="115">
        <f t="shared" si="6"/>
        <v>0</v>
      </c>
      <c r="AC59" s="121">
        <f t="shared" si="7"/>
        <v>0</v>
      </c>
    </row>
    <row r="60" spans="1:29" ht="16.5" customHeight="1">
      <c r="A60" s="255"/>
      <c r="B60" s="133" t="s">
        <v>48</v>
      </c>
      <c r="C60" s="95"/>
      <c r="D60" s="20"/>
      <c r="E60" s="96"/>
      <c r="F60" s="95"/>
      <c r="G60" s="20"/>
      <c r="H60" s="96"/>
      <c r="I60" s="95"/>
      <c r="J60" s="20"/>
      <c r="K60" s="96"/>
      <c r="L60" s="95"/>
      <c r="M60" s="20"/>
      <c r="N60" s="96"/>
      <c r="O60" s="95"/>
      <c r="P60" s="20"/>
      <c r="Q60" s="96"/>
      <c r="R60" s="95"/>
      <c r="S60" s="20"/>
      <c r="T60" s="96">
        <f t="shared" si="0"/>
        <v>0</v>
      </c>
      <c r="U60" s="221">
        <f t="shared" si="13"/>
        <v>0</v>
      </c>
      <c r="W60" s="133" t="s">
        <v>48</v>
      </c>
      <c r="X60" s="114">
        <f t="shared" si="2"/>
        <v>0</v>
      </c>
      <c r="Y60" s="115">
        <f t="shared" si="3"/>
        <v>0</v>
      </c>
      <c r="Z60" s="115">
        <f t="shared" si="4"/>
        <v>0</v>
      </c>
      <c r="AA60" s="115">
        <f t="shared" si="5"/>
        <v>0</v>
      </c>
      <c r="AB60" s="115">
        <f t="shared" si="6"/>
        <v>0</v>
      </c>
      <c r="AC60" s="121">
        <f t="shared" si="7"/>
        <v>0</v>
      </c>
    </row>
    <row r="61" spans="1:29" ht="15.75">
      <c r="A61" s="255"/>
      <c r="B61" s="133" t="s">
        <v>49</v>
      </c>
      <c r="C61" s="95"/>
      <c r="D61" s="20"/>
      <c r="E61" s="96"/>
      <c r="F61" s="95"/>
      <c r="G61" s="20"/>
      <c r="H61" s="96"/>
      <c r="I61" s="95"/>
      <c r="J61" s="20"/>
      <c r="K61" s="96"/>
      <c r="L61" s="95"/>
      <c r="M61" s="20"/>
      <c r="N61" s="96"/>
      <c r="O61" s="95"/>
      <c r="P61" s="20"/>
      <c r="Q61" s="96"/>
      <c r="R61" s="95"/>
      <c r="S61" s="20"/>
      <c r="T61" s="96">
        <f t="shared" si="0"/>
        <v>0</v>
      </c>
      <c r="U61" s="221">
        <f t="shared" si="13"/>
        <v>0</v>
      </c>
      <c r="W61" s="133" t="s">
        <v>49</v>
      </c>
      <c r="X61" s="114">
        <f t="shared" si="2"/>
        <v>0</v>
      </c>
      <c r="Y61" s="115">
        <f t="shared" si="3"/>
        <v>0</v>
      </c>
      <c r="Z61" s="115">
        <f t="shared" si="4"/>
        <v>0</v>
      </c>
      <c r="AA61" s="115">
        <f t="shared" si="5"/>
        <v>0</v>
      </c>
      <c r="AB61" s="115">
        <f t="shared" si="6"/>
        <v>0</v>
      </c>
      <c r="AC61" s="121">
        <f t="shared" si="7"/>
        <v>0</v>
      </c>
    </row>
    <row r="62" spans="1:29" ht="15.75">
      <c r="A62" s="256"/>
      <c r="B62" s="134" t="s">
        <v>50</v>
      </c>
      <c r="C62" s="97"/>
      <c r="D62" s="98"/>
      <c r="E62" s="99"/>
      <c r="F62" s="97"/>
      <c r="G62" s="98"/>
      <c r="H62" s="99"/>
      <c r="I62" s="97"/>
      <c r="J62" s="98"/>
      <c r="K62" s="99"/>
      <c r="L62" s="97"/>
      <c r="M62" s="98"/>
      <c r="N62" s="99"/>
      <c r="O62" s="97"/>
      <c r="P62" s="98"/>
      <c r="Q62" s="99"/>
      <c r="R62" s="97"/>
      <c r="S62" s="98"/>
      <c r="T62" s="99">
        <f t="shared" si="0"/>
        <v>0</v>
      </c>
      <c r="U62" s="222">
        <f t="shared" si="13"/>
        <v>0</v>
      </c>
      <c r="W62" s="134" t="s">
        <v>50</v>
      </c>
      <c r="X62" s="114">
        <f t="shared" si="2"/>
        <v>0</v>
      </c>
      <c r="Y62" s="115">
        <f t="shared" si="3"/>
        <v>0</v>
      </c>
      <c r="Z62" s="115">
        <f t="shared" si="4"/>
        <v>0</v>
      </c>
      <c r="AA62" s="115">
        <f t="shared" si="5"/>
        <v>0</v>
      </c>
      <c r="AB62" s="115">
        <f t="shared" si="6"/>
        <v>0</v>
      </c>
      <c r="AC62" s="121">
        <f t="shared" si="7"/>
        <v>0</v>
      </c>
    </row>
    <row r="63" spans="1:29" ht="15.75" customHeight="1">
      <c r="A63" s="254">
        <v>42773</v>
      </c>
      <c r="B63" s="133" t="s">
        <v>42</v>
      </c>
      <c r="C63" s="95"/>
      <c r="D63" s="20"/>
      <c r="E63" s="96"/>
      <c r="F63" s="95"/>
      <c r="G63" s="20"/>
      <c r="H63" s="96"/>
      <c r="I63" s="95"/>
      <c r="J63" s="20"/>
      <c r="K63" s="96"/>
      <c r="L63" s="95"/>
      <c r="M63" s="20"/>
      <c r="N63" s="96"/>
      <c r="O63" s="95"/>
      <c r="P63" s="20"/>
      <c r="Q63" s="96"/>
      <c r="R63" s="95"/>
      <c r="S63" s="20"/>
      <c r="T63" s="96">
        <f t="shared" si="0"/>
        <v>0</v>
      </c>
      <c r="U63" s="221">
        <f t="shared" si="13"/>
        <v>0</v>
      </c>
      <c r="W63" s="132" t="s">
        <v>42</v>
      </c>
      <c r="X63" s="110">
        <f t="shared" si="2"/>
        <v>0</v>
      </c>
      <c r="Y63" s="111">
        <f t="shared" si="3"/>
        <v>0</v>
      </c>
      <c r="Z63" s="111">
        <f t="shared" si="4"/>
        <v>0</v>
      </c>
      <c r="AA63" s="111">
        <f t="shared" si="5"/>
        <v>0</v>
      </c>
      <c r="AB63" s="111">
        <f t="shared" si="6"/>
        <v>0</v>
      </c>
      <c r="AC63" s="123">
        <f t="shared" si="7"/>
        <v>0</v>
      </c>
    </row>
    <row r="64" spans="1:29" ht="15.75">
      <c r="A64" s="255"/>
      <c r="B64" s="133" t="s">
        <v>43</v>
      </c>
      <c r="C64" s="95"/>
      <c r="D64" s="20"/>
      <c r="E64" s="96"/>
      <c r="F64" s="95"/>
      <c r="G64" s="20"/>
      <c r="H64" s="96"/>
      <c r="I64" s="95"/>
      <c r="J64" s="20"/>
      <c r="K64" s="96"/>
      <c r="L64" s="95"/>
      <c r="M64" s="20"/>
      <c r="N64" s="96"/>
      <c r="O64" s="95"/>
      <c r="P64" s="20"/>
      <c r="Q64" s="96"/>
      <c r="R64" s="95"/>
      <c r="S64" s="20"/>
      <c r="T64" s="96">
        <f t="shared" si="0"/>
        <v>0</v>
      </c>
      <c r="U64" s="221">
        <f t="shared" si="13"/>
        <v>0</v>
      </c>
      <c r="W64" s="133" t="s">
        <v>43</v>
      </c>
      <c r="X64" s="114">
        <f t="shared" si="2"/>
        <v>0</v>
      </c>
      <c r="Y64" s="115">
        <f t="shared" si="3"/>
        <v>0</v>
      </c>
      <c r="Z64" s="115">
        <f t="shared" si="4"/>
        <v>0</v>
      </c>
      <c r="AA64" s="115">
        <f t="shared" si="5"/>
        <v>0</v>
      </c>
      <c r="AB64" s="115">
        <f t="shared" si="6"/>
        <v>0</v>
      </c>
      <c r="AC64" s="121">
        <f t="shared" si="7"/>
        <v>0</v>
      </c>
    </row>
    <row r="65" spans="1:29" ht="15.75">
      <c r="A65" s="255"/>
      <c r="B65" s="104" t="s">
        <v>44</v>
      </c>
      <c r="C65" s="95"/>
      <c r="D65" s="20"/>
      <c r="E65" s="96"/>
      <c r="F65" s="95"/>
      <c r="G65" s="20"/>
      <c r="H65" s="96"/>
      <c r="I65" s="95"/>
      <c r="J65" s="20"/>
      <c r="K65" s="96"/>
      <c r="L65" s="95"/>
      <c r="M65" s="20"/>
      <c r="N65" s="96"/>
      <c r="O65" s="95"/>
      <c r="P65" s="20"/>
      <c r="Q65" s="96"/>
      <c r="R65" s="95"/>
      <c r="S65" s="20"/>
      <c r="T65" s="96">
        <f t="shared" si="0"/>
        <v>0</v>
      </c>
      <c r="U65" s="221">
        <f t="shared" si="13"/>
        <v>0</v>
      </c>
      <c r="W65" s="104" t="s">
        <v>44</v>
      </c>
      <c r="X65" s="114">
        <f t="shared" si="2"/>
        <v>0</v>
      </c>
      <c r="Y65" s="115">
        <f t="shared" si="3"/>
        <v>0</v>
      </c>
      <c r="Z65" s="115">
        <f t="shared" si="4"/>
        <v>0</v>
      </c>
      <c r="AA65" s="115">
        <f t="shared" si="5"/>
        <v>0</v>
      </c>
      <c r="AB65" s="115">
        <f t="shared" si="6"/>
        <v>0</v>
      </c>
      <c r="AC65" s="121">
        <f t="shared" si="7"/>
        <v>0</v>
      </c>
    </row>
    <row r="66" spans="1:29" ht="15.75">
      <c r="A66" s="255"/>
      <c r="B66" s="133" t="s">
        <v>45</v>
      </c>
      <c r="C66" s="95"/>
      <c r="D66" s="20"/>
      <c r="E66" s="96"/>
      <c r="F66" s="95"/>
      <c r="G66" s="20"/>
      <c r="H66" s="96"/>
      <c r="I66" s="95"/>
      <c r="J66" s="20"/>
      <c r="K66" s="96"/>
      <c r="L66" s="95"/>
      <c r="M66" s="20"/>
      <c r="N66" s="96"/>
      <c r="O66" s="95"/>
      <c r="P66" s="20"/>
      <c r="Q66" s="96"/>
      <c r="R66" s="95"/>
      <c r="S66" s="20"/>
      <c r="T66" s="96">
        <f t="shared" si="0"/>
        <v>0</v>
      </c>
      <c r="U66" s="221">
        <f t="shared" si="13"/>
        <v>0</v>
      </c>
      <c r="W66" s="133" t="s">
        <v>45</v>
      </c>
      <c r="X66" s="114">
        <f t="shared" si="2"/>
        <v>0</v>
      </c>
      <c r="Y66" s="115">
        <f t="shared" si="3"/>
        <v>0</v>
      </c>
      <c r="Z66" s="115">
        <f t="shared" si="4"/>
        <v>0</v>
      </c>
      <c r="AA66" s="115">
        <f t="shared" si="5"/>
        <v>0</v>
      </c>
      <c r="AB66" s="115">
        <f t="shared" si="6"/>
        <v>0</v>
      </c>
      <c r="AC66" s="121">
        <f t="shared" si="7"/>
        <v>0</v>
      </c>
    </row>
    <row r="67" spans="1:29" ht="15.75">
      <c r="A67" s="255"/>
      <c r="B67" s="133" t="s">
        <v>46</v>
      </c>
      <c r="C67" s="95"/>
      <c r="D67" s="20"/>
      <c r="E67" s="96"/>
      <c r="F67" s="95"/>
      <c r="G67" s="20"/>
      <c r="H67" s="96"/>
      <c r="I67" s="95"/>
      <c r="J67" s="20"/>
      <c r="K67" s="96"/>
      <c r="L67" s="95"/>
      <c r="M67" s="20"/>
      <c r="N67" s="96"/>
      <c r="O67" s="95"/>
      <c r="P67" s="20"/>
      <c r="Q67" s="96"/>
      <c r="R67" s="95"/>
      <c r="S67" s="20"/>
      <c r="T67" s="96">
        <f t="shared" si="0"/>
        <v>0</v>
      </c>
      <c r="U67" s="221">
        <f t="shared" si="13"/>
        <v>0</v>
      </c>
      <c r="W67" s="133" t="s">
        <v>46</v>
      </c>
      <c r="X67" s="114">
        <f t="shared" si="2"/>
        <v>0</v>
      </c>
      <c r="Y67" s="115">
        <f t="shared" si="3"/>
        <v>0</v>
      </c>
      <c r="Z67" s="115">
        <f t="shared" si="4"/>
        <v>0</v>
      </c>
      <c r="AA67" s="115">
        <f t="shared" si="5"/>
        <v>0</v>
      </c>
      <c r="AB67" s="115">
        <f t="shared" si="6"/>
        <v>0</v>
      </c>
      <c r="AC67" s="121">
        <f t="shared" si="7"/>
        <v>0</v>
      </c>
    </row>
    <row r="68" spans="1:29" ht="15.75">
      <c r="A68" s="255"/>
      <c r="B68" s="133" t="s">
        <v>47</v>
      </c>
      <c r="C68" s="95"/>
      <c r="D68" s="20"/>
      <c r="E68" s="96"/>
      <c r="F68" s="95"/>
      <c r="G68" s="20"/>
      <c r="H68" s="96"/>
      <c r="I68" s="95"/>
      <c r="J68" s="20"/>
      <c r="K68" s="96"/>
      <c r="L68" s="95"/>
      <c r="M68" s="20"/>
      <c r="N68" s="96"/>
      <c r="O68" s="95"/>
      <c r="P68" s="20"/>
      <c r="Q68" s="96"/>
      <c r="R68" s="95"/>
      <c r="S68" s="20"/>
      <c r="T68" s="96">
        <f t="shared" si="0"/>
        <v>0</v>
      </c>
      <c r="U68" s="221">
        <f t="shared" si="13"/>
        <v>0</v>
      </c>
      <c r="W68" s="133" t="s">
        <v>47</v>
      </c>
      <c r="X68" s="114">
        <f t="shared" si="2"/>
        <v>0</v>
      </c>
      <c r="Y68" s="115">
        <f t="shared" si="3"/>
        <v>0</v>
      </c>
      <c r="Z68" s="115">
        <f t="shared" si="4"/>
        <v>0</v>
      </c>
      <c r="AA68" s="115">
        <f t="shared" si="5"/>
        <v>0</v>
      </c>
      <c r="AB68" s="115">
        <f t="shared" si="6"/>
        <v>0</v>
      </c>
      <c r="AC68" s="121">
        <f t="shared" si="7"/>
        <v>0</v>
      </c>
    </row>
    <row r="69" spans="1:29" ht="15.75">
      <c r="A69" s="255"/>
      <c r="B69" s="133" t="s">
        <v>48</v>
      </c>
      <c r="C69" s="95"/>
      <c r="D69" s="20"/>
      <c r="E69" s="96"/>
      <c r="F69" s="95"/>
      <c r="G69" s="20"/>
      <c r="H69" s="96"/>
      <c r="I69" s="95"/>
      <c r="J69" s="20"/>
      <c r="K69" s="96"/>
      <c r="L69" s="95"/>
      <c r="M69" s="20"/>
      <c r="N69" s="96"/>
      <c r="O69" s="95"/>
      <c r="P69" s="20"/>
      <c r="Q69" s="96"/>
      <c r="R69" s="95"/>
      <c r="S69" s="20"/>
      <c r="T69" s="96">
        <f t="shared" si="0"/>
        <v>0</v>
      </c>
      <c r="U69" s="221">
        <f t="shared" si="13"/>
        <v>0</v>
      </c>
      <c r="W69" s="133" t="s">
        <v>48</v>
      </c>
      <c r="X69" s="114">
        <f t="shared" si="2"/>
        <v>0</v>
      </c>
      <c r="Y69" s="115">
        <f t="shared" si="3"/>
        <v>0</v>
      </c>
      <c r="Z69" s="115">
        <f t="shared" si="4"/>
        <v>0</v>
      </c>
      <c r="AA69" s="115">
        <f t="shared" si="5"/>
        <v>0</v>
      </c>
      <c r="AB69" s="115">
        <f t="shared" si="6"/>
        <v>0</v>
      </c>
      <c r="AC69" s="121">
        <f t="shared" si="7"/>
        <v>0</v>
      </c>
    </row>
    <row r="70" spans="1:29" ht="15.75">
      <c r="A70" s="255"/>
      <c r="B70" s="133" t="s">
        <v>49</v>
      </c>
      <c r="C70" s="95"/>
      <c r="D70" s="20"/>
      <c r="E70" s="96"/>
      <c r="F70" s="95"/>
      <c r="G70" s="20"/>
      <c r="H70" s="96"/>
      <c r="I70" s="95"/>
      <c r="J70" s="20"/>
      <c r="K70" s="96"/>
      <c r="L70" s="95"/>
      <c r="M70" s="20"/>
      <c r="N70" s="96"/>
      <c r="O70" s="95"/>
      <c r="P70" s="20"/>
      <c r="Q70" s="96"/>
      <c r="R70" s="95"/>
      <c r="S70" s="20"/>
      <c r="T70" s="96">
        <f t="shared" si="0"/>
        <v>0</v>
      </c>
      <c r="U70" s="221">
        <f t="shared" si="13"/>
        <v>0</v>
      </c>
      <c r="W70" s="133" t="s">
        <v>49</v>
      </c>
      <c r="X70" s="114">
        <f t="shared" si="2"/>
        <v>0</v>
      </c>
      <c r="Y70" s="115">
        <f t="shared" si="3"/>
        <v>0</v>
      </c>
      <c r="Z70" s="115">
        <f t="shared" si="4"/>
        <v>0</v>
      </c>
      <c r="AA70" s="115">
        <f t="shared" si="5"/>
        <v>0</v>
      </c>
      <c r="AB70" s="115">
        <f t="shared" si="6"/>
        <v>0</v>
      </c>
      <c r="AC70" s="121">
        <f t="shared" si="7"/>
        <v>0</v>
      </c>
    </row>
    <row r="71" spans="1:29" ht="15.75">
      <c r="A71" s="256"/>
      <c r="B71" s="133" t="s">
        <v>50</v>
      </c>
      <c r="C71" s="95"/>
      <c r="D71" s="20"/>
      <c r="E71" s="96"/>
      <c r="F71" s="95"/>
      <c r="G71" s="20"/>
      <c r="H71" s="96"/>
      <c r="I71" s="95"/>
      <c r="J71" s="20"/>
      <c r="K71" s="96"/>
      <c r="L71" s="95"/>
      <c r="M71" s="20"/>
      <c r="N71" s="96"/>
      <c r="O71" s="95"/>
      <c r="P71" s="20"/>
      <c r="Q71" s="96"/>
      <c r="R71" s="95"/>
      <c r="S71" s="20"/>
      <c r="T71" s="96">
        <f t="shared" si="0"/>
        <v>0</v>
      </c>
      <c r="U71" s="221">
        <f t="shared" si="13"/>
        <v>0</v>
      </c>
      <c r="W71" s="134" t="s">
        <v>50</v>
      </c>
      <c r="X71" s="118">
        <f t="shared" si="2"/>
        <v>0</v>
      </c>
      <c r="Y71" s="119">
        <f t="shared" si="3"/>
        <v>0</v>
      </c>
      <c r="Z71" s="119">
        <f t="shared" si="4"/>
        <v>0</v>
      </c>
      <c r="AA71" s="119">
        <f t="shared" si="5"/>
        <v>0</v>
      </c>
      <c r="AB71" s="119">
        <f t="shared" si="6"/>
        <v>0</v>
      </c>
      <c r="AC71" s="124">
        <f t="shared" si="7"/>
        <v>0</v>
      </c>
    </row>
    <row r="72" spans="1:29" ht="15.75" customHeight="1">
      <c r="A72" s="254">
        <v>42774</v>
      </c>
      <c r="B72" s="132" t="s">
        <v>42</v>
      </c>
      <c r="C72" s="92"/>
      <c r="D72" s="93"/>
      <c r="E72" s="94">
        <f t="shared" si="8"/>
        <v>0</v>
      </c>
      <c r="F72" s="92"/>
      <c r="G72" s="93"/>
      <c r="H72" s="94">
        <f t="shared" si="9"/>
        <v>0</v>
      </c>
      <c r="I72" s="92"/>
      <c r="J72" s="93"/>
      <c r="K72" s="94">
        <f t="shared" si="10"/>
        <v>0</v>
      </c>
      <c r="L72" s="92"/>
      <c r="M72" s="93"/>
      <c r="N72" s="94">
        <f t="shared" si="11"/>
        <v>0</v>
      </c>
      <c r="O72" s="92"/>
      <c r="P72" s="93"/>
      <c r="Q72" s="94">
        <f t="shared" si="12"/>
        <v>0</v>
      </c>
      <c r="R72" s="92"/>
      <c r="S72" s="93"/>
      <c r="T72" s="94">
        <f t="shared" si="0"/>
        <v>0</v>
      </c>
      <c r="U72" s="220">
        <f t="shared" si="13"/>
        <v>0</v>
      </c>
      <c r="W72" s="132" t="s">
        <v>42</v>
      </c>
      <c r="X72" s="110">
        <f t="shared" si="2"/>
        <v>0</v>
      </c>
      <c r="Y72" s="111">
        <f t="shared" si="3"/>
        <v>0</v>
      </c>
      <c r="Z72" s="111">
        <f t="shared" si="4"/>
        <v>0</v>
      </c>
      <c r="AA72" s="111">
        <f t="shared" si="5"/>
        <v>0</v>
      </c>
      <c r="AB72" s="111">
        <f t="shared" si="6"/>
        <v>0</v>
      </c>
      <c r="AC72" s="123">
        <f t="shared" si="7"/>
        <v>0</v>
      </c>
    </row>
    <row r="73" spans="1:29" ht="15.75">
      <c r="A73" s="255"/>
      <c r="B73" s="133" t="s">
        <v>43</v>
      </c>
      <c r="C73" s="95"/>
      <c r="D73" s="20"/>
      <c r="E73" s="96">
        <f t="shared" si="8"/>
        <v>0</v>
      </c>
      <c r="F73" s="95"/>
      <c r="G73" s="20"/>
      <c r="H73" s="96">
        <f t="shared" si="9"/>
        <v>0</v>
      </c>
      <c r="I73" s="95"/>
      <c r="J73" s="20"/>
      <c r="K73" s="96">
        <f t="shared" si="10"/>
        <v>0</v>
      </c>
      <c r="L73" s="95"/>
      <c r="M73" s="20"/>
      <c r="N73" s="96">
        <f t="shared" si="11"/>
        <v>0</v>
      </c>
      <c r="O73" s="95"/>
      <c r="P73" s="20"/>
      <c r="Q73" s="96">
        <f t="shared" si="12"/>
        <v>0</v>
      </c>
      <c r="R73" s="95"/>
      <c r="S73" s="20"/>
      <c r="T73" s="96">
        <f t="shared" si="0"/>
        <v>0</v>
      </c>
      <c r="U73" s="221">
        <f t="shared" si="13"/>
        <v>0</v>
      </c>
      <c r="W73" s="133" t="s">
        <v>43</v>
      </c>
      <c r="X73" s="114">
        <f t="shared" si="2"/>
        <v>0</v>
      </c>
      <c r="Y73" s="115">
        <f t="shared" si="3"/>
        <v>0</v>
      </c>
      <c r="Z73" s="115">
        <f t="shared" si="4"/>
        <v>0</v>
      </c>
      <c r="AA73" s="115">
        <f t="shared" si="5"/>
        <v>0</v>
      </c>
      <c r="AB73" s="115">
        <f t="shared" si="6"/>
        <v>0</v>
      </c>
      <c r="AC73" s="121">
        <f t="shared" si="7"/>
        <v>0</v>
      </c>
    </row>
    <row r="74" spans="1:29" ht="15.75">
      <c r="A74" s="255"/>
      <c r="B74" s="104" t="s">
        <v>44</v>
      </c>
      <c r="C74" s="95"/>
      <c r="D74" s="20"/>
      <c r="E74" s="96">
        <f t="shared" si="8"/>
        <v>0</v>
      </c>
      <c r="F74" s="95"/>
      <c r="G74" s="20"/>
      <c r="H74" s="96">
        <f t="shared" si="9"/>
        <v>0</v>
      </c>
      <c r="I74" s="95"/>
      <c r="J74" s="20"/>
      <c r="K74" s="96">
        <f t="shared" si="10"/>
        <v>0</v>
      </c>
      <c r="L74" s="95"/>
      <c r="M74" s="20"/>
      <c r="N74" s="96">
        <f t="shared" si="11"/>
        <v>0</v>
      </c>
      <c r="O74" s="95"/>
      <c r="P74" s="20"/>
      <c r="Q74" s="96">
        <f t="shared" si="12"/>
        <v>0</v>
      </c>
      <c r="R74" s="95"/>
      <c r="S74" s="20"/>
      <c r="T74" s="96">
        <f t="shared" ref="T74:T137" si="14">R74-S74</f>
        <v>0</v>
      </c>
      <c r="U74" s="221">
        <f t="shared" si="13"/>
        <v>0</v>
      </c>
      <c r="W74" s="104" t="s">
        <v>44</v>
      </c>
      <c r="X74" s="114">
        <f t="shared" ref="X74:X137" si="15">+IF(AND(C74&lt;&gt;0,D74&lt;&gt;0,OR(E74&gt;100,E74&lt;-100)),1,0)</f>
        <v>0</v>
      </c>
      <c r="Y74" s="115">
        <f t="shared" ref="Y74:Y137" si="16">+IF(AND(F74&lt;&gt;0,G74&lt;&gt;0,OR(H74&gt;100,H74&lt;-100)),1,0)</f>
        <v>0</v>
      </c>
      <c r="Z74" s="115">
        <f t="shared" ref="Z74:Z137" si="17">+IF(AND(I74&lt;&gt;0,J74&lt;&gt;0,OR(K74&gt;100,K74&lt;-100)),1,0)</f>
        <v>0</v>
      </c>
      <c r="AA74" s="115">
        <f t="shared" ref="AA74:AA137" si="18">+IF(AND(L74&lt;&gt;0,M74&lt;&gt;0,OR(N74&gt;100,N74&lt;-100)),1,0)</f>
        <v>0</v>
      </c>
      <c r="AB74" s="115">
        <f t="shared" ref="AB74:AB137" si="19">+IF(AND(O74&lt;&gt;0,P74&lt;&gt;0,OR(Q74&gt;100,Q74&lt;-100)),1,0)</f>
        <v>0</v>
      </c>
      <c r="AC74" s="121">
        <f t="shared" ref="AC74:AC137" si="20">+IF(AND(R74&lt;&gt;0,S74&lt;&gt;0,OR(T74&gt;100,T74&lt;-100)),1,0)</f>
        <v>0</v>
      </c>
    </row>
    <row r="75" spans="1:29" ht="15.75">
      <c r="A75" s="255"/>
      <c r="B75" s="133" t="s">
        <v>45</v>
      </c>
      <c r="C75" s="95"/>
      <c r="D75" s="20"/>
      <c r="E75" s="96">
        <f t="shared" si="8"/>
        <v>0</v>
      </c>
      <c r="F75" s="95"/>
      <c r="G75" s="20"/>
      <c r="H75" s="96">
        <f t="shared" si="9"/>
        <v>0</v>
      </c>
      <c r="I75" s="95"/>
      <c r="J75" s="20"/>
      <c r="K75" s="96">
        <f t="shared" si="10"/>
        <v>0</v>
      </c>
      <c r="L75" s="95"/>
      <c r="M75" s="20"/>
      <c r="N75" s="96">
        <f t="shared" si="11"/>
        <v>0</v>
      </c>
      <c r="O75" s="95"/>
      <c r="P75" s="20"/>
      <c r="Q75" s="96">
        <f t="shared" si="12"/>
        <v>0</v>
      </c>
      <c r="R75" s="95"/>
      <c r="S75" s="20"/>
      <c r="T75" s="96">
        <f t="shared" si="14"/>
        <v>0</v>
      </c>
      <c r="U75" s="221">
        <f t="shared" si="13"/>
        <v>0</v>
      </c>
      <c r="W75" s="133" t="s">
        <v>45</v>
      </c>
      <c r="X75" s="114">
        <f t="shared" si="15"/>
        <v>0</v>
      </c>
      <c r="Y75" s="115">
        <f t="shared" si="16"/>
        <v>0</v>
      </c>
      <c r="Z75" s="115">
        <f t="shared" si="17"/>
        <v>0</v>
      </c>
      <c r="AA75" s="115">
        <f t="shared" si="18"/>
        <v>0</v>
      </c>
      <c r="AB75" s="115">
        <f t="shared" si="19"/>
        <v>0</v>
      </c>
      <c r="AC75" s="121">
        <f t="shared" si="20"/>
        <v>0</v>
      </c>
    </row>
    <row r="76" spans="1:29" ht="15.75">
      <c r="A76" s="255"/>
      <c r="B76" s="133" t="s">
        <v>46</v>
      </c>
      <c r="C76" s="95"/>
      <c r="D76" s="20"/>
      <c r="E76" s="96">
        <f t="shared" si="8"/>
        <v>0</v>
      </c>
      <c r="F76" s="95"/>
      <c r="G76" s="20"/>
      <c r="H76" s="96">
        <f t="shared" si="9"/>
        <v>0</v>
      </c>
      <c r="I76" s="95"/>
      <c r="J76" s="20"/>
      <c r="K76" s="96">
        <f t="shared" si="10"/>
        <v>0</v>
      </c>
      <c r="L76" s="95"/>
      <c r="M76" s="20"/>
      <c r="N76" s="96">
        <f t="shared" si="11"/>
        <v>0</v>
      </c>
      <c r="O76" s="95"/>
      <c r="P76" s="20"/>
      <c r="Q76" s="96">
        <f t="shared" si="12"/>
        <v>0</v>
      </c>
      <c r="R76" s="95"/>
      <c r="S76" s="20"/>
      <c r="T76" s="96">
        <f t="shared" si="14"/>
        <v>0</v>
      </c>
      <c r="U76" s="221">
        <f t="shared" si="13"/>
        <v>0</v>
      </c>
      <c r="W76" s="133" t="s">
        <v>46</v>
      </c>
      <c r="X76" s="114">
        <f t="shared" si="15"/>
        <v>0</v>
      </c>
      <c r="Y76" s="115">
        <f t="shared" si="16"/>
        <v>0</v>
      </c>
      <c r="Z76" s="115">
        <f t="shared" si="17"/>
        <v>0</v>
      </c>
      <c r="AA76" s="115">
        <f t="shared" si="18"/>
        <v>0</v>
      </c>
      <c r="AB76" s="115">
        <f t="shared" si="19"/>
        <v>0</v>
      </c>
      <c r="AC76" s="121">
        <f t="shared" si="20"/>
        <v>0</v>
      </c>
    </row>
    <row r="77" spans="1:29" ht="15.75">
      <c r="A77" s="255"/>
      <c r="B77" s="133" t="s">
        <v>47</v>
      </c>
      <c r="C77" s="95"/>
      <c r="D77" s="20"/>
      <c r="E77" s="96">
        <f t="shared" si="8"/>
        <v>0</v>
      </c>
      <c r="F77" s="95"/>
      <c r="G77" s="20"/>
      <c r="H77" s="96">
        <f t="shared" si="9"/>
        <v>0</v>
      </c>
      <c r="I77" s="95"/>
      <c r="J77" s="20"/>
      <c r="K77" s="96">
        <f t="shared" si="10"/>
        <v>0</v>
      </c>
      <c r="L77" s="95"/>
      <c r="M77" s="20"/>
      <c r="N77" s="96">
        <f t="shared" si="11"/>
        <v>0</v>
      </c>
      <c r="O77" s="95"/>
      <c r="P77" s="20"/>
      <c r="Q77" s="96">
        <f t="shared" si="12"/>
        <v>0</v>
      </c>
      <c r="R77" s="95"/>
      <c r="S77" s="20"/>
      <c r="T77" s="96">
        <f t="shared" si="14"/>
        <v>0</v>
      </c>
      <c r="U77" s="221">
        <f t="shared" si="13"/>
        <v>0</v>
      </c>
      <c r="W77" s="133" t="s">
        <v>47</v>
      </c>
      <c r="X77" s="114">
        <f t="shared" si="15"/>
        <v>0</v>
      </c>
      <c r="Y77" s="115">
        <f t="shared" si="16"/>
        <v>0</v>
      </c>
      <c r="Z77" s="115">
        <f t="shared" si="17"/>
        <v>0</v>
      </c>
      <c r="AA77" s="115">
        <f t="shared" si="18"/>
        <v>0</v>
      </c>
      <c r="AB77" s="115">
        <f t="shared" si="19"/>
        <v>0</v>
      </c>
      <c r="AC77" s="121">
        <f t="shared" si="20"/>
        <v>0</v>
      </c>
    </row>
    <row r="78" spans="1:29" ht="15.75">
      <c r="A78" s="255"/>
      <c r="B78" s="133" t="s">
        <v>48</v>
      </c>
      <c r="C78" s="95"/>
      <c r="D78" s="20"/>
      <c r="E78" s="96"/>
      <c r="F78" s="95"/>
      <c r="G78" s="20"/>
      <c r="H78" s="96"/>
      <c r="I78" s="95"/>
      <c r="J78" s="20"/>
      <c r="K78" s="96"/>
      <c r="L78" s="95"/>
      <c r="M78" s="20"/>
      <c r="N78" s="96"/>
      <c r="O78" s="95"/>
      <c r="P78" s="20"/>
      <c r="Q78" s="96"/>
      <c r="R78" s="95"/>
      <c r="S78" s="20"/>
      <c r="T78" s="96">
        <f t="shared" si="14"/>
        <v>0</v>
      </c>
      <c r="U78" s="221">
        <f t="shared" si="13"/>
        <v>0</v>
      </c>
      <c r="W78" s="133" t="s">
        <v>48</v>
      </c>
      <c r="X78" s="114">
        <f t="shared" si="15"/>
        <v>0</v>
      </c>
      <c r="Y78" s="115">
        <f t="shared" si="16"/>
        <v>0</v>
      </c>
      <c r="Z78" s="115">
        <f t="shared" si="17"/>
        <v>0</v>
      </c>
      <c r="AA78" s="115">
        <f t="shared" si="18"/>
        <v>0</v>
      </c>
      <c r="AB78" s="115">
        <f t="shared" si="19"/>
        <v>0</v>
      </c>
      <c r="AC78" s="121">
        <f t="shared" si="20"/>
        <v>0</v>
      </c>
    </row>
    <row r="79" spans="1:29" ht="15.75">
      <c r="A79" s="255"/>
      <c r="B79" s="133" t="s">
        <v>49</v>
      </c>
      <c r="C79" s="95"/>
      <c r="D79" s="20"/>
      <c r="E79" s="96"/>
      <c r="F79" s="95"/>
      <c r="G79" s="20"/>
      <c r="H79" s="96"/>
      <c r="I79" s="95"/>
      <c r="J79" s="20"/>
      <c r="K79" s="96"/>
      <c r="L79" s="95"/>
      <c r="M79" s="20"/>
      <c r="N79" s="96"/>
      <c r="O79" s="95"/>
      <c r="P79" s="20"/>
      <c r="Q79" s="96"/>
      <c r="R79" s="95"/>
      <c r="S79" s="20"/>
      <c r="T79" s="96">
        <f t="shared" si="14"/>
        <v>0</v>
      </c>
      <c r="U79" s="221">
        <f t="shared" si="13"/>
        <v>0</v>
      </c>
      <c r="W79" s="133" t="s">
        <v>49</v>
      </c>
      <c r="X79" s="114">
        <f t="shared" si="15"/>
        <v>0</v>
      </c>
      <c r="Y79" s="115">
        <f t="shared" si="16"/>
        <v>0</v>
      </c>
      <c r="Z79" s="115">
        <f t="shared" si="17"/>
        <v>0</v>
      </c>
      <c r="AA79" s="115">
        <f t="shared" si="18"/>
        <v>0</v>
      </c>
      <c r="AB79" s="115">
        <f t="shared" si="19"/>
        <v>0</v>
      </c>
      <c r="AC79" s="121">
        <f t="shared" si="20"/>
        <v>0</v>
      </c>
    </row>
    <row r="80" spans="1:29" ht="15.75">
      <c r="A80" s="256"/>
      <c r="B80" s="134" t="s">
        <v>50</v>
      </c>
      <c r="C80" s="97"/>
      <c r="D80" s="98"/>
      <c r="E80" s="99"/>
      <c r="F80" s="97"/>
      <c r="G80" s="98"/>
      <c r="H80" s="99"/>
      <c r="I80" s="97"/>
      <c r="J80" s="98"/>
      <c r="K80" s="99"/>
      <c r="L80" s="97"/>
      <c r="M80" s="98"/>
      <c r="N80" s="99"/>
      <c r="O80" s="97"/>
      <c r="P80" s="98"/>
      <c r="Q80" s="99"/>
      <c r="R80" s="97"/>
      <c r="S80" s="98"/>
      <c r="T80" s="99">
        <f t="shared" si="14"/>
        <v>0</v>
      </c>
      <c r="U80" s="222">
        <f t="shared" si="13"/>
        <v>0</v>
      </c>
      <c r="W80" s="134" t="s">
        <v>50</v>
      </c>
      <c r="X80" s="118">
        <f t="shared" si="15"/>
        <v>0</v>
      </c>
      <c r="Y80" s="119">
        <f t="shared" si="16"/>
        <v>0</v>
      </c>
      <c r="Z80" s="119">
        <f t="shared" si="17"/>
        <v>0</v>
      </c>
      <c r="AA80" s="119">
        <f t="shared" si="18"/>
        <v>0</v>
      </c>
      <c r="AB80" s="119">
        <f t="shared" si="19"/>
        <v>0</v>
      </c>
      <c r="AC80" s="124">
        <f t="shared" si="20"/>
        <v>0</v>
      </c>
    </row>
    <row r="81" spans="1:29" ht="15.75" customHeight="1">
      <c r="A81" s="254">
        <v>42775</v>
      </c>
      <c r="B81" s="132" t="s">
        <v>42</v>
      </c>
      <c r="C81" s="92"/>
      <c r="D81" s="224"/>
      <c r="E81" s="94"/>
      <c r="F81" s="92"/>
      <c r="G81" s="93"/>
      <c r="H81" s="94"/>
      <c r="I81" s="92"/>
      <c r="J81" s="93"/>
      <c r="K81" s="94"/>
      <c r="L81" s="92"/>
      <c r="M81" s="93"/>
      <c r="N81" s="94"/>
      <c r="O81" s="92"/>
      <c r="P81" s="101"/>
      <c r="Q81" s="94"/>
      <c r="R81" s="92"/>
      <c r="S81" s="93"/>
      <c r="T81" s="94">
        <f t="shared" si="14"/>
        <v>0</v>
      </c>
      <c r="U81" s="220">
        <f t="shared" si="13"/>
        <v>0</v>
      </c>
      <c r="W81" s="132" t="s">
        <v>42</v>
      </c>
      <c r="X81" s="110">
        <f t="shared" si="15"/>
        <v>0</v>
      </c>
      <c r="Y81" s="111">
        <f t="shared" si="16"/>
        <v>0</v>
      </c>
      <c r="Z81" s="111">
        <f t="shared" si="17"/>
        <v>0</v>
      </c>
      <c r="AA81" s="111">
        <f t="shared" si="18"/>
        <v>0</v>
      </c>
      <c r="AB81" s="111">
        <f t="shared" si="19"/>
        <v>0</v>
      </c>
      <c r="AC81" s="123">
        <f t="shared" si="20"/>
        <v>0</v>
      </c>
    </row>
    <row r="82" spans="1:29" ht="15.75">
      <c r="A82" s="255"/>
      <c r="B82" s="133" t="s">
        <v>43</v>
      </c>
      <c r="C82" s="95"/>
      <c r="D82" s="225"/>
      <c r="E82" s="96"/>
      <c r="F82" s="95"/>
      <c r="G82" s="20"/>
      <c r="H82" s="96"/>
      <c r="I82" s="95"/>
      <c r="J82" s="20"/>
      <c r="K82" s="96"/>
      <c r="L82" s="95"/>
      <c r="M82" s="20"/>
      <c r="N82" s="96"/>
      <c r="O82" s="95"/>
      <c r="P82" s="6"/>
      <c r="Q82" s="96"/>
      <c r="R82" s="95"/>
      <c r="S82" s="20"/>
      <c r="T82" s="96">
        <f t="shared" si="14"/>
        <v>0</v>
      </c>
      <c r="U82" s="221">
        <f t="shared" si="13"/>
        <v>0</v>
      </c>
      <c r="W82" s="133" t="s">
        <v>43</v>
      </c>
      <c r="X82" s="114">
        <f t="shared" si="15"/>
        <v>0</v>
      </c>
      <c r="Y82" s="115">
        <f t="shared" si="16"/>
        <v>0</v>
      </c>
      <c r="Z82" s="115">
        <f t="shared" si="17"/>
        <v>0</v>
      </c>
      <c r="AA82" s="115">
        <f t="shared" si="18"/>
        <v>0</v>
      </c>
      <c r="AB82" s="115">
        <f t="shared" si="19"/>
        <v>0</v>
      </c>
      <c r="AC82" s="121">
        <f t="shared" si="20"/>
        <v>0</v>
      </c>
    </row>
    <row r="83" spans="1:29" ht="15.75">
      <c r="A83" s="255"/>
      <c r="B83" s="104" t="s">
        <v>44</v>
      </c>
      <c r="C83" s="95"/>
      <c r="D83" s="225"/>
      <c r="E83" s="96"/>
      <c r="F83" s="95"/>
      <c r="G83" s="20"/>
      <c r="H83" s="96"/>
      <c r="I83" s="95"/>
      <c r="J83" s="20"/>
      <c r="K83" s="96"/>
      <c r="L83" s="95"/>
      <c r="M83" s="20"/>
      <c r="N83" s="96"/>
      <c r="O83" s="95"/>
      <c r="P83" s="6"/>
      <c r="Q83" s="96"/>
      <c r="R83" s="95"/>
      <c r="S83" s="20"/>
      <c r="T83" s="96">
        <f t="shared" si="14"/>
        <v>0</v>
      </c>
      <c r="U83" s="221">
        <f t="shared" ref="U83:U146" si="21">IF(D83=0,0,1)</f>
        <v>0</v>
      </c>
      <c r="W83" s="104" t="s">
        <v>44</v>
      </c>
      <c r="X83" s="114">
        <f t="shared" si="15"/>
        <v>0</v>
      </c>
      <c r="Y83" s="115">
        <f t="shared" si="16"/>
        <v>0</v>
      </c>
      <c r="Z83" s="115">
        <f t="shared" si="17"/>
        <v>0</v>
      </c>
      <c r="AA83" s="115">
        <f t="shared" si="18"/>
        <v>0</v>
      </c>
      <c r="AB83" s="115">
        <f t="shared" si="19"/>
        <v>0</v>
      </c>
      <c r="AC83" s="121">
        <f t="shared" si="20"/>
        <v>0</v>
      </c>
    </row>
    <row r="84" spans="1:29" ht="15.75">
      <c r="A84" s="255"/>
      <c r="B84" s="133" t="s">
        <v>45</v>
      </c>
      <c r="C84" s="95"/>
      <c r="D84" s="225"/>
      <c r="E84" s="96"/>
      <c r="F84" s="95"/>
      <c r="G84" s="20"/>
      <c r="H84" s="96"/>
      <c r="I84" s="95"/>
      <c r="J84" s="20"/>
      <c r="K84" s="96"/>
      <c r="L84" s="95"/>
      <c r="M84" s="20"/>
      <c r="N84" s="96"/>
      <c r="O84" s="95"/>
      <c r="P84" s="6"/>
      <c r="Q84" s="96"/>
      <c r="R84" s="95"/>
      <c r="S84" s="20"/>
      <c r="T84" s="96">
        <f t="shared" si="14"/>
        <v>0</v>
      </c>
      <c r="U84" s="221">
        <f t="shared" si="21"/>
        <v>0</v>
      </c>
      <c r="W84" s="133" t="s">
        <v>45</v>
      </c>
      <c r="X84" s="114">
        <f t="shared" si="15"/>
        <v>0</v>
      </c>
      <c r="Y84" s="115">
        <f t="shared" si="16"/>
        <v>0</v>
      </c>
      <c r="Z84" s="115">
        <f t="shared" si="17"/>
        <v>0</v>
      </c>
      <c r="AA84" s="115">
        <f t="shared" si="18"/>
        <v>0</v>
      </c>
      <c r="AB84" s="115">
        <f t="shared" si="19"/>
        <v>0</v>
      </c>
      <c r="AC84" s="121">
        <f t="shared" si="20"/>
        <v>0</v>
      </c>
    </row>
    <row r="85" spans="1:29" ht="15.75">
      <c r="A85" s="255"/>
      <c r="B85" s="133" t="s">
        <v>46</v>
      </c>
      <c r="C85" s="95"/>
      <c r="D85" s="225"/>
      <c r="E85" s="96"/>
      <c r="F85" s="95"/>
      <c r="G85" s="20"/>
      <c r="H85" s="96"/>
      <c r="I85" s="95"/>
      <c r="J85" s="20"/>
      <c r="K85" s="96"/>
      <c r="L85" s="95"/>
      <c r="M85" s="20"/>
      <c r="N85" s="96"/>
      <c r="O85" s="95"/>
      <c r="P85" s="6"/>
      <c r="Q85" s="96"/>
      <c r="R85" s="95"/>
      <c r="S85" s="20"/>
      <c r="T85" s="96">
        <f t="shared" si="14"/>
        <v>0</v>
      </c>
      <c r="U85" s="221">
        <f t="shared" si="21"/>
        <v>0</v>
      </c>
      <c r="W85" s="133" t="s">
        <v>46</v>
      </c>
      <c r="X85" s="114">
        <f t="shared" si="15"/>
        <v>0</v>
      </c>
      <c r="Y85" s="115">
        <f t="shared" si="16"/>
        <v>0</v>
      </c>
      <c r="Z85" s="115">
        <f t="shared" si="17"/>
        <v>0</v>
      </c>
      <c r="AA85" s="115">
        <f t="shared" si="18"/>
        <v>0</v>
      </c>
      <c r="AB85" s="115">
        <f t="shared" si="19"/>
        <v>0</v>
      </c>
      <c r="AC85" s="121">
        <f t="shared" si="20"/>
        <v>0</v>
      </c>
    </row>
    <row r="86" spans="1:29" ht="15.75">
      <c r="A86" s="255"/>
      <c r="B86" s="133" t="s">
        <v>47</v>
      </c>
      <c r="C86" s="95"/>
      <c r="D86" s="225"/>
      <c r="E86" s="96"/>
      <c r="F86" s="95"/>
      <c r="G86" s="20"/>
      <c r="H86" s="96"/>
      <c r="I86" s="95"/>
      <c r="J86" s="20"/>
      <c r="K86" s="96"/>
      <c r="L86" s="95"/>
      <c r="M86" s="20"/>
      <c r="N86" s="96"/>
      <c r="O86" s="95"/>
      <c r="P86" s="6"/>
      <c r="Q86" s="96"/>
      <c r="R86" s="95"/>
      <c r="S86" s="20"/>
      <c r="T86" s="96">
        <f t="shared" si="14"/>
        <v>0</v>
      </c>
      <c r="U86" s="221">
        <f t="shared" si="21"/>
        <v>0</v>
      </c>
      <c r="W86" s="133" t="s">
        <v>47</v>
      </c>
      <c r="X86" s="114">
        <f t="shared" si="15"/>
        <v>0</v>
      </c>
      <c r="Y86" s="115">
        <f t="shared" si="16"/>
        <v>0</v>
      </c>
      <c r="Z86" s="115">
        <f t="shared" si="17"/>
        <v>0</v>
      </c>
      <c r="AA86" s="115">
        <f t="shared" si="18"/>
        <v>0</v>
      </c>
      <c r="AB86" s="115">
        <f t="shared" si="19"/>
        <v>0</v>
      </c>
      <c r="AC86" s="121">
        <f t="shared" si="20"/>
        <v>0</v>
      </c>
    </row>
    <row r="87" spans="1:29" ht="15.75">
      <c r="A87" s="255"/>
      <c r="B87" s="133" t="s">
        <v>48</v>
      </c>
      <c r="C87" s="95"/>
      <c r="D87" s="225"/>
      <c r="E87" s="96"/>
      <c r="F87" s="95"/>
      <c r="G87" s="20"/>
      <c r="H87" s="96"/>
      <c r="I87" s="95"/>
      <c r="J87" s="20"/>
      <c r="K87" s="96"/>
      <c r="L87" s="95"/>
      <c r="M87" s="20"/>
      <c r="N87" s="96"/>
      <c r="O87" s="95"/>
      <c r="P87" s="6"/>
      <c r="Q87" s="96"/>
      <c r="R87" s="95"/>
      <c r="S87" s="20"/>
      <c r="T87" s="96">
        <f t="shared" si="14"/>
        <v>0</v>
      </c>
      <c r="U87" s="221">
        <f t="shared" si="21"/>
        <v>0</v>
      </c>
      <c r="W87" s="133" t="s">
        <v>48</v>
      </c>
      <c r="X87" s="114">
        <f t="shared" si="15"/>
        <v>0</v>
      </c>
      <c r="Y87" s="115">
        <f t="shared" si="16"/>
        <v>0</v>
      </c>
      <c r="Z87" s="115">
        <f t="shared" si="17"/>
        <v>0</v>
      </c>
      <c r="AA87" s="115">
        <f t="shared" si="18"/>
        <v>0</v>
      </c>
      <c r="AB87" s="115">
        <f t="shared" si="19"/>
        <v>0</v>
      </c>
      <c r="AC87" s="121">
        <f t="shared" si="20"/>
        <v>0</v>
      </c>
    </row>
    <row r="88" spans="1:29" ht="15.75">
      <c r="A88" s="255"/>
      <c r="B88" s="133" t="s">
        <v>49</v>
      </c>
      <c r="C88" s="95"/>
      <c r="D88" s="225"/>
      <c r="E88" s="96"/>
      <c r="F88" s="95"/>
      <c r="G88" s="20"/>
      <c r="H88" s="96"/>
      <c r="I88" s="95"/>
      <c r="J88" s="20"/>
      <c r="K88" s="96"/>
      <c r="L88" s="95"/>
      <c r="M88" s="20"/>
      <c r="N88" s="96"/>
      <c r="O88" s="95"/>
      <c r="P88" s="6"/>
      <c r="Q88" s="96"/>
      <c r="R88" s="95"/>
      <c r="S88" s="20"/>
      <c r="T88" s="96">
        <f t="shared" si="14"/>
        <v>0</v>
      </c>
      <c r="U88" s="221">
        <f t="shared" si="21"/>
        <v>0</v>
      </c>
      <c r="W88" s="133" t="s">
        <v>49</v>
      </c>
      <c r="X88" s="114">
        <f t="shared" si="15"/>
        <v>0</v>
      </c>
      <c r="Y88" s="115">
        <f t="shared" si="16"/>
        <v>0</v>
      </c>
      <c r="Z88" s="115">
        <f t="shared" si="17"/>
        <v>0</v>
      </c>
      <c r="AA88" s="115">
        <f t="shared" si="18"/>
        <v>0</v>
      </c>
      <c r="AB88" s="115">
        <f t="shared" si="19"/>
        <v>0</v>
      </c>
      <c r="AC88" s="121">
        <f t="shared" si="20"/>
        <v>0</v>
      </c>
    </row>
    <row r="89" spans="1:29" ht="15.75">
      <c r="A89" s="256"/>
      <c r="B89" s="134" t="s">
        <v>50</v>
      </c>
      <c r="C89" s="97"/>
      <c r="D89" s="226"/>
      <c r="E89" s="99"/>
      <c r="F89" s="97"/>
      <c r="G89" s="98"/>
      <c r="H89" s="99"/>
      <c r="I89" s="97"/>
      <c r="J89" s="98"/>
      <c r="K89" s="99"/>
      <c r="L89" s="97"/>
      <c r="M89" s="98"/>
      <c r="N89" s="99"/>
      <c r="O89" s="97"/>
      <c r="P89" s="103"/>
      <c r="Q89" s="99"/>
      <c r="R89" s="97"/>
      <c r="S89" s="98"/>
      <c r="T89" s="99">
        <f t="shared" si="14"/>
        <v>0</v>
      </c>
      <c r="U89" s="222">
        <f t="shared" si="21"/>
        <v>0</v>
      </c>
      <c r="W89" s="134" t="s">
        <v>50</v>
      </c>
      <c r="X89" s="118">
        <f t="shared" si="15"/>
        <v>0</v>
      </c>
      <c r="Y89" s="119">
        <f t="shared" si="16"/>
        <v>0</v>
      </c>
      <c r="Z89" s="119">
        <f t="shared" si="17"/>
        <v>0</v>
      </c>
      <c r="AA89" s="119">
        <f t="shared" si="18"/>
        <v>0</v>
      </c>
      <c r="AB89" s="119">
        <f t="shared" si="19"/>
        <v>0</v>
      </c>
      <c r="AC89" s="124">
        <f t="shared" si="20"/>
        <v>0</v>
      </c>
    </row>
    <row r="90" spans="1:29" ht="15.75" customHeight="1">
      <c r="A90" s="254">
        <v>42776</v>
      </c>
      <c r="B90" s="133" t="s">
        <v>42</v>
      </c>
      <c r="C90" s="135"/>
      <c r="D90" s="20"/>
      <c r="E90" s="96"/>
      <c r="F90" s="135"/>
      <c r="G90" s="20"/>
      <c r="H90" s="96"/>
      <c r="I90" s="135"/>
      <c r="J90" s="131"/>
      <c r="K90" s="96"/>
      <c r="L90" s="135"/>
      <c r="M90" s="131"/>
      <c r="N90" s="96"/>
      <c r="O90" s="135"/>
      <c r="P90" s="20"/>
      <c r="Q90" s="96"/>
      <c r="R90" s="135"/>
      <c r="S90" s="20"/>
      <c r="T90" s="96">
        <f t="shared" si="14"/>
        <v>0</v>
      </c>
      <c r="U90" s="221">
        <f t="shared" si="21"/>
        <v>0</v>
      </c>
      <c r="W90" s="132" t="s">
        <v>42</v>
      </c>
      <c r="X90" s="110">
        <f t="shared" si="15"/>
        <v>0</v>
      </c>
      <c r="Y90" s="111">
        <f t="shared" si="16"/>
        <v>0</v>
      </c>
      <c r="Z90" s="111">
        <f t="shared" si="17"/>
        <v>0</v>
      </c>
      <c r="AA90" s="111">
        <f t="shared" si="18"/>
        <v>0</v>
      </c>
      <c r="AB90" s="111">
        <f t="shared" si="19"/>
        <v>0</v>
      </c>
      <c r="AC90" s="123">
        <f t="shared" si="20"/>
        <v>0</v>
      </c>
    </row>
    <row r="91" spans="1:29" ht="15.75">
      <c r="A91" s="255"/>
      <c r="B91" s="133" t="s">
        <v>43</v>
      </c>
      <c r="C91" s="95"/>
      <c r="D91" s="20"/>
      <c r="E91" s="96"/>
      <c r="F91" s="95"/>
      <c r="G91" s="20"/>
      <c r="H91" s="96"/>
      <c r="I91" s="95"/>
      <c r="J91" s="20"/>
      <c r="K91" s="96"/>
      <c r="L91" s="95"/>
      <c r="M91" s="20"/>
      <c r="N91" s="96"/>
      <c r="O91" s="95"/>
      <c r="P91" s="20"/>
      <c r="Q91" s="96"/>
      <c r="R91" s="95"/>
      <c r="S91" s="20"/>
      <c r="T91" s="96">
        <f t="shared" si="14"/>
        <v>0</v>
      </c>
      <c r="U91" s="221">
        <f t="shared" si="21"/>
        <v>0</v>
      </c>
      <c r="W91" s="133" t="s">
        <v>43</v>
      </c>
      <c r="X91" s="114">
        <f t="shared" si="15"/>
        <v>0</v>
      </c>
      <c r="Y91" s="115">
        <f t="shared" si="16"/>
        <v>0</v>
      </c>
      <c r="Z91" s="115">
        <f t="shared" si="17"/>
        <v>0</v>
      </c>
      <c r="AA91" s="115">
        <f t="shared" si="18"/>
        <v>0</v>
      </c>
      <c r="AB91" s="115">
        <f t="shared" si="19"/>
        <v>0</v>
      </c>
      <c r="AC91" s="121">
        <f t="shared" si="20"/>
        <v>0</v>
      </c>
    </row>
    <row r="92" spans="1:29" ht="15.75">
      <c r="A92" s="255"/>
      <c r="B92" s="104" t="s">
        <v>44</v>
      </c>
      <c r="C92" s="95"/>
      <c r="D92" s="20"/>
      <c r="E92" s="96"/>
      <c r="F92" s="95"/>
      <c r="G92" s="20"/>
      <c r="H92" s="96"/>
      <c r="I92" s="95"/>
      <c r="J92" s="20"/>
      <c r="K92" s="96"/>
      <c r="L92" s="95"/>
      <c r="M92" s="20"/>
      <c r="N92" s="96"/>
      <c r="O92" s="95"/>
      <c r="P92" s="20"/>
      <c r="Q92" s="96"/>
      <c r="R92" s="95"/>
      <c r="S92" s="20"/>
      <c r="T92" s="96">
        <f t="shared" si="14"/>
        <v>0</v>
      </c>
      <c r="U92" s="221">
        <f t="shared" si="21"/>
        <v>0</v>
      </c>
      <c r="W92" s="104" t="s">
        <v>44</v>
      </c>
      <c r="X92" s="114">
        <f t="shared" si="15"/>
        <v>0</v>
      </c>
      <c r="Y92" s="115">
        <f t="shared" si="16"/>
        <v>0</v>
      </c>
      <c r="Z92" s="115">
        <f t="shared" si="17"/>
        <v>0</v>
      </c>
      <c r="AA92" s="115">
        <f t="shared" si="18"/>
        <v>0</v>
      </c>
      <c r="AB92" s="115">
        <f t="shared" si="19"/>
        <v>0</v>
      </c>
      <c r="AC92" s="121">
        <f t="shared" si="20"/>
        <v>0</v>
      </c>
    </row>
    <row r="93" spans="1:29" ht="15.75">
      <c r="A93" s="255"/>
      <c r="B93" s="133" t="s">
        <v>45</v>
      </c>
      <c r="C93" s="95"/>
      <c r="D93" s="20"/>
      <c r="E93" s="96"/>
      <c r="F93" s="95"/>
      <c r="G93" s="20"/>
      <c r="H93" s="96"/>
      <c r="I93" s="95"/>
      <c r="J93" s="20"/>
      <c r="K93" s="96"/>
      <c r="L93" s="95"/>
      <c r="M93" s="20"/>
      <c r="N93" s="96"/>
      <c r="O93" s="95"/>
      <c r="P93" s="20"/>
      <c r="Q93" s="96"/>
      <c r="R93" s="95"/>
      <c r="S93" s="20"/>
      <c r="T93" s="96">
        <f t="shared" si="14"/>
        <v>0</v>
      </c>
      <c r="U93" s="221">
        <f t="shared" si="21"/>
        <v>0</v>
      </c>
      <c r="W93" s="133" t="s">
        <v>45</v>
      </c>
      <c r="X93" s="114">
        <f t="shared" si="15"/>
        <v>0</v>
      </c>
      <c r="Y93" s="115">
        <f t="shared" si="16"/>
        <v>0</v>
      </c>
      <c r="Z93" s="115">
        <f t="shared" si="17"/>
        <v>0</v>
      </c>
      <c r="AA93" s="115">
        <f t="shared" si="18"/>
        <v>0</v>
      </c>
      <c r="AB93" s="115">
        <f t="shared" si="19"/>
        <v>0</v>
      </c>
      <c r="AC93" s="121">
        <f t="shared" si="20"/>
        <v>0</v>
      </c>
    </row>
    <row r="94" spans="1:29" ht="15.75">
      <c r="A94" s="255"/>
      <c r="B94" s="133" t="s">
        <v>46</v>
      </c>
      <c r="C94" s="95"/>
      <c r="D94" s="20"/>
      <c r="E94" s="96"/>
      <c r="F94" s="95"/>
      <c r="G94" s="20"/>
      <c r="H94" s="96"/>
      <c r="I94" s="95"/>
      <c r="J94" s="20"/>
      <c r="K94" s="96"/>
      <c r="L94" s="95"/>
      <c r="M94" s="20"/>
      <c r="N94" s="96"/>
      <c r="O94" s="95"/>
      <c r="P94" s="20"/>
      <c r="Q94" s="96"/>
      <c r="R94" s="95"/>
      <c r="S94" s="20"/>
      <c r="T94" s="96">
        <f t="shared" si="14"/>
        <v>0</v>
      </c>
      <c r="U94" s="221">
        <f t="shared" si="21"/>
        <v>0</v>
      </c>
      <c r="W94" s="133" t="s">
        <v>46</v>
      </c>
      <c r="X94" s="114">
        <f t="shared" si="15"/>
        <v>0</v>
      </c>
      <c r="Y94" s="115">
        <f t="shared" si="16"/>
        <v>0</v>
      </c>
      <c r="Z94" s="115">
        <f t="shared" si="17"/>
        <v>0</v>
      </c>
      <c r="AA94" s="115">
        <f t="shared" si="18"/>
        <v>0</v>
      </c>
      <c r="AB94" s="115">
        <f t="shared" si="19"/>
        <v>0</v>
      </c>
      <c r="AC94" s="121">
        <f t="shared" si="20"/>
        <v>0</v>
      </c>
    </row>
    <row r="95" spans="1:29" ht="15.75">
      <c r="A95" s="255"/>
      <c r="B95" s="133" t="s">
        <v>47</v>
      </c>
      <c r="C95" s="95"/>
      <c r="D95" s="20"/>
      <c r="E95" s="96"/>
      <c r="F95" s="95"/>
      <c r="G95" s="20"/>
      <c r="H95" s="96"/>
      <c r="I95" s="95"/>
      <c r="J95" s="20"/>
      <c r="K95" s="96"/>
      <c r="L95" s="95"/>
      <c r="M95" s="20"/>
      <c r="N95" s="96"/>
      <c r="O95" s="95"/>
      <c r="P95" s="20"/>
      <c r="Q95" s="96"/>
      <c r="R95" s="95"/>
      <c r="S95" s="20"/>
      <c r="T95" s="96">
        <f t="shared" si="14"/>
        <v>0</v>
      </c>
      <c r="U95" s="221">
        <f t="shared" si="21"/>
        <v>0</v>
      </c>
      <c r="W95" s="133" t="s">
        <v>47</v>
      </c>
      <c r="X95" s="114">
        <f t="shared" si="15"/>
        <v>0</v>
      </c>
      <c r="Y95" s="115">
        <f t="shared" si="16"/>
        <v>0</v>
      </c>
      <c r="Z95" s="115">
        <f t="shared" si="17"/>
        <v>0</v>
      </c>
      <c r="AA95" s="115">
        <f t="shared" si="18"/>
        <v>0</v>
      </c>
      <c r="AB95" s="115">
        <f t="shared" si="19"/>
        <v>0</v>
      </c>
      <c r="AC95" s="121">
        <f t="shared" si="20"/>
        <v>0</v>
      </c>
    </row>
    <row r="96" spans="1:29" ht="15.75">
      <c r="A96" s="255"/>
      <c r="B96" s="133" t="s">
        <v>48</v>
      </c>
      <c r="C96" s="95"/>
      <c r="D96" s="20"/>
      <c r="E96" s="96"/>
      <c r="F96" s="95"/>
      <c r="G96" s="20"/>
      <c r="H96" s="96"/>
      <c r="I96" s="95"/>
      <c r="J96" s="20"/>
      <c r="K96" s="96"/>
      <c r="L96" s="95"/>
      <c r="M96" s="20"/>
      <c r="N96" s="96"/>
      <c r="O96" s="95"/>
      <c r="P96" s="20"/>
      <c r="Q96" s="96"/>
      <c r="R96" s="95"/>
      <c r="S96" s="20"/>
      <c r="T96" s="96">
        <f t="shared" si="14"/>
        <v>0</v>
      </c>
      <c r="U96" s="221">
        <f t="shared" si="21"/>
        <v>0</v>
      </c>
      <c r="W96" s="133" t="s">
        <v>48</v>
      </c>
      <c r="X96" s="114">
        <f t="shared" si="15"/>
        <v>0</v>
      </c>
      <c r="Y96" s="115">
        <f t="shared" si="16"/>
        <v>0</v>
      </c>
      <c r="Z96" s="115">
        <f t="shared" si="17"/>
        <v>0</v>
      </c>
      <c r="AA96" s="115">
        <f t="shared" si="18"/>
        <v>0</v>
      </c>
      <c r="AB96" s="115">
        <f t="shared" si="19"/>
        <v>0</v>
      </c>
      <c r="AC96" s="121">
        <f t="shared" si="20"/>
        <v>0</v>
      </c>
    </row>
    <row r="97" spans="1:29" ht="15.75">
      <c r="A97" s="255"/>
      <c r="B97" s="133" t="s">
        <v>49</v>
      </c>
      <c r="C97" s="95"/>
      <c r="D97" s="20"/>
      <c r="E97" s="96">
        <f t="shared" ref="E97:E160" si="22">C97-D97</f>
        <v>0</v>
      </c>
      <c r="F97" s="95"/>
      <c r="G97" s="20"/>
      <c r="H97" s="96">
        <f t="shared" ref="H97:H160" si="23">F97-G97</f>
        <v>0</v>
      </c>
      <c r="I97" s="95"/>
      <c r="J97" s="20"/>
      <c r="K97" s="96">
        <f t="shared" ref="K97:K160" si="24">I97-J97</f>
        <v>0</v>
      </c>
      <c r="L97" s="95"/>
      <c r="M97" s="20"/>
      <c r="N97" s="96">
        <f t="shared" ref="N97:N160" si="25">L97-M97</f>
        <v>0</v>
      </c>
      <c r="O97" s="95"/>
      <c r="P97" s="20"/>
      <c r="Q97" s="96">
        <f t="shared" ref="Q97:Q160" si="26">O97-P97</f>
        <v>0</v>
      </c>
      <c r="R97" s="95"/>
      <c r="S97" s="20"/>
      <c r="T97" s="96">
        <f t="shared" si="14"/>
        <v>0</v>
      </c>
      <c r="U97" s="221">
        <f t="shared" si="21"/>
        <v>0</v>
      </c>
      <c r="W97" s="133" t="s">
        <v>49</v>
      </c>
      <c r="X97" s="114">
        <f t="shared" si="15"/>
        <v>0</v>
      </c>
      <c r="Y97" s="115">
        <f t="shared" si="16"/>
        <v>0</v>
      </c>
      <c r="Z97" s="115">
        <f t="shared" si="17"/>
        <v>0</v>
      </c>
      <c r="AA97" s="115">
        <f t="shared" si="18"/>
        <v>0</v>
      </c>
      <c r="AB97" s="115">
        <f t="shared" si="19"/>
        <v>0</v>
      </c>
      <c r="AC97" s="121">
        <f t="shared" si="20"/>
        <v>0</v>
      </c>
    </row>
    <row r="98" spans="1:29" ht="15.75">
      <c r="A98" s="256"/>
      <c r="B98" s="133" t="s">
        <v>50</v>
      </c>
      <c r="C98" s="95"/>
      <c r="D98" s="20"/>
      <c r="E98" s="96">
        <f t="shared" si="22"/>
        <v>0</v>
      </c>
      <c r="F98" s="95"/>
      <c r="G98" s="20"/>
      <c r="H98" s="96">
        <f t="shared" si="23"/>
        <v>0</v>
      </c>
      <c r="I98" s="95"/>
      <c r="J98" s="20"/>
      <c r="K98" s="96">
        <f t="shared" si="24"/>
        <v>0</v>
      </c>
      <c r="L98" s="95"/>
      <c r="M98" s="20"/>
      <c r="N98" s="96">
        <f t="shared" si="25"/>
        <v>0</v>
      </c>
      <c r="O98" s="95"/>
      <c r="P98" s="20"/>
      <c r="Q98" s="96">
        <f t="shared" si="26"/>
        <v>0</v>
      </c>
      <c r="R98" s="95"/>
      <c r="S98" s="20"/>
      <c r="T98" s="96">
        <f t="shared" si="14"/>
        <v>0</v>
      </c>
      <c r="U98" s="221">
        <f t="shared" si="21"/>
        <v>0</v>
      </c>
      <c r="W98" s="134" t="s">
        <v>50</v>
      </c>
      <c r="X98" s="118">
        <f t="shared" si="15"/>
        <v>0</v>
      </c>
      <c r="Y98" s="119">
        <f t="shared" si="16"/>
        <v>0</v>
      </c>
      <c r="Z98" s="119">
        <f t="shared" si="17"/>
        <v>0</v>
      </c>
      <c r="AA98" s="119">
        <f t="shared" si="18"/>
        <v>0</v>
      </c>
      <c r="AB98" s="119">
        <f t="shared" si="19"/>
        <v>0</v>
      </c>
      <c r="AC98" s="124">
        <f t="shared" si="20"/>
        <v>0</v>
      </c>
    </row>
    <row r="99" spans="1:29" ht="15.75" customHeight="1">
      <c r="A99" s="254">
        <v>42777</v>
      </c>
      <c r="B99" s="132" t="s">
        <v>42</v>
      </c>
      <c r="C99" s="92"/>
      <c r="D99" s="148"/>
      <c r="E99" s="94">
        <f t="shared" si="22"/>
        <v>0</v>
      </c>
      <c r="F99" s="92"/>
      <c r="G99" s="93"/>
      <c r="H99" s="94">
        <f t="shared" si="23"/>
        <v>0</v>
      </c>
      <c r="I99" s="92"/>
      <c r="J99" s="93"/>
      <c r="K99" s="94">
        <f t="shared" si="24"/>
        <v>0</v>
      </c>
      <c r="L99" s="92"/>
      <c r="M99" s="93"/>
      <c r="N99" s="94">
        <f t="shared" si="25"/>
        <v>0</v>
      </c>
      <c r="O99" s="92"/>
      <c r="P99" s="148"/>
      <c r="Q99" s="94">
        <f t="shared" si="26"/>
        <v>0</v>
      </c>
      <c r="R99" s="92"/>
      <c r="S99" s="93"/>
      <c r="T99" s="94">
        <f t="shared" si="14"/>
        <v>0</v>
      </c>
      <c r="U99" s="220">
        <f t="shared" si="21"/>
        <v>0</v>
      </c>
      <c r="W99" s="132" t="s">
        <v>42</v>
      </c>
      <c r="X99" s="110">
        <f t="shared" si="15"/>
        <v>0</v>
      </c>
      <c r="Y99" s="111">
        <f t="shared" si="16"/>
        <v>0</v>
      </c>
      <c r="Z99" s="111">
        <f t="shared" si="17"/>
        <v>0</v>
      </c>
      <c r="AA99" s="111">
        <f t="shared" si="18"/>
        <v>0</v>
      </c>
      <c r="AB99" s="111">
        <f t="shared" si="19"/>
        <v>0</v>
      </c>
      <c r="AC99" s="123">
        <f t="shared" si="20"/>
        <v>0</v>
      </c>
    </row>
    <row r="100" spans="1:29" ht="15.75">
      <c r="A100" s="255"/>
      <c r="B100" s="133" t="s">
        <v>43</v>
      </c>
      <c r="C100" s="95"/>
      <c r="D100" s="131"/>
      <c r="E100" s="96">
        <f t="shared" si="22"/>
        <v>0</v>
      </c>
      <c r="F100" s="95"/>
      <c r="G100" s="20"/>
      <c r="H100" s="96">
        <f t="shared" si="23"/>
        <v>0</v>
      </c>
      <c r="I100" s="95"/>
      <c r="J100" s="20"/>
      <c r="K100" s="96">
        <f t="shared" si="24"/>
        <v>0</v>
      </c>
      <c r="L100" s="95"/>
      <c r="M100" s="20"/>
      <c r="N100" s="96">
        <f t="shared" si="25"/>
        <v>0</v>
      </c>
      <c r="O100" s="95"/>
      <c r="P100" s="131"/>
      <c r="Q100" s="96">
        <f t="shared" si="26"/>
        <v>0</v>
      </c>
      <c r="R100" s="95"/>
      <c r="S100" s="20"/>
      <c r="T100" s="96">
        <f t="shared" si="14"/>
        <v>0</v>
      </c>
      <c r="U100" s="221">
        <f t="shared" si="21"/>
        <v>0</v>
      </c>
      <c r="W100" s="133" t="s">
        <v>43</v>
      </c>
      <c r="X100" s="114">
        <f t="shared" si="15"/>
        <v>0</v>
      </c>
      <c r="Y100" s="115">
        <f t="shared" si="16"/>
        <v>0</v>
      </c>
      <c r="Z100" s="115">
        <f t="shared" si="17"/>
        <v>0</v>
      </c>
      <c r="AA100" s="115">
        <f t="shared" si="18"/>
        <v>0</v>
      </c>
      <c r="AB100" s="115">
        <f t="shared" si="19"/>
        <v>0</v>
      </c>
      <c r="AC100" s="121">
        <f t="shared" si="20"/>
        <v>0</v>
      </c>
    </row>
    <row r="101" spans="1:29" ht="15.75">
      <c r="A101" s="255"/>
      <c r="B101" s="104" t="s">
        <v>44</v>
      </c>
      <c r="C101" s="95"/>
      <c r="D101" s="20"/>
      <c r="E101" s="96">
        <f t="shared" si="22"/>
        <v>0</v>
      </c>
      <c r="F101" s="95"/>
      <c r="G101" s="20"/>
      <c r="H101" s="96">
        <f t="shared" si="23"/>
        <v>0</v>
      </c>
      <c r="I101" s="95"/>
      <c r="J101" s="20"/>
      <c r="K101" s="96">
        <f t="shared" si="24"/>
        <v>0</v>
      </c>
      <c r="L101" s="95"/>
      <c r="M101" s="20"/>
      <c r="N101" s="96">
        <f t="shared" si="25"/>
        <v>0</v>
      </c>
      <c r="O101" s="95"/>
      <c r="P101" s="20"/>
      <c r="Q101" s="96">
        <f t="shared" si="26"/>
        <v>0</v>
      </c>
      <c r="R101" s="95"/>
      <c r="S101" s="20"/>
      <c r="T101" s="96">
        <f t="shared" si="14"/>
        <v>0</v>
      </c>
      <c r="U101" s="221">
        <f t="shared" si="21"/>
        <v>0</v>
      </c>
      <c r="W101" s="104" t="s">
        <v>44</v>
      </c>
      <c r="X101" s="114">
        <f t="shared" si="15"/>
        <v>0</v>
      </c>
      <c r="Y101" s="115">
        <f t="shared" si="16"/>
        <v>0</v>
      </c>
      <c r="Z101" s="115">
        <f t="shared" si="17"/>
        <v>0</v>
      </c>
      <c r="AA101" s="115">
        <f t="shared" si="18"/>
        <v>0</v>
      </c>
      <c r="AB101" s="115">
        <f t="shared" si="19"/>
        <v>0</v>
      </c>
      <c r="AC101" s="121">
        <f t="shared" si="20"/>
        <v>0</v>
      </c>
    </row>
    <row r="102" spans="1:29" ht="15.75">
      <c r="A102" s="255"/>
      <c r="B102" s="133" t="s">
        <v>45</v>
      </c>
      <c r="C102" s="95"/>
      <c r="D102" s="20"/>
      <c r="E102" s="96">
        <f t="shared" si="22"/>
        <v>0</v>
      </c>
      <c r="F102" s="95"/>
      <c r="G102" s="20"/>
      <c r="H102" s="96">
        <f t="shared" si="23"/>
        <v>0</v>
      </c>
      <c r="I102" s="95"/>
      <c r="J102" s="20"/>
      <c r="K102" s="96">
        <f t="shared" si="24"/>
        <v>0</v>
      </c>
      <c r="L102" s="95"/>
      <c r="M102" s="20"/>
      <c r="N102" s="96">
        <f t="shared" si="25"/>
        <v>0</v>
      </c>
      <c r="O102" s="95"/>
      <c r="P102" s="20"/>
      <c r="Q102" s="96">
        <f t="shared" si="26"/>
        <v>0</v>
      </c>
      <c r="R102" s="95"/>
      <c r="S102" s="20"/>
      <c r="T102" s="96">
        <f t="shared" si="14"/>
        <v>0</v>
      </c>
      <c r="U102" s="221">
        <f t="shared" si="21"/>
        <v>0</v>
      </c>
      <c r="W102" s="133" t="s">
        <v>45</v>
      </c>
      <c r="X102" s="114">
        <f t="shared" si="15"/>
        <v>0</v>
      </c>
      <c r="Y102" s="115">
        <f t="shared" si="16"/>
        <v>0</v>
      </c>
      <c r="Z102" s="115">
        <f t="shared" si="17"/>
        <v>0</v>
      </c>
      <c r="AA102" s="115">
        <f t="shared" si="18"/>
        <v>0</v>
      </c>
      <c r="AB102" s="115">
        <f t="shared" si="19"/>
        <v>0</v>
      </c>
      <c r="AC102" s="121">
        <f t="shared" si="20"/>
        <v>0</v>
      </c>
    </row>
    <row r="103" spans="1:29" ht="15.75">
      <c r="A103" s="255"/>
      <c r="B103" s="133" t="s">
        <v>46</v>
      </c>
      <c r="C103" s="95"/>
      <c r="D103" s="20"/>
      <c r="E103" s="96">
        <f t="shared" si="22"/>
        <v>0</v>
      </c>
      <c r="F103" s="95"/>
      <c r="G103" s="20"/>
      <c r="H103" s="96">
        <f t="shared" si="23"/>
        <v>0</v>
      </c>
      <c r="I103" s="95"/>
      <c r="J103" s="20"/>
      <c r="K103" s="96">
        <f t="shared" si="24"/>
        <v>0</v>
      </c>
      <c r="L103" s="95"/>
      <c r="M103" s="20"/>
      <c r="N103" s="96">
        <f t="shared" si="25"/>
        <v>0</v>
      </c>
      <c r="O103" s="95"/>
      <c r="P103" s="20"/>
      <c r="Q103" s="96">
        <f t="shared" si="26"/>
        <v>0</v>
      </c>
      <c r="R103" s="95"/>
      <c r="S103" s="20"/>
      <c r="T103" s="96">
        <f t="shared" si="14"/>
        <v>0</v>
      </c>
      <c r="U103" s="221">
        <f t="shared" si="21"/>
        <v>0</v>
      </c>
      <c r="W103" s="133" t="s">
        <v>46</v>
      </c>
      <c r="X103" s="114">
        <f t="shared" si="15"/>
        <v>0</v>
      </c>
      <c r="Y103" s="115">
        <f t="shared" si="16"/>
        <v>0</v>
      </c>
      <c r="Z103" s="115">
        <f t="shared" si="17"/>
        <v>0</v>
      </c>
      <c r="AA103" s="115">
        <f t="shared" si="18"/>
        <v>0</v>
      </c>
      <c r="AB103" s="115">
        <f t="shared" si="19"/>
        <v>0</v>
      </c>
      <c r="AC103" s="121">
        <f t="shared" si="20"/>
        <v>0</v>
      </c>
    </row>
    <row r="104" spans="1:29" ht="15.75">
      <c r="A104" s="255"/>
      <c r="B104" s="133" t="s">
        <v>47</v>
      </c>
      <c r="C104" s="95"/>
      <c r="D104" s="20"/>
      <c r="E104" s="96"/>
      <c r="F104" s="95"/>
      <c r="G104" s="20"/>
      <c r="H104" s="96"/>
      <c r="I104" s="95"/>
      <c r="J104" s="20"/>
      <c r="K104" s="96"/>
      <c r="L104" s="95"/>
      <c r="M104" s="20"/>
      <c r="N104" s="96"/>
      <c r="O104" s="95"/>
      <c r="P104" s="20"/>
      <c r="Q104" s="96"/>
      <c r="R104" s="95"/>
      <c r="S104" s="20"/>
      <c r="T104" s="96">
        <f t="shared" si="14"/>
        <v>0</v>
      </c>
      <c r="U104" s="221">
        <f t="shared" si="21"/>
        <v>0</v>
      </c>
      <c r="W104" s="133" t="s">
        <v>47</v>
      </c>
      <c r="X104" s="114">
        <f t="shared" si="15"/>
        <v>0</v>
      </c>
      <c r="Y104" s="115">
        <f t="shared" si="16"/>
        <v>0</v>
      </c>
      <c r="Z104" s="115">
        <f t="shared" si="17"/>
        <v>0</v>
      </c>
      <c r="AA104" s="115">
        <f t="shared" si="18"/>
        <v>0</v>
      </c>
      <c r="AB104" s="115">
        <f t="shared" si="19"/>
        <v>0</v>
      </c>
      <c r="AC104" s="121">
        <f t="shared" si="20"/>
        <v>0</v>
      </c>
    </row>
    <row r="105" spans="1:29" ht="15.75">
      <c r="A105" s="255"/>
      <c r="B105" s="133" t="s">
        <v>48</v>
      </c>
      <c r="C105" s="95"/>
      <c r="D105" s="20"/>
      <c r="E105" s="96"/>
      <c r="F105" s="95"/>
      <c r="G105" s="20"/>
      <c r="H105" s="96"/>
      <c r="I105" s="95"/>
      <c r="J105" s="20"/>
      <c r="K105" s="96"/>
      <c r="L105" s="95"/>
      <c r="M105" s="20"/>
      <c r="N105" s="96"/>
      <c r="O105" s="95"/>
      <c r="P105" s="20"/>
      <c r="Q105" s="96"/>
      <c r="R105" s="95"/>
      <c r="S105" s="20"/>
      <c r="T105" s="96">
        <f t="shared" si="14"/>
        <v>0</v>
      </c>
      <c r="U105" s="221">
        <f t="shared" si="21"/>
        <v>0</v>
      </c>
      <c r="W105" s="133" t="s">
        <v>48</v>
      </c>
      <c r="X105" s="114">
        <f t="shared" si="15"/>
        <v>0</v>
      </c>
      <c r="Y105" s="115">
        <f t="shared" si="16"/>
        <v>0</v>
      </c>
      <c r="Z105" s="115">
        <f t="shared" si="17"/>
        <v>0</v>
      </c>
      <c r="AA105" s="115">
        <f t="shared" si="18"/>
        <v>0</v>
      </c>
      <c r="AB105" s="115">
        <f t="shared" si="19"/>
        <v>0</v>
      </c>
      <c r="AC105" s="121">
        <f t="shared" si="20"/>
        <v>0</v>
      </c>
    </row>
    <row r="106" spans="1:29" ht="15.75">
      <c r="A106" s="255"/>
      <c r="B106" s="133" t="s">
        <v>49</v>
      </c>
      <c r="C106" s="95"/>
      <c r="D106" s="20"/>
      <c r="E106" s="96">
        <f t="shared" si="22"/>
        <v>0</v>
      </c>
      <c r="F106" s="95"/>
      <c r="G106" s="20"/>
      <c r="H106" s="96">
        <f t="shared" si="23"/>
        <v>0</v>
      </c>
      <c r="I106" s="95"/>
      <c r="J106" s="20"/>
      <c r="K106" s="96">
        <f t="shared" si="24"/>
        <v>0</v>
      </c>
      <c r="L106" s="95"/>
      <c r="M106" s="20"/>
      <c r="N106" s="96">
        <f t="shared" si="25"/>
        <v>0</v>
      </c>
      <c r="O106" s="95"/>
      <c r="P106" s="20"/>
      <c r="Q106" s="96">
        <f t="shared" si="26"/>
        <v>0</v>
      </c>
      <c r="R106" s="95"/>
      <c r="S106" s="20"/>
      <c r="T106" s="96">
        <f t="shared" si="14"/>
        <v>0</v>
      </c>
      <c r="U106" s="221">
        <f t="shared" si="21"/>
        <v>0</v>
      </c>
      <c r="W106" s="133" t="s">
        <v>49</v>
      </c>
      <c r="X106" s="114">
        <f t="shared" si="15"/>
        <v>0</v>
      </c>
      <c r="Y106" s="115">
        <f t="shared" si="16"/>
        <v>0</v>
      </c>
      <c r="Z106" s="115">
        <f t="shared" si="17"/>
        <v>0</v>
      </c>
      <c r="AA106" s="115">
        <f t="shared" si="18"/>
        <v>0</v>
      </c>
      <c r="AB106" s="115">
        <f t="shared" si="19"/>
        <v>0</v>
      </c>
      <c r="AC106" s="121">
        <f t="shared" si="20"/>
        <v>0</v>
      </c>
    </row>
    <row r="107" spans="1:29" ht="15.75">
      <c r="A107" s="256"/>
      <c r="B107" s="134" t="s">
        <v>50</v>
      </c>
      <c r="C107" s="97"/>
      <c r="D107" s="98"/>
      <c r="E107" s="99">
        <f t="shared" si="22"/>
        <v>0</v>
      </c>
      <c r="F107" s="97"/>
      <c r="G107" s="98"/>
      <c r="H107" s="99">
        <f t="shared" si="23"/>
        <v>0</v>
      </c>
      <c r="I107" s="97"/>
      <c r="J107" s="98"/>
      <c r="K107" s="99">
        <f t="shared" si="24"/>
        <v>0</v>
      </c>
      <c r="L107" s="97"/>
      <c r="M107" s="98"/>
      <c r="N107" s="99">
        <f t="shared" si="25"/>
        <v>0</v>
      </c>
      <c r="O107" s="97"/>
      <c r="P107" s="98"/>
      <c r="Q107" s="99">
        <f t="shared" si="26"/>
        <v>0</v>
      </c>
      <c r="R107" s="97"/>
      <c r="S107" s="98"/>
      <c r="T107" s="99">
        <f t="shared" si="14"/>
        <v>0</v>
      </c>
      <c r="U107" s="222">
        <f t="shared" si="21"/>
        <v>0</v>
      </c>
      <c r="W107" s="134" t="s">
        <v>50</v>
      </c>
      <c r="X107" s="118">
        <f t="shared" si="15"/>
        <v>0</v>
      </c>
      <c r="Y107" s="119">
        <f t="shared" si="16"/>
        <v>0</v>
      </c>
      <c r="Z107" s="119">
        <f t="shared" si="17"/>
        <v>0</v>
      </c>
      <c r="AA107" s="119">
        <f t="shared" si="18"/>
        <v>0</v>
      </c>
      <c r="AB107" s="119">
        <f t="shared" si="19"/>
        <v>0</v>
      </c>
      <c r="AC107" s="124">
        <f t="shared" si="20"/>
        <v>0</v>
      </c>
    </row>
    <row r="108" spans="1:29" ht="15.75" customHeight="1">
      <c r="A108" s="254">
        <v>42778</v>
      </c>
      <c r="B108" s="133" t="s">
        <v>42</v>
      </c>
      <c r="C108" s="95"/>
      <c r="D108" s="20"/>
      <c r="E108" s="96"/>
      <c r="F108" s="95"/>
      <c r="G108" s="20"/>
      <c r="H108" s="96"/>
      <c r="I108" s="95"/>
      <c r="J108" s="20"/>
      <c r="K108" s="96"/>
      <c r="L108" s="95"/>
      <c r="M108" s="20"/>
      <c r="N108" s="96"/>
      <c r="O108" s="95"/>
      <c r="P108" s="20"/>
      <c r="Q108" s="96"/>
      <c r="R108" s="95"/>
      <c r="S108" s="131"/>
      <c r="T108" s="96">
        <f t="shared" si="14"/>
        <v>0</v>
      </c>
      <c r="U108" s="221">
        <f t="shared" si="21"/>
        <v>0</v>
      </c>
      <c r="W108" s="132" t="s">
        <v>42</v>
      </c>
      <c r="X108" s="110">
        <f t="shared" si="15"/>
        <v>0</v>
      </c>
      <c r="Y108" s="111">
        <f t="shared" si="16"/>
        <v>0</v>
      </c>
      <c r="Z108" s="111">
        <f t="shared" si="17"/>
        <v>0</v>
      </c>
      <c r="AA108" s="111">
        <f t="shared" si="18"/>
        <v>0</v>
      </c>
      <c r="AB108" s="111">
        <f t="shared" si="19"/>
        <v>0</v>
      </c>
      <c r="AC108" s="123">
        <f t="shared" si="20"/>
        <v>0</v>
      </c>
    </row>
    <row r="109" spans="1:29" ht="15.75">
      <c r="A109" s="255"/>
      <c r="B109" s="133" t="s">
        <v>43</v>
      </c>
      <c r="C109" s="95"/>
      <c r="D109" s="20"/>
      <c r="E109" s="96"/>
      <c r="F109" s="95"/>
      <c r="G109" s="20"/>
      <c r="H109" s="96"/>
      <c r="I109" s="95"/>
      <c r="J109" s="20"/>
      <c r="K109" s="96"/>
      <c r="L109" s="95"/>
      <c r="M109" s="20"/>
      <c r="N109" s="96"/>
      <c r="O109" s="95"/>
      <c r="P109" s="20"/>
      <c r="Q109" s="96"/>
      <c r="R109" s="95"/>
      <c r="S109" s="20"/>
      <c r="T109" s="96">
        <f t="shared" si="14"/>
        <v>0</v>
      </c>
      <c r="U109" s="221">
        <f t="shared" si="21"/>
        <v>0</v>
      </c>
      <c r="W109" s="133" t="s">
        <v>43</v>
      </c>
      <c r="X109" s="114">
        <f t="shared" si="15"/>
        <v>0</v>
      </c>
      <c r="Y109" s="115">
        <f t="shared" si="16"/>
        <v>0</v>
      </c>
      <c r="Z109" s="115">
        <f t="shared" si="17"/>
        <v>0</v>
      </c>
      <c r="AA109" s="115">
        <f t="shared" si="18"/>
        <v>0</v>
      </c>
      <c r="AB109" s="115">
        <f t="shared" si="19"/>
        <v>0</v>
      </c>
      <c r="AC109" s="121">
        <f t="shared" si="20"/>
        <v>0</v>
      </c>
    </row>
    <row r="110" spans="1:29" ht="15.75">
      <c r="A110" s="255"/>
      <c r="B110" s="104" t="s">
        <v>44</v>
      </c>
      <c r="C110" s="95"/>
      <c r="D110" s="20"/>
      <c r="E110" s="96"/>
      <c r="F110" s="95"/>
      <c r="G110" s="20"/>
      <c r="H110" s="96"/>
      <c r="I110" s="95"/>
      <c r="J110" s="20"/>
      <c r="K110" s="96"/>
      <c r="L110" s="95"/>
      <c r="M110" s="20"/>
      <c r="N110" s="96"/>
      <c r="O110" s="95"/>
      <c r="P110" s="20"/>
      <c r="Q110" s="96"/>
      <c r="R110" s="95"/>
      <c r="S110" s="20"/>
      <c r="T110" s="96">
        <f t="shared" si="14"/>
        <v>0</v>
      </c>
      <c r="U110" s="221">
        <f t="shared" si="21"/>
        <v>0</v>
      </c>
      <c r="W110" s="104" t="s">
        <v>44</v>
      </c>
      <c r="X110" s="114">
        <f t="shared" si="15"/>
        <v>0</v>
      </c>
      <c r="Y110" s="115">
        <f t="shared" si="16"/>
        <v>0</v>
      </c>
      <c r="Z110" s="115">
        <f t="shared" si="17"/>
        <v>0</v>
      </c>
      <c r="AA110" s="115">
        <f t="shared" si="18"/>
        <v>0</v>
      </c>
      <c r="AB110" s="115">
        <f t="shared" si="19"/>
        <v>0</v>
      </c>
      <c r="AC110" s="121">
        <f t="shared" si="20"/>
        <v>0</v>
      </c>
    </row>
    <row r="111" spans="1:29" ht="15.75">
      <c r="A111" s="255"/>
      <c r="B111" s="133" t="s">
        <v>45</v>
      </c>
      <c r="C111" s="95"/>
      <c r="D111" s="20"/>
      <c r="E111" s="96"/>
      <c r="F111" s="95"/>
      <c r="G111" s="20"/>
      <c r="H111" s="96"/>
      <c r="I111" s="95"/>
      <c r="J111" s="20"/>
      <c r="K111" s="96"/>
      <c r="L111" s="95"/>
      <c r="M111" s="20"/>
      <c r="N111" s="96"/>
      <c r="O111" s="95"/>
      <c r="P111" s="20"/>
      <c r="Q111" s="96"/>
      <c r="R111" s="95"/>
      <c r="S111" s="20"/>
      <c r="T111" s="96">
        <f t="shared" si="14"/>
        <v>0</v>
      </c>
      <c r="U111" s="221">
        <f t="shared" si="21"/>
        <v>0</v>
      </c>
      <c r="W111" s="133" t="s">
        <v>45</v>
      </c>
      <c r="X111" s="114">
        <f t="shared" si="15"/>
        <v>0</v>
      </c>
      <c r="Y111" s="115">
        <f t="shared" si="16"/>
        <v>0</v>
      </c>
      <c r="Z111" s="115">
        <f t="shared" si="17"/>
        <v>0</v>
      </c>
      <c r="AA111" s="115">
        <f t="shared" si="18"/>
        <v>0</v>
      </c>
      <c r="AB111" s="115">
        <f t="shared" si="19"/>
        <v>0</v>
      </c>
      <c r="AC111" s="121">
        <f t="shared" si="20"/>
        <v>0</v>
      </c>
    </row>
    <row r="112" spans="1:29" ht="15.75">
      <c r="A112" s="255"/>
      <c r="B112" s="133" t="s">
        <v>46</v>
      </c>
      <c r="C112" s="95"/>
      <c r="D112" s="20"/>
      <c r="E112" s="96"/>
      <c r="F112" s="95"/>
      <c r="G112" s="20"/>
      <c r="H112" s="96"/>
      <c r="I112" s="95"/>
      <c r="J112" s="20"/>
      <c r="K112" s="96"/>
      <c r="L112" s="95"/>
      <c r="M112" s="20"/>
      <c r="N112" s="96"/>
      <c r="O112" s="95"/>
      <c r="P112" s="20"/>
      <c r="Q112" s="96"/>
      <c r="R112" s="95"/>
      <c r="S112" s="20"/>
      <c r="T112" s="96">
        <f t="shared" si="14"/>
        <v>0</v>
      </c>
      <c r="U112" s="221">
        <f t="shared" si="21"/>
        <v>0</v>
      </c>
      <c r="W112" s="133" t="s">
        <v>46</v>
      </c>
      <c r="X112" s="114">
        <f t="shared" si="15"/>
        <v>0</v>
      </c>
      <c r="Y112" s="115">
        <f t="shared" si="16"/>
        <v>0</v>
      </c>
      <c r="Z112" s="115">
        <f t="shared" si="17"/>
        <v>0</v>
      </c>
      <c r="AA112" s="115">
        <f t="shared" si="18"/>
        <v>0</v>
      </c>
      <c r="AB112" s="115">
        <f t="shared" si="19"/>
        <v>0</v>
      </c>
      <c r="AC112" s="121">
        <f t="shared" si="20"/>
        <v>0</v>
      </c>
    </row>
    <row r="113" spans="1:29" ht="15.75">
      <c r="A113" s="255"/>
      <c r="B113" s="133" t="s">
        <v>47</v>
      </c>
      <c r="C113" s="95"/>
      <c r="D113" s="20"/>
      <c r="E113" s="96"/>
      <c r="F113" s="95"/>
      <c r="G113" s="20"/>
      <c r="H113" s="96"/>
      <c r="I113" s="95"/>
      <c r="J113" s="20"/>
      <c r="K113" s="96"/>
      <c r="L113" s="95"/>
      <c r="M113" s="20"/>
      <c r="N113" s="96"/>
      <c r="O113" s="95"/>
      <c r="P113" s="20"/>
      <c r="Q113" s="96"/>
      <c r="R113" s="95"/>
      <c r="S113" s="20"/>
      <c r="T113" s="96">
        <f t="shared" si="14"/>
        <v>0</v>
      </c>
      <c r="U113" s="221">
        <f t="shared" si="21"/>
        <v>0</v>
      </c>
      <c r="W113" s="133" t="s">
        <v>47</v>
      </c>
      <c r="X113" s="114">
        <f t="shared" si="15"/>
        <v>0</v>
      </c>
      <c r="Y113" s="115">
        <f t="shared" si="16"/>
        <v>0</v>
      </c>
      <c r="Z113" s="115">
        <f t="shared" si="17"/>
        <v>0</v>
      </c>
      <c r="AA113" s="115">
        <f t="shared" si="18"/>
        <v>0</v>
      </c>
      <c r="AB113" s="115">
        <f t="shared" si="19"/>
        <v>0</v>
      </c>
      <c r="AC113" s="121">
        <f t="shared" si="20"/>
        <v>0</v>
      </c>
    </row>
    <row r="114" spans="1:29" ht="15.75">
      <c r="A114" s="255"/>
      <c r="B114" s="133" t="s">
        <v>48</v>
      </c>
      <c r="C114" s="95"/>
      <c r="D114" s="20"/>
      <c r="E114" s="96"/>
      <c r="F114" s="95"/>
      <c r="G114" s="20"/>
      <c r="H114" s="96"/>
      <c r="I114" s="95"/>
      <c r="J114" s="20"/>
      <c r="K114" s="96"/>
      <c r="L114" s="95"/>
      <c r="M114" s="20"/>
      <c r="N114" s="96"/>
      <c r="O114" s="95"/>
      <c r="P114" s="20"/>
      <c r="Q114" s="96"/>
      <c r="R114" s="95"/>
      <c r="S114" s="20"/>
      <c r="T114" s="96">
        <f t="shared" si="14"/>
        <v>0</v>
      </c>
      <c r="U114" s="221">
        <f t="shared" si="21"/>
        <v>0</v>
      </c>
      <c r="W114" s="133" t="s">
        <v>48</v>
      </c>
      <c r="X114" s="114">
        <f t="shared" si="15"/>
        <v>0</v>
      </c>
      <c r="Y114" s="115">
        <f t="shared" si="16"/>
        <v>0</v>
      </c>
      <c r="Z114" s="115">
        <f t="shared" si="17"/>
        <v>0</v>
      </c>
      <c r="AA114" s="115">
        <f t="shared" si="18"/>
        <v>0</v>
      </c>
      <c r="AB114" s="115">
        <f t="shared" si="19"/>
        <v>0</v>
      </c>
      <c r="AC114" s="121">
        <f t="shared" si="20"/>
        <v>0</v>
      </c>
    </row>
    <row r="115" spans="1:29" ht="15.75">
      <c r="A115" s="255"/>
      <c r="B115" s="133" t="s">
        <v>49</v>
      </c>
      <c r="C115" s="95"/>
      <c r="D115" s="20"/>
      <c r="E115" s="96"/>
      <c r="F115" s="95"/>
      <c r="G115" s="20"/>
      <c r="H115" s="96"/>
      <c r="I115" s="95"/>
      <c r="J115" s="20"/>
      <c r="K115" s="96"/>
      <c r="L115" s="95"/>
      <c r="M115" s="20"/>
      <c r="N115" s="96"/>
      <c r="O115" s="95"/>
      <c r="P115" s="20"/>
      <c r="Q115" s="96"/>
      <c r="R115" s="95"/>
      <c r="S115" s="20"/>
      <c r="T115" s="96">
        <f t="shared" si="14"/>
        <v>0</v>
      </c>
      <c r="U115" s="221">
        <f t="shared" si="21"/>
        <v>0</v>
      </c>
      <c r="W115" s="133" t="s">
        <v>49</v>
      </c>
      <c r="X115" s="114">
        <f t="shared" si="15"/>
        <v>0</v>
      </c>
      <c r="Y115" s="115">
        <f t="shared" si="16"/>
        <v>0</v>
      </c>
      <c r="Z115" s="115">
        <f t="shared" si="17"/>
        <v>0</v>
      </c>
      <c r="AA115" s="115">
        <f t="shared" si="18"/>
        <v>0</v>
      </c>
      <c r="AB115" s="115">
        <f t="shared" si="19"/>
        <v>0</v>
      </c>
      <c r="AC115" s="121">
        <f t="shared" si="20"/>
        <v>0</v>
      </c>
    </row>
    <row r="116" spans="1:29" ht="15.75">
      <c r="A116" s="256"/>
      <c r="B116" s="133" t="s">
        <v>50</v>
      </c>
      <c r="C116" s="95"/>
      <c r="D116" s="20"/>
      <c r="E116" s="96"/>
      <c r="F116" s="95"/>
      <c r="G116" s="20"/>
      <c r="H116" s="96"/>
      <c r="I116" s="95"/>
      <c r="J116" s="20"/>
      <c r="K116" s="96"/>
      <c r="L116" s="95"/>
      <c r="M116" s="20"/>
      <c r="N116" s="96"/>
      <c r="O116" s="95"/>
      <c r="P116" s="20"/>
      <c r="Q116" s="96"/>
      <c r="R116" s="95"/>
      <c r="S116" s="20"/>
      <c r="T116" s="96">
        <f t="shared" si="14"/>
        <v>0</v>
      </c>
      <c r="U116" s="221">
        <f t="shared" si="21"/>
        <v>0</v>
      </c>
      <c r="W116" s="134" t="s">
        <v>50</v>
      </c>
      <c r="X116" s="118">
        <f t="shared" si="15"/>
        <v>0</v>
      </c>
      <c r="Y116" s="119">
        <f t="shared" si="16"/>
        <v>0</v>
      </c>
      <c r="Z116" s="119">
        <f t="shared" si="17"/>
        <v>0</v>
      </c>
      <c r="AA116" s="119">
        <f t="shared" si="18"/>
        <v>0</v>
      </c>
      <c r="AB116" s="119">
        <f t="shared" si="19"/>
        <v>0</v>
      </c>
      <c r="AC116" s="124">
        <f t="shared" si="20"/>
        <v>0</v>
      </c>
    </row>
    <row r="117" spans="1:29" ht="15.75" customHeight="1">
      <c r="A117" s="254">
        <v>42779</v>
      </c>
      <c r="B117" s="132" t="s">
        <v>42</v>
      </c>
      <c r="C117" s="92"/>
      <c r="D117" s="93"/>
      <c r="E117" s="94"/>
      <c r="F117" s="92"/>
      <c r="G117" s="93"/>
      <c r="H117" s="94"/>
      <c r="I117" s="92"/>
      <c r="J117" s="93"/>
      <c r="K117" s="94"/>
      <c r="L117" s="92"/>
      <c r="M117" s="93"/>
      <c r="N117" s="94"/>
      <c r="O117" s="92"/>
      <c r="P117" s="93"/>
      <c r="Q117" s="94"/>
      <c r="R117" s="92"/>
      <c r="S117" s="93"/>
      <c r="T117" s="94">
        <f t="shared" si="14"/>
        <v>0</v>
      </c>
      <c r="U117" s="220">
        <f t="shared" si="21"/>
        <v>0</v>
      </c>
      <c r="W117" s="132" t="s">
        <v>42</v>
      </c>
      <c r="X117" s="110">
        <f t="shared" si="15"/>
        <v>0</v>
      </c>
      <c r="Y117" s="111">
        <f t="shared" si="16"/>
        <v>0</v>
      </c>
      <c r="Z117" s="111">
        <f t="shared" si="17"/>
        <v>0</v>
      </c>
      <c r="AA117" s="111">
        <f t="shared" si="18"/>
        <v>0</v>
      </c>
      <c r="AB117" s="111">
        <f t="shared" si="19"/>
        <v>0</v>
      </c>
      <c r="AC117" s="123">
        <f t="shared" si="20"/>
        <v>0</v>
      </c>
    </row>
    <row r="118" spans="1:29" ht="15.75">
      <c r="A118" s="255"/>
      <c r="B118" s="133" t="s">
        <v>43</v>
      </c>
      <c r="C118" s="95"/>
      <c r="D118" s="20"/>
      <c r="E118" s="96"/>
      <c r="F118" s="95"/>
      <c r="G118" s="20"/>
      <c r="H118" s="96"/>
      <c r="I118" s="95"/>
      <c r="J118" s="20"/>
      <c r="K118" s="96"/>
      <c r="L118" s="95"/>
      <c r="M118" s="20"/>
      <c r="N118" s="96"/>
      <c r="O118" s="95"/>
      <c r="P118" s="20"/>
      <c r="Q118" s="96"/>
      <c r="R118" s="95"/>
      <c r="S118" s="20"/>
      <c r="T118" s="96">
        <f t="shared" si="14"/>
        <v>0</v>
      </c>
      <c r="U118" s="221">
        <f t="shared" si="21"/>
        <v>0</v>
      </c>
      <c r="W118" s="133" t="s">
        <v>43</v>
      </c>
      <c r="X118" s="114">
        <f t="shared" si="15"/>
        <v>0</v>
      </c>
      <c r="Y118" s="115">
        <f t="shared" si="16"/>
        <v>0</v>
      </c>
      <c r="Z118" s="115">
        <f t="shared" si="17"/>
        <v>0</v>
      </c>
      <c r="AA118" s="115">
        <f t="shared" si="18"/>
        <v>0</v>
      </c>
      <c r="AB118" s="115">
        <f t="shared" si="19"/>
        <v>0</v>
      </c>
      <c r="AC118" s="121">
        <f t="shared" si="20"/>
        <v>0</v>
      </c>
    </row>
    <row r="119" spans="1:29" ht="15.75">
      <c r="A119" s="255"/>
      <c r="B119" s="104" t="s">
        <v>44</v>
      </c>
      <c r="C119" s="95"/>
      <c r="D119" s="20"/>
      <c r="E119" s="96"/>
      <c r="F119" s="95"/>
      <c r="G119" s="20"/>
      <c r="H119" s="96"/>
      <c r="I119" s="95"/>
      <c r="J119" s="20"/>
      <c r="K119" s="96"/>
      <c r="L119" s="95"/>
      <c r="M119" s="20"/>
      <c r="N119" s="96"/>
      <c r="O119" s="95"/>
      <c r="P119" s="20"/>
      <c r="Q119" s="96"/>
      <c r="R119" s="95"/>
      <c r="S119" s="20"/>
      <c r="T119" s="96">
        <f t="shared" si="14"/>
        <v>0</v>
      </c>
      <c r="U119" s="221">
        <f t="shared" si="21"/>
        <v>0</v>
      </c>
      <c r="W119" s="104" t="s">
        <v>44</v>
      </c>
      <c r="X119" s="114">
        <f t="shared" si="15"/>
        <v>0</v>
      </c>
      <c r="Y119" s="115">
        <f t="shared" si="16"/>
        <v>0</v>
      </c>
      <c r="Z119" s="115">
        <f t="shared" si="17"/>
        <v>0</v>
      </c>
      <c r="AA119" s="115">
        <f t="shared" si="18"/>
        <v>0</v>
      </c>
      <c r="AB119" s="115">
        <f t="shared" si="19"/>
        <v>0</v>
      </c>
      <c r="AC119" s="121">
        <f t="shared" si="20"/>
        <v>0</v>
      </c>
    </row>
    <row r="120" spans="1:29" ht="15.75">
      <c r="A120" s="255"/>
      <c r="B120" s="133" t="s">
        <v>45</v>
      </c>
      <c r="C120" s="95"/>
      <c r="D120" s="20"/>
      <c r="E120" s="96"/>
      <c r="F120" s="95"/>
      <c r="G120" s="20"/>
      <c r="H120" s="96"/>
      <c r="I120" s="95"/>
      <c r="J120" s="20"/>
      <c r="K120" s="96"/>
      <c r="L120" s="95"/>
      <c r="M120" s="20"/>
      <c r="N120" s="96"/>
      <c r="O120" s="95"/>
      <c r="P120" s="20"/>
      <c r="Q120" s="96"/>
      <c r="R120" s="95"/>
      <c r="S120" s="20"/>
      <c r="T120" s="96">
        <f t="shared" si="14"/>
        <v>0</v>
      </c>
      <c r="U120" s="221">
        <f t="shared" si="21"/>
        <v>0</v>
      </c>
      <c r="W120" s="133" t="s">
        <v>45</v>
      </c>
      <c r="X120" s="114">
        <f t="shared" si="15"/>
        <v>0</v>
      </c>
      <c r="Y120" s="115">
        <f t="shared" si="16"/>
        <v>0</v>
      </c>
      <c r="Z120" s="115">
        <f t="shared" si="17"/>
        <v>0</v>
      </c>
      <c r="AA120" s="115">
        <f t="shared" si="18"/>
        <v>0</v>
      </c>
      <c r="AB120" s="115">
        <f t="shared" si="19"/>
        <v>0</v>
      </c>
      <c r="AC120" s="121">
        <f t="shared" si="20"/>
        <v>0</v>
      </c>
    </row>
    <row r="121" spans="1:29" ht="15.75">
      <c r="A121" s="255"/>
      <c r="B121" s="133" t="s">
        <v>46</v>
      </c>
      <c r="C121" s="95"/>
      <c r="D121" s="20"/>
      <c r="E121" s="96"/>
      <c r="F121" s="95"/>
      <c r="G121" s="20"/>
      <c r="H121" s="96"/>
      <c r="I121" s="95"/>
      <c r="J121" s="20"/>
      <c r="K121" s="96"/>
      <c r="L121" s="95"/>
      <c r="M121" s="20"/>
      <c r="N121" s="96"/>
      <c r="O121" s="95"/>
      <c r="P121" s="20"/>
      <c r="Q121" s="96"/>
      <c r="R121" s="95"/>
      <c r="S121" s="20"/>
      <c r="T121" s="96">
        <f t="shared" si="14"/>
        <v>0</v>
      </c>
      <c r="U121" s="221">
        <f t="shared" si="21"/>
        <v>0</v>
      </c>
      <c r="W121" s="133" t="s">
        <v>46</v>
      </c>
      <c r="X121" s="114">
        <f t="shared" si="15"/>
        <v>0</v>
      </c>
      <c r="Y121" s="115">
        <f t="shared" si="16"/>
        <v>0</v>
      </c>
      <c r="Z121" s="115">
        <f t="shared" si="17"/>
        <v>0</v>
      </c>
      <c r="AA121" s="115">
        <f t="shared" si="18"/>
        <v>0</v>
      </c>
      <c r="AB121" s="115">
        <f t="shared" si="19"/>
        <v>0</v>
      </c>
      <c r="AC121" s="121">
        <f t="shared" si="20"/>
        <v>0</v>
      </c>
    </row>
    <row r="122" spans="1:29" ht="15.75">
      <c r="A122" s="255"/>
      <c r="B122" s="133" t="s">
        <v>47</v>
      </c>
      <c r="C122" s="95"/>
      <c r="D122" s="20"/>
      <c r="E122" s="96">
        <f t="shared" si="22"/>
        <v>0</v>
      </c>
      <c r="F122" s="95"/>
      <c r="G122" s="20"/>
      <c r="H122" s="96">
        <f t="shared" si="23"/>
        <v>0</v>
      </c>
      <c r="I122" s="95"/>
      <c r="J122" s="20"/>
      <c r="K122" s="96">
        <f t="shared" si="24"/>
        <v>0</v>
      </c>
      <c r="L122" s="95"/>
      <c r="M122" s="20"/>
      <c r="N122" s="96">
        <f t="shared" si="25"/>
        <v>0</v>
      </c>
      <c r="O122" s="95"/>
      <c r="P122" s="20"/>
      <c r="Q122" s="96">
        <f t="shared" si="26"/>
        <v>0</v>
      </c>
      <c r="R122" s="95"/>
      <c r="S122" s="20"/>
      <c r="T122" s="96">
        <f t="shared" si="14"/>
        <v>0</v>
      </c>
      <c r="U122" s="221">
        <f t="shared" si="21"/>
        <v>0</v>
      </c>
      <c r="W122" s="133" t="s">
        <v>47</v>
      </c>
      <c r="X122" s="114">
        <f t="shared" si="15"/>
        <v>0</v>
      </c>
      <c r="Y122" s="115">
        <f t="shared" si="16"/>
        <v>0</v>
      </c>
      <c r="Z122" s="115">
        <f t="shared" si="17"/>
        <v>0</v>
      </c>
      <c r="AA122" s="115">
        <f t="shared" si="18"/>
        <v>0</v>
      </c>
      <c r="AB122" s="115">
        <f t="shared" si="19"/>
        <v>0</v>
      </c>
      <c r="AC122" s="121">
        <f t="shared" si="20"/>
        <v>0</v>
      </c>
    </row>
    <row r="123" spans="1:29" ht="15.75">
      <c r="A123" s="255"/>
      <c r="B123" s="133" t="s">
        <v>48</v>
      </c>
      <c r="C123" s="95"/>
      <c r="D123" s="20"/>
      <c r="E123" s="96">
        <f t="shared" si="22"/>
        <v>0</v>
      </c>
      <c r="F123" s="95"/>
      <c r="G123" s="20"/>
      <c r="H123" s="96">
        <f t="shared" si="23"/>
        <v>0</v>
      </c>
      <c r="I123" s="95"/>
      <c r="J123" s="20"/>
      <c r="K123" s="96">
        <f t="shared" si="24"/>
        <v>0</v>
      </c>
      <c r="L123" s="95"/>
      <c r="M123" s="20"/>
      <c r="N123" s="96">
        <f t="shared" si="25"/>
        <v>0</v>
      </c>
      <c r="O123" s="95"/>
      <c r="P123" s="20"/>
      <c r="Q123" s="96">
        <f t="shared" si="26"/>
        <v>0</v>
      </c>
      <c r="R123" s="95"/>
      <c r="S123" s="20"/>
      <c r="T123" s="96">
        <f t="shared" si="14"/>
        <v>0</v>
      </c>
      <c r="U123" s="221">
        <f t="shared" si="21"/>
        <v>0</v>
      </c>
      <c r="W123" s="133" t="s">
        <v>48</v>
      </c>
      <c r="X123" s="114">
        <f t="shared" si="15"/>
        <v>0</v>
      </c>
      <c r="Y123" s="115">
        <f t="shared" si="16"/>
        <v>0</v>
      </c>
      <c r="Z123" s="115">
        <f t="shared" si="17"/>
        <v>0</v>
      </c>
      <c r="AA123" s="115">
        <f t="shared" si="18"/>
        <v>0</v>
      </c>
      <c r="AB123" s="115">
        <f t="shared" si="19"/>
        <v>0</v>
      </c>
      <c r="AC123" s="121">
        <f t="shared" si="20"/>
        <v>0</v>
      </c>
    </row>
    <row r="124" spans="1:29" ht="15.75">
      <c r="A124" s="255"/>
      <c r="B124" s="133" t="s">
        <v>49</v>
      </c>
      <c r="C124" s="95"/>
      <c r="D124" s="20"/>
      <c r="E124" s="96">
        <f t="shared" si="22"/>
        <v>0</v>
      </c>
      <c r="F124" s="95"/>
      <c r="G124" s="20"/>
      <c r="H124" s="96">
        <f t="shared" si="23"/>
        <v>0</v>
      </c>
      <c r="I124" s="95"/>
      <c r="J124" s="20"/>
      <c r="K124" s="96">
        <f t="shared" si="24"/>
        <v>0</v>
      </c>
      <c r="L124" s="95"/>
      <c r="M124" s="20"/>
      <c r="N124" s="96">
        <f t="shared" si="25"/>
        <v>0</v>
      </c>
      <c r="O124" s="95"/>
      <c r="P124" s="20"/>
      <c r="Q124" s="96">
        <f t="shared" si="26"/>
        <v>0</v>
      </c>
      <c r="R124" s="95"/>
      <c r="S124" s="20"/>
      <c r="T124" s="96">
        <f t="shared" si="14"/>
        <v>0</v>
      </c>
      <c r="U124" s="221">
        <f t="shared" si="21"/>
        <v>0</v>
      </c>
      <c r="W124" s="133" t="s">
        <v>49</v>
      </c>
      <c r="X124" s="114">
        <f t="shared" si="15"/>
        <v>0</v>
      </c>
      <c r="Y124" s="115">
        <f t="shared" si="16"/>
        <v>0</v>
      </c>
      <c r="Z124" s="115">
        <f t="shared" si="17"/>
        <v>0</v>
      </c>
      <c r="AA124" s="115">
        <f t="shared" si="18"/>
        <v>0</v>
      </c>
      <c r="AB124" s="115">
        <f t="shared" si="19"/>
        <v>0</v>
      </c>
      <c r="AC124" s="121">
        <f t="shared" si="20"/>
        <v>0</v>
      </c>
    </row>
    <row r="125" spans="1:29" ht="15.75">
      <c r="A125" s="256"/>
      <c r="B125" s="134" t="s">
        <v>50</v>
      </c>
      <c r="C125" s="97"/>
      <c r="D125" s="98"/>
      <c r="E125" s="99">
        <f t="shared" si="22"/>
        <v>0</v>
      </c>
      <c r="F125" s="97"/>
      <c r="G125" s="98"/>
      <c r="H125" s="99">
        <f t="shared" si="23"/>
        <v>0</v>
      </c>
      <c r="I125" s="97"/>
      <c r="J125" s="98"/>
      <c r="K125" s="99">
        <f t="shared" si="24"/>
        <v>0</v>
      </c>
      <c r="L125" s="97"/>
      <c r="M125" s="98"/>
      <c r="N125" s="99">
        <f t="shared" si="25"/>
        <v>0</v>
      </c>
      <c r="O125" s="97"/>
      <c r="P125" s="98"/>
      <c r="Q125" s="99">
        <f t="shared" si="26"/>
        <v>0</v>
      </c>
      <c r="R125" s="97"/>
      <c r="S125" s="98"/>
      <c r="T125" s="99">
        <f t="shared" si="14"/>
        <v>0</v>
      </c>
      <c r="U125" s="222">
        <f t="shared" si="21"/>
        <v>0</v>
      </c>
      <c r="W125" s="134" t="s">
        <v>50</v>
      </c>
      <c r="X125" s="118">
        <f t="shared" si="15"/>
        <v>0</v>
      </c>
      <c r="Y125" s="119">
        <f t="shared" si="16"/>
        <v>0</v>
      </c>
      <c r="Z125" s="119">
        <f t="shared" si="17"/>
        <v>0</v>
      </c>
      <c r="AA125" s="119">
        <f t="shared" si="18"/>
        <v>0</v>
      </c>
      <c r="AB125" s="119">
        <f t="shared" si="19"/>
        <v>0</v>
      </c>
      <c r="AC125" s="124">
        <f t="shared" si="20"/>
        <v>0</v>
      </c>
    </row>
    <row r="126" spans="1:29" ht="15.75" customHeight="1">
      <c r="A126" s="254">
        <v>42780</v>
      </c>
      <c r="B126" s="133" t="s">
        <v>42</v>
      </c>
      <c r="C126" s="95"/>
      <c r="D126" s="20"/>
      <c r="E126" s="96">
        <f t="shared" si="22"/>
        <v>0</v>
      </c>
      <c r="F126" s="95"/>
      <c r="G126" s="20"/>
      <c r="H126" s="96">
        <f t="shared" si="23"/>
        <v>0</v>
      </c>
      <c r="I126" s="95"/>
      <c r="J126" s="20"/>
      <c r="K126" s="96">
        <f t="shared" si="24"/>
        <v>0</v>
      </c>
      <c r="L126" s="95"/>
      <c r="M126" s="20"/>
      <c r="N126" s="96">
        <f t="shared" si="25"/>
        <v>0</v>
      </c>
      <c r="O126" s="95"/>
      <c r="P126" s="20"/>
      <c r="Q126" s="96">
        <f t="shared" si="26"/>
        <v>0</v>
      </c>
      <c r="R126" s="95"/>
      <c r="S126" s="20"/>
      <c r="T126" s="96">
        <f t="shared" si="14"/>
        <v>0</v>
      </c>
      <c r="U126" s="221">
        <f t="shared" si="21"/>
        <v>0</v>
      </c>
      <c r="W126" s="132" t="s">
        <v>42</v>
      </c>
      <c r="X126" s="110">
        <f t="shared" si="15"/>
        <v>0</v>
      </c>
      <c r="Y126" s="111">
        <f t="shared" si="16"/>
        <v>0</v>
      </c>
      <c r="Z126" s="111">
        <f t="shared" si="17"/>
        <v>0</v>
      </c>
      <c r="AA126" s="111">
        <f t="shared" si="18"/>
        <v>0</v>
      </c>
      <c r="AB126" s="111">
        <f t="shared" si="19"/>
        <v>0</v>
      </c>
      <c r="AC126" s="123">
        <f t="shared" si="20"/>
        <v>0</v>
      </c>
    </row>
    <row r="127" spans="1:29" ht="15.75">
      <c r="A127" s="255"/>
      <c r="B127" s="133" t="s">
        <v>43</v>
      </c>
      <c r="C127" s="95"/>
      <c r="D127" s="20"/>
      <c r="E127" s="96">
        <f t="shared" si="22"/>
        <v>0</v>
      </c>
      <c r="F127" s="95"/>
      <c r="G127" s="20"/>
      <c r="H127" s="96">
        <f t="shared" si="23"/>
        <v>0</v>
      </c>
      <c r="I127" s="95"/>
      <c r="J127" s="20"/>
      <c r="K127" s="96">
        <f t="shared" si="24"/>
        <v>0</v>
      </c>
      <c r="L127" s="95"/>
      <c r="M127" s="20"/>
      <c r="N127" s="96">
        <f t="shared" si="25"/>
        <v>0</v>
      </c>
      <c r="O127" s="95"/>
      <c r="P127" s="20"/>
      <c r="Q127" s="96">
        <f t="shared" si="26"/>
        <v>0</v>
      </c>
      <c r="R127" s="95"/>
      <c r="S127" s="20"/>
      <c r="T127" s="96">
        <f t="shared" si="14"/>
        <v>0</v>
      </c>
      <c r="U127" s="221">
        <f t="shared" si="21"/>
        <v>0</v>
      </c>
      <c r="W127" s="133" t="s">
        <v>43</v>
      </c>
      <c r="X127" s="114">
        <f t="shared" si="15"/>
        <v>0</v>
      </c>
      <c r="Y127" s="115">
        <f t="shared" si="16"/>
        <v>0</v>
      </c>
      <c r="Z127" s="115">
        <f t="shared" si="17"/>
        <v>0</v>
      </c>
      <c r="AA127" s="115">
        <f t="shared" si="18"/>
        <v>0</v>
      </c>
      <c r="AB127" s="115">
        <f t="shared" si="19"/>
        <v>0</v>
      </c>
      <c r="AC127" s="121">
        <f t="shared" si="20"/>
        <v>0</v>
      </c>
    </row>
    <row r="128" spans="1:29" ht="15.75">
      <c r="A128" s="255"/>
      <c r="B128" s="104" t="s">
        <v>44</v>
      </c>
      <c r="C128" s="95"/>
      <c r="D128" s="20"/>
      <c r="E128" s="96">
        <f t="shared" si="22"/>
        <v>0</v>
      </c>
      <c r="F128" s="95"/>
      <c r="G128" s="20"/>
      <c r="H128" s="96">
        <f t="shared" si="23"/>
        <v>0</v>
      </c>
      <c r="I128" s="95"/>
      <c r="J128" s="20"/>
      <c r="K128" s="96">
        <f t="shared" si="24"/>
        <v>0</v>
      </c>
      <c r="L128" s="95"/>
      <c r="M128" s="20"/>
      <c r="N128" s="96">
        <f t="shared" si="25"/>
        <v>0</v>
      </c>
      <c r="O128" s="95"/>
      <c r="P128" s="20"/>
      <c r="Q128" s="96">
        <f t="shared" si="26"/>
        <v>0</v>
      </c>
      <c r="R128" s="95"/>
      <c r="S128" s="20"/>
      <c r="T128" s="96">
        <f t="shared" si="14"/>
        <v>0</v>
      </c>
      <c r="U128" s="221">
        <f t="shared" si="21"/>
        <v>0</v>
      </c>
      <c r="W128" s="104" t="s">
        <v>44</v>
      </c>
      <c r="X128" s="114">
        <f t="shared" si="15"/>
        <v>0</v>
      </c>
      <c r="Y128" s="115">
        <f t="shared" si="16"/>
        <v>0</v>
      </c>
      <c r="Z128" s="115">
        <f t="shared" si="17"/>
        <v>0</v>
      </c>
      <c r="AA128" s="115">
        <f t="shared" si="18"/>
        <v>0</v>
      </c>
      <c r="AB128" s="115">
        <f t="shared" si="19"/>
        <v>0</v>
      </c>
      <c r="AC128" s="121">
        <f t="shared" si="20"/>
        <v>0</v>
      </c>
    </row>
    <row r="129" spans="1:29" ht="15.75">
      <c r="A129" s="255"/>
      <c r="B129" s="133" t="s">
        <v>45</v>
      </c>
      <c r="C129" s="95"/>
      <c r="D129" s="20"/>
      <c r="E129" s="96">
        <f t="shared" si="22"/>
        <v>0</v>
      </c>
      <c r="F129" s="95"/>
      <c r="G129" s="20"/>
      <c r="H129" s="96">
        <f t="shared" si="23"/>
        <v>0</v>
      </c>
      <c r="I129" s="95"/>
      <c r="J129" s="20"/>
      <c r="K129" s="96">
        <f t="shared" si="24"/>
        <v>0</v>
      </c>
      <c r="L129" s="95"/>
      <c r="M129" s="20"/>
      <c r="N129" s="96">
        <f t="shared" si="25"/>
        <v>0</v>
      </c>
      <c r="O129" s="95"/>
      <c r="P129" s="20"/>
      <c r="Q129" s="96">
        <f t="shared" si="26"/>
        <v>0</v>
      </c>
      <c r="R129" s="95"/>
      <c r="S129" s="20"/>
      <c r="T129" s="96">
        <f t="shared" si="14"/>
        <v>0</v>
      </c>
      <c r="U129" s="221">
        <f t="shared" si="21"/>
        <v>0</v>
      </c>
      <c r="W129" s="133" t="s">
        <v>45</v>
      </c>
      <c r="X129" s="114">
        <f t="shared" si="15"/>
        <v>0</v>
      </c>
      <c r="Y129" s="115">
        <f t="shared" si="16"/>
        <v>0</v>
      </c>
      <c r="Z129" s="115">
        <f t="shared" si="17"/>
        <v>0</v>
      </c>
      <c r="AA129" s="115">
        <f t="shared" si="18"/>
        <v>0</v>
      </c>
      <c r="AB129" s="115">
        <f t="shared" si="19"/>
        <v>0</v>
      </c>
      <c r="AC129" s="121">
        <f t="shared" si="20"/>
        <v>0</v>
      </c>
    </row>
    <row r="130" spans="1:29" ht="15.75">
      <c r="A130" s="255"/>
      <c r="B130" s="133" t="s">
        <v>46</v>
      </c>
      <c r="C130" s="95"/>
      <c r="D130" s="20"/>
      <c r="E130" s="96">
        <f t="shared" si="22"/>
        <v>0</v>
      </c>
      <c r="F130" s="95"/>
      <c r="G130" s="20"/>
      <c r="H130" s="96">
        <f t="shared" si="23"/>
        <v>0</v>
      </c>
      <c r="I130" s="95"/>
      <c r="J130" s="20"/>
      <c r="K130" s="96">
        <f t="shared" si="24"/>
        <v>0</v>
      </c>
      <c r="L130" s="95"/>
      <c r="M130" s="20"/>
      <c r="N130" s="96">
        <f t="shared" si="25"/>
        <v>0</v>
      </c>
      <c r="O130" s="95"/>
      <c r="P130" s="20"/>
      <c r="Q130" s="96">
        <f t="shared" si="26"/>
        <v>0</v>
      </c>
      <c r="R130" s="95"/>
      <c r="S130" s="20"/>
      <c r="T130" s="96">
        <f t="shared" si="14"/>
        <v>0</v>
      </c>
      <c r="U130" s="221">
        <f t="shared" si="21"/>
        <v>0</v>
      </c>
      <c r="W130" s="133" t="s">
        <v>46</v>
      </c>
      <c r="X130" s="114">
        <f t="shared" si="15"/>
        <v>0</v>
      </c>
      <c r="Y130" s="115">
        <f t="shared" si="16"/>
        <v>0</v>
      </c>
      <c r="Z130" s="115">
        <f t="shared" si="17"/>
        <v>0</v>
      </c>
      <c r="AA130" s="115">
        <f t="shared" si="18"/>
        <v>0</v>
      </c>
      <c r="AB130" s="115">
        <f t="shared" si="19"/>
        <v>0</v>
      </c>
      <c r="AC130" s="121">
        <f t="shared" si="20"/>
        <v>0</v>
      </c>
    </row>
    <row r="131" spans="1:29" ht="15.75">
      <c r="A131" s="255"/>
      <c r="B131" s="133" t="s">
        <v>47</v>
      </c>
      <c r="C131" s="95"/>
      <c r="D131" s="20"/>
      <c r="E131" s="96">
        <f t="shared" si="22"/>
        <v>0</v>
      </c>
      <c r="F131" s="95"/>
      <c r="G131" s="20"/>
      <c r="H131" s="96">
        <f t="shared" si="23"/>
        <v>0</v>
      </c>
      <c r="I131" s="95"/>
      <c r="J131" s="20"/>
      <c r="K131" s="96">
        <f t="shared" si="24"/>
        <v>0</v>
      </c>
      <c r="L131" s="95"/>
      <c r="M131" s="20"/>
      <c r="N131" s="96">
        <f t="shared" si="25"/>
        <v>0</v>
      </c>
      <c r="O131" s="95"/>
      <c r="P131" s="20"/>
      <c r="Q131" s="96">
        <f t="shared" si="26"/>
        <v>0</v>
      </c>
      <c r="R131" s="95"/>
      <c r="S131" s="20"/>
      <c r="T131" s="96">
        <f t="shared" si="14"/>
        <v>0</v>
      </c>
      <c r="U131" s="221">
        <f t="shared" si="21"/>
        <v>0</v>
      </c>
      <c r="W131" s="133" t="s">
        <v>47</v>
      </c>
      <c r="X131" s="114">
        <f t="shared" si="15"/>
        <v>0</v>
      </c>
      <c r="Y131" s="115">
        <f t="shared" si="16"/>
        <v>0</v>
      </c>
      <c r="Z131" s="115">
        <f t="shared" si="17"/>
        <v>0</v>
      </c>
      <c r="AA131" s="115">
        <f t="shared" si="18"/>
        <v>0</v>
      </c>
      <c r="AB131" s="115">
        <f t="shared" si="19"/>
        <v>0</v>
      </c>
      <c r="AC131" s="121">
        <f t="shared" si="20"/>
        <v>0</v>
      </c>
    </row>
    <row r="132" spans="1:29" ht="15.75">
      <c r="A132" s="255"/>
      <c r="B132" s="133" t="s">
        <v>48</v>
      </c>
      <c r="C132" s="95"/>
      <c r="D132" s="20"/>
      <c r="E132" s="96">
        <f t="shared" si="22"/>
        <v>0</v>
      </c>
      <c r="F132" s="95"/>
      <c r="G132" s="20"/>
      <c r="H132" s="96">
        <f t="shared" si="23"/>
        <v>0</v>
      </c>
      <c r="I132" s="95"/>
      <c r="J132" s="20"/>
      <c r="K132" s="96">
        <f t="shared" si="24"/>
        <v>0</v>
      </c>
      <c r="L132" s="95"/>
      <c r="M132" s="20"/>
      <c r="N132" s="96">
        <f t="shared" si="25"/>
        <v>0</v>
      </c>
      <c r="O132" s="95"/>
      <c r="P132" s="20"/>
      <c r="Q132" s="96">
        <f t="shared" si="26"/>
        <v>0</v>
      </c>
      <c r="R132" s="95"/>
      <c r="S132" s="20"/>
      <c r="T132" s="96">
        <f t="shared" si="14"/>
        <v>0</v>
      </c>
      <c r="U132" s="221">
        <f t="shared" si="21"/>
        <v>0</v>
      </c>
      <c r="W132" s="133" t="s">
        <v>48</v>
      </c>
      <c r="X132" s="114">
        <f t="shared" si="15"/>
        <v>0</v>
      </c>
      <c r="Y132" s="115">
        <f t="shared" si="16"/>
        <v>0</v>
      </c>
      <c r="Z132" s="115">
        <f t="shared" si="17"/>
        <v>0</v>
      </c>
      <c r="AA132" s="115">
        <f t="shared" si="18"/>
        <v>0</v>
      </c>
      <c r="AB132" s="115">
        <f t="shared" si="19"/>
        <v>0</v>
      </c>
      <c r="AC132" s="121">
        <f t="shared" si="20"/>
        <v>0</v>
      </c>
    </row>
    <row r="133" spans="1:29" ht="15.75">
      <c r="A133" s="255"/>
      <c r="B133" s="133" t="s">
        <v>49</v>
      </c>
      <c r="C133" s="95"/>
      <c r="D133" s="20"/>
      <c r="E133" s="96">
        <f t="shared" si="22"/>
        <v>0</v>
      </c>
      <c r="F133" s="95"/>
      <c r="G133" s="20"/>
      <c r="H133" s="96">
        <f t="shared" si="23"/>
        <v>0</v>
      </c>
      <c r="I133" s="95"/>
      <c r="J133" s="20"/>
      <c r="K133" s="96">
        <f t="shared" si="24"/>
        <v>0</v>
      </c>
      <c r="L133" s="95"/>
      <c r="M133" s="20"/>
      <c r="N133" s="96">
        <f t="shared" si="25"/>
        <v>0</v>
      </c>
      <c r="O133" s="95"/>
      <c r="P133" s="20"/>
      <c r="Q133" s="96">
        <f t="shared" si="26"/>
        <v>0</v>
      </c>
      <c r="R133" s="95"/>
      <c r="S133" s="20"/>
      <c r="T133" s="96">
        <f t="shared" si="14"/>
        <v>0</v>
      </c>
      <c r="U133" s="221">
        <f t="shared" si="21"/>
        <v>0</v>
      </c>
      <c r="W133" s="133" t="s">
        <v>49</v>
      </c>
      <c r="X133" s="114">
        <f t="shared" si="15"/>
        <v>0</v>
      </c>
      <c r="Y133" s="115">
        <f t="shared" si="16"/>
        <v>0</v>
      </c>
      <c r="Z133" s="115">
        <f t="shared" si="17"/>
        <v>0</v>
      </c>
      <c r="AA133" s="115">
        <f t="shared" si="18"/>
        <v>0</v>
      </c>
      <c r="AB133" s="115">
        <f t="shared" si="19"/>
        <v>0</v>
      </c>
      <c r="AC133" s="121">
        <f t="shared" si="20"/>
        <v>0</v>
      </c>
    </row>
    <row r="134" spans="1:29" ht="15.75">
      <c r="A134" s="256"/>
      <c r="B134" s="133" t="s">
        <v>50</v>
      </c>
      <c r="C134" s="95"/>
      <c r="D134" s="20"/>
      <c r="E134" s="96">
        <f t="shared" si="22"/>
        <v>0</v>
      </c>
      <c r="F134" s="95"/>
      <c r="G134" s="20"/>
      <c r="H134" s="96">
        <f t="shared" si="23"/>
        <v>0</v>
      </c>
      <c r="I134" s="95"/>
      <c r="J134" s="20"/>
      <c r="K134" s="96">
        <f t="shared" si="24"/>
        <v>0</v>
      </c>
      <c r="L134" s="95"/>
      <c r="M134" s="20"/>
      <c r="N134" s="96">
        <f t="shared" si="25"/>
        <v>0</v>
      </c>
      <c r="O134" s="95"/>
      <c r="P134" s="20"/>
      <c r="Q134" s="96">
        <f t="shared" si="26"/>
        <v>0</v>
      </c>
      <c r="R134" s="95"/>
      <c r="S134" s="20"/>
      <c r="T134" s="96">
        <f t="shared" si="14"/>
        <v>0</v>
      </c>
      <c r="U134" s="221">
        <f t="shared" si="21"/>
        <v>0</v>
      </c>
      <c r="W134" s="134" t="s">
        <v>50</v>
      </c>
      <c r="X134" s="118">
        <f t="shared" si="15"/>
        <v>0</v>
      </c>
      <c r="Y134" s="119">
        <f t="shared" si="16"/>
        <v>0</v>
      </c>
      <c r="Z134" s="119">
        <f t="shared" si="17"/>
        <v>0</v>
      </c>
      <c r="AA134" s="119">
        <f t="shared" si="18"/>
        <v>0</v>
      </c>
      <c r="AB134" s="119">
        <f t="shared" si="19"/>
        <v>0</v>
      </c>
      <c r="AC134" s="124">
        <f t="shared" si="20"/>
        <v>0</v>
      </c>
    </row>
    <row r="135" spans="1:29" ht="15.75" customHeight="1">
      <c r="A135" s="254">
        <v>42781</v>
      </c>
      <c r="B135" s="132" t="s">
        <v>42</v>
      </c>
      <c r="C135" s="92"/>
      <c r="D135" s="93"/>
      <c r="E135" s="94">
        <f t="shared" si="22"/>
        <v>0</v>
      </c>
      <c r="F135" s="92"/>
      <c r="G135" s="101"/>
      <c r="H135" s="94">
        <f t="shared" si="23"/>
        <v>0</v>
      </c>
      <c r="I135" s="92"/>
      <c r="J135" s="93"/>
      <c r="K135" s="94">
        <f t="shared" si="24"/>
        <v>0</v>
      </c>
      <c r="L135" s="92"/>
      <c r="M135" s="93"/>
      <c r="N135" s="94">
        <f t="shared" si="25"/>
        <v>0</v>
      </c>
      <c r="O135" s="92"/>
      <c r="P135" s="93"/>
      <c r="Q135" s="94">
        <f t="shared" si="26"/>
        <v>0</v>
      </c>
      <c r="R135" s="92"/>
      <c r="S135" s="93"/>
      <c r="T135" s="94">
        <f t="shared" si="14"/>
        <v>0</v>
      </c>
      <c r="U135" s="220">
        <f t="shared" si="21"/>
        <v>0</v>
      </c>
      <c r="W135" s="132" t="s">
        <v>42</v>
      </c>
      <c r="X135" s="114">
        <f t="shared" si="15"/>
        <v>0</v>
      </c>
      <c r="Y135" s="115">
        <f t="shared" si="16"/>
        <v>0</v>
      </c>
      <c r="Z135" s="115">
        <f t="shared" si="17"/>
        <v>0</v>
      </c>
      <c r="AA135" s="115">
        <f t="shared" si="18"/>
        <v>0</v>
      </c>
      <c r="AB135" s="115">
        <f t="shared" si="19"/>
        <v>0</v>
      </c>
      <c r="AC135" s="121">
        <f t="shared" si="20"/>
        <v>0</v>
      </c>
    </row>
    <row r="136" spans="1:29" ht="15.75">
      <c r="A136" s="255"/>
      <c r="B136" s="133" t="s">
        <v>43</v>
      </c>
      <c r="C136" s="95"/>
      <c r="D136" s="20"/>
      <c r="E136" s="96">
        <f t="shared" si="22"/>
        <v>0</v>
      </c>
      <c r="F136" s="95"/>
      <c r="G136" s="6"/>
      <c r="H136" s="96">
        <f t="shared" si="23"/>
        <v>0</v>
      </c>
      <c r="I136" s="95"/>
      <c r="J136" s="20"/>
      <c r="K136" s="96">
        <f t="shared" si="24"/>
        <v>0</v>
      </c>
      <c r="L136" s="95"/>
      <c r="M136" s="20"/>
      <c r="N136" s="96">
        <f t="shared" si="25"/>
        <v>0</v>
      </c>
      <c r="O136" s="95"/>
      <c r="P136" s="20"/>
      <c r="Q136" s="96">
        <f t="shared" si="26"/>
        <v>0</v>
      </c>
      <c r="R136" s="95"/>
      <c r="S136" s="20"/>
      <c r="T136" s="96">
        <f t="shared" si="14"/>
        <v>0</v>
      </c>
      <c r="U136" s="221">
        <f t="shared" si="21"/>
        <v>0</v>
      </c>
      <c r="W136" s="133" t="s">
        <v>43</v>
      </c>
      <c r="X136" s="114">
        <f t="shared" si="15"/>
        <v>0</v>
      </c>
      <c r="Y136" s="115">
        <f t="shared" si="16"/>
        <v>0</v>
      </c>
      <c r="Z136" s="115">
        <f t="shared" si="17"/>
        <v>0</v>
      </c>
      <c r="AA136" s="115">
        <f t="shared" si="18"/>
        <v>0</v>
      </c>
      <c r="AB136" s="115">
        <f t="shared" si="19"/>
        <v>0</v>
      </c>
      <c r="AC136" s="121">
        <f t="shared" si="20"/>
        <v>0</v>
      </c>
    </row>
    <row r="137" spans="1:29" ht="15.75">
      <c r="A137" s="255"/>
      <c r="B137" s="104" t="s">
        <v>44</v>
      </c>
      <c r="C137" s="95"/>
      <c r="D137" s="20"/>
      <c r="E137" s="96">
        <f t="shared" si="22"/>
        <v>0</v>
      </c>
      <c r="F137" s="95"/>
      <c r="G137" s="6"/>
      <c r="H137" s="96">
        <f t="shared" si="23"/>
        <v>0</v>
      </c>
      <c r="I137" s="95"/>
      <c r="J137" s="20"/>
      <c r="K137" s="96">
        <f t="shared" si="24"/>
        <v>0</v>
      </c>
      <c r="L137" s="95"/>
      <c r="M137" s="20"/>
      <c r="N137" s="96">
        <f t="shared" si="25"/>
        <v>0</v>
      </c>
      <c r="O137" s="95"/>
      <c r="P137" s="20"/>
      <c r="Q137" s="96">
        <f t="shared" si="26"/>
        <v>0</v>
      </c>
      <c r="R137" s="95"/>
      <c r="S137" s="20"/>
      <c r="T137" s="96">
        <f t="shared" si="14"/>
        <v>0</v>
      </c>
      <c r="U137" s="221">
        <f t="shared" si="21"/>
        <v>0</v>
      </c>
      <c r="W137" s="104" t="s">
        <v>44</v>
      </c>
      <c r="X137" s="114">
        <f t="shared" si="15"/>
        <v>0</v>
      </c>
      <c r="Y137" s="115">
        <f t="shared" si="16"/>
        <v>0</v>
      </c>
      <c r="Z137" s="115">
        <f t="shared" si="17"/>
        <v>0</v>
      </c>
      <c r="AA137" s="115">
        <f t="shared" si="18"/>
        <v>0</v>
      </c>
      <c r="AB137" s="115">
        <f t="shared" si="19"/>
        <v>0</v>
      </c>
      <c r="AC137" s="121">
        <f t="shared" si="20"/>
        <v>0</v>
      </c>
    </row>
    <row r="138" spans="1:29" ht="15.75">
      <c r="A138" s="255"/>
      <c r="B138" s="133" t="s">
        <v>45</v>
      </c>
      <c r="C138" s="95"/>
      <c r="D138" s="20"/>
      <c r="E138" s="96">
        <f t="shared" si="22"/>
        <v>0</v>
      </c>
      <c r="F138" s="95"/>
      <c r="G138" s="6"/>
      <c r="H138" s="96">
        <f t="shared" si="23"/>
        <v>0</v>
      </c>
      <c r="I138" s="95"/>
      <c r="J138" s="20"/>
      <c r="K138" s="96">
        <f t="shared" si="24"/>
        <v>0</v>
      </c>
      <c r="L138" s="95"/>
      <c r="M138" s="20"/>
      <c r="N138" s="96">
        <f t="shared" si="25"/>
        <v>0</v>
      </c>
      <c r="O138" s="95"/>
      <c r="P138" s="20"/>
      <c r="Q138" s="96">
        <f t="shared" si="26"/>
        <v>0</v>
      </c>
      <c r="R138" s="95"/>
      <c r="S138" s="20"/>
      <c r="T138" s="96">
        <f t="shared" ref="T138:T201" si="27">R138-S138</f>
        <v>0</v>
      </c>
      <c r="U138" s="221">
        <f t="shared" si="21"/>
        <v>0</v>
      </c>
      <c r="W138" s="133" t="s">
        <v>45</v>
      </c>
      <c r="X138" s="114">
        <f t="shared" ref="X138:X201" si="28">+IF(AND(C138&lt;&gt;0,D138&lt;&gt;0,OR(E138&gt;100,E138&lt;-100)),1,0)</f>
        <v>0</v>
      </c>
      <c r="Y138" s="115">
        <f t="shared" ref="Y138:Y201" si="29">+IF(AND(F138&lt;&gt;0,G138&lt;&gt;0,OR(H138&gt;100,H138&lt;-100)),1,0)</f>
        <v>0</v>
      </c>
      <c r="Z138" s="115">
        <f t="shared" ref="Z138:Z201" si="30">+IF(AND(I138&lt;&gt;0,J138&lt;&gt;0,OR(K138&gt;100,K138&lt;-100)),1,0)</f>
        <v>0</v>
      </c>
      <c r="AA138" s="115">
        <f t="shared" ref="AA138:AA201" si="31">+IF(AND(L138&lt;&gt;0,M138&lt;&gt;0,OR(N138&gt;100,N138&lt;-100)),1,0)</f>
        <v>0</v>
      </c>
      <c r="AB138" s="115">
        <f t="shared" ref="AB138:AB201" si="32">+IF(AND(O138&lt;&gt;0,P138&lt;&gt;0,OR(Q138&gt;100,Q138&lt;-100)),1,0)</f>
        <v>0</v>
      </c>
      <c r="AC138" s="121">
        <f t="shared" ref="AC138:AC201" si="33">+IF(AND(R138&lt;&gt;0,S138&lt;&gt;0,OR(T138&gt;100,T138&lt;-100)),1,0)</f>
        <v>0</v>
      </c>
    </row>
    <row r="139" spans="1:29" ht="15.75">
      <c r="A139" s="255"/>
      <c r="B139" s="133" t="s">
        <v>46</v>
      </c>
      <c r="C139" s="95"/>
      <c r="D139" s="20"/>
      <c r="E139" s="96">
        <f t="shared" si="22"/>
        <v>0</v>
      </c>
      <c r="F139" s="95"/>
      <c r="G139" s="6"/>
      <c r="H139" s="96">
        <f t="shared" si="23"/>
        <v>0</v>
      </c>
      <c r="I139" s="95"/>
      <c r="J139" s="20"/>
      <c r="K139" s="96">
        <f t="shared" si="24"/>
        <v>0</v>
      </c>
      <c r="L139" s="95"/>
      <c r="M139" s="20"/>
      <c r="N139" s="96">
        <f t="shared" si="25"/>
        <v>0</v>
      </c>
      <c r="O139" s="95"/>
      <c r="P139" s="20"/>
      <c r="Q139" s="96">
        <f t="shared" si="26"/>
        <v>0</v>
      </c>
      <c r="R139" s="95"/>
      <c r="S139" s="20"/>
      <c r="T139" s="96">
        <f t="shared" si="27"/>
        <v>0</v>
      </c>
      <c r="U139" s="221">
        <f t="shared" si="21"/>
        <v>0</v>
      </c>
      <c r="W139" s="133" t="s">
        <v>46</v>
      </c>
      <c r="X139" s="114">
        <f t="shared" si="28"/>
        <v>0</v>
      </c>
      <c r="Y139" s="115">
        <f t="shared" si="29"/>
        <v>0</v>
      </c>
      <c r="Z139" s="115">
        <f t="shared" si="30"/>
        <v>0</v>
      </c>
      <c r="AA139" s="115">
        <f t="shared" si="31"/>
        <v>0</v>
      </c>
      <c r="AB139" s="115">
        <f t="shared" si="32"/>
        <v>0</v>
      </c>
      <c r="AC139" s="121">
        <f t="shared" si="33"/>
        <v>0</v>
      </c>
    </row>
    <row r="140" spans="1:29" ht="15.75">
      <c r="A140" s="255"/>
      <c r="B140" s="133" t="s">
        <v>47</v>
      </c>
      <c r="C140" s="95"/>
      <c r="D140" s="20"/>
      <c r="E140" s="96">
        <f t="shared" si="22"/>
        <v>0</v>
      </c>
      <c r="F140" s="95"/>
      <c r="G140" s="6"/>
      <c r="H140" s="96">
        <f t="shared" si="23"/>
        <v>0</v>
      </c>
      <c r="I140" s="95"/>
      <c r="J140" s="20"/>
      <c r="K140" s="96">
        <f t="shared" si="24"/>
        <v>0</v>
      </c>
      <c r="L140" s="95"/>
      <c r="M140" s="20"/>
      <c r="N140" s="96">
        <f t="shared" si="25"/>
        <v>0</v>
      </c>
      <c r="O140" s="95"/>
      <c r="P140" s="20"/>
      <c r="Q140" s="96">
        <f t="shared" si="26"/>
        <v>0</v>
      </c>
      <c r="R140" s="95"/>
      <c r="S140" s="20"/>
      <c r="T140" s="96">
        <f t="shared" si="27"/>
        <v>0</v>
      </c>
      <c r="U140" s="221">
        <f t="shared" si="21"/>
        <v>0</v>
      </c>
      <c r="W140" s="133" t="s">
        <v>47</v>
      </c>
      <c r="X140" s="114">
        <f t="shared" si="28"/>
        <v>0</v>
      </c>
      <c r="Y140" s="115">
        <f t="shared" si="29"/>
        <v>0</v>
      </c>
      <c r="Z140" s="115">
        <f t="shared" si="30"/>
        <v>0</v>
      </c>
      <c r="AA140" s="115">
        <f t="shared" si="31"/>
        <v>0</v>
      </c>
      <c r="AB140" s="115">
        <f t="shared" si="32"/>
        <v>0</v>
      </c>
      <c r="AC140" s="121">
        <f t="shared" si="33"/>
        <v>0</v>
      </c>
    </row>
    <row r="141" spans="1:29" ht="15.75">
      <c r="A141" s="255"/>
      <c r="B141" s="133" t="s">
        <v>48</v>
      </c>
      <c r="C141" s="95"/>
      <c r="D141" s="20"/>
      <c r="E141" s="96">
        <f t="shared" si="22"/>
        <v>0</v>
      </c>
      <c r="F141" s="95"/>
      <c r="G141" s="6"/>
      <c r="H141" s="96">
        <f t="shared" si="23"/>
        <v>0</v>
      </c>
      <c r="I141" s="95"/>
      <c r="J141" s="20"/>
      <c r="K141" s="96">
        <f t="shared" si="24"/>
        <v>0</v>
      </c>
      <c r="L141" s="95"/>
      <c r="M141" s="20"/>
      <c r="N141" s="96">
        <f t="shared" si="25"/>
        <v>0</v>
      </c>
      <c r="O141" s="95"/>
      <c r="P141" s="20"/>
      <c r="Q141" s="96">
        <f t="shared" si="26"/>
        <v>0</v>
      </c>
      <c r="R141" s="95"/>
      <c r="S141" s="20"/>
      <c r="T141" s="96">
        <f t="shared" si="27"/>
        <v>0</v>
      </c>
      <c r="U141" s="221">
        <f t="shared" si="21"/>
        <v>0</v>
      </c>
      <c r="W141" s="133" t="s">
        <v>48</v>
      </c>
      <c r="X141" s="114">
        <f t="shared" si="28"/>
        <v>0</v>
      </c>
      <c r="Y141" s="115">
        <f t="shared" si="29"/>
        <v>0</v>
      </c>
      <c r="Z141" s="115">
        <f t="shared" si="30"/>
        <v>0</v>
      </c>
      <c r="AA141" s="115">
        <f t="shared" si="31"/>
        <v>0</v>
      </c>
      <c r="AB141" s="115">
        <f t="shared" si="32"/>
        <v>0</v>
      </c>
      <c r="AC141" s="121">
        <f t="shared" si="33"/>
        <v>0</v>
      </c>
    </row>
    <row r="142" spans="1:29" ht="15.75">
      <c r="A142" s="255"/>
      <c r="B142" s="133" t="s">
        <v>49</v>
      </c>
      <c r="C142" s="95"/>
      <c r="D142" s="20"/>
      <c r="E142" s="96">
        <f t="shared" si="22"/>
        <v>0</v>
      </c>
      <c r="F142" s="95"/>
      <c r="G142" s="6"/>
      <c r="H142" s="96">
        <f t="shared" si="23"/>
        <v>0</v>
      </c>
      <c r="I142" s="95"/>
      <c r="J142" s="20"/>
      <c r="K142" s="96">
        <f t="shared" si="24"/>
        <v>0</v>
      </c>
      <c r="L142" s="95"/>
      <c r="M142" s="20"/>
      <c r="N142" s="96">
        <f t="shared" si="25"/>
        <v>0</v>
      </c>
      <c r="O142" s="95"/>
      <c r="P142" s="20"/>
      <c r="Q142" s="96">
        <f t="shared" si="26"/>
        <v>0</v>
      </c>
      <c r="R142" s="95"/>
      <c r="S142" s="20"/>
      <c r="T142" s="96">
        <f t="shared" si="27"/>
        <v>0</v>
      </c>
      <c r="U142" s="221">
        <f t="shared" si="21"/>
        <v>0</v>
      </c>
      <c r="W142" s="133" t="s">
        <v>49</v>
      </c>
      <c r="X142" s="114">
        <f t="shared" si="28"/>
        <v>0</v>
      </c>
      <c r="Y142" s="115">
        <f t="shared" si="29"/>
        <v>0</v>
      </c>
      <c r="Z142" s="115">
        <f t="shared" si="30"/>
        <v>0</v>
      </c>
      <c r="AA142" s="115">
        <f t="shared" si="31"/>
        <v>0</v>
      </c>
      <c r="AB142" s="115">
        <f t="shared" si="32"/>
        <v>0</v>
      </c>
      <c r="AC142" s="121">
        <f t="shared" si="33"/>
        <v>0</v>
      </c>
    </row>
    <row r="143" spans="1:29" ht="15.75">
      <c r="A143" s="256"/>
      <c r="B143" s="134" t="s">
        <v>50</v>
      </c>
      <c r="C143" s="97"/>
      <c r="D143" s="98"/>
      <c r="E143" s="99">
        <f t="shared" si="22"/>
        <v>0</v>
      </c>
      <c r="F143" s="97"/>
      <c r="G143" s="103"/>
      <c r="H143" s="99">
        <f t="shared" si="23"/>
        <v>0</v>
      </c>
      <c r="I143" s="97"/>
      <c r="J143" s="98"/>
      <c r="K143" s="99">
        <f t="shared" si="24"/>
        <v>0</v>
      </c>
      <c r="L143" s="97"/>
      <c r="M143" s="98"/>
      <c r="N143" s="99">
        <f t="shared" si="25"/>
        <v>0</v>
      </c>
      <c r="O143" s="97"/>
      <c r="P143" s="98"/>
      <c r="Q143" s="99">
        <f t="shared" si="26"/>
        <v>0</v>
      </c>
      <c r="R143" s="97"/>
      <c r="S143" s="98"/>
      <c r="T143" s="99">
        <f t="shared" si="27"/>
        <v>0</v>
      </c>
      <c r="U143" s="222">
        <f t="shared" si="21"/>
        <v>0</v>
      </c>
      <c r="W143" s="134" t="s">
        <v>50</v>
      </c>
      <c r="X143" s="118">
        <f t="shared" si="28"/>
        <v>0</v>
      </c>
      <c r="Y143" s="119">
        <f t="shared" si="29"/>
        <v>0</v>
      </c>
      <c r="Z143" s="119">
        <f t="shared" si="30"/>
        <v>0</v>
      </c>
      <c r="AA143" s="119">
        <f t="shared" si="31"/>
        <v>0</v>
      </c>
      <c r="AB143" s="119">
        <f t="shared" si="32"/>
        <v>0</v>
      </c>
      <c r="AC143" s="124">
        <f t="shared" si="33"/>
        <v>0</v>
      </c>
    </row>
    <row r="144" spans="1:29" ht="15.75" customHeight="1">
      <c r="A144" s="254">
        <v>42782</v>
      </c>
      <c r="B144" s="133" t="s">
        <v>42</v>
      </c>
      <c r="C144" s="95"/>
      <c r="D144" s="20"/>
      <c r="E144" s="96">
        <f t="shared" si="22"/>
        <v>0</v>
      </c>
      <c r="F144" s="95"/>
      <c r="G144" s="20"/>
      <c r="H144" s="96">
        <f t="shared" si="23"/>
        <v>0</v>
      </c>
      <c r="I144" s="95"/>
      <c r="J144" s="20"/>
      <c r="K144" s="96">
        <f t="shared" si="24"/>
        <v>0</v>
      </c>
      <c r="L144" s="95"/>
      <c r="M144" s="20"/>
      <c r="N144" s="96">
        <f t="shared" si="25"/>
        <v>0</v>
      </c>
      <c r="O144" s="95"/>
      <c r="P144" s="20"/>
      <c r="Q144" s="96">
        <f t="shared" si="26"/>
        <v>0</v>
      </c>
      <c r="R144" s="95"/>
      <c r="S144" s="20"/>
      <c r="T144" s="96">
        <f t="shared" si="27"/>
        <v>0</v>
      </c>
      <c r="U144" s="221">
        <f t="shared" si="21"/>
        <v>0</v>
      </c>
      <c r="W144" s="132" t="s">
        <v>42</v>
      </c>
      <c r="X144" s="110">
        <f t="shared" si="28"/>
        <v>0</v>
      </c>
      <c r="Y144" s="111">
        <f t="shared" si="29"/>
        <v>0</v>
      </c>
      <c r="Z144" s="111">
        <f t="shared" si="30"/>
        <v>0</v>
      </c>
      <c r="AA144" s="111">
        <f t="shared" si="31"/>
        <v>0</v>
      </c>
      <c r="AB144" s="111">
        <f t="shared" si="32"/>
        <v>0</v>
      </c>
      <c r="AC144" s="123">
        <f t="shared" si="33"/>
        <v>0</v>
      </c>
    </row>
    <row r="145" spans="1:29" ht="15.75">
      <c r="A145" s="255"/>
      <c r="B145" s="133" t="s">
        <v>43</v>
      </c>
      <c r="C145" s="95"/>
      <c r="D145" s="20"/>
      <c r="E145" s="96">
        <f t="shared" si="22"/>
        <v>0</v>
      </c>
      <c r="F145" s="95"/>
      <c r="G145" s="20"/>
      <c r="H145" s="96">
        <f t="shared" si="23"/>
        <v>0</v>
      </c>
      <c r="I145" s="95"/>
      <c r="J145" s="20"/>
      <c r="K145" s="96">
        <f t="shared" si="24"/>
        <v>0</v>
      </c>
      <c r="L145" s="95"/>
      <c r="M145" s="20"/>
      <c r="N145" s="96">
        <f t="shared" si="25"/>
        <v>0</v>
      </c>
      <c r="O145" s="95"/>
      <c r="P145" s="20"/>
      <c r="Q145" s="96">
        <f t="shared" si="26"/>
        <v>0</v>
      </c>
      <c r="R145" s="95"/>
      <c r="S145" s="20"/>
      <c r="T145" s="96">
        <f t="shared" si="27"/>
        <v>0</v>
      </c>
      <c r="U145" s="221">
        <f t="shared" si="21"/>
        <v>0</v>
      </c>
      <c r="W145" s="133" t="s">
        <v>43</v>
      </c>
      <c r="X145" s="114">
        <f t="shared" si="28"/>
        <v>0</v>
      </c>
      <c r="Y145" s="115">
        <f t="shared" si="29"/>
        <v>0</v>
      </c>
      <c r="Z145" s="115">
        <f t="shared" si="30"/>
        <v>0</v>
      </c>
      <c r="AA145" s="115">
        <f t="shared" si="31"/>
        <v>0</v>
      </c>
      <c r="AB145" s="115">
        <f t="shared" si="32"/>
        <v>0</v>
      </c>
      <c r="AC145" s="121">
        <f t="shared" si="33"/>
        <v>0</v>
      </c>
    </row>
    <row r="146" spans="1:29" ht="15.75">
      <c r="A146" s="255"/>
      <c r="B146" s="104" t="s">
        <v>44</v>
      </c>
      <c r="C146" s="95"/>
      <c r="D146" s="20"/>
      <c r="E146" s="96">
        <f t="shared" si="22"/>
        <v>0</v>
      </c>
      <c r="F146" s="95"/>
      <c r="G146" s="20"/>
      <c r="H146" s="96">
        <f t="shared" si="23"/>
        <v>0</v>
      </c>
      <c r="I146" s="95"/>
      <c r="J146" s="20"/>
      <c r="K146" s="96">
        <f t="shared" si="24"/>
        <v>0</v>
      </c>
      <c r="L146" s="95"/>
      <c r="M146" s="20"/>
      <c r="N146" s="96">
        <f t="shared" si="25"/>
        <v>0</v>
      </c>
      <c r="O146" s="95"/>
      <c r="P146" s="20"/>
      <c r="Q146" s="96">
        <f t="shared" si="26"/>
        <v>0</v>
      </c>
      <c r="R146" s="95"/>
      <c r="S146" s="20"/>
      <c r="T146" s="96">
        <f t="shared" si="27"/>
        <v>0</v>
      </c>
      <c r="U146" s="221">
        <f t="shared" si="21"/>
        <v>0</v>
      </c>
      <c r="W146" s="104" t="s">
        <v>44</v>
      </c>
      <c r="X146" s="114">
        <f t="shared" si="28"/>
        <v>0</v>
      </c>
      <c r="Y146" s="115">
        <f t="shared" si="29"/>
        <v>0</v>
      </c>
      <c r="Z146" s="115">
        <f t="shared" si="30"/>
        <v>0</v>
      </c>
      <c r="AA146" s="115">
        <f t="shared" si="31"/>
        <v>0</v>
      </c>
      <c r="AB146" s="115">
        <f t="shared" si="32"/>
        <v>0</v>
      </c>
      <c r="AC146" s="121">
        <f t="shared" si="33"/>
        <v>0</v>
      </c>
    </row>
    <row r="147" spans="1:29" ht="15.75">
      <c r="A147" s="255"/>
      <c r="B147" s="133" t="s">
        <v>45</v>
      </c>
      <c r="C147" s="95"/>
      <c r="D147" s="20"/>
      <c r="E147" s="96">
        <f t="shared" si="22"/>
        <v>0</v>
      </c>
      <c r="F147" s="95"/>
      <c r="G147" s="20"/>
      <c r="H147" s="96">
        <f t="shared" si="23"/>
        <v>0</v>
      </c>
      <c r="I147" s="95"/>
      <c r="J147" s="20"/>
      <c r="K147" s="96">
        <f t="shared" si="24"/>
        <v>0</v>
      </c>
      <c r="L147" s="95"/>
      <c r="M147" s="20"/>
      <c r="N147" s="96">
        <f t="shared" si="25"/>
        <v>0</v>
      </c>
      <c r="O147" s="95"/>
      <c r="P147" s="20"/>
      <c r="Q147" s="96">
        <f t="shared" si="26"/>
        <v>0</v>
      </c>
      <c r="R147" s="95"/>
      <c r="S147" s="20"/>
      <c r="T147" s="96">
        <f t="shared" si="27"/>
        <v>0</v>
      </c>
      <c r="U147" s="221">
        <f t="shared" ref="U147:U210" si="34">IF(D147=0,0,1)</f>
        <v>0</v>
      </c>
      <c r="W147" s="133" t="s">
        <v>45</v>
      </c>
      <c r="X147" s="114">
        <f t="shared" si="28"/>
        <v>0</v>
      </c>
      <c r="Y147" s="115">
        <f t="shared" si="29"/>
        <v>0</v>
      </c>
      <c r="Z147" s="115">
        <f t="shared" si="30"/>
        <v>0</v>
      </c>
      <c r="AA147" s="115">
        <f t="shared" si="31"/>
        <v>0</v>
      </c>
      <c r="AB147" s="115">
        <f t="shared" si="32"/>
        <v>0</v>
      </c>
      <c r="AC147" s="121">
        <f t="shared" si="33"/>
        <v>0</v>
      </c>
    </row>
    <row r="148" spans="1:29" ht="15.75">
      <c r="A148" s="255"/>
      <c r="B148" s="133" t="s">
        <v>46</v>
      </c>
      <c r="C148" s="95"/>
      <c r="D148" s="20"/>
      <c r="E148" s="96">
        <f t="shared" si="22"/>
        <v>0</v>
      </c>
      <c r="F148" s="95"/>
      <c r="G148" s="20"/>
      <c r="H148" s="96">
        <f t="shared" si="23"/>
        <v>0</v>
      </c>
      <c r="I148" s="95"/>
      <c r="J148" s="20"/>
      <c r="K148" s="96">
        <f t="shared" si="24"/>
        <v>0</v>
      </c>
      <c r="L148" s="95"/>
      <c r="M148" s="20"/>
      <c r="N148" s="96">
        <f t="shared" si="25"/>
        <v>0</v>
      </c>
      <c r="O148" s="95"/>
      <c r="P148" s="20"/>
      <c r="Q148" s="96">
        <f t="shared" si="26"/>
        <v>0</v>
      </c>
      <c r="R148" s="95"/>
      <c r="S148" s="20"/>
      <c r="T148" s="96">
        <f t="shared" si="27"/>
        <v>0</v>
      </c>
      <c r="U148" s="221">
        <f t="shared" si="34"/>
        <v>0</v>
      </c>
      <c r="W148" s="133" t="s">
        <v>46</v>
      </c>
      <c r="X148" s="114">
        <f t="shared" si="28"/>
        <v>0</v>
      </c>
      <c r="Y148" s="115">
        <f t="shared" si="29"/>
        <v>0</v>
      </c>
      <c r="Z148" s="115">
        <f t="shared" si="30"/>
        <v>0</v>
      </c>
      <c r="AA148" s="115">
        <f t="shared" si="31"/>
        <v>0</v>
      </c>
      <c r="AB148" s="115">
        <f t="shared" si="32"/>
        <v>0</v>
      </c>
      <c r="AC148" s="121">
        <f t="shared" si="33"/>
        <v>0</v>
      </c>
    </row>
    <row r="149" spans="1:29" ht="15.75">
      <c r="A149" s="255"/>
      <c r="B149" s="133" t="s">
        <v>47</v>
      </c>
      <c r="C149" s="95"/>
      <c r="D149" s="20"/>
      <c r="E149" s="96">
        <f t="shared" si="22"/>
        <v>0</v>
      </c>
      <c r="F149" s="95"/>
      <c r="G149" s="20"/>
      <c r="H149" s="96">
        <f t="shared" si="23"/>
        <v>0</v>
      </c>
      <c r="I149" s="95"/>
      <c r="J149" s="20"/>
      <c r="K149" s="96">
        <f t="shared" si="24"/>
        <v>0</v>
      </c>
      <c r="L149" s="95"/>
      <c r="M149" s="20"/>
      <c r="N149" s="96">
        <f t="shared" si="25"/>
        <v>0</v>
      </c>
      <c r="O149" s="95"/>
      <c r="P149" s="20"/>
      <c r="Q149" s="96">
        <f t="shared" si="26"/>
        <v>0</v>
      </c>
      <c r="R149" s="95"/>
      <c r="S149" s="20"/>
      <c r="T149" s="96">
        <f t="shared" si="27"/>
        <v>0</v>
      </c>
      <c r="U149" s="221">
        <f t="shared" si="34"/>
        <v>0</v>
      </c>
      <c r="W149" s="133" t="s">
        <v>47</v>
      </c>
      <c r="X149" s="114">
        <f t="shared" si="28"/>
        <v>0</v>
      </c>
      <c r="Y149" s="115">
        <f t="shared" si="29"/>
        <v>0</v>
      </c>
      <c r="Z149" s="115">
        <f t="shared" si="30"/>
        <v>0</v>
      </c>
      <c r="AA149" s="115">
        <f t="shared" si="31"/>
        <v>0</v>
      </c>
      <c r="AB149" s="115">
        <f t="shared" si="32"/>
        <v>0</v>
      </c>
      <c r="AC149" s="121">
        <f t="shared" si="33"/>
        <v>0</v>
      </c>
    </row>
    <row r="150" spans="1:29" ht="15.75">
      <c r="A150" s="255"/>
      <c r="B150" s="133" t="s">
        <v>48</v>
      </c>
      <c r="C150" s="95"/>
      <c r="D150" s="20"/>
      <c r="E150" s="96">
        <f t="shared" si="22"/>
        <v>0</v>
      </c>
      <c r="F150" s="95"/>
      <c r="G150" s="20"/>
      <c r="H150" s="96">
        <f t="shared" si="23"/>
        <v>0</v>
      </c>
      <c r="I150" s="95"/>
      <c r="J150" s="20"/>
      <c r="K150" s="96">
        <f t="shared" si="24"/>
        <v>0</v>
      </c>
      <c r="L150" s="95"/>
      <c r="M150" s="20"/>
      <c r="N150" s="96">
        <f t="shared" si="25"/>
        <v>0</v>
      </c>
      <c r="O150" s="95"/>
      <c r="P150" s="20"/>
      <c r="Q150" s="96">
        <f t="shared" si="26"/>
        <v>0</v>
      </c>
      <c r="R150" s="95"/>
      <c r="S150" s="20"/>
      <c r="T150" s="96">
        <f t="shared" si="27"/>
        <v>0</v>
      </c>
      <c r="U150" s="221">
        <f t="shared" si="34"/>
        <v>0</v>
      </c>
      <c r="W150" s="133" t="s">
        <v>48</v>
      </c>
      <c r="X150" s="114">
        <f t="shared" si="28"/>
        <v>0</v>
      </c>
      <c r="Y150" s="115">
        <f t="shared" si="29"/>
        <v>0</v>
      </c>
      <c r="Z150" s="115">
        <f t="shared" si="30"/>
        <v>0</v>
      </c>
      <c r="AA150" s="115">
        <f t="shared" si="31"/>
        <v>0</v>
      </c>
      <c r="AB150" s="115">
        <f t="shared" si="32"/>
        <v>0</v>
      </c>
      <c r="AC150" s="121">
        <f t="shared" si="33"/>
        <v>0</v>
      </c>
    </row>
    <row r="151" spans="1:29" ht="15.75">
      <c r="A151" s="255"/>
      <c r="B151" s="133" t="s">
        <v>49</v>
      </c>
      <c r="C151" s="95"/>
      <c r="D151" s="20"/>
      <c r="E151" s="96">
        <f t="shared" si="22"/>
        <v>0</v>
      </c>
      <c r="F151" s="95"/>
      <c r="G151" s="20"/>
      <c r="H151" s="96">
        <f t="shared" si="23"/>
        <v>0</v>
      </c>
      <c r="I151" s="95"/>
      <c r="J151" s="20"/>
      <c r="K151" s="96">
        <f t="shared" si="24"/>
        <v>0</v>
      </c>
      <c r="L151" s="95"/>
      <c r="M151" s="20"/>
      <c r="N151" s="96">
        <f t="shared" si="25"/>
        <v>0</v>
      </c>
      <c r="O151" s="95"/>
      <c r="P151" s="20"/>
      <c r="Q151" s="96">
        <f t="shared" si="26"/>
        <v>0</v>
      </c>
      <c r="R151" s="95"/>
      <c r="S151" s="20"/>
      <c r="T151" s="96">
        <f t="shared" si="27"/>
        <v>0</v>
      </c>
      <c r="U151" s="221">
        <f t="shared" si="34"/>
        <v>0</v>
      </c>
      <c r="W151" s="133" t="s">
        <v>49</v>
      </c>
      <c r="X151" s="114">
        <f t="shared" si="28"/>
        <v>0</v>
      </c>
      <c r="Y151" s="115">
        <f t="shared" si="29"/>
        <v>0</v>
      </c>
      <c r="Z151" s="115">
        <f t="shared" si="30"/>
        <v>0</v>
      </c>
      <c r="AA151" s="115">
        <f t="shared" si="31"/>
        <v>0</v>
      </c>
      <c r="AB151" s="115">
        <f t="shared" si="32"/>
        <v>0</v>
      </c>
      <c r="AC151" s="121">
        <f t="shared" si="33"/>
        <v>0</v>
      </c>
    </row>
    <row r="152" spans="1:29" ht="15.75">
      <c r="A152" s="256"/>
      <c r="B152" s="133" t="s">
        <v>50</v>
      </c>
      <c r="C152" s="95"/>
      <c r="D152" s="20"/>
      <c r="E152" s="96">
        <f t="shared" si="22"/>
        <v>0</v>
      </c>
      <c r="F152" s="95"/>
      <c r="G152" s="20"/>
      <c r="H152" s="96">
        <f t="shared" si="23"/>
        <v>0</v>
      </c>
      <c r="I152" s="95"/>
      <c r="J152" s="20"/>
      <c r="K152" s="96">
        <f t="shared" si="24"/>
        <v>0</v>
      </c>
      <c r="L152" s="95"/>
      <c r="M152" s="20"/>
      <c r="N152" s="96">
        <f t="shared" si="25"/>
        <v>0</v>
      </c>
      <c r="O152" s="95"/>
      <c r="P152" s="20"/>
      <c r="Q152" s="96">
        <f t="shared" si="26"/>
        <v>0</v>
      </c>
      <c r="R152" s="95"/>
      <c r="S152" s="20"/>
      <c r="T152" s="96">
        <f t="shared" si="27"/>
        <v>0</v>
      </c>
      <c r="U152" s="221">
        <f t="shared" si="34"/>
        <v>0</v>
      </c>
      <c r="W152" s="134" t="s">
        <v>50</v>
      </c>
      <c r="X152" s="118">
        <f t="shared" si="28"/>
        <v>0</v>
      </c>
      <c r="Y152" s="119">
        <f t="shared" si="29"/>
        <v>0</v>
      </c>
      <c r="Z152" s="119">
        <f t="shared" si="30"/>
        <v>0</v>
      </c>
      <c r="AA152" s="119">
        <f t="shared" si="31"/>
        <v>0</v>
      </c>
      <c r="AB152" s="119">
        <f t="shared" si="32"/>
        <v>0</v>
      </c>
      <c r="AC152" s="124">
        <f t="shared" si="33"/>
        <v>0</v>
      </c>
    </row>
    <row r="153" spans="1:29" ht="15.75" customHeight="1">
      <c r="A153" s="254">
        <v>42783</v>
      </c>
      <c r="B153" s="132" t="s">
        <v>42</v>
      </c>
      <c r="C153" s="92"/>
      <c r="D153" s="93"/>
      <c r="E153" s="94">
        <f t="shared" si="22"/>
        <v>0</v>
      </c>
      <c r="F153" s="92"/>
      <c r="G153" s="93"/>
      <c r="H153" s="94">
        <f t="shared" si="23"/>
        <v>0</v>
      </c>
      <c r="I153" s="92"/>
      <c r="J153" s="93"/>
      <c r="K153" s="94">
        <f t="shared" si="24"/>
        <v>0</v>
      </c>
      <c r="L153" s="92"/>
      <c r="M153" s="93"/>
      <c r="N153" s="94">
        <f t="shared" si="25"/>
        <v>0</v>
      </c>
      <c r="O153" s="92"/>
      <c r="P153" s="93"/>
      <c r="Q153" s="94">
        <f t="shared" si="26"/>
        <v>0</v>
      </c>
      <c r="R153" s="92"/>
      <c r="S153" s="93"/>
      <c r="T153" s="94">
        <f t="shared" si="27"/>
        <v>0</v>
      </c>
      <c r="U153" s="220">
        <f t="shared" si="34"/>
        <v>0</v>
      </c>
      <c r="W153" s="132" t="s">
        <v>42</v>
      </c>
      <c r="X153" s="110">
        <f t="shared" si="28"/>
        <v>0</v>
      </c>
      <c r="Y153" s="111">
        <f t="shared" si="29"/>
        <v>0</v>
      </c>
      <c r="Z153" s="111">
        <f t="shared" si="30"/>
        <v>0</v>
      </c>
      <c r="AA153" s="111">
        <f t="shared" si="31"/>
        <v>0</v>
      </c>
      <c r="AB153" s="111">
        <f t="shared" si="32"/>
        <v>0</v>
      </c>
      <c r="AC153" s="123">
        <f t="shared" si="33"/>
        <v>0</v>
      </c>
    </row>
    <row r="154" spans="1:29" ht="15.75">
      <c r="A154" s="255"/>
      <c r="B154" s="133" t="s">
        <v>43</v>
      </c>
      <c r="C154" s="95"/>
      <c r="D154" s="20"/>
      <c r="E154" s="96">
        <f t="shared" si="22"/>
        <v>0</v>
      </c>
      <c r="F154" s="95"/>
      <c r="G154" s="20"/>
      <c r="H154" s="96">
        <f t="shared" si="23"/>
        <v>0</v>
      </c>
      <c r="I154" s="95"/>
      <c r="J154" s="20"/>
      <c r="K154" s="96">
        <f t="shared" si="24"/>
        <v>0</v>
      </c>
      <c r="L154" s="95"/>
      <c r="M154" s="20"/>
      <c r="N154" s="96">
        <f t="shared" si="25"/>
        <v>0</v>
      </c>
      <c r="O154" s="95"/>
      <c r="P154" s="20"/>
      <c r="Q154" s="96">
        <f t="shared" si="26"/>
        <v>0</v>
      </c>
      <c r="R154" s="95"/>
      <c r="S154" s="20"/>
      <c r="T154" s="96">
        <f t="shared" si="27"/>
        <v>0</v>
      </c>
      <c r="U154" s="221">
        <f t="shared" si="34"/>
        <v>0</v>
      </c>
      <c r="W154" s="133" t="s">
        <v>43</v>
      </c>
      <c r="X154" s="114">
        <f t="shared" si="28"/>
        <v>0</v>
      </c>
      <c r="Y154" s="115">
        <f t="shared" si="29"/>
        <v>0</v>
      </c>
      <c r="Z154" s="115">
        <f t="shared" si="30"/>
        <v>0</v>
      </c>
      <c r="AA154" s="115">
        <f t="shared" si="31"/>
        <v>0</v>
      </c>
      <c r="AB154" s="115">
        <f t="shared" si="32"/>
        <v>0</v>
      </c>
      <c r="AC154" s="121">
        <f t="shared" si="33"/>
        <v>0</v>
      </c>
    </row>
    <row r="155" spans="1:29" ht="15.75">
      <c r="A155" s="255"/>
      <c r="B155" s="104" t="s">
        <v>44</v>
      </c>
      <c r="C155" s="95"/>
      <c r="D155" s="20"/>
      <c r="E155" s="96">
        <f t="shared" si="22"/>
        <v>0</v>
      </c>
      <c r="F155" s="95"/>
      <c r="G155" s="20"/>
      <c r="H155" s="96">
        <f t="shared" si="23"/>
        <v>0</v>
      </c>
      <c r="I155" s="95"/>
      <c r="J155" s="20"/>
      <c r="K155" s="96">
        <f t="shared" si="24"/>
        <v>0</v>
      </c>
      <c r="L155" s="95"/>
      <c r="M155" s="20"/>
      <c r="N155" s="96">
        <f t="shared" si="25"/>
        <v>0</v>
      </c>
      <c r="O155" s="95"/>
      <c r="P155" s="20"/>
      <c r="Q155" s="96">
        <f t="shared" si="26"/>
        <v>0</v>
      </c>
      <c r="R155" s="95"/>
      <c r="S155" s="20"/>
      <c r="T155" s="96">
        <f t="shared" si="27"/>
        <v>0</v>
      </c>
      <c r="U155" s="221">
        <f t="shared" si="34"/>
        <v>0</v>
      </c>
      <c r="W155" s="104" t="s">
        <v>44</v>
      </c>
      <c r="X155" s="114">
        <f t="shared" si="28"/>
        <v>0</v>
      </c>
      <c r="Y155" s="115">
        <f t="shared" si="29"/>
        <v>0</v>
      </c>
      <c r="Z155" s="115">
        <f t="shared" si="30"/>
        <v>0</v>
      </c>
      <c r="AA155" s="115">
        <f t="shared" si="31"/>
        <v>0</v>
      </c>
      <c r="AB155" s="115">
        <f t="shared" si="32"/>
        <v>0</v>
      </c>
      <c r="AC155" s="121">
        <f t="shared" si="33"/>
        <v>0</v>
      </c>
    </row>
    <row r="156" spans="1:29" ht="15.75">
      <c r="A156" s="255"/>
      <c r="B156" s="133" t="s">
        <v>45</v>
      </c>
      <c r="C156" s="95"/>
      <c r="D156" s="20"/>
      <c r="E156" s="96">
        <f t="shared" si="22"/>
        <v>0</v>
      </c>
      <c r="F156" s="95"/>
      <c r="G156" s="20"/>
      <c r="H156" s="96">
        <f t="shared" si="23"/>
        <v>0</v>
      </c>
      <c r="I156" s="95"/>
      <c r="J156" s="20"/>
      <c r="K156" s="96">
        <f t="shared" si="24"/>
        <v>0</v>
      </c>
      <c r="L156" s="95"/>
      <c r="M156" s="20"/>
      <c r="N156" s="96">
        <f t="shared" si="25"/>
        <v>0</v>
      </c>
      <c r="O156" s="95"/>
      <c r="P156" s="20"/>
      <c r="Q156" s="96">
        <f t="shared" si="26"/>
        <v>0</v>
      </c>
      <c r="R156" s="95"/>
      <c r="S156" s="20"/>
      <c r="T156" s="96">
        <f t="shared" si="27"/>
        <v>0</v>
      </c>
      <c r="U156" s="221">
        <f t="shared" si="34"/>
        <v>0</v>
      </c>
      <c r="W156" s="133" t="s">
        <v>45</v>
      </c>
      <c r="X156" s="114">
        <f t="shared" si="28"/>
        <v>0</v>
      </c>
      <c r="Y156" s="115">
        <f t="shared" si="29"/>
        <v>0</v>
      </c>
      <c r="Z156" s="115">
        <f t="shared" si="30"/>
        <v>0</v>
      </c>
      <c r="AA156" s="115">
        <f t="shared" si="31"/>
        <v>0</v>
      </c>
      <c r="AB156" s="115">
        <f t="shared" si="32"/>
        <v>0</v>
      </c>
      <c r="AC156" s="121">
        <f t="shared" si="33"/>
        <v>0</v>
      </c>
    </row>
    <row r="157" spans="1:29" ht="15.75">
      <c r="A157" s="255"/>
      <c r="B157" s="133" t="s">
        <v>46</v>
      </c>
      <c r="C157" s="95"/>
      <c r="D157" s="20"/>
      <c r="E157" s="96">
        <f t="shared" si="22"/>
        <v>0</v>
      </c>
      <c r="F157" s="95"/>
      <c r="G157" s="20"/>
      <c r="H157" s="96">
        <f t="shared" si="23"/>
        <v>0</v>
      </c>
      <c r="I157" s="95"/>
      <c r="J157" s="20"/>
      <c r="K157" s="96">
        <f t="shared" si="24"/>
        <v>0</v>
      </c>
      <c r="L157" s="95"/>
      <c r="M157" s="20"/>
      <c r="N157" s="96">
        <f t="shared" si="25"/>
        <v>0</v>
      </c>
      <c r="O157" s="95"/>
      <c r="P157" s="20"/>
      <c r="Q157" s="96">
        <f t="shared" si="26"/>
        <v>0</v>
      </c>
      <c r="R157" s="95"/>
      <c r="S157" s="20"/>
      <c r="T157" s="96">
        <f t="shared" si="27"/>
        <v>0</v>
      </c>
      <c r="U157" s="221">
        <f t="shared" si="34"/>
        <v>0</v>
      </c>
      <c r="W157" s="133" t="s">
        <v>46</v>
      </c>
      <c r="X157" s="114">
        <f t="shared" si="28"/>
        <v>0</v>
      </c>
      <c r="Y157" s="115">
        <f t="shared" si="29"/>
        <v>0</v>
      </c>
      <c r="Z157" s="115">
        <f t="shared" si="30"/>
        <v>0</v>
      </c>
      <c r="AA157" s="115">
        <f t="shared" si="31"/>
        <v>0</v>
      </c>
      <c r="AB157" s="115">
        <f t="shared" si="32"/>
        <v>0</v>
      </c>
      <c r="AC157" s="121">
        <f t="shared" si="33"/>
        <v>0</v>
      </c>
    </row>
    <row r="158" spans="1:29" ht="15.75">
      <c r="A158" s="255"/>
      <c r="B158" s="133" t="s">
        <v>47</v>
      </c>
      <c r="C158" s="95"/>
      <c r="D158" s="20"/>
      <c r="E158" s="96">
        <f t="shared" si="22"/>
        <v>0</v>
      </c>
      <c r="F158" s="95"/>
      <c r="G158" s="20"/>
      <c r="H158" s="96">
        <f t="shared" si="23"/>
        <v>0</v>
      </c>
      <c r="I158" s="95"/>
      <c r="J158" s="20"/>
      <c r="K158" s="96">
        <f t="shared" si="24"/>
        <v>0</v>
      </c>
      <c r="L158" s="95"/>
      <c r="M158" s="20"/>
      <c r="N158" s="96">
        <f t="shared" si="25"/>
        <v>0</v>
      </c>
      <c r="O158" s="95"/>
      <c r="P158" s="20"/>
      <c r="Q158" s="96">
        <f t="shared" si="26"/>
        <v>0</v>
      </c>
      <c r="R158" s="95"/>
      <c r="S158" s="20"/>
      <c r="T158" s="96">
        <f t="shared" si="27"/>
        <v>0</v>
      </c>
      <c r="U158" s="221">
        <f t="shared" si="34"/>
        <v>0</v>
      </c>
      <c r="W158" s="133" t="s">
        <v>47</v>
      </c>
      <c r="X158" s="114">
        <f t="shared" si="28"/>
        <v>0</v>
      </c>
      <c r="Y158" s="115">
        <f t="shared" si="29"/>
        <v>0</v>
      </c>
      <c r="Z158" s="115">
        <f t="shared" si="30"/>
        <v>0</v>
      </c>
      <c r="AA158" s="115">
        <f t="shared" si="31"/>
        <v>0</v>
      </c>
      <c r="AB158" s="115">
        <f t="shared" si="32"/>
        <v>0</v>
      </c>
      <c r="AC158" s="121">
        <f t="shared" si="33"/>
        <v>0</v>
      </c>
    </row>
    <row r="159" spans="1:29" ht="15.75">
      <c r="A159" s="255"/>
      <c r="B159" s="133" t="s">
        <v>48</v>
      </c>
      <c r="C159" s="95"/>
      <c r="D159" s="20"/>
      <c r="E159" s="96">
        <f t="shared" si="22"/>
        <v>0</v>
      </c>
      <c r="F159" s="95"/>
      <c r="G159" s="20"/>
      <c r="H159" s="96">
        <f t="shared" si="23"/>
        <v>0</v>
      </c>
      <c r="I159" s="95"/>
      <c r="J159" s="20"/>
      <c r="K159" s="96">
        <f t="shared" si="24"/>
        <v>0</v>
      </c>
      <c r="L159" s="95"/>
      <c r="M159" s="20"/>
      <c r="N159" s="96">
        <f t="shared" si="25"/>
        <v>0</v>
      </c>
      <c r="O159" s="95"/>
      <c r="P159" s="20"/>
      <c r="Q159" s="96">
        <f t="shared" si="26"/>
        <v>0</v>
      </c>
      <c r="R159" s="95"/>
      <c r="S159" s="20"/>
      <c r="T159" s="96">
        <f t="shared" si="27"/>
        <v>0</v>
      </c>
      <c r="U159" s="221">
        <f t="shared" si="34"/>
        <v>0</v>
      </c>
      <c r="W159" s="133" t="s">
        <v>48</v>
      </c>
      <c r="X159" s="114">
        <f t="shared" si="28"/>
        <v>0</v>
      </c>
      <c r="Y159" s="115">
        <f t="shared" si="29"/>
        <v>0</v>
      </c>
      <c r="Z159" s="115">
        <f t="shared" si="30"/>
        <v>0</v>
      </c>
      <c r="AA159" s="115">
        <f t="shared" si="31"/>
        <v>0</v>
      </c>
      <c r="AB159" s="115">
        <f t="shared" si="32"/>
        <v>0</v>
      </c>
      <c r="AC159" s="121">
        <f t="shared" si="33"/>
        <v>0</v>
      </c>
    </row>
    <row r="160" spans="1:29" ht="15.75">
      <c r="A160" s="255"/>
      <c r="B160" s="133" t="s">
        <v>49</v>
      </c>
      <c r="C160" s="95"/>
      <c r="D160" s="20"/>
      <c r="E160" s="96">
        <f t="shared" si="22"/>
        <v>0</v>
      </c>
      <c r="F160" s="95"/>
      <c r="G160" s="20"/>
      <c r="H160" s="96">
        <f t="shared" si="23"/>
        <v>0</v>
      </c>
      <c r="I160" s="95"/>
      <c r="J160" s="20"/>
      <c r="K160" s="96">
        <f t="shared" si="24"/>
        <v>0</v>
      </c>
      <c r="L160" s="95"/>
      <c r="M160" s="20"/>
      <c r="N160" s="96">
        <f t="shared" si="25"/>
        <v>0</v>
      </c>
      <c r="O160" s="95"/>
      <c r="P160" s="20"/>
      <c r="Q160" s="96">
        <f t="shared" si="26"/>
        <v>0</v>
      </c>
      <c r="R160" s="95"/>
      <c r="S160" s="20"/>
      <c r="T160" s="96">
        <f t="shared" si="27"/>
        <v>0</v>
      </c>
      <c r="U160" s="221">
        <f t="shared" si="34"/>
        <v>0</v>
      </c>
      <c r="W160" s="133" t="s">
        <v>49</v>
      </c>
      <c r="X160" s="114">
        <f t="shared" si="28"/>
        <v>0</v>
      </c>
      <c r="Y160" s="115">
        <f t="shared" si="29"/>
        <v>0</v>
      </c>
      <c r="Z160" s="115">
        <f t="shared" si="30"/>
        <v>0</v>
      </c>
      <c r="AA160" s="115">
        <f t="shared" si="31"/>
        <v>0</v>
      </c>
      <c r="AB160" s="115">
        <f t="shared" si="32"/>
        <v>0</v>
      </c>
      <c r="AC160" s="121">
        <f t="shared" si="33"/>
        <v>0</v>
      </c>
    </row>
    <row r="161" spans="1:29" ht="15.75">
      <c r="A161" s="256"/>
      <c r="B161" s="134" t="s">
        <v>50</v>
      </c>
      <c r="C161" s="97"/>
      <c r="D161" s="98"/>
      <c r="E161" s="99">
        <f t="shared" ref="E161:E215" si="35">C161-D161</f>
        <v>0</v>
      </c>
      <c r="F161" s="97"/>
      <c r="G161" s="98"/>
      <c r="H161" s="99">
        <f t="shared" ref="H161:H215" si="36">F161-G161</f>
        <v>0</v>
      </c>
      <c r="I161" s="97"/>
      <c r="J161" s="98"/>
      <c r="K161" s="99">
        <f t="shared" ref="K161:K215" si="37">I161-J161</f>
        <v>0</v>
      </c>
      <c r="L161" s="97"/>
      <c r="M161" s="98"/>
      <c r="N161" s="99">
        <f t="shared" ref="N161:N215" si="38">L161-M161</f>
        <v>0</v>
      </c>
      <c r="O161" s="97"/>
      <c r="P161" s="98"/>
      <c r="Q161" s="99">
        <f t="shared" ref="Q161:Q215" si="39">O161-P161</f>
        <v>0</v>
      </c>
      <c r="R161" s="97"/>
      <c r="S161" s="98"/>
      <c r="T161" s="99">
        <f t="shared" si="27"/>
        <v>0</v>
      </c>
      <c r="U161" s="222">
        <f t="shared" si="34"/>
        <v>0</v>
      </c>
      <c r="W161" s="134" t="s">
        <v>50</v>
      </c>
      <c r="X161" s="118">
        <f t="shared" si="28"/>
        <v>0</v>
      </c>
      <c r="Y161" s="119">
        <f t="shared" si="29"/>
        <v>0</v>
      </c>
      <c r="Z161" s="119">
        <f t="shared" si="30"/>
        <v>0</v>
      </c>
      <c r="AA161" s="119">
        <f t="shared" si="31"/>
        <v>0</v>
      </c>
      <c r="AB161" s="119">
        <f t="shared" si="32"/>
        <v>0</v>
      </c>
      <c r="AC161" s="124">
        <f t="shared" si="33"/>
        <v>0</v>
      </c>
    </row>
    <row r="162" spans="1:29" ht="15.75" customHeight="1">
      <c r="A162" s="254">
        <v>42784</v>
      </c>
      <c r="B162" s="133" t="s">
        <v>42</v>
      </c>
      <c r="C162" s="95"/>
      <c r="D162" s="20"/>
      <c r="E162" s="96">
        <f t="shared" si="35"/>
        <v>0</v>
      </c>
      <c r="F162" s="95"/>
      <c r="G162" s="20"/>
      <c r="H162" s="96">
        <f t="shared" si="36"/>
        <v>0</v>
      </c>
      <c r="I162" s="95"/>
      <c r="J162" s="20"/>
      <c r="K162" s="96">
        <f t="shared" si="37"/>
        <v>0</v>
      </c>
      <c r="L162" s="95"/>
      <c r="M162" s="20"/>
      <c r="N162" s="96">
        <f t="shared" si="38"/>
        <v>0</v>
      </c>
      <c r="O162" s="95"/>
      <c r="P162" s="20"/>
      <c r="Q162" s="96">
        <f t="shared" si="39"/>
        <v>0</v>
      </c>
      <c r="R162" s="95"/>
      <c r="S162" s="20"/>
      <c r="T162" s="96">
        <f t="shared" si="27"/>
        <v>0</v>
      </c>
      <c r="U162" s="221">
        <f t="shared" si="34"/>
        <v>0</v>
      </c>
      <c r="W162" s="132" t="s">
        <v>42</v>
      </c>
      <c r="X162" s="110">
        <f t="shared" si="28"/>
        <v>0</v>
      </c>
      <c r="Y162" s="111">
        <f t="shared" si="29"/>
        <v>0</v>
      </c>
      <c r="Z162" s="111">
        <f t="shared" si="30"/>
        <v>0</v>
      </c>
      <c r="AA162" s="111">
        <f t="shared" si="31"/>
        <v>0</v>
      </c>
      <c r="AB162" s="111">
        <f t="shared" si="32"/>
        <v>0</v>
      </c>
      <c r="AC162" s="123">
        <f t="shared" si="33"/>
        <v>0</v>
      </c>
    </row>
    <row r="163" spans="1:29" ht="15.75">
      <c r="A163" s="255"/>
      <c r="B163" s="133" t="s">
        <v>43</v>
      </c>
      <c r="C163" s="95"/>
      <c r="D163" s="20"/>
      <c r="E163" s="96">
        <f t="shared" si="35"/>
        <v>0</v>
      </c>
      <c r="F163" s="95"/>
      <c r="G163" s="20"/>
      <c r="H163" s="96">
        <f t="shared" si="36"/>
        <v>0</v>
      </c>
      <c r="I163" s="95"/>
      <c r="J163" s="20"/>
      <c r="K163" s="96">
        <f t="shared" si="37"/>
        <v>0</v>
      </c>
      <c r="L163" s="95"/>
      <c r="M163" s="20"/>
      <c r="N163" s="96">
        <f t="shared" si="38"/>
        <v>0</v>
      </c>
      <c r="O163" s="95"/>
      <c r="P163" s="20"/>
      <c r="Q163" s="96">
        <f t="shared" si="39"/>
        <v>0</v>
      </c>
      <c r="R163" s="95"/>
      <c r="S163" s="20"/>
      <c r="T163" s="96">
        <f t="shared" si="27"/>
        <v>0</v>
      </c>
      <c r="U163" s="221">
        <f t="shared" si="34"/>
        <v>0</v>
      </c>
      <c r="W163" s="133" t="s">
        <v>43</v>
      </c>
      <c r="X163" s="114">
        <f t="shared" si="28"/>
        <v>0</v>
      </c>
      <c r="Y163" s="115">
        <f t="shared" si="29"/>
        <v>0</v>
      </c>
      <c r="Z163" s="115">
        <f t="shared" si="30"/>
        <v>0</v>
      </c>
      <c r="AA163" s="115">
        <f t="shared" si="31"/>
        <v>0</v>
      </c>
      <c r="AB163" s="115">
        <f t="shared" si="32"/>
        <v>0</v>
      </c>
      <c r="AC163" s="121">
        <f t="shared" si="33"/>
        <v>0</v>
      </c>
    </row>
    <row r="164" spans="1:29" ht="15.75">
      <c r="A164" s="255"/>
      <c r="B164" s="104" t="s">
        <v>44</v>
      </c>
      <c r="C164" s="95"/>
      <c r="D164" s="20"/>
      <c r="E164" s="96">
        <f t="shared" si="35"/>
        <v>0</v>
      </c>
      <c r="F164" s="95"/>
      <c r="G164" s="20"/>
      <c r="H164" s="96">
        <f t="shared" si="36"/>
        <v>0</v>
      </c>
      <c r="I164" s="95"/>
      <c r="J164" s="20"/>
      <c r="K164" s="96">
        <f t="shared" si="37"/>
        <v>0</v>
      </c>
      <c r="L164" s="95"/>
      <c r="M164" s="20"/>
      <c r="N164" s="96">
        <f t="shared" si="38"/>
        <v>0</v>
      </c>
      <c r="O164" s="95"/>
      <c r="P164" s="20"/>
      <c r="Q164" s="96">
        <f t="shared" si="39"/>
        <v>0</v>
      </c>
      <c r="R164" s="95"/>
      <c r="S164" s="20"/>
      <c r="T164" s="96">
        <f t="shared" si="27"/>
        <v>0</v>
      </c>
      <c r="U164" s="221">
        <f t="shared" si="34"/>
        <v>0</v>
      </c>
      <c r="W164" s="104" t="s">
        <v>44</v>
      </c>
      <c r="X164" s="114">
        <f t="shared" si="28"/>
        <v>0</v>
      </c>
      <c r="Y164" s="115">
        <f t="shared" si="29"/>
        <v>0</v>
      </c>
      <c r="Z164" s="115">
        <f t="shared" si="30"/>
        <v>0</v>
      </c>
      <c r="AA164" s="115">
        <f t="shared" si="31"/>
        <v>0</v>
      </c>
      <c r="AB164" s="115">
        <f t="shared" si="32"/>
        <v>0</v>
      </c>
      <c r="AC164" s="121">
        <f t="shared" si="33"/>
        <v>0</v>
      </c>
    </row>
    <row r="165" spans="1:29" ht="15.75">
      <c r="A165" s="255"/>
      <c r="B165" s="133" t="s">
        <v>45</v>
      </c>
      <c r="C165" s="95"/>
      <c r="D165" s="20"/>
      <c r="E165" s="96">
        <f t="shared" si="35"/>
        <v>0</v>
      </c>
      <c r="F165" s="95"/>
      <c r="G165" s="20"/>
      <c r="H165" s="96">
        <f t="shared" si="36"/>
        <v>0</v>
      </c>
      <c r="I165" s="95"/>
      <c r="J165" s="20"/>
      <c r="K165" s="96">
        <f t="shared" si="37"/>
        <v>0</v>
      </c>
      <c r="L165" s="95"/>
      <c r="M165" s="20"/>
      <c r="N165" s="96">
        <f t="shared" si="38"/>
        <v>0</v>
      </c>
      <c r="O165" s="95"/>
      <c r="P165" s="20"/>
      <c r="Q165" s="96">
        <f t="shared" si="39"/>
        <v>0</v>
      </c>
      <c r="R165" s="95"/>
      <c r="S165" s="20"/>
      <c r="T165" s="96">
        <f t="shared" si="27"/>
        <v>0</v>
      </c>
      <c r="U165" s="221">
        <f t="shared" si="34"/>
        <v>0</v>
      </c>
      <c r="W165" s="133" t="s">
        <v>45</v>
      </c>
      <c r="X165" s="114">
        <f t="shared" si="28"/>
        <v>0</v>
      </c>
      <c r="Y165" s="115">
        <f t="shared" si="29"/>
        <v>0</v>
      </c>
      <c r="Z165" s="115">
        <f t="shared" si="30"/>
        <v>0</v>
      </c>
      <c r="AA165" s="115">
        <f t="shared" si="31"/>
        <v>0</v>
      </c>
      <c r="AB165" s="115">
        <f t="shared" si="32"/>
        <v>0</v>
      </c>
      <c r="AC165" s="121">
        <f t="shared" si="33"/>
        <v>0</v>
      </c>
    </row>
    <row r="166" spans="1:29" ht="15.75">
      <c r="A166" s="255"/>
      <c r="B166" s="133" t="s">
        <v>46</v>
      </c>
      <c r="C166" s="95"/>
      <c r="D166" s="20"/>
      <c r="E166" s="96">
        <f t="shared" si="35"/>
        <v>0</v>
      </c>
      <c r="F166" s="95"/>
      <c r="G166" s="20"/>
      <c r="H166" s="96">
        <f t="shared" si="36"/>
        <v>0</v>
      </c>
      <c r="I166" s="95"/>
      <c r="J166" s="20"/>
      <c r="K166" s="96">
        <f t="shared" si="37"/>
        <v>0</v>
      </c>
      <c r="L166" s="95"/>
      <c r="M166" s="20"/>
      <c r="N166" s="96">
        <f t="shared" si="38"/>
        <v>0</v>
      </c>
      <c r="O166" s="95"/>
      <c r="P166" s="20"/>
      <c r="Q166" s="96">
        <f t="shared" si="39"/>
        <v>0</v>
      </c>
      <c r="R166" s="95"/>
      <c r="S166" s="20"/>
      <c r="T166" s="96">
        <f t="shared" si="27"/>
        <v>0</v>
      </c>
      <c r="U166" s="221">
        <f t="shared" si="34"/>
        <v>0</v>
      </c>
      <c r="W166" s="133" t="s">
        <v>46</v>
      </c>
      <c r="X166" s="114">
        <f t="shared" si="28"/>
        <v>0</v>
      </c>
      <c r="Y166" s="115">
        <f t="shared" si="29"/>
        <v>0</v>
      </c>
      <c r="Z166" s="115">
        <f t="shared" si="30"/>
        <v>0</v>
      </c>
      <c r="AA166" s="115">
        <f t="shared" si="31"/>
        <v>0</v>
      </c>
      <c r="AB166" s="115">
        <f t="shared" si="32"/>
        <v>0</v>
      </c>
      <c r="AC166" s="121">
        <f t="shared" si="33"/>
        <v>0</v>
      </c>
    </row>
    <row r="167" spans="1:29" ht="15.75">
      <c r="A167" s="255"/>
      <c r="B167" s="133" t="s">
        <v>47</v>
      </c>
      <c r="C167" s="95"/>
      <c r="D167" s="20"/>
      <c r="E167" s="96">
        <f t="shared" si="35"/>
        <v>0</v>
      </c>
      <c r="F167" s="95"/>
      <c r="G167" s="20"/>
      <c r="H167" s="96">
        <f t="shared" si="36"/>
        <v>0</v>
      </c>
      <c r="I167" s="95"/>
      <c r="J167" s="20"/>
      <c r="K167" s="96">
        <f t="shared" si="37"/>
        <v>0</v>
      </c>
      <c r="L167" s="95"/>
      <c r="M167" s="20"/>
      <c r="N167" s="96">
        <f t="shared" si="38"/>
        <v>0</v>
      </c>
      <c r="O167" s="95"/>
      <c r="P167" s="20"/>
      <c r="Q167" s="96">
        <f t="shared" si="39"/>
        <v>0</v>
      </c>
      <c r="R167" s="95"/>
      <c r="S167" s="20"/>
      <c r="T167" s="96">
        <f t="shared" si="27"/>
        <v>0</v>
      </c>
      <c r="U167" s="221">
        <f t="shared" si="34"/>
        <v>0</v>
      </c>
      <c r="W167" s="133" t="s">
        <v>47</v>
      </c>
      <c r="X167" s="114">
        <f t="shared" si="28"/>
        <v>0</v>
      </c>
      <c r="Y167" s="115">
        <f t="shared" si="29"/>
        <v>0</v>
      </c>
      <c r="Z167" s="115">
        <f t="shared" si="30"/>
        <v>0</v>
      </c>
      <c r="AA167" s="115">
        <f t="shared" si="31"/>
        <v>0</v>
      </c>
      <c r="AB167" s="115">
        <f t="shared" si="32"/>
        <v>0</v>
      </c>
      <c r="AC167" s="121">
        <f t="shared" si="33"/>
        <v>0</v>
      </c>
    </row>
    <row r="168" spans="1:29" ht="15.75">
      <c r="A168" s="255"/>
      <c r="B168" s="133" t="s">
        <v>48</v>
      </c>
      <c r="C168" s="95"/>
      <c r="D168" s="20"/>
      <c r="E168" s="96">
        <f t="shared" si="35"/>
        <v>0</v>
      </c>
      <c r="F168" s="95"/>
      <c r="G168" s="20"/>
      <c r="H168" s="96">
        <f t="shared" si="36"/>
        <v>0</v>
      </c>
      <c r="I168" s="95"/>
      <c r="J168" s="20"/>
      <c r="K168" s="96">
        <f t="shared" si="37"/>
        <v>0</v>
      </c>
      <c r="L168" s="95"/>
      <c r="M168" s="20"/>
      <c r="N168" s="96">
        <f t="shared" si="38"/>
        <v>0</v>
      </c>
      <c r="O168" s="95"/>
      <c r="P168" s="20"/>
      <c r="Q168" s="96">
        <f t="shared" si="39"/>
        <v>0</v>
      </c>
      <c r="R168" s="95"/>
      <c r="S168" s="20"/>
      <c r="T168" s="96">
        <f t="shared" si="27"/>
        <v>0</v>
      </c>
      <c r="U168" s="221">
        <f t="shared" si="34"/>
        <v>0</v>
      </c>
      <c r="W168" s="133" t="s">
        <v>48</v>
      </c>
      <c r="X168" s="114">
        <f t="shared" si="28"/>
        <v>0</v>
      </c>
      <c r="Y168" s="115">
        <f t="shared" si="29"/>
        <v>0</v>
      </c>
      <c r="Z168" s="115">
        <f t="shared" si="30"/>
        <v>0</v>
      </c>
      <c r="AA168" s="115">
        <f t="shared" si="31"/>
        <v>0</v>
      </c>
      <c r="AB168" s="115">
        <f t="shared" si="32"/>
        <v>0</v>
      </c>
      <c r="AC168" s="121">
        <f t="shared" si="33"/>
        <v>0</v>
      </c>
    </row>
    <row r="169" spans="1:29" ht="15.75">
      <c r="A169" s="255"/>
      <c r="B169" s="133" t="s">
        <v>49</v>
      </c>
      <c r="C169" s="95"/>
      <c r="D169" s="20"/>
      <c r="E169" s="96">
        <f t="shared" si="35"/>
        <v>0</v>
      </c>
      <c r="F169" s="95"/>
      <c r="G169" s="20"/>
      <c r="H169" s="96">
        <f t="shared" si="36"/>
        <v>0</v>
      </c>
      <c r="I169" s="95"/>
      <c r="J169" s="20"/>
      <c r="K169" s="96">
        <f t="shared" si="37"/>
        <v>0</v>
      </c>
      <c r="L169" s="95"/>
      <c r="M169" s="20"/>
      <c r="N169" s="96">
        <f t="shared" si="38"/>
        <v>0</v>
      </c>
      <c r="O169" s="95"/>
      <c r="P169" s="20"/>
      <c r="Q169" s="96">
        <f t="shared" si="39"/>
        <v>0</v>
      </c>
      <c r="R169" s="95"/>
      <c r="S169" s="20"/>
      <c r="T169" s="96">
        <f t="shared" si="27"/>
        <v>0</v>
      </c>
      <c r="U169" s="221">
        <f t="shared" si="34"/>
        <v>0</v>
      </c>
      <c r="W169" s="133" t="s">
        <v>49</v>
      </c>
      <c r="X169" s="114">
        <f t="shared" si="28"/>
        <v>0</v>
      </c>
      <c r="Y169" s="115">
        <f t="shared" si="29"/>
        <v>0</v>
      </c>
      <c r="Z169" s="115">
        <f t="shared" si="30"/>
        <v>0</v>
      </c>
      <c r="AA169" s="115">
        <f t="shared" si="31"/>
        <v>0</v>
      </c>
      <c r="AB169" s="115">
        <f t="shared" si="32"/>
        <v>0</v>
      </c>
      <c r="AC169" s="121">
        <f t="shared" si="33"/>
        <v>0</v>
      </c>
    </row>
    <row r="170" spans="1:29" ht="15.75">
      <c r="A170" s="256"/>
      <c r="B170" s="133" t="s">
        <v>50</v>
      </c>
      <c r="C170" s="95"/>
      <c r="D170" s="20"/>
      <c r="E170" s="96">
        <f t="shared" si="35"/>
        <v>0</v>
      </c>
      <c r="F170" s="95"/>
      <c r="G170" s="20"/>
      <c r="H170" s="96">
        <f t="shared" si="36"/>
        <v>0</v>
      </c>
      <c r="I170" s="95"/>
      <c r="J170" s="20"/>
      <c r="K170" s="96">
        <f t="shared" si="37"/>
        <v>0</v>
      </c>
      <c r="L170" s="95"/>
      <c r="M170" s="20"/>
      <c r="N170" s="96">
        <f t="shared" si="38"/>
        <v>0</v>
      </c>
      <c r="O170" s="95"/>
      <c r="P170" s="20"/>
      <c r="Q170" s="96">
        <f t="shared" si="39"/>
        <v>0</v>
      </c>
      <c r="R170" s="95"/>
      <c r="S170" s="20"/>
      <c r="T170" s="96">
        <f t="shared" si="27"/>
        <v>0</v>
      </c>
      <c r="U170" s="221">
        <f t="shared" si="34"/>
        <v>0</v>
      </c>
      <c r="W170" s="134" t="s">
        <v>50</v>
      </c>
      <c r="X170" s="118">
        <f t="shared" si="28"/>
        <v>0</v>
      </c>
      <c r="Y170" s="119">
        <f t="shared" si="29"/>
        <v>0</v>
      </c>
      <c r="Z170" s="119">
        <f t="shared" si="30"/>
        <v>0</v>
      </c>
      <c r="AA170" s="119">
        <f t="shared" si="31"/>
        <v>0</v>
      </c>
      <c r="AB170" s="119">
        <f t="shared" si="32"/>
        <v>0</v>
      </c>
      <c r="AC170" s="124">
        <f t="shared" si="33"/>
        <v>0</v>
      </c>
    </row>
    <row r="171" spans="1:29" ht="15.75" customHeight="1">
      <c r="A171" s="254">
        <v>42785</v>
      </c>
      <c r="B171" s="132" t="s">
        <v>42</v>
      </c>
      <c r="C171" s="92"/>
      <c r="D171" s="93"/>
      <c r="E171" s="94">
        <f t="shared" si="35"/>
        <v>0</v>
      </c>
      <c r="F171" s="92"/>
      <c r="G171" s="148"/>
      <c r="H171" s="94">
        <f t="shared" si="36"/>
        <v>0</v>
      </c>
      <c r="I171" s="92"/>
      <c r="J171" s="93"/>
      <c r="K171" s="94">
        <f t="shared" si="37"/>
        <v>0</v>
      </c>
      <c r="L171" s="92"/>
      <c r="M171" s="93"/>
      <c r="N171" s="94">
        <f t="shared" si="38"/>
        <v>0</v>
      </c>
      <c r="O171" s="92"/>
      <c r="P171" s="93"/>
      <c r="Q171" s="94">
        <f t="shared" si="39"/>
        <v>0</v>
      </c>
      <c r="R171" s="92"/>
      <c r="S171" s="93"/>
      <c r="T171" s="94">
        <f t="shared" si="27"/>
        <v>0</v>
      </c>
      <c r="U171" s="220">
        <f t="shared" si="34"/>
        <v>0</v>
      </c>
      <c r="W171" s="132" t="s">
        <v>42</v>
      </c>
      <c r="X171" s="110">
        <f t="shared" si="28"/>
        <v>0</v>
      </c>
      <c r="Y171" s="111">
        <f t="shared" si="29"/>
        <v>0</v>
      </c>
      <c r="Z171" s="111">
        <f t="shared" si="30"/>
        <v>0</v>
      </c>
      <c r="AA171" s="111">
        <f t="shared" si="31"/>
        <v>0</v>
      </c>
      <c r="AB171" s="111">
        <f t="shared" si="32"/>
        <v>0</v>
      </c>
      <c r="AC171" s="123">
        <f t="shared" si="33"/>
        <v>0</v>
      </c>
    </row>
    <row r="172" spans="1:29" ht="15.75">
      <c r="A172" s="255"/>
      <c r="B172" s="133" t="s">
        <v>43</v>
      </c>
      <c r="C172" s="95"/>
      <c r="D172" s="20"/>
      <c r="E172" s="96">
        <f t="shared" si="35"/>
        <v>0</v>
      </c>
      <c r="F172" s="95"/>
      <c r="G172" s="20"/>
      <c r="H172" s="96">
        <f t="shared" si="36"/>
        <v>0</v>
      </c>
      <c r="I172" s="95"/>
      <c r="J172" s="20"/>
      <c r="K172" s="96">
        <f t="shared" si="37"/>
        <v>0</v>
      </c>
      <c r="L172" s="95"/>
      <c r="M172" s="20"/>
      <c r="N172" s="96">
        <f t="shared" si="38"/>
        <v>0</v>
      </c>
      <c r="O172" s="95"/>
      <c r="P172" s="20"/>
      <c r="Q172" s="96">
        <f t="shared" si="39"/>
        <v>0</v>
      </c>
      <c r="R172" s="95"/>
      <c r="S172" s="20"/>
      <c r="T172" s="96">
        <f t="shared" si="27"/>
        <v>0</v>
      </c>
      <c r="U172" s="221">
        <f t="shared" si="34"/>
        <v>0</v>
      </c>
      <c r="W172" s="133" t="s">
        <v>43</v>
      </c>
      <c r="X172" s="114">
        <f t="shared" si="28"/>
        <v>0</v>
      </c>
      <c r="Y172" s="115">
        <f t="shared" si="29"/>
        <v>0</v>
      </c>
      <c r="Z172" s="115">
        <f t="shared" si="30"/>
        <v>0</v>
      </c>
      <c r="AA172" s="115">
        <f t="shared" si="31"/>
        <v>0</v>
      </c>
      <c r="AB172" s="115">
        <f t="shared" si="32"/>
        <v>0</v>
      </c>
      <c r="AC172" s="121">
        <f t="shared" si="33"/>
        <v>0</v>
      </c>
    </row>
    <row r="173" spans="1:29" ht="15.75">
      <c r="A173" s="255"/>
      <c r="B173" s="104" t="s">
        <v>44</v>
      </c>
      <c r="C173" s="95"/>
      <c r="D173" s="20"/>
      <c r="E173" s="96">
        <f t="shared" si="35"/>
        <v>0</v>
      </c>
      <c r="F173" s="95"/>
      <c r="G173" s="20"/>
      <c r="H173" s="96">
        <f t="shared" si="36"/>
        <v>0</v>
      </c>
      <c r="I173" s="95"/>
      <c r="J173" s="20"/>
      <c r="K173" s="96">
        <f t="shared" si="37"/>
        <v>0</v>
      </c>
      <c r="L173" s="95"/>
      <c r="M173" s="20"/>
      <c r="N173" s="96">
        <f t="shared" si="38"/>
        <v>0</v>
      </c>
      <c r="O173" s="95"/>
      <c r="P173" s="20"/>
      <c r="Q173" s="96">
        <f t="shared" si="39"/>
        <v>0</v>
      </c>
      <c r="R173" s="95"/>
      <c r="S173" s="20"/>
      <c r="T173" s="96">
        <f t="shared" si="27"/>
        <v>0</v>
      </c>
      <c r="U173" s="221">
        <f t="shared" si="34"/>
        <v>0</v>
      </c>
      <c r="W173" s="104" t="s">
        <v>44</v>
      </c>
      <c r="X173" s="114">
        <f t="shared" si="28"/>
        <v>0</v>
      </c>
      <c r="Y173" s="115">
        <f t="shared" si="29"/>
        <v>0</v>
      </c>
      <c r="Z173" s="115">
        <f t="shared" si="30"/>
        <v>0</v>
      </c>
      <c r="AA173" s="115">
        <f t="shared" si="31"/>
        <v>0</v>
      </c>
      <c r="AB173" s="115">
        <f t="shared" si="32"/>
        <v>0</v>
      </c>
      <c r="AC173" s="121">
        <f t="shared" si="33"/>
        <v>0</v>
      </c>
    </row>
    <row r="174" spans="1:29" ht="15.75">
      <c r="A174" s="255"/>
      <c r="B174" s="133" t="s">
        <v>45</v>
      </c>
      <c r="C174" s="95"/>
      <c r="D174" s="20"/>
      <c r="E174" s="96">
        <f t="shared" si="35"/>
        <v>0</v>
      </c>
      <c r="F174" s="95"/>
      <c r="G174" s="20"/>
      <c r="H174" s="96">
        <f t="shared" si="36"/>
        <v>0</v>
      </c>
      <c r="I174" s="95"/>
      <c r="J174" s="20"/>
      <c r="K174" s="96">
        <f t="shared" si="37"/>
        <v>0</v>
      </c>
      <c r="L174" s="95"/>
      <c r="M174" s="20"/>
      <c r="N174" s="96">
        <f t="shared" si="38"/>
        <v>0</v>
      </c>
      <c r="O174" s="95"/>
      <c r="P174" s="20"/>
      <c r="Q174" s="96">
        <f t="shared" si="39"/>
        <v>0</v>
      </c>
      <c r="R174" s="95"/>
      <c r="S174" s="20"/>
      <c r="T174" s="96">
        <f t="shared" si="27"/>
        <v>0</v>
      </c>
      <c r="U174" s="221">
        <f t="shared" si="34"/>
        <v>0</v>
      </c>
      <c r="W174" s="133" t="s">
        <v>45</v>
      </c>
      <c r="X174" s="114">
        <f t="shared" si="28"/>
        <v>0</v>
      </c>
      <c r="Y174" s="115">
        <f t="shared" si="29"/>
        <v>0</v>
      </c>
      <c r="Z174" s="115">
        <f t="shared" si="30"/>
        <v>0</v>
      </c>
      <c r="AA174" s="115">
        <f t="shared" si="31"/>
        <v>0</v>
      </c>
      <c r="AB174" s="115">
        <f t="shared" si="32"/>
        <v>0</v>
      </c>
      <c r="AC174" s="121">
        <f t="shared" si="33"/>
        <v>0</v>
      </c>
    </row>
    <row r="175" spans="1:29" ht="15.75">
      <c r="A175" s="255"/>
      <c r="B175" s="133" t="s">
        <v>46</v>
      </c>
      <c r="C175" s="95"/>
      <c r="D175" s="20"/>
      <c r="E175" s="96">
        <f t="shared" si="35"/>
        <v>0</v>
      </c>
      <c r="F175" s="95"/>
      <c r="G175" s="20"/>
      <c r="H175" s="96">
        <f t="shared" si="36"/>
        <v>0</v>
      </c>
      <c r="I175" s="95"/>
      <c r="J175" s="20"/>
      <c r="K175" s="96">
        <f t="shared" si="37"/>
        <v>0</v>
      </c>
      <c r="L175" s="95"/>
      <c r="M175" s="20"/>
      <c r="N175" s="96">
        <f t="shared" si="38"/>
        <v>0</v>
      </c>
      <c r="O175" s="95"/>
      <c r="P175" s="20"/>
      <c r="Q175" s="96">
        <f t="shared" si="39"/>
        <v>0</v>
      </c>
      <c r="R175" s="95"/>
      <c r="S175" s="20"/>
      <c r="T175" s="96">
        <f t="shared" si="27"/>
        <v>0</v>
      </c>
      <c r="U175" s="221">
        <f t="shared" si="34"/>
        <v>0</v>
      </c>
      <c r="W175" s="133" t="s">
        <v>46</v>
      </c>
      <c r="X175" s="114">
        <f t="shared" si="28"/>
        <v>0</v>
      </c>
      <c r="Y175" s="115">
        <f t="shared" si="29"/>
        <v>0</v>
      </c>
      <c r="Z175" s="115">
        <f t="shared" si="30"/>
        <v>0</v>
      </c>
      <c r="AA175" s="115">
        <f t="shared" si="31"/>
        <v>0</v>
      </c>
      <c r="AB175" s="115">
        <f t="shared" si="32"/>
        <v>0</v>
      </c>
      <c r="AC175" s="121">
        <f t="shared" si="33"/>
        <v>0</v>
      </c>
    </row>
    <row r="176" spans="1:29" ht="15.75">
      <c r="A176" s="255"/>
      <c r="B176" s="133" t="s">
        <v>47</v>
      </c>
      <c r="C176" s="95"/>
      <c r="D176" s="20"/>
      <c r="E176" s="96">
        <f t="shared" si="35"/>
        <v>0</v>
      </c>
      <c r="F176" s="95"/>
      <c r="G176" s="20"/>
      <c r="H176" s="96">
        <f t="shared" si="36"/>
        <v>0</v>
      </c>
      <c r="I176" s="95"/>
      <c r="J176" s="20"/>
      <c r="K176" s="96">
        <f t="shared" si="37"/>
        <v>0</v>
      </c>
      <c r="L176" s="95"/>
      <c r="M176" s="20"/>
      <c r="N176" s="96">
        <f t="shared" si="38"/>
        <v>0</v>
      </c>
      <c r="O176" s="95"/>
      <c r="P176" s="20"/>
      <c r="Q176" s="96">
        <f t="shared" si="39"/>
        <v>0</v>
      </c>
      <c r="R176" s="95"/>
      <c r="S176" s="20"/>
      <c r="T176" s="96">
        <f t="shared" si="27"/>
        <v>0</v>
      </c>
      <c r="U176" s="221">
        <f t="shared" si="34"/>
        <v>0</v>
      </c>
      <c r="W176" s="133" t="s">
        <v>47</v>
      </c>
      <c r="X176" s="114">
        <f t="shared" si="28"/>
        <v>0</v>
      </c>
      <c r="Y176" s="115">
        <f t="shared" si="29"/>
        <v>0</v>
      </c>
      <c r="Z176" s="115">
        <f t="shared" si="30"/>
        <v>0</v>
      </c>
      <c r="AA176" s="115">
        <f t="shared" si="31"/>
        <v>0</v>
      </c>
      <c r="AB176" s="115">
        <f t="shared" si="32"/>
        <v>0</v>
      </c>
      <c r="AC176" s="121">
        <f t="shared" si="33"/>
        <v>0</v>
      </c>
    </row>
    <row r="177" spans="1:29" ht="15.75">
      <c r="A177" s="255"/>
      <c r="B177" s="133" t="s">
        <v>48</v>
      </c>
      <c r="C177" s="95"/>
      <c r="D177" s="20"/>
      <c r="E177" s="96">
        <f t="shared" si="35"/>
        <v>0</v>
      </c>
      <c r="F177" s="95"/>
      <c r="G177" s="20"/>
      <c r="H177" s="96">
        <f t="shared" si="36"/>
        <v>0</v>
      </c>
      <c r="I177" s="95"/>
      <c r="J177" s="20"/>
      <c r="K177" s="96">
        <f t="shared" si="37"/>
        <v>0</v>
      </c>
      <c r="L177" s="95"/>
      <c r="M177" s="20"/>
      <c r="N177" s="96">
        <f t="shared" si="38"/>
        <v>0</v>
      </c>
      <c r="O177" s="95"/>
      <c r="P177" s="20"/>
      <c r="Q177" s="96">
        <f t="shared" si="39"/>
        <v>0</v>
      </c>
      <c r="R177" s="95"/>
      <c r="S177" s="20"/>
      <c r="T177" s="96">
        <f t="shared" si="27"/>
        <v>0</v>
      </c>
      <c r="U177" s="221">
        <f t="shared" si="34"/>
        <v>0</v>
      </c>
      <c r="W177" s="133" t="s">
        <v>48</v>
      </c>
      <c r="X177" s="114">
        <f t="shared" si="28"/>
        <v>0</v>
      </c>
      <c r="Y177" s="115">
        <f t="shared" si="29"/>
        <v>0</v>
      </c>
      <c r="Z177" s="115">
        <f t="shared" si="30"/>
        <v>0</v>
      </c>
      <c r="AA177" s="115">
        <f t="shared" si="31"/>
        <v>0</v>
      </c>
      <c r="AB177" s="115">
        <f t="shared" si="32"/>
        <v>0</v>
      </c>
      <c r="AC177" s="121">
        <f t="shared" si="33"/>
        <v>0</v>
      </c>
    </row>
    <row r="178" spans="1:29" ht="15.75">
      <c r="A178" s="255"/>
      <c r="B178" s="133" t="s">
        <v>49</v>
      </c>
      <c r="C178" s="95"/>
      <c r="D178" s="20"/>
      <c r="E178" s="96">
        <f t="shared" si="35"/>
        <v>0</v>
      </c>
      <c r="F178" s="95"/>
      <c r="G178" s="20"/>
      <c r="H178" s="96">
        <f t="shared" si="36"/>
        <v>0</v>
      </c>
      <c r="I178" s="95"/>
      <c r="J178" s="20"/>
      <c r="K178" s="96">
        <f t="shared" si="37"/>
        <v>0</v>
      </c>
      <c r="L178" s="95"/>
      <c r="M178" s="20"/>
      <c r="N178" s="96">
        <f t="shared" si="38"/>
        <v>0</v>
      </c>
      <c r="O178" s="95"/>
      <c r="P178" s="20"/>
      <c r="Q178" s="96">
        <f t="shared" si="39"/>
        <v>0</v>
      </c>
      <c r="R178" s="95"/>
      <c r="S178" s="20"/>
      <c r="T178" s="96">
        <f t="shared" si="27"/>
        <v>0</v>
      </c>
      <c r="U178" s="221">
        <f t="shared" si="34"/>
        <v>0</v>
      </c>
      <c r="W178" s="133" t="s">
        <v>49</v>
      </c>
      <c r="X178" s="114">
        <f t="shared" si="28"/>
        <v>0</v>
      </c>
      <c r="Y178" s="115">
        <f t="shared" si="29"/>
        <v>0</v>
      </c>
      <c r="Z178" s="115">
        <f t="shared" si="30"/>
        <v>0</v>
      </c>
      <c r="AA178" s="115">
        <f t="shared" si="31"/>
        <v>0</v>
      </c>
      <c r="AB178" s="115">
        <f t="shared" si="32"/>
        <v>0</v>
      </c>
      <c r="AC178" s="121">
        <f t="shared" si="33"/>
        <v>0</v>
      </c>
    </row>
    <row r="179" spans="1:29" ht="15.75">
      <c r="A179" s="256"/>
      <c r="B179" s="134" t="s">
        <v>50</v>
      </c>
      <c r="C179" s="97"/>
      <c r="D179" s="98"/>
      <c r="E179" s="99">
        <f t="shared" si="35"/>
        <v>0</v>
      </c>
      <c r="F179" s="97"/>
      <c r="G179" s="98"/>
      <c r="H179" s="99">
        <f t="shared" si="36"/>
        <v>0</v>
      </c>
      <c r="I179" s="97"/>
      <c r="J179" s="98"/>
      <c r="K179" s="99">
        <f t="shared" si="37"/>
        <v>0</v>
      </c>
      <c r="L179" s="97"/>
      <c r="M179" s="98"/>
      <c r="N179" s="99">
        <f t="shared" si="38"/>
        <v>0</v>
      </c>
      <c r="O179" s="97"/>
      <c r="P179" s="98"/>
      <c r="Q179" s="99">
        <f t="shared" si="39"/>
        <v>0</v>
      </c>
      <c r="R179" s="97"/>
      <c r="S179" s="98"/>
      <c r="T179" s="99">
        <f t="shared" si="27"/>
        <v>0</v>
      </c>
      <c r="U179" s="222">
        <f t="shared" si="34"/>
        <v>0</v>
      </c>
      <c r="W179" s="134" t="s">
        <v>50</v>
      </c>
      <c r="X179" s="118">
        <f t="shared" si="28"/>
        <v>0</v>
      </c>
      <c r="Y179" s="119">
        <f t="shared" si="29"/>
        <v>0</v>
      </c>
      <c r="Z179" s="119">
        <f t="shared" si="30"/>
        <v>0</v>
      </c>
      <c r="AA179" s="119">
        <f t="shared" si="31"/>
        <v>0</v>
      </c>
      <c r="AB179" s="119">
        <f t="shared" si="32"/>
        <v>0</v>
      </c>
      <c r="AC179" s="124">
        <f t="shared" si="33"/>
        <v>0</v>
      </c>
    </row>
    <row r="180" spans="1:29" ht="15.75" customHeight="1">
      <c r="A180" s="254">
        <v>42786</v>
      </c>
      <c r="B180" s="133" t="s">
        <v>42</v>
      </c>
      <c r="C180" s="95"/>
      <c r="D180" s="20"/>
      <c r="E180" s="96">
        <f t="shared" si="35"/>
        <v>0</v>
      </c>
      <c r="F180" s="95"/>
      <c r="G180" s="20"/>
      <c r="H180" s="96">
        <f t="shared" si="36"/>
        <v>0</v>
      </c>
      <c r="I180" s="95"/>
      <c r="J180" s="20"/>
      <c r="K180" s="96">
        <f t="shared" si="37"/>
        <v>0</v>
      </c>
      <c r="L180" s="95"/>
      <c r="M180" s="20"/>
      <c r="N180" s="96">
        <f t="shared" si="38"/>
        <v>0</v>
      </c>
      <c r="O180" s="95"/>
      <c r="P180" s="20"/>
      <c r="Q180" s="96">
        <f t="shared" si="39"/>
        <v>0</v>
      </c>
      <c r="R180" s="95"/>
      <c r="S180" s="20"/>
      <c r="T180" s="96">
        <f t="shared" si="27"/>
        <v>0</v>
      </c>
      <c r="U180" s="221">
        <f t="shared" si="34"/>
        <v>0</v>
      </c>
      <c r="W180" s="132" t="s">
        <v>42</v>
      </c>
      <c r="X180" s="110">
        <f t="shared" si="28"/>
        <v>0</v>
      </c>
      <c r="Y180" s="111">
        <f t="shared" si="29"/>
        <v>0</v>
      </c>
      <c r="Z180" s="111">
        <f t="shared" si="30"/>
        <v>0</v>
      </c>
      <c r="AA180" s="111">
        <f t="shared" si="31"/>
        <v>0</v>
      </c>
      <c r="AB180" s="111">
        <f t="shared" si="32"/>
        <v>0</v>
      </c>
      <c r="AC180" s="123">
        <f t="shared" si="33"/>
        <v>0</v>
      </c>
    </row>
    <row r="181" spans="1:29" ht="15.75">
      <c r="A181" s="255"/>
      <c r="B181" s="133" t="s">
        <v>43</v>
      </c>
      <c r="C181" s="95"/>
      <c r="D181" s="20"/>
      <c r="E181" s="96">
        <f t="shared" si="35"/>
        <v>0</v>
      </c>
      <c r="F181" s="95"/>
      <c r="G181" s="20"/>
      <c r="H181" s="96">
        <f t="shared" si="36"/>
        <v>0</v>
      </c>
      <c r="I181" s="95"/>
      <c r="J181" s="20"/>
      <c r="K181" s="96">
        <f t="shared" si="37"/>
        <v>0</v>
      </c>
      <c r="L181" s="95"/>
      <c r="M181" s="20"/>
      <c r="N181" s="96">
        <f t="shared" si="38"/>
        <v>0</v>
      </c>
      <c r="O181" s="95"/>
      <c r="P181" s="20"/>
      <c r="Q181" s="96">
        <f t="shared" si="39"/>
        <v>0</v>
      </c>
      <c r="R181" s="95"/>
      <c r="S181" s="20"/>
      <c r="T181" s="96">
        <f t="shared" si="27"/>
        <v>0</v>
      </c>
      <c r="U181" s="221">
        <f t="shared" si="34"/>
        <v>0</v>
      </c>
      <c r="W181" s="133" t="s">
        <v>43</v>
      </c>
      <c r="X181" s="114">
        <f t="shared" si="28"/>
        <v>0</v>
      </c>
      <c r="Y181" s="115">
        <f t="shared" si="29"/>
        <v>0</v>
      </c>
      <c r="Z181" s="115">
        <f t="shared" si="30"/>
        <v>0</v>
      </c>
      <c r="AA181" s="115">
        <f t="shared" si="31"/>
        <v>0</v>
      </c>
      <c r="AB181" s="115">
        <f t="shared" si="32"/>
        <v>0</v>
      </c>
      <c r="AC181" s="121">
        <f t="shared" si="33"/>
        <v>0</v>
      </c>
    </row>
    <row r="182" spans="1:29" ht="15.75">
      <c r="A182" s="255"/>
      <c r="B182" s="104" t="s">
        <v>44</v>
      </c>
      <c r="C182" s="95"/>
      <c r="D182" s="20"/>
      <c r="E182" s="96">
        <f t="shared" si="35"/>
        <v>0</v>
      </c>
      <c r="F182" s="95"/>
      <c r="G182" s="20"/>
      <c r="H182" s="96">
        <f t="shared" si="36"/>
        <v>0</v>
      </c>
      <c r="I182" s="95"/>
      <c r="J182" s="20"/>
      <c r="K182" s="96">
        <f t="shared" si="37"/>
        <v>0</v>
      </c>
      <c r="L182" s="95"/>
      <c r="M182" s="20"/>
      <c r="N182" s="96">
        <f t="shared" si="38"/>
        <v>0</v>
      </c>
      <c r="O182" s="95"/>
      <c r="P182" s="20"/>
      <c r="Q182" s="96">
        <f t="shared" si="39"/>
        <v>0</v>
      </c>
      <c r="R182" s="95"/>
      <c r="S182" s="20"/>
      <c r="T182" s="96">
        <f t="shared" si="27"/>
        <v>0</v>
      </c>
      <c r="U182" s="221">
        <f t="shared" si="34"/>
        <v>0</v>
      </c>
      <c r="W182" s="104" t="s">
        <v>44</v>
      </c>
      <c r="X182" s="114">
        <f t="shared" si="28"/>
        <v>0</v>
      </c>
      <c r="Y182" s="115">
        <f t="shared" si="29"/>
        <v>0</v>
      </c>
      <c r="Z182" s="115">
        <f t="shared" si="30"/>
        <v>0</v>
      </c>
      <c r="AA182" s="115">
        <f t="shared" si="31"/>
        <v>0</v>
      </c>
      <c r="AB182" s="115">
        <f t="shared" si="32"/>
        <v>0</v>
      </c>
      <c r="AC182" s="121">
        <f t="shared" si="33"/>
        <v>0</v>
      </c>
    </row>
    <row r="183" spans="1:29" ht="15.75">
      <c r="A183" s="255"/>
      <c r="B183" s="133" t="s">
        <v>45</v>
      </c>
      <c r="C183" s="95"/>
      <c r="D183" s="20"/>
      <c r="E183" s="96">
        <f t="shared" si="35"/>
        <v>0</v>
      </c>
      <c r="F183" s="95"/>
      <c r="G183" s="20"/>
      <c r="H183" s="96">
        <f t="shared" si="36"/>
        <v>0</v>
      </c>
      <c r="I183" s="95"/>
      <c r="J183" s="20"/>
      <c r="K183" s="96">
        <f t="shared" si="37"/>
        <v>0</v>
      </c>
      <c r="L183" s="95"/>
      <c r="M183" s="20"/>
      <c r="N183" s="96">
        <f t="shared" si="38"/>
        <v>0</v>
      </c>
      <c r="O183" s="95"/>
      <c r="P183" s="20"/>
      <c r="Q183" s="96">
        <f t="shared" si="39"/>
        <v>0</v>
      </c>
      <c r="R183" s="95"/>
      <c r="S183" s="20"/>
      <c r="T183" s="96">
        <f t="shared" si="27"/>
        <v>0</v>
      </c>
      <c r="U183" s="221">
        <f t="shared" si="34"/>
        <v>0</v>
      </c>
      <c r="W183" s="133" t="s">
        <v>45</v>
      </c>
      <c r="X183" s="114">
        <f t="shared" si="28"/>
        <v>0</v>
      </c>
      <c r="Y183" s="115">
        <f t="shared" si="29"/>
        <v>0</v>
      </c>
      <c r="Z183" s="115">
        <f t="shared" si="30"/>
        <v>0</v>
      </c>
      <c r="AA183" s="115">
        <f t="shared" si="31"/>
        <v>0</v>
      </c>
      <c r="AB183" s="115">
        <f t="shared" si="32"/>
        <v>0</v>
      </c>
      <c r="AC183" s="121">
        <f t="shared" si="33"/>
        <v>0</v>
      </c>
    </row>
    <row r="184" spans="1:29" ht="15.75">
      <c r="A184" s="255"/>
      <c r="B184" s="133" t="s">
        <v>46</v>
      </c>
      <c r="C184" s="95"/>
      <c r="D184" s="20"/>
      <c r="E184" s="96">
        <f t="shared" si="35"/>
        <v>0</v>
      </c>
      <c r="F184" s="95"/>
      <c r="G184" s="20"/>
      <c r="H184" s="96">
        <f t="shared" si="36"/>
        <v>0</v>
      </c>
      <c r="I184" s="95"/>
      <c r="J184" s="20"/>
      <c r="K184" s="96">
        <f t="shared" si="37"/>
        <v>0</v>
      </c>
      <c r="L184" s="95"/>
      <c r="M184" s="20"/>
      <c r="N184" s="96">
        <f t="shared" si="38"/>
        <v>0</v>
      </c>
      <c r="O184" s="95"/>
      <c r="P184" s="20"/>
      <c r="Q184" s="96">
        <f t="shared" si="39"/>
        <v>0</v>
      </c>
      <c r="R184" s="95"/>
      <c r="S184" s="20"/>
      <c r="T184" s="96">
        <f t="shared" si="27"/>
        <v>0</v>
      </c>
      <c r="U184" s="221">
        <f t="shared" si="34"/>
        <v>0</v>
      </c>
      <c r="W184" s="133" t="s">
        <v>46</v>
      </c>
      <c r="X184" s="114">
        <f t="shared" si="28"/>
        <v>0</v>
      </c>
      <c r="Y184" s="115">
        <f t="shared" si="29"/>
        <v>0</v>
      </c>
      <c r="Z184" s="115">
        <f t="shared" si="30"/>
        <v>0</v>
      </c>
      <c r="AA184" s="115">
        <f t="shared" si="31"/>
        <v>0</v>
      </c>
      <c r="AB184" s="115">
        <f t="shared" si="32"/>
        <v>0</v>
      </c>
      <c r="AC184" s="121">
        <f t="shared" si="33"/>
        <v>0</v>
      </c>
    </row>
    <row r="185" spans="1:29" ht="15.75">
      <c r="A185" s="255"/>
      <c r="B185" s="133" t="s">
        <v>47</v>
      </c>
      <c r="C185" s="95"/>
      <c r="D185" s="20"/>
      <c r="E185" s="96">
        <f t="shared" si="35"/>
        <v>0</v>
      </c>
      <c r="F185" s="95"/>
      <c r="G185" s="20"/>
      <c r="H185" s="96">
        <f t="shared" si="36"/>
        <v>0</v>
      </c>
      <c r="I185" s="95"/>
      <c r="J185" s="20"/>
      <c r="K185" s="96">
        <f t="shared" si="37"/>
        <v>0</v>
      </c>
      <c r="L185" s="95"/>
      <c r="M185" s="20"/>
      <c r="N185" s="96">
        <f t="shared" si="38"/>
        <v>0</v>
      </c>
      <c r="O185" s="95"/>
      <c r="P185" s="20"/>
      <c r="Q185" s="96">
        <f t="shared" si="39"/>
        <v>0</v>
      </c>
      <c r="R185" s="95"/>
      <c r="S185" s="20"/>
      <c r="T185" s="96">
        <f t="shared" si="27"/>
        <v>0</v>
      </c>
      <c r="U185" s="221">
        <f t="shared" si="34"/>
        <v>0</v>
      </c>
      <c r="W185" s="133" t="s">
        <v>47</v>
      </c>
      <c r="X185" s="114">
        <f t="shared" si="28"/>
        <v>0</v>
      </c>
      <c r="Y185" s="115">
        <f t="shared" si="29"/>
        <v>0</v>
      </c>
      <c r="Z185" s="115">
        <f t="shared" si="30"/>
        <v>0</v>
      </c>
      <c r="AA185" s="115">
        <f t="shared" si="31"/>
        <v>0</v>
      </c>
      <c r="AB185" s="115">
        <f t="shared" si="32"/>
        <v>0</v>
      </c>
      <c r="AC185" s="121">
        <f t="shared" si="33"/>
        <v>0</v>
      </c>
    </row>
    <row r="186" spans="1:29" ht="15.75">
      <c r="A186" s="255"/>
      <c r="B186" s="133" t="s">
        <v>48</v>
      </c>
      <c r="C186" s="95"/>
      <c r="D186" s="20"/>
      <c r="E186" s="96">
        <f t="shared" si="35"/>
        <v>0</v>
      </c>
      <c r="F186" s="95"/>
      <c r="G186" s="20"/>
      <c r="H186" s="96">
        <f t="shared" si="36"/>
        <v>0</v>
      </c>
      <c r="I186" s="95"/>
      <c r="J186" s="20"/>
      <c r="K186" s="96">
        <f t="shared" si="37"/>
        <v>0</v>
      </c>
      <c r="L186" s="95"/>
      <c r="M186" s="20"/>
      <c r="N186" s="96">
        <f t="shared" si="38"/>
        <v>0</v>
      </c>
      <c r="O186" s="95"/>
      <c r="P186" s="20"/>
      <c r="Q186" s="96">
        <f t="shared" si="39"/>
        <v>0</v>
      </c>
      <c r="R186" s="95"/>
      <c r="S186" s="20"/>
      <c r="T186" s="96">
        <f t="shared" si="27"/>
        <v>0</v>
      </c>
      <c r="U186" s="221">
        <f t="shared" si="34"/>
        <v>0</v>
      </c>
      <c r="W186" s="133" t="s">
        <v>48</v>
      </c>
      <c r="X186" s="114">
        <f t="shared" si="28"/>
        <v>0</v>
      </c>
      <c r="Y186" s="115">
        <f t="shared" si="29"/>
        <v>0</v>
      </c>
      <c r="Z186" s="115">
        <f t="shared" si="30"/>
        <v>0</v>
      </c>
      <c r="AA186" s="115">
        <f t="shared" si="31"/>
        <v>0</v>
      </c>
      <c r="AB186" s="115">
        <f t="shared" si="32"/>
        <v>0</v>
      </c>
      <c r="AC186" s="121">
        <f t="shared" si="33"/>
        <v>0</v>
      </c>
    </row>
    <row r="187" spans="1:29" ht="15.75">
      <c r="A187" s="255"/>
      <c r="B187" s="133" t="s">
        <v>49</v>
      </c>
      <c r="C187" s="95"/>
      <c r="D187" s="20"/>
      <c r="E187" s="96">
        <f t="shared" si="35"/>
        <v>0</v>
      </c>
      <c r="F187" s="95"/>
      <c r="G187" s="20"/>
      <c r="H187" s="96">
        <f t="shared" si="36"/>
        <v>0</v>
      </c>
      <c r="I187" s="95"/>
      <c r="J187" s="20"/>
      <c r="K187" s="96">
        <f t="shared" si="37"/>
        <v>0</v>
      </c>
      <c r="L187" s="95"/>
      <c r="M187" s="20"/>
      <c r="N187" s="96">
        <f t="shared" si="38"/>
        <v>0</v>
      </c>
      <c r="O187" s="95"/>
      <c r="P187" s="20"/>
      <c r="Q187" s="96">
        <f t="shared" si="39"/>
        <v>0</v>
      </c>
      <c r="R187" s="95"/>
      <c r="S187" s="20"/>
      <c r="T187" s="96">
        <f t="shared" si="27"/>
        <v>0</v>
      </c>
      <c r="U187" s="221">
        <f t="shared" si="34"/>
        <v>0</v>
      </c>
      <c r="W187" s="133" t="s">
        <v>49</v>
      </c>
      <c r="X187" s="114">
        <f t="shared" si="28"/>
        <v>0</v>
      </c>
      <c r="Y187" s="115">
        <f t="shared" si="29"/>
        <v>0</v>
      </c>
      <c r="Z187" s="115">
        <f t="shared" si="30"/>
        <v>0</v>
      </c>
      <c r="AA187" s="115">
        <f t="shared" si="31"/>
        <v>0</v>
      </c>
      <c r="AB187" s="115">
        <f t="shared" si="32"/>
        <v>0</v>
      </c>
      <c r="AC187" s="121">
        <f t="shared" si="33"/>
        <v>0</v>
      </c>
    </row>
    <row r="188" spans="1:29" ht="15.75">
      <c r="A188" s="256"/>
      <c r="B188" s="133" t="s">
        <v>50</v>
      </c>
      <c r="C188" s="95"/>
      <c r="D188" s="20"/>
      <c r="E188" s="96">
        <f t="shared" si="35"/>
        <v>0</v>
      </c>
      <c r="F188" s="95"/>
      <c r="G188" s="20"/>
      <c r="H188" s="96">
        <f t="shared" si="36"/>
        <v>0</v>
      </c>
      <c r="I188" s="95"/>
      <c r="J188" s="20"/>
      <c r="K188" s="96">
        <f t="shared" si="37"/>
        <v>0</v>
      </c>
      <c r="L188" s="95"/>
      <c r="M188" s="20"/>
      <c r="N188" s="96">
        <f t="shared" si="38"/>
        <v>0</v>
      </c>
      <c r="O188" s="95"/>
      <c r="P188" s="20"/>
      <c r="Q188" s="96">
        <f t="shared" si="39"/>
        <v>0</v>
      </c>
      <c r="R188" s="95"/>
      <c r="S188" s="20"/>
      <c r="T188" s="96">
        <f t="shared" si="27"/>
        <v>0</v>
      </c>
      <c r="U188" s="221">
        <f t="shared" si="34"/>
        <v>0</v>
      </c>
      <c r="W188" s="134" t="s">
        <v>50</v>
      </c>
      <c r="X188" s="118">
        <f t="shared" si="28"/>
        <v>0</v>
      </c>
      <c r="Y188" s="119">
        <f t="shared" si="29"/>
        <v>0</v>
      </c>
      <c r="Z188" s="119">
        <f t="shared" si="30"/>
        <v>0</v>
      </c>
      <c r="AA188" s="119">
        <f t="shared" si="31"/>
        <v>0</v>
      </c>
      <c r="AB188" s="119">
        <f t="shared" si="32"/>
        <v>0</v>
      </c>
      <c r="AC188" s="124">
        <f t="shared" si="33"/>
        <v>0</v>
      </c>
    </row>
    <row r="189" spans="1:29" ht="15.75" customHeight="1">
      <c r="A189" s="254">
        <v>42787</v>
      </c>
      <c r="B189" s="132" t="s">
        <v>42</v>
      </c>
      <c r="C189" s="92"/>
      <c r="D189" s="93"/>
      <c r="E189" s="94">
        <f t="shared" si="35"/>
        <v>0</v>
      </c>
      <c r="F189" s="92"/>
      <c r="G189" s="93"/>
      <c r="H189" s="94">
        <f t="shared" si="36"/>
        <v>0</v>
      </c>
      <c r="I189" s="92"/>
      <c r="J189" s="93"/>
      <c r="K189" s="94">
        <f t="shared" si="37"/>
        <v>0</v>
      </c>
      <c r="L189" s="92"/>
      <c r="M189" s="93"/>
      <c r="N189" s="94">
        <f t="shared" si="38"/>
        <v>0</v>
      </c>
      <c r="O189" s="92"/>
      <c r="P189" s="93"/>
      <c r="Q189" s="94">
        <f t="shared" si="39"/>
        <v>0</v>
      </c>
      <c r="R189" s="92"/>
      <c r="S189" s="93"/>
      <c r="T189" s="94">
        <f t="shared" si="27"/>
        <v>0</v>
      </c>
      <c r="U189" s="220">
        <f t="shared" si="34"/>
        <v>0</v>
      </c>
      <c r="W189" s="132" t="s">
        <v>42</v>
      </c>
      <c r="X189" s="114">
        <f t="shared" si="28"/>
        <v>0</v>
      </c>
      <c r="Y189" s="115">
        <f t="shared" si="29"/>
        <v>0</v>
      </c>
      <c r="Z189" s="115">
        <f t="shared" si="30"/>
        <v>0</v>
      </c>
      <c r="AA189" s="115">
        <f t="shared" si="31"/>
        <v>0</v>
      </c>
      <c r="AB189" s="115">
        <f t="shared" si="32"/>
        <v>0</v>
      </c>
      <c r="AC189" s="121">
        <f t="shared" si="33"/>
        <v>0</v>
      </c>
    </row>
    <row r="190" spans="1:29" ht="15.75">
      <c r="A190" s="255"/>
      <c r="B190" s="133" t="s">
        <v>43</v>
      </c>
      <c r="C190" s="95"/>
      <c r="D190" s="20"/>
      <c r="E190" s="96">
        <f t="shared" si="35"/>
        <v>0</v>
      </c>
      <c r="F190" s="95"/>
      <c r="G190" s="20"/>
      <c r="H190" s="96">
        <f t="shared" si="36"/>
        <v>0</v>
      </c>
      <c r="I190" s="95"/>
      <c r="J190" s="20"/>
      <c r="K190" s="96">
        <f t="shared" si="37"/>
        <v>0</v>
      </c>
      <c r="L190" s="95"/>
      <c r="M190" s="20"/>
      <c r="N190" s="96">
        <f t="shared" si="38"/>
        <v>0</v>
      </c>
      <c r="O190" s="95"/>
      <c r="P190" s="20"/>
      <c r="Q190" s="96">
        <f t="shared" si="39"/>
        <v>0</v>
      </c>
      <c r="R190" s="95"/>
      <c r="S190" s="20"/>
      <c r="T190" s="96">
        <f t="shared" si="27"/>
        <v>0</v>
      </c>
      <c r="U190" s="221">
        <f t="shared" si="34"/>
        <v>0</v>
      </c>
      <c r="W190" s="133" t="s">
        <v>43</v>
      </c>
      <c r="X190" s="114">
        <f t="shared" si="28"/>
        <v>0</v>
      </c>
      <c r="Y190" s="115">
        <f t="shared" si="29"/>
        <v>0</v>
      </c>
      <c r="Z190" s="115">
        <f t="shared" si="30"/>
        <v>0</v>
      </c>
      <c r="AA190" s="115">
        <f t="shared" si="31"/>
        <v>0</v>
      </c>
      <c r="AB190" s="115">
        <f t="shared" si="32"/>
        <v>0</v>
      </c>
      <c r="AC190" s="121">
        <f t="shared" si="33"/>
        <v>0</v>
      </c>
    </row>
    <row r="191" spans="1:29" ht="15.75">
      <c r="A191" s="255"/>
      <c r="B191" s="104" t="s">
        <v>44</v>
      </c>
      <c r="C191" s="95"/>
      <c r="D191" s="20"/>
      <c r="E191" s="96">
        <f t="shared" si="35"/>
        <v>0</v>
      </c>
      <c r="F191" s="95"/>
      <c r="G191" s="20"/>
      <c r="H191" s="96">
        <f t="shared" si="36"/>
        <v>0</v>
      </c>
      <c r="I191" s="95"/>
      <c r="J191" s="20"/>
      <c r="K191" s="96">
        <f t="shared" si="37"/>
        <v>0</v>
      </c>
      <c r="L191" s="95"/>
      <c r="M191" s="20"/>
      <c r="N191" s="96">
        <f t="shared" si="38"/>
        <v>0</v>
      </c>
      <c r="O191" s="95"/>
      <c r="P191" s="20"/>
      <c r="Q191" s="96">
        <f t="shared" si="39"/>
        <v>0</v>
      </c>
      <c r="R191" s="95"/>
      <c r="S191" s="20"/>
      <c r="T191" s="96">
        <f t="shared" si="27"/>
        <v>0</v>
      </c>
      <c r="U191" s="221">
        <f t="shared" si="34"/>
        <v>0</v>
      </c>
      <c r="W191" s="104" t="s">
        <v>44</v>
      </c>
      <c r="X191" s="114">
        <f t="shared" si="28"/>
        <v>0</v>
      </c>
      <c r="Y191" s="115">
        <f t="shared" si="29"/>
        <v>0</v>
      </c>
      <c r="Z191" s="115">
        <f t="shared" si="30"/>
        <v>0</v>
      </c>
      <c r="AA191" s="115">
        <f t="shared" si="31"/>
        <v>0</v>
      </c>
      <c r="AB191" s="115">
        <f t="shared" si="32"/>
        <v>0</v>
      </c>
      <c r="AC191" s="121">
        <f t="shared" si="33"/>
        <v>0</v>
      </c>
    </row>
    <row r="192" spans="1:29" ht="15.75">
      <c r="A192" s="255"/>
      <c r="B192" s="133" t="s">
        <v>45</v>
      </c>
      <c r="C192" s="95"/>
      <c r="D192" s="20"/>
      <c r="E192" s="96">
        <f t="shared" si="35"/>
        <v>0</v>
      </c>
      <c r="F192" s="95"/>
      <c r="G192" s="20"/>
      <c r="H192" s="96">
        <f t="shared" si="36"/>
        <v>0</v>
      </c>
      <c r="I192" s="95"/>
      <c r="J192" s="20"/>
      <c r="K192" s="96">
        <f t="shared" si="37"/>
        <v>0</v>
      </c>
      <c r="L192" s="95"/>
      <c r="M192" s="20"/>
      <c r="N192" s="96">
        <f t="shared" si="38"/>
        <v>0</v>
      </c>
      <c r="O192" s="95"/>
      <c r="P192" s="20"/>
      <c r="Q192" s="96">
        <f t="shared" si="39"/>
        <v>0</v>
      </c>
      <c r="R192" s="95"/>
      <c r="S192" s="20"/>
      <c r="T192" s="96">
        <f t="shared" si="27"/>
        <v>0</v>
      </c>
      <c r="U192" s="221">
        <f t="shared" si="34"/>
        <v>0</v>
      </c>
      <c r="W192" s="133" t="s">
        <v>45</v>
      </c>
      <c r="X192" s="114">
        <f t="shared" si="28"/>
        <v>0</v>
      </c>
      <c r="Y192" s="115">
        <f t="shared" si="29"/>
        <v>0</v>
      </c>
      <c r="Z192" s="115">
        <f t="shared" si="30"/>
        <v>0</v>
      </c>
      <c r="AA192" s="115">
        <f t="shared" si="31"/>
        <v>0</v>
      </c>
      <c r="AB192" s="115">
        <f t="shared" si="32"/>
        <v>0</v>
      </c>
      <c r="AC192" s="121">
        <f t="shared" si="33"/>
        <v>0</v>
      </c>
    </row>
    <row r="193" spans="1:29" ht="15.75">
      <c r="A193" s="255"/>
      <c r="B193" s="133" t="s">
        <v>46</v>
      </c>
      <c r="C193" s="95"/>
      <c r="D193" s="20"/>
      <c r="E193" s="96">
        <f t="shared" si="35"/>
        <v>0</v>
      </c>
      <c r="F193" s="95"/>
      <c r="G193" s="20"/>
      <c r="H193" s="96">
        <f t="shared" si="36"/>
        <v>0</v>
      </c>
      <c r="I193" s="95"/>
      <c r="J193" s="20"/>
      <c r="K193" s="96">
        <f t="shared" si="37"/>
        <v>0</v>
      </c>
      <c r="L193" s="95"/>
      <c r="M193" s="20"/>
      <c r="N193" s="96">
        <f t="shared" si="38"/>
        <v>0</v>
      </c>
      <c r="O193" s="95"/>
      <c r="P193" s="20"/>
      <c r="Q193" s="96">
        <f t="shared" si="39"/>
        <v>0</v>
      </c>
      <c r="R193" s="95"/>
      <c r="S193" s="20"/>
      <c r="T193" s="96">
        <f t="shared" si="27"/>
        <v>0</v>
      </c>
      <c r="U193" s="221">
        <f t="shared" si="34"/>
        <v>0</v>
      </c>
      <c r="W193" s="133" t="s">
        <v>46</v>
      </c>
      <c r="X193" s="114">
        <f t="shared" si="28"/>
        <v>0</v>
      </c>
      <c r="Y193" s="115">
        <f t="shared" si="29"/>
        <v>0</v>
      </c>
      <c r="Z193" s="115">
        <f t="shared" si="30"/>
        <v>0</v>
      </c>
      <c r="AA193" s="115">
        <f t="shared" si="31"/>
        <v>0</v>
      </c>
      <c r="AB193" s="115">
        <f t="shared" si="32"/>
        <v>0</v>
      </c>
      <c r="AC193" s="121">
        <f t="shared" si="33"/>
        <v>0</v>
      </c>
    </row>
    <row r="194" spans="1:29" ht="15.75">
      <c r="A194" s="255"/>
      <c r="B194" s="133" t="s">
        <v>47</v>
      </c>
      <c r="C194" s="95"/>
      <c r="D194" s="20"/>
      <c r="E194" s="96">
        <f t="shared" si="35"/>
        <v>0</v>
      </c>
      <c r="F194" s="95"/>
      <c r="G194" s="20"/>
      <c r="H194" s="96">
        <f t="shared" si="36"/>
        <v>0</v>
      </c>
      <c r="I194" s="95"/>
      <c r="J194" s="20"/>
      <c r="K194" s="96">
        <f t="shared" si="37"/>
        <v>0</v>
      </c>
      <c r="L194" s="95"/>
      <c r="M194" s="20"/>
      <c r="N194" s="96">
        <f t="shared" si="38"/>
        <v>0</v>
      </c>
      <c r="O194" s="95"/>
      <c r="P194" s="20"/>
      <c r="Q194" s="96">
        <f t="shared" si="39"/>
        <v>0</v>
      </c>
      <c r="R194" s="95"/>
      <c r="S194" s="20"/>
      <c r="T194" s="96">
        <f t="shared" si="27"/>
        <v>0</v>
      </c>
      <c r="U194" s="221">
        <f t="shared" si="34"/>
        <v>0</v>
      </c>
      <c r="W194" s="133" t="s">
        <v>47</v>
      </c>
      <c r="X194" s="114">
        <f t="shared" si="28"/>
        <v>0</v>
      </c>
      <c r="Y194" s="115">
        <f t="shared" si="29"/>
        <v>0</v>
      </c>
      <c r="Z194" s="115">
        <f t="shared" si="30"/>
        <v>0</v>
      </c>
      <c r="AA194" s="115">
        <f t="shared" si="31"/>
        <v>0</v>
      </c>
      <c r="AB194" s="115">
        <f t="shared" si="32"/>
        <v>0</v>
      </c>
      <c r="AC194" s="121">
        <f t="shared" si="33"/>
        <v>0</v>
      </c>
    </row>
    <row r="195" spans="1:29" ht="15.75">
      <c r="A195" s="255"/>
      <c r="B195" s="133" t="s">
        <v>48</v>
      </c>
      <c r="C195" s="95"/>
      <c r="D195" s="20"/>
      <c r="E195" s="96">
        <f t="shared" si="35"/>
        <v>0</v>
      </c>
      <c r="F195" s="95"/>
      <c r="G195" s="20"/>
      <c r="H195" s="96">
        <f t="shared" si="36"/>
        <v>0</v>
      </c>
      <c r="I195" s="95"/>
      <c r="J195" s="20"/>
      <c r="K195" s="96">
        <f t="shared" si="37"/>
        <v>0</v>
      </c>
      <c r="L195" s="95"/>
      <c r="M195" s="20"/>
      <c r="N195" s="96">
        <f t="shared" si="38"/>
        <v>0</v>
      </c>
      <c r="O195" s="95"/>
      <c r="P195" s="20"/>
      <c r="Q195" s="96">
        <f t="shared" si="39"/>
        <v>0</v>
      </c>
      <c r="R195" s="95"/>
      <c r="S195" s="20"/>
      <c r="T195" s="96">
        <f t="shared" si="27"/>
        <v>0</v>
      </c>
      <c r="U195" s="221">
        <f t="shared" si="34"/>
        <v>0</v>
      </c>
      <c r="W195" s="133" t="s">
        <v>48</v>
      </c>
      <c r="X195" s="114">
        <f t="shared" si="28"/>
        <v>0</v>
      </c>
      <c r="Y195" s="115">
        <f t="shared" si="29"/>
        <v>0</v>
      </c>
      <c r="Z195" s="115">
        <f t="shared" si="30"/>
        <v>0</v>
      </c>
      <c r="AA195" s="115">
        <f t="shared" si="31"/>
        <v>0</v>
      </c>
      <c r="AB195" s="115">
        <f t="shared" si="32"/>
        <v>0</v>
      </c>
      <c r="AC195" s="121">
        <f t="shared" si="33"/>
        <v>0</v>
      </c>
    </row>
    <row r="196" spans="1:29" ht="15.75">
      <c r="A196" s="255"/>
      <c r="B196" s="133" t="s">
        <v>49</v>
      </c>
      <c r="C196" s="95"/>
      <c r="D196" s="20"/>
      <c r="E196" s="96">
        <f t="shared" si="35"/>
        <v>0</v>
      </c>
      <c r="F196" s="95"/>
      <c r="G196" s="20"/>
      <c r="H196" s="96">
        <f t="shared" si="36"/>
        <v>0</v>
      </c>
      <c r="I196" s="95"/>
      <c r="J196" s="20"/>
      <c r="K196" s="96">
        <f t="shared" si="37"/>
        <v>0</v>
      </c>
      <c r="L196" s="95"/>
      <c r="M196" s="20"/>
      <c r="N196" s="96">
        <f t="shared" si="38"/>
        <v>0</v>
      </c>
      <c r="O196" s="95"/>
      <c r="P196" s="20"/>
      <c r="Q196" s="96">
        <f t="shared" si="39"/>
        <v>0</v>
      </c>
      <c r="R196" s="95"/>
      <c r="S196" s="20"/>
      <c r="T196" s="96">
        <f t="shared" si="27"/>
        <v>0</v>
      </c>
      <c r="U196" s="221">
        <f t="shared" si="34"/>
        <v>0</v>
      </c>
      <c r="W196" s="133" t="s">
        <v>49</v>
      </c>
      <c r="X196" s="114">
        <f t="shared" si="28"/>
        <v>0</v>
      </c>
      <c r="Y196" s="115">
        <f t="shared" si="29"/>
        <v>0</v>
      </c>
      <c r="Z196" s="115">
        <f t="shared" si="30"/>
        <v>0</v>
      </c>
      <c r="AA196" s="115">
        <f t="shared" si="31"/>
        <v>0</v>
      </c>
      <c r="AB196" s="115">
        <f t="shared" si="32"/>
        <v>0</v>
      </c>
      <c r="AC196" s="121">
        <f t="shared" si="33"/>
        <v>0</v>
      </c>
    </row>
    <row r="197" spans="1:29" ht="15.75">
      <c r="A197" s="256"/>
      <c r="B197" s="134" t="s">
        <v>50</v>
      </c>
      <c r="C197" s="97"/>
      <c r="D197" s="98"/>
      <c r="E197" s="99">
        <f t="shared" si="35"/>
        <v>0</v>
      </c>
      <c r="F197" s="97"/>
      <c r="G197" s="98"/>
      <c r="H197" s="99">
        <f t="shared" si="36"/>
        <v>0</v>
      </c>
      <c r="I197" s="97"/>
      <c r="J197" s="98"/>
      <c r="K197" s="99">
        <f t="shared" si="37"/>
        <v>0</v>
      </c>
      <c r="L197" s="97"/>
      <c r="M197" s="98"/>
      <c r="N197" s="99">
        <f t="shared" si="38"/>
        <v>0</v>
      </c>
      <c r="O197" s="97"/>
      <c r="P197" s="98"/>
      <c r="Q197" s="99">
        <f t="shared" si="39"/>
        <v>0</v>
      </c>
      <c r="R197" s="97"/>
      <c r="S197" s="98"/>
      <c r="T197" s="99">
        <f t="shared" si="27"/>
        <v>0</v>
      </c>
      <c r="U197" s="222">
        <f t="shared" si="34"/>
        <v>0</v>
      </c>
      <c r="W197" s="134" t="s">
        <v>50</v>
      </c>
      <c r="X197" s="118">
        <f t="shared" si="28"/>
        <v>0</v>
      </c>
      <c r="Y197" s="119">
        <f t="shared" si="29"/>
        <v>0</v>
      </c>
      <c r="Z197" s="119">
        <f t="shared" si="30"/>
        <v>0</v>
      </c>
      <c r="AA197" s="119">
        <f t="shared" si="31"/>
        <v>0</v>
      </c>
      <c r="AB197" s="119">
        <f t="shared" si="32"/>
        <v>0</v>
      </c>
      <c r="AC197" s="124">
        <f t="shared" si="33"/>
        <v>0</v>
      </c>
    </row>
    <row r="198" spans="1:29" ht="15.75" customHeight="1">
      <c r="A198" s="254">
        <v>42788</v>
      </c>
      <c r="B198" s="133" t="s">
        <v>42</v>
      </c>
      <c r="C198" s="95"/>
      <c r="D198" s="20"/>
      <c r="E198" s="96">
        <f t="shared" si="35"/>
        <v>0</v>
      </c>
      <c r="F198" s="95"/>
      <c r="G198" s="20"/>
      <c r="H198" s="96">
        <f t="shared" si="36"/>
        <v>0</v>
      </c>
      <c r="I198" s="95"/>
      <c r="J198" s="20"/>
      <c r="K198" s="96">
        <f t="shared" si="37"/>
        <v>0</v>
      </c>
      <c r="L198" s="95"/>
      <c r="M198" s="20"/>
      <c r="N198" s="96">
        <f t="shared" si="38"/>
        <v>0</v>
      </c>
      <c r="O198" s="95"/>
      <c r="P198" s="20"/>
      <c r="Q198" s="96">
        <f t="shared" si="39"/>
        <v>0</v>
      </c>
      <c r="R198" s="95"/>
      <c r="S198" s="20"/>
      <c r="T198" s="96">
        <f t="shared" si="27"/>
        <v>0</v>
      </c>
      <c r="U198" s="221">
        <f t="shared" si="34"/>
        <v>0</v>
      </c>
      <c r="W198" s="132" t="s">
        <v>42</v>
      </c>
      <c r="X198" s="110">
        <f t="shared" si="28"/>
        <v>0</v>
      </c>
      <c r="Y198" s="111">
        <f t="shared" si="29"/>
        <v>0</v>
      </c>
      <c r="Z198" s="111">
        <f t="shared" si="30"/>
        <v>0</v>
      </c>
      <c r="AA198" s="111">
        <f t="shared" si="31"/>
        <v>0</v>
      </c>
      <c r="AB198" s="111">
        <f t="shared" si="32"/>
        <v>0</v>
      </c>
      <c r="AC198" s="123">
        <f t="shared" si="33"/>
        <v>0</v>
      </c>
    </row>
    <row r="199" spans="1:29" ht="15.75">
      <c r="A199" s="255"/>
      <c r="B199" s="133" t="s">
        <v>43</v>
      </c>
      <c r="C199" s="95"/>
      <c r="D199" s="20"/>
      <c r="E199" s="96">
        <f t="shared" si="35"/>
        <v>0</v>
      </c>
      <c r="F199" s="95"/>
      <c r="G199" s="20"/>
      <c r="H199" s="96">
        <f t="shared" si="36"/>
        <v>0</v>
      </c>
      <c r="I199" s="95"/>
      <c r="J199" s="20"/>
      <c r="K199" s="96">
        <f t="shared" si="37"/>
        <v>0</v>
      </c>
      <c r="L199" s="95"/>
      <c r="M199" s="20"/>
      <c r="N199" s="96">
        <f t="shared" si="38"/>
        <v>0</v>
      </c>
      <c r="O199" s="95"/>
      <c r="P199" s="20"/>
      <c r="Q199" s="96">
        <f t="shared" si="39"/>
        <v>0</v>
      </c>
      <c r="R199" s="95"/>
      <c r="S199" s="20"/>
      <c r="T199" s="96">
        <f t="shared" si="27"/>
        <v>0</v>
      </c>
      <c r="U199" s="221">
        <f t="shared" si="34"/>
        <v>0</v>
      </c>
      <c r="W199" s="133" t="s">
        <v>43</v>
      </c>
      <c r="X199" s="114">
        <f t="shared" si="28"/>
        <v>0</v>
      </c>
      <c r="Y199" s="115">
        <f t="shared" si="29"/>
        <v>0</v>
      </c>
      <c r="Z199" s="115">
        <f t="shared" si="30"/>
        <v>0</v>
      </c>
      <c r="AA199" s="115">
        <f t="shared" si="31"/>
        <v>0</v>
      </c>
      <c r="AB199" s="115">
        <f t="shared" si="32"/>
        <v>0</v>
      </c>
      <c r="AC199" s="121">
        <f t="shared" si="33"/>
        <v>0</v>
      </c>
    </row>
    <row r="200" spans="1:29" ht="15.75">
      <c r="A200" s="255"/>
      <c r="B200" s="104" t="s">
        <v>44</v>
      </c>
      <c r="C200" s="95"/>
      <c r="D200" s="20"/>
      <c r="E200" s="96">
        <f t="shared" si="35"/>
        <v>0</v>
      </c>
      <c r="F200" s="95"/>
      <c r="G200" s="20"/>
      <c r="H200" s="96">
        <f t="shared" si="36"/>
        <v>0</v>
      </c>
      <c r="I200" s="95"/>
      <c r="J200" s="20"/>
      <c r="K200" s="96">
        <f t="shared" si="37"/>
        <v>0</v>
      </c>
      <c r="L200" s="95"/>
      <c r="M200" s="20"/>
      <c r="N200" s="96">
        <f t="shared" si="38"/>
        <v>0</v>
      </c>
      <c r="O200" s="95"/>
      <c r="P200" s="20"/>
      <c r="Q200" s="96">
        <f t="shared" si="39"/>
        <v>0</v>
      </c>
      <c r="R200" s="95"/>
      <c r="S200" s="20"/>
      <c r="T200" s="96">
        <f t="shared" si="27"/>
        <v>0</v>
      </c>
      <c r="U200" s="221">
        <f t="shared" si="34"/>
        <v>0</v>
      </c>
      <c r="W200" s="104" t="s">
        <v>44</v>
      </c>
      <c r="X200" s="114">
        <f t="shared" si="28"/>
        <v>0</v>
      </c>
      <c r="Y200" s="115">
        <f t="shared" si="29"/>
        <v>0</v>
      </c>
      <c r="Z200" s="115">
        <f t="shared" si="30"/>
        <v>0</v>
      </c>
      <c r="AA200" s="115">
        <f t="shared" si="31"/>
        <v>0</v>
      </c>
      <c r="AB200" s="115">
        <f t="shared" si="32"/>
        <v>0</v>
      </c>
      <c r="AC200" s="121">
        <f t="shared" si="33"/>
        <v>0</v>
      </c>
    </row>
    <row r="201" spans="1:29" ht="15.75">
      <c r="A201" s="255"/>
      <c r="B201" s="133" t="s">
        <v>45</v>
      </c>
      <c r="C201" s="95"/>
      <c r="D201" s="20"/>
      <c r="E201" s="96">
        <f t="shared" si="35"/>
        <v>0</v>
      </c>
      <c r="F201" s="95"/>
      <c r="G201" s="20"/>
      <c r="H201" s="96">
        <f t="shared" si="36"/>
        <v>0</v>
      </c>
      <c r="I201" s="95"/>
      <c r="J201" s="20"/>
      <c r="K201" s="96">
        <f t="shared" si="37"/>
        <v>0</v>
      </c>
      <c r="L201" s="95"/>
      <c r="M201" s="20"/>
      <c r="N201" s="96">
        <f t="shared" si="38"/>
        <v>0</v>
      </c>
      <c r="O201" s="95"/>
      <c r="P201" s="20"/>
      <c r="Q201" s="96">
        <f t="shared" si="39"/>
        <v>0</v>
      </c>
      <c r="R201" s="95"/>
      <c r="S201" s="20"/>
      <c r="T201" s="96">
        <f t="shared" si="27"/>
        <v>0</v>
      </c>
      <c r="U201" s="221">
        <f t="shared" si="34"/>
        <v>0</v>
      </c>
      <c r="W201" s="133" t="s">
        <v>45</v>
      </c>
      <c r="X201" s="114">
        <f t="shared" si="28"/>
        <v>0</v>
      </c>
      <c r="Y201" s="115">
        <f t="shared" si="29"/>
        <v>0</v>
      </c>
      <c r="Z201" s="115">
        <f t="shared" si="30"/>
        <v>0</v>
      </c>
      <c r="AA201" s="115">
        <f t="shared" si="31"/>
        <v>0</v>
      </c>
      <c r="AB201" s="115">
        <f t="shared" si="32"/>
        <v>0</v>
      </c>
      <c r="AC201" s="121">
        <f t="shared" si="33"/>
        <v>0</v>
      </c>
    </row>
    <row r="202" spans="1:29" ht="15.75">
      <c r="A202" s="255"/>
      <c r="B202" s="133" t="s">
        <v>46</v>
      </c>
      <c r="C202" s="95"/>
      <c r="D202" s="20"/>
      <c r="E202" s="96">
        <f t="shared" si="35"/>
        <v>0</v>
      </c>
      <c r="F202" s="95"/>
      <c r="G202" s="20"/>
      <c r="H202" s="96">
        <f t="shared" si="36"/>
        <v>0</v>
      </c>
      <c r="I202" s="95"/>
      <c r="J202" s="20"/>
      <c r="K202" s="96">
        <f t="shared" si="37"/>
        <v>0</v>
      </c>
      <c r="L202" s="95"/>
      <c r="M202" s="20"/>
      <c r="N202" s="96">
        <f t="shared" si="38"/>
        <v>0</v>
      </c>
      <c r="O202" s="95"/>
      <c r="P202" s="20"/>
      <c r="Q202" s="96">
        <f t="shared" si="39"/>
        <v>0</v>
      </c>
      <c r="R202" s="95"/>
      <c r="S202" s="20"/>
      <c r="T202" s="96">
        <f t="shared" ref="T202:T215" si="40">R202-S202</f>
        <v>0</v>
      </c>
      <c r="U202" s="221">
        <f t="shared" si="34"/>
        <v>0</v>
      </c>
      <c r="W202" s="133" t="s">
        <v>46</v>
      </c>
      <c r="X202" s="114">
        <f t="shared" ref="X202:X215" si="41">+IF(AND(C202&lt;&gt;0,D202&lt;&gt;0,OR(E202&gt;100,E202&lt;-100)),1,0)</f>
        <v>0</v>
      </c>
      <c r="Y202" s="115">
        <f t="shared" ref="Y202:Y215" si="42">+IF(AND(F202&lt;&gt;0,G202&lt;&gt;0,OR(H202&gt;100,H202&lt;-100)),1,0)</f>
        <v>0</v>
      </c>
      <c r="Z202" s="115">
        <f t="shared" ref="Z202:Z215" si="43">+IF(AND(I202&lt;&gt;0,J202&lt;&gt;0,OR(K202&gt;100,K202&lt;-100)),1,0)</f>
        <v>0</v>
      </c>
      <c r="AA202" s="115">
        <f t="shared" ref="AA202:AA215" si="44">+IF(AND(L202&lt;&gt;0,M202&lt;&gt;0,OR(N202&gt;100,N202&lt;-100)),1,0)</f>
        <v>0</v>
      </c>
      <c r="AB202" s="115">
        <f t="shared" ref="AB202:AB215" si="45">+IF(AND(O202&lt;&gt;0,P202&lt;&gt;0,OR(Q202&gt;100,Q202&lt;-100)),1,0)</f>
        <v>0</v>
      </c>
      <c r="AC202" s="121">
        <f t="shared" ref="AC202:AC215" si="46">+IF(AND(R202&lt;&gt;0,S202&lt;&gt;0,OR(T202&gt;100,T202&lt;-100)),1,0)</f>
        <v>0</v>
      </c>
    </row>
    <row r="203" spans="1:29" ht="15.75">
      <c r="A203" s="255"/>
      <c r="B203" s="133" t="s">
        <v>47</v>
      </c>
      <c r="C203" s="95"/>
      <c r="D203" s="20"/>
      <c r="E203" s="96">
        <f t="shared" si="35"/>
        <v>0</v>
      </c>
      <c r="F203" s="95"/>
      <c r="G203" s="20"/>
      <c r="H203" s="96">
        <f t="shared" si="36"/>
        <v>0</v>
      </c>
      <c r="I203" s="95"/>
      <c r="J203" s="20"/>
      <c r="K203" s="96">
        <f t="shared" si="37"/>
        <v>0</v>
      </c>
      <c r="L203" s="95"/>
      <c r="M203" s="20"/>
      <c r="N203" s="96">
        <f t="shared" si="38"/>
        <v>0</v>
      </c>
      <c r="O203" s="95"/>
      <c r="P203" s="20"/>
      <c r="Q203" s="96">
        <f t="shared" si="39"/>
        <v>0</v>
      </c>
      <c r="R203" s="95"/>
      <c r="S203" s="20"/>
      <c r="T203" s="96">
        <f t="shared" si="40"/>
        <v>0</v>
      </c>
      <c r="U203" s="221">
        <f t="shared" si="34"/>
        <v>0</v>
      </c>
      <c r="W203" s="133" t="s">
        <v>47</v>
      </c>
      <c r="X203" s="114">
        <f t="shared" si="41"/>
        <v>0</v>
      </c>
      <c r="Y203" s="115">
        <f t="shared" si="42"/>
        <v>0</v>
      </c>
      <c r="Z203" s="115">
        <f t="shared" si="43"/>
        <v>0</v>
      </c>
      <c r="AA203" s="115">
        <f t="shared" si="44"/>
        <v>0</v>
      </c>
      <c r="AB203" s="115">
        <f t="shared" si="45"/>
        <v>0</v>
      </c>
      <c r="AC203" s="121">
        <f t="shared" si="46"/>
        <v>0</v>
      </c>
    </row>
    <row r="204" spans="1:29" ht="15.75">
      <c r="A204" s="255"/>
      <c r="B204" s="133" t="s">
        <v>48</v>
      </c>
      <c r="C204" s="95"/>
      <c r="D204" s="20"/>
      <c r="E204" s="96">
        <f t="shared" si="35"/>
        <v>0</v>
      </c>
      <c r="F204" s="95"/>
      <c r="G204" s="20"/>
      <c r="H204" s="96">
        <f t="shared" si="36"/>
        <v>0</v>
      </c>
      <c r="I204" s="95"/>
      <c r="J204" s="20"/>
      <c r="K204" s="96">
        <f t="shared" si="37"/>
        <v>0</v>
      </c>
      <c r="L204" s="95"/>
      <c r="M204" s="20"/>
      <c r="N204" s="96">
        <f t="shared" si="38"/>
        <v>0</v>
      </c>
      <c r="O204" s="95"/>
      <c r="P204" s="20"/>
      <c r="Q204" s="96">
        <f t="shared" si="39"/>
        <v>0</v>
      </c>
      <c r="R204" s="95"/>
      <c r="S204" s="20"/>
      <c r="T204" s="96">
        <f t="shared" si="40"/>
        <v>0</v>
      </c>
      <c r="U204" s="221">
        <f t="shared" si="34"/>
        <v>0</v>
      </c>
      <c r="W204" s="133" t="s">
        <v>48</v>
      </c>
      <c r="X204" s="114">
        <f t="shared" si="41"/>
        <v>0</v>
      </c>
      <c r="Y204" s="115">
        <f t="shared" si="42"/>
        <v>0</v>
      </c>
      <c r="Z204" s="115">
        <f t="shared" si="43"/>
        <v>0</v>
      </c>
      <c r="AA204" s="115">
        <f t="shared" si="44"/>
        <v>0</v>
      </c>
      <c r="AB204" s="115">
        <f t="shared" si="45"/>
        <v>0</v>
      </c>
      <c r="AC204" s="121">
        <f t="shared" si="46"/>
        <v>0</v>
      </c>
    </row>
    <row r="205" spans="1:29" ht="15.75">
      <c r="A205" s="255"/>
      <c r="B205" s="133" t="s">
        <v>49</v>
      </c>
      <c r="C205" s="95"/>
      <c r="D205" s="20"/>
      <c r="E205" s="96">
        <f t="shared" si="35"/>
        <v>0</v>
      </c>
      <c r="F205" s="95"/>
      <c r="G205" s="20"/>
      <c r="H205" s="96">
        <f t="shared" si="36"/>
        <v>0</v>
      </c>
      <c r="I205" s="95"/>
      <c r="J205" s="20"/>
      <c r="K205" s="96">
        <f t="shared" si="37"/>
        <v>0</v>
      </c>
      <c r="L205" s="95"/>
      <c r="M205" s="20"/>
      <c r="N205" s="96">
        <f t="shared" si="38"/>
        <v>0</v>
      </c>
      <c r="O205" s="95"/>
      <c r="P205" s="20"/>
      <c r="Q205" s="96">
        <f t="shared" si="39"/>
        <v>0</v>
      </c>
      <c r="R205" s="95"/>
      <c r="S205" s="20"/>
      <c r="T205" s="96">
        <f t="shared" si="40"/>
        <v>0</v>
      </c>
      <c r="U205" s="221">
        <f t="shared" si="34"/>
        <v>0</v>
      </c>
      <c r="W205" s="133" t="s">
        <v>49</v>
      </c>
      <c r="X205" s="114">
        <f t="shared" si="41"/>
        <v>0</v>
      </c>
      <c r="Y205" s="115">
        <f t="shared" si="42"/>
        <v>0</v>
      </c>
      <c r="Z205" s="115">
        <f t="shared" si="43"/>
        <v>0</v>
      </c>
      <c r="AA205" s="115">
        <f t="shared" si="44"/>
        <v>0</v>
      </c>
      <c r="AB205" s="115">
        <f t="shared" si="45"/>
        <v>0</v>
      </c>
      <c r="AC205" s="121">
        <f t="shared" si="46"/>
        <v>0</v>
      </c>
    </row>
    <row r="206" spans="1:29" ht="15.75">
      <c r="A206" s="256"/>
      <c r="B206" s="133" t="s">
        <v>50</v>
      </c>
      <c r="C206" s="95"/>
      <c r="D206" s="20"/>
      <c r="E206" s="96">
        <f t="shared" si="35"/>
        <v>0</v>
      </c>
      <c r="F206" s="95"/>
      <c r="G206" s="20"/>
      <c r="H206" s="96">
        <f t="shared" si="36"/>
        <v>0</v>
      </c>
      <c r="I206" s="95"/>
      <c r="J206" s="20"/>
      <c r="K206" s="96">
        <f t="shared" si="37"/>
        <v>0</v>
      </c>
      <c r="L206" s="95"/>
      <c r="M206" s="20"/>
      <c r="N206" s="96">
        <f t="shared" si="38"/>
        <v>0</v>
      </c>
      <c r="O206" s="95"/>
      <c r="P206" s="20"/>
      <c r="Q206" s="96">
        <f t="shared" si="39"/>
        <v>0</v>
      </c>
      <c r="R206" s="95"/>
      <c r="S206" s="20"/>
      <c r="T206" s="96">
        <f t="shared" si="40"/>
        <v>0</v>
      </c>
      <c r="U206" s="221">
        <f t="shared" si="34"/>
        <v>0</v>
      </c>
      <c r="W206" s="134" t="s">
        <v>50</v>
      </c>
      <c r="X206" s="118">
        <f t="shared" si="41"/>
        <v>0</v>
      </c>
      <c r="Y206" s="119">
        <f t="shared" si="42"/>
        <v>0</v>
      </c>
      <c r="Z206" s="119">
        <f t="shared" si="43"/>
        <v>0</v>
      </c>
      <c r="AA206" s="119">
        <f t="shared" si="44"/>
        <v>0</v>
      </c>
      <c r="AB206" s="119">
        <f t="shared" si="45"/>
        <v>0</v>
      </c>
      <c r="AC206" s="124">
        <f t="shared" si="46"/>
        <v>0</v>
      </c>
    </row>
    <row r="207" spans="1:29" ht="15.75" customHeight="1">
      <c r="A207" s="254">
        <v>42789</v>
      </c>
      <c r="B207" s="132" t="s">
        <v>42</v>
      </c>
      <c r="C207" s="92"/>
      <c r="D207" s="93"/>
      <c r="E207" s="94">
        <f t="shared" si="35"/>
        <v>0</v>
      </c>
      <c r="F207" s="92"/>
      <c r="G207" s="93"/>
      <c r="H207" s="94">
        <f t="shared" si="36"/>
        <v>0</v>
      </c>
      <c r="I207" s="92"/>
      <c r="J207" s="93"/>
      <c r="K207" s="94">
        <f t="shared" si="37"/>
        <v>0</v>
      </c>
      <c r="L207" s="92"/>
      <c r="M207" s="93"/>
      <c r="N207" s="94">
        <f t="shared" si="38"/>
        <v>0</v>
      </c>
      <c r="O207" s="92"/>
      <c r="P207" s="93"/>
      <c r="Q207" s="94">
        <f t="shared" si="39"/>
        <v>0</v>
      </c>
      <c r="R207" s="92"/>
      <c r="S207" s="93"/>
      <c r="T207" s="94">
        <f t="shared" si="40"/>
        <v>0</v>
      </c>
      <c r="U207" s="220">
        <f t="shared" si="34"/>
        <v>0</v>
      </c>
      <c r="W207" s="132" t="s">
        <v>42</v>
      </c>
      <c r="X207" s="114">
        <f t="shared" si="41"/>
        <v>0</v>
      </c>
      <c r="Y207" s="115">
        <f t="shared" si="42"/>
        <v>0</v>
      </c>
      <c r="Z207" s="115">
        <f t="shared" si="43"/>
        <v>0</v>
      </c>
      <c r="AA207" s="115">
        <f t="shared" si="44"/>
        <v>0</v>
      </c>
      <c r="AB207" s="115">
        <f t="shared" si="45"/>
        <v>0</v>
      </c>
      <c r="AC207" s="121">
        <f t="shared" si="46"/>
        <v>0</v>
      </c>
    </row>
    <row r="208" spans="1:29" ht="15.75">
      <c r="A208" s="255"/>
      <c r="B208" s="133" t="s">
        <v>43</v>
      </c>
      <c r="C208" s="95"/>
      <c r="D208" s="20"/>
      <c r="E208" s="96">
        <f t="shared" si="35"/>
        <v>0</v>
      </c>
      <c r="F208" s="95"/>
      <c r="G208" s="20"/>
      <c r="H208" s="96">
        <f t="shared" si="36"/>
        <v>0</v>
      </c>
      <c r="I208" s="95"/>
      <c r="J208" s="20"/>
      <c r="K208" s="96">
        <f t="shared" si="37"/>
        <v>0</v>
      </c>
      <c r="L208" s="95"/>
      <c r="M208" s="20"/>
      <c r="N208" s="96">
        <f t="shared" si="38"/>
        <v>0</v>
      </c>
      <c r="O208" s="95"/>
      <c r="P208" s="20"/>
      <c r="Q208" s="96">
        <f t="shared" si="39"/>
        <v>0</v>
      </c>
      <c r="R208" s="95"/>
      <c r="S208" s="20"/>
      <c r="T208" s="96">
        <f t="shared" si="40"/>
        <v>0</v>
      </c>
      <c r="U208" s="221">
        <f t="shared" si="34"/>
        <v>0</v>
      </c>
      <c r="W208" s="133" t="s">
        <v>43</v>
      </c>
      <c r="X208" s="114">
        <f t="shared" si="41"/>
        <v>0</v>
      </c>
      <c r="Y208" s="115">
        <f t="shared" si="42"/>
        <v>0</v>
      </c>
      <c r="Z208" s="115">
        <f t="shared" si="43"/>
        <v>0</v>
      </c>
      <c r="AA208" s="115">
        <f t="shared" si="44"/>
        <v>0</v>
      </c>
      <c r="AB208" s="115">
        <f t="shared" si="45"/>
        <v>0</v>
      </c>
      <c r="AC208" s="121">
        <f t="shared" si="46"/>
        <v>0</v>
      </c>
    </row>
    <row r="209" spans="1:29" ht="15.75">
      <c r="A209" s="255"/>
      <c r="B209" s="104" t="s">
        <v>44</v>
      </c>
      <c r="C209" s="95"/>
      <c r="D209" s="20"/>
      <c r="E209" s="96">
        <f t="shared" si="35"/>
        <v>0</v>
      </c>
      <c r="F209" s="95"/>
      <c r="G209" s="20"/>
      <c r="H209" s="96">
        <f t="shared" si="36"/>
        <v>0</v>
      </c>
      <c r="I209" s="95"/>
      <c r="J209" s="20"/>
      <c r="K209" s="96">
        <f t="shared" si="37"/>
        <v>0</v>
      </c>
      <c r="L209" s="95"/>
      <c r="M209" s="20"/>
      <c r="N209" s="96">
        <f t="shared" si="38"/>
        <v>0</v>
      </c>
      <c r="O209" s="95"/>
      <c r="P209" s="20"/>
      <c r="Q209" s="96">
        <f t="shared" si="39"/>
        <v>0</v>
      </c>
      <c r="R209" s="95"/>
      <c r="S209" s="20"/>
      <c r="T209" s="96">
        <f t="shared" si="40"/>
        <v>0</v>
      </c>
      <c r="U209" s="221">
        <f t="shared" si="34"/>
        <v>0</v>
      </c>
      <c r="W209" s="104" t="s">
        <v>44</v>
      </c>
      <c r="X209" s="114">
        <f t="shared" si="41"/>
        <v>0</v>
      </c>
      <c r="Y209" s="115">
        <f t="shared" si="42"/>
        <v>0</v>
      </c>
      <c r="Z209" s="115">
        <f t="shared" si="43"/>
        <v>0</v>
      </c>
      <c r="AA209" s="115">
        <f t="shared" si="44"/>
        <v>0</v>
      </c>
      <c r="AB209" s="115">
        <f t="shared" si="45"/>
        <v>0</v>
      </c>
      <c r="AC209" s="121">
        <f t="shared" si="46"/>
        <v>0</v>
      </c>
    </row>
    <row r="210" spans="1:29" ht="15.75">
      <c r="A210" s="255"/>
      <c r="B210" s="133" t="s">
        <v>45</v>
      </c>
      <c r="C210" s="95"/>
      <c r="D210" s="20"/>
      <c r="E210" s="96">
        <f t="shared" si="35"/>
        <v>0</v>
      </c>
      <c r="F210" s="95"/>
      <c r="G210" s="20"/>
      <c r="H210" s="96">
        <f t="shared" si="36"/>
        <v>0</v>
      </c>
      <c r="I210" s="95"/>
      <c r="J210" s="20"/>
      <c r="K210" s="96">
        <f t="shared" si="37"/>
        <v>0</v>
      </c>
      <c r="L210" s="95"/>
      <c r="M210" s="20"/>
      <c r="N210" s="96">
        <f t="shared" si="38"/>
        <v>0</v>
      </c>
      <c r="O210" s="95"/>
      <c r="P210" s="20"/>
      <c r="Q210" s="96">
        <f t="shared" si="39"/>
        <v>0</v>
      </c>
      <c r="R210" s="95"/>
      <c r="S210" s="20"/>
      <c r="T210" s="96">
        <f t="shared" si="40"/>
        <v>0</v>
      </c>
      <c r="U210" s="221">
        <f t="shared" si="34"/>
        <v>0</v>
      </c>
      <c r="W210" s="133" t="s">
        <v>45</v>
      </c>
      <c r="X210" s="114">
        <f t="shared" si="41"/>
        <v>0</v>
      </c>
      <c r="Y210" s="115">
        <f t="shared" si="42"/>
        <v>0</v>
      </c>
      <c r="Z210" s="115">
        <f t="shared" si="43"/>
        <v>0</v>
      </c>
      <c r="AA210" s="115">
        <f t="shared" si="44"/>
        <v>0</v>
      </c>
      <c r="AB210" s="115">
        <f t="shared" si="45"/>
        <v>0</v>
      </c>
      <c r="AC210" s="121">
        <f t="shared" si="46"/>
        <v>0</v>
      </c>
    </row>
    <row r="211" spans="1:29" ht="15.75">
      <c r="A211" s="255"/>
      <c r="B211" s="133" t="s">
        <v>46</v>
      </c>
      <c r="C211" s="95"/>
      <c r="D211" s="20"/>
      <c r="E211" s="96">
        <f t="shared" si="35"/>
        <v>0</v>
      </c>
      <c r="F211" s="95"/>
      <c r="G211" s="20"/>
      <c r="H211" s="96">
        <f t="shared" si="36"/>
        <v>0</v>
      </c>
      <c r="I211" s="95"/>
      <c r="J211" s="20"/>
      <c r="K211" s="96">
        <f t="shared" si="37"/>
        <v>0</v>
      </c>
      <c r="L211" s="95"/>
      <c r="M211" s="20"/>
      <c r="N211" s="96">
        <f t="shared" si="38"/>
        <v>0</v>
      </c>
      <c r="O211" s="95"/>
      <c r="P211" s="20"/>
      <c r="Q211" s="96">
        <f t="shared" si="39"/>
        <v>0</v>
      </c>
      <c r="R211" s="95"/>
      <c r="S211" s="20"/>
      <c r="T211" s="96">
        <f t="shared" si="40"/>
        <v>0</v>
      </c>
      <c r="U211" s="221">
        <f t="shared" ref="U211:U215" si="47">IF(D211=0,0,1)</f>
        <v>0</v>
      </c>
      <c r="W211" s="133" t="s">
        <v>46</v>
      </c>
      <c r="X211" s="114">
        <f t="shared" si="41"/>
        <v>0</v>
      </c>
      <c r="Y211" s="115">
        <f t="shared" si="42"/>
        <v>0</v>
      </c>
      <c r="Z211" s="115">
        <f t="shared" si="43"/>
        <v>0</v>
      </c>
      <c r="AA211" s="115">
        <f t="shared" si="44"/>
        <v>0</v>
      </c>
      <c r="AB211" s="115">
        <f t="shared" si="45"/>
        <v>0</v>
      </c>
      <c r="AC211" s="121">
        <f t="shared" si="46"/>
        <v>0</v>
      </c>
    </row>
    <row r="212" spans="1:29" ht="15.75">
      <c r="A212" s="255"/>
      <c r="B212" s="133" t="s">
        <v>47</v>
      </c>
      <c r="C212" s="95"/>
      <c r="D212" s="20"/>
      <c r="E212" s="96">
        <f t="shared" si="35"/>
        <v>0</v>
      </c>
      <c r="F212" s="95"/>
      <c r="G212" s="20"/>
      <c r="H212" s="96">
        <f t="shared" si="36"/>
        <v>0</v>
      </c>
      <c r="I212" s="95"/>
      <c r="J212" s="20"/>
      <c r="K212" s="96">
        <f t="shared" si="37"/>
        <v>0</v>
      </c>
      <c r="L212" s="95"/>
      <c r="M212" s="20"/>
      <c r="N212" s="96">
        <f t="shared" si="38"/>
        <v>0</v>
      </c>
      <c r="O212" s="95"/>
      <c r="P212" s="20"/>
      <c r="Q212" s="96">
        <f t="shared" si="39"/>
        <v>0</v>
      </c>
      <c r="R212" s="95"/>
      <c r="S212" s="20"/>
      <c r="T212" s="96">
        <f t="shared" si="40"/>
        <v>0</v>
      </c>
      <c r="U212" s="221">
        <f t="shared" si="47"/>
        <v>0</v>
      </c>
      <c r="W212" s="133" t="s">
        <v>47</v>
      </c>
      <c r="X212" s="114">
        <f t="shared" si="41"/>
        <v>0</v>
      </c>
      <c r="Y212" s="115">
        <f t="shared" si="42"/>
        <v>0</v>
      </c>
      <c r="Z212" s="115">
        <f t="shared" si="43"/>
        <v>0</v>
      </c>
      <c r="AA212" s="115">
        <f t="shared" si="44"/>
        <v>0</v>
      </c>
      <c r="AB212" s="115">
        <f t="shared" si="45"/>
        <v>0</v>
      </c>
      <c r="AC212" s="121">
        <f t="shared" si="46"/>
        <v>0</v>
      </c>
    </row>
    <row r="213" spans="1:29" ht="15.75">
      <c r="A213" s="255"/>
      <c r="B213" s="133" t="s">
        <v>48</v>
      </c>
      <c r="C213" s="95"/>
      <c r="D213" s="20"/>
      <c r="E213" s="96">
        <f t="shared" si="35"/>
        <v>0</v>
      </c>
      <c r="F213" s="95"/>
      <c r="G213" s="20"/>
      <c r="H213" s="96">
        <f t="shared" si="36"/>
        <v>0</v>
      </c>
      <c r="I213" s="95"/>
      <c r="J213" s="20"/>
      <c r="K213" s="96">
        <f t="shared" si="37"/>
        <v>0</v>
      </c>
      <c r="L213" s="95"/>
      <c r="M213" s="20"/>
      <c r="N213" s="96">
        <f t="shared" si="38"/>
        <v>0</v>
      </c>
      <c r="O213" s="95"/>
      <c r="P213" s="20"/>
      <c r="Q213" s="96">
        <f t="shared" si="39"/>
        <v>0</v>
      </c>
      <c r="R213" s="95"/>
      <c r="S213" s="20"/>
      <c r="T213" s="96">
        <f t="shared" si="40"/>
        <v>0</v>
      </c>
      <c r="U213" s="221">
        <f t="shared" si="47"/>
        <v>0</v>
      </c>
      <c r="W213" s="133" t="s">
        <v>48</v>
      </c>
      <c r="X213" s="114">
        <f t="shared" si="41"/>
        <v>0</v>
      </c>
      <c r="Y213" s="115">
        <f t="shared" si="42"/>
        <v>0</v>
      </c>
      <c r="Z213" s="115">
        <f t="shared" si="43"/>
        <v>0</v>
      </c>
      <c r="AA213" s="115">
        <f t="shared" si="44"/>
        <v>0</v>
      </c>
      <c r="AB213" s="115">
        <f t="shared" si="45"/>
        <v>0</v>
      </c>
      <c r="AC213" s="121">
        <f t="shared" si="46"/>
        <v>0</v>
      </c>
    </row>
    <row r="214" spans="1:29" ht="15.75">
      <c r="A214" s="255"/>
      <c r="B214" s="133" t="s">
        <v>49</v>
      </c>
      <c r="C214" s="95"/>
      <c r="D214" s="20"/>
      <c r="E214" s="96">
        <f t="shared" si="35"/>
        <v>0</v>
      </c>
      <c r="F214" s="95"/>
      <c r="G214" s="20"/>
      <c r="H214" s="96">
        <f t="shared" si="36"/>
        <v>0</v>
      </c>
      <c r="I214" s="95"/>
      <c r="J214" s="20"/>
      <c r="K214" s="96">
        <f t="shared" si="37"/>
        <v>0</v>
      </c>
      <c r="L214" s="95"/>
      <c r="M214" s="20"/>
      <c r="N214" s="96">
        <f t="shared" si="38"/>
        <v>0</v>
      </c>
      <c r="O214" s="95"/>
      <c r="P214" s="20"/>
      <c r="Q214" s="96">
        <f t="shared" si="39"/>
        <v>0</v>
      </c>
      <c r="R214" s="95"/>
      <c r="S214" s="20"/>
      <c r="T214" s="96">
        <f t="shared" si="40"/>
        <v>0</v>
      </c>
      <c r="U214" s="221">
        <f t="shared" si="47"/>
        <v>0</v>
      </c>
      <c r="W214" s="133" t="s">
        <v>49</v>
      </c>
      <c r="X214" s="114">
        <f t="shared" si="41"/>
        <v>0</v>
      </c>
      <c r="Y214" s="115">
        <f t="shared" si="42"/>
        <v>0</v>
      </c>
      <c r="Z214" s="115">
        <f t="shared" si="43"/>
        <v>0</v>
      </c>
      <c r="AA214" s="115">
        <f t="shared" si="44"/>
        <v>0</v>
      </c>
      <c r="AB214" s="115">
        <f t="shared" si="45"/>
        <v>0</v>
      </c>
      <c r="AC214" s="121">
        <f t="shared" si="46"/>
        <v>0</v>
      </c>
    </row>
    <row r="215" spans="1:29" ht="15.75">
      <c r="A215" s="256"/>
      <c r="B215" s="134" t="s">
        <v>50</v>
      </c>
      <c r="C215" s="97"/>
      <c r="D215" s="98"/>
      <c r="E215" s="99">
        <f t="shared" si="35"/>
        <v>0</v>
      </c>
      <c r="F215" s="97"/>
      <c r="G215" s="98"/>
      <c r="H215" s="99">
        <f t="shared" si="36"/>
        <v>0</v>
      </c>
      <c r="I215" s="97"/>
      <c r="J215" s="98"/>
      <c r="K215" s="99">
        <f t="shared" si="37"/>
        <v>0</v>
      </c>
      <c r="L215" s="97"/>
      <c r="M215" s="98"/>
      <c r="N215" s="99">
        <f t="shared" si="38"/>
        <v>0</v>
      </c>
      <c r="O215" s="97"/>
      <c r="P215" s="98"/>
      <c r="Q215" s="99">
        <f t="shared" si="39"/>
        <v>0</v>
      </c>
      <c r="R215" s="97"/>
      <c r="S215" s="98"/>
      <c r="T215" s="99">
        <f t="shared" si="40"/>
        <v>0</v>
      </c>
      <c r="U215" s="222">
        <f t="shared" si="47"/>
        <v>0</v>
      </c>
      <c r="W215" s="134" t="s">
        <v>50</v>
      </c>
      <c r="X215" s="118">
        <f t="shared" si="41"/>
        <v>0</v>
      </c>
      <c r="Y215" s="119">
        <f t="shared" si="42"/>
        <v>0</v>
      </c>
      <c r="Z215" s="119">
        <f t="shared" si="43"/>
        <v>0</v>
      </c>
      <c r="AA215" s="119">
        <f t="shared" si="44"/>
        <v>0</v>
      </c>
      <c r="AB215" s="119">
        <f t="shared" si="45"/>
        <v>0</v>
      </c>
      <c r="AC215" s="124">
        <f t="shared" si="46"/>
        <v>0</v>
      </c>
    </row>
    <row r="216" spans="1:29">
      <c r="G216" s="20"/>
      <c r="P216" s="20"/>
      <c r="U216" s="227" t="s">
        <v>368</v>
      </c>
      <c r="X216" s="91" t="s">
        <v>13</v>
      </c>
      <c r="Y216" s="91" t="s">
        <v>14</v>
      </c>
      <c r="Z216" s="109" t="s">
        <v>15</v>
      </c>
      <c r="AA216" s="91" t="s">
        <v>16</v>
      </c>
      <c r="AB216" s="91" t="s">
        <v>17</v>
      </c>
      <c r="AC216" s="91" t="s">
        <v>18</v>
      </c>
    </row>
    <row r="217" spans="1:29">
      <c r="G217" s="20"/>
      <c r="P217" s="20"/>
      <c r="U217" s="228">
        <f>U9+U18+U27+U36+U45+U54+U63+U72+U81+U90+U99+U108+U117+U126+U135+U144+U153+U162+U171+U180+U189+U198+U207</f>
        <v>0</v>
      </c>
      <c r="W217" s="132" t="s">
        <v>42</v>
      </c>
      <c r="X217" s="110">
        <f t="shared" ref="X217:AC225" si="48">X9+X18+X27+X36+X45+X54+X63+X72+X81+X90+X99+X108+X117+X126+X135+X144+X153+X162+X171+X180+X189+X198+X207</f>
        <v>0</v>
      </c>
      <c r="Y217" s="111">
        <f t="shared" si="48"/>
        <v>0</v>
      </c>
      <c r="Z217" s="111">
        <f t="shared" si="48"/>
        <v>0</v>
      </c>
      <c r="AA217" s="111">
        <f t="shared" si="48"/>
        <v>0</v>
      </c>
      <c r="AB217" s="111">
        <f t="shared" si="48"/>
        <v>0</v>
      </c>
      <c r="AC217" s="123">
        <f t="shared" si="48"/>
        <v>0</v>
      </c>
    </row>
    <row r="218" spans="1:29">
      <c r="G218" s="20"/>
      <c r="P218" s="20"/>
      <c r="U218" s="229">
        <f t="shared" ref="U218:U225" si="49">U10+U19+U28+U37+U46+U55+U64+U73+U82+U91+U100+U109+U118+U127+U136+U145+U154+U163+U172+U181+U190+U199+U208</f>
        <v>0</v>
      </c>
      <c r="W218" s="133" t="s">
        <v>43</v>
      </c>
      <c r="X218" s="114">
        <f t="shared" si="48"/>
        <v>0</v>
      </c>
      <c r="Y218" s="115">
        <f t="shared" si="48"/>
        <v>0</v>
      </c>
      <c r="Z218" s="115">
        <f t="shared" si="48"/>
        <v>0</v>
      </c>
      <c r="AA218" s="115">
        <f t="shared" si="48"/>
        <v>0</v>
      </c>
      <c r="AB218" s="115">
        <f t="shared" si="48"/>
        <v>0</v>
      </c>
      <c r="AC218" s="121">
        <f t="shared" si="48"/>
        <v>0</v>
      </c>
    </row>
    <row r="219" spans="1:29">
      <c r="G219" s="20"/>
      <c r="P219" s="20"/>
      <c r="U219" s="229">
        <f t="shared" si="49"/>
        <v>0</v>
      </c>
      <c r="W219" s="104" t="s">
        <v>44</v>
      </c>
      <c r="X219" s="114">
        <f t="shared" si="48"/>
        <v>0</v>
      </c>
      <c r="Y219" s="115">
        <f t="shared" si="48"/>
        <v>0</v>
      </c>
      <c r="Z219" s="115">
        <f t="shared" si="48"/>
        <v>0</v>
      </c>
      <c r="AA219" s="115">
        <f t="shared" si="48"/>
        <v>0</v>
      </c>
      <c r="AB219" s="115">
        <f t="shared" si="48"/>
        <v>0</v>
      </c>
      <c r="AC219" s="121">
        <f t="shared" si="48"/>
        <v>0</v>
      </c>
    </row>
    <row r="220" spans="1:29">
      <c r="U220" s="229">
        <f t="shared" si="49"/>
        <v>0</v>
      </c>
      <c r="W220" s="133" t="s">
        <v>45</v>
      </c>
      <c r="X220" s="114">
        <f t="shared" si="48"/>
        <v>0</v>
      </c>
      <c r="Y220" s="115">
        <f t="shared" si="48"/>
        <v>0</v>
      </c>
      <c r="Z220" s="115">
        <f t="shared" si="48"/>
        <v>0</v>
      </c>
      <c r="AA220" s="115">
        <f t="shared" si="48"/>
        <v>0</v>
      </c>
      <c r="AB220" s="115">
        <f t="shared" si="48"/>
        <v>0</v>
      </c>
      <c r="AC220" s="121">
        <f t="shared" si="48"/>
        <v>0</v>
      </c>
    </row>
    <row r="221" spans="1:29">
      <c r="U221" s="229">
        <f t="shared" si="49"/>
        <v>0</v>
      </c>
      <c r="W221" s="133" t="s">
        <v>46</v>
      </c>
      <c r="X221" s="114">
        <f t="shared" si="48"/>
        <v>0</v>
      </c>
      <c r="Y221" s="115">
        <f t="shared" si="48"/>
        <v>0</v>
      </c>
      <c r="Z221" s="115">
        <f t="shared" si="48"/>
        <v>0</v>
      </c>
      <c r="AA221" s="115">
        <f t="shared" si="48"/>
        <v>0</v>
      </c>
      <c r="AB221" s="115">
        <f t="shared" si="48"/>
        <v>0</v>
      </c>
      <c r="AC221" s="121">
        <f t="shared" si="48"/>
        <v>0</v>
      </c>
    </row>
    <row r="222" spans="1:29">
      <c r="U222" s="229">
        <f t="shared" si="49"/>
        <v>0</v>
      </c>
      <c r="W222" s="133" t="s">
        <v>47</v>
      </c>
      <c r="X222" s="114">
        <f t="shared" si="48"/>
        <v>0</v>
      </c>
      <c r="Y222" s="115">
        <f t="shared" si="48"/>
        <v>0</v>
      </c>
      <c r="Z222" s="115">
        <f t="shared" si="48"/>
        <v>0</v>
      </c>
      <c r="AA222" s="115">
        <f t="shared" si="48"/>
        <v>0</v>
      </c>
      <c r="AB222" s="115">
        <f t="shared" si="48"/>
        <v>0</v>
      </c>
      <c r="AC222" s="121">
        <f t="shared" si="48"/>
        <v>0</v>
      </c>
    </row>
    <row r="223" spans="1:29">
      <c r="U223" s="229">
        <f t="shared" si="49"/>
        <v>0</v>
      </c>
      <c r="W223" s="133" t="s">
        <v>48</v>
      </c>
      <c r="X223" s="114">
        <f t="shared" si="48"/>
        <v>0</v>
      </c>
      <c r="Y223" s="115">
        <f t="shared" si="48"/>
        <v>0</v>
      </c>
      <c r="Z223" s="115">
        <f t="shared" si="48"/>
        <v>0</v>
      </c>
      <c r="AA223" s="115">
        <f t="shared" si="48"/>
        <v>0</v>
      </c>
      <c r="AB223" s="115">
        <f t="shared" si="48"/>
        <v>0</v>
      </c>
      <c r="AC223" s="121">
        <f t="shared" si="48"/>
        <v>0</v>
      </c>
    </row>
    <row r="224" spans="1:29">
      <c r="U224" s="229">
        <f t="shared" si="49"/>
        <v>0</v>
      </c>
      <c r="W224" s="133" t="s">
        <v>49</v>
      </c>
      <c r="X224" s="114">
        <f t="shared" si="48"/>
        <v>0</v>
      </c>
      <c r="Y224" s="115">
        <f t="shared" si="48"/>
        <v>0</v>
      </c>
      <c r="Z224" s="115">
        <f t="shared" si="48"/>
        <v>0</v>
      </c>
      <c r="AA224" s="115">
        <f t="shared" si="48"/>
        <v>0</v>
      </c>
      <c r="AB224" s="115">
        <f t="shared" si="48"/>
        <v>0</v>
      </c>
      <c r="AC224" s="121">
        <f t="shared" si="48"/>
        <v>0</v>
      </c>
    </row>
    <row r="225" spans="21:29" customFormat="1">
      <c r="U225" s="230">
        <f t="shared" si="49"/>
        <v>0</v>
      </c>
      <c r="W225" s="134" t="s">
        <v>50</v>
      </c>
      <c r="X225" s="118">
        <f t="shared" si="48"/>
        <v>0</v>
      </c>
      <c r="Y225" s="119">
        <f t="shared" si="48"/>
        <v>0</v>
      </c>
      <c r="Z225" s="119">
        <f t="shared" si="48"/>
        <v>0</v>
      </c>
      <c r="AA225" s="119">
        <f t="shared" si="48"/>
        <v>0</v>
      </c>
      <c r="AB225" s="119">
        <f t="shared" si="48"/>
        <v>0</v>
      </c>
      <c r="AC225" s="124">
        <f t="shared" si="48"/>
        <v>0</v>
      </c>
    </row>
  </sheetData>
  <mergeCells count="31">
    <mergeCell ref="A36:A44"/>
    <mergeCell ref="B7:B8"/>
    <mergeCell ref="C7:E7"/>
    <mergeCell ref="F7:H7"/>
    <mergeCell ref="I7:K7"/>
    <mergeCell ref="R7:T7"/>
    <mergeCell ref="U7:U8"/>
    <mergeCell ref="A9:A17"/>
    <mergeCell ref="A18:A26"/>
    <mergeCell ref="A27:A35"/>
    <mergeCell ref="L7:N7"/>
    <mergeCell ref="O7:Q7"/>
    <mergeCell ref="A144:A152"/>
    <mergeCell ref="A45:A53"/>
    <mergeCell ref="A54:A62"/>
    <mergeCell ref="A63:A71"/>
    <mergeCell ref="A72:A80"/>
    <mergeCell ref="A81:A89"/>
    <mergeCell ref="A90:A98"/>
    <mergeCell ref="A99:A107"/>
    <mergeCell ref="A108:A116"/>
    <mergeCell ref="A117:A125"/>
    <mergeCell ref="A126:A134"/>
    <mergeCell ref="A135:A143"/>
    <mergeCell ref="A207:A215"/>
    <mergeCell ref="A153:A161"/>
    <mergeCell ref="A162:A170"/>
    <mergeCell ref="A171:A179"/>
    <mergeCell ref="A180:A188"/>
    <mergeCell ref="A189:A197"/>
    <mergeCell ref="A198:A20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5"/>
  <sheetViews>
    <sheetView zoomScale="70" zoomScaleNormal="70" workbookViewId="0">
      <selection sqref="A1:XFD1048576"/>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4.7109375"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42767</v>
      </c>
      <c r="B9" s="132" t="s">
        <v>42</v>
      </c>
      <c r="C9" s="92"/>
      <c r="D9" s="93"/>
      <c r="E9" s="94"/>
      <c r="F9" s="92"/>
      <c r="G9" s="93"/>
      <c r="H9" s="94"/>
      <c r="I9" s="92"/>
      <c r="J9" s="93"/>
      <c r="K9" s="94"/>
      <c r="L9" s="92"/>
      <c r="M9" s="93"/>
      <c r="N9" s="94"/>
      <c r="O9" s="92"/>
      <c r="P9" s="93"/>
      <c r="Q9" s="94"/>
      <c r="R9" s="92"/>
      <c r="S9" s="93"/>
      <c r="T9" s="94">
        <f>R9-S9</f>
        <v>0</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c r="D10" s="20"/>
      <c r="E10" s="96"/>
      <c r="F10" s="95"/>
      <c r="G10" s="20"/>
      <c r="H10" s="96"/>
      <c r="I10" s="95"/>
      <c r="J10" s="20"/>
      <c r="K10" s="96"/>
      <c r="L10" s="95"/>
      <c r="M10" s="20"/>
      <c r="N10" s="96"/>
      <c r="O10" s="95"/>
      <c r="P10" s="20"/>
      <c r="Q10" s="96"/>
      <c r="R10" s="95"/>
      <c r="S10" s="20"/>
      <c r="T10" s="96">
        <f t="shared" ref="T10:T73" si="0">R10-S10</f>
        <v>0</v>
      </c>
      <c r="U10" s="221">
        <f t="shared" ref="U10:U17" si="1">IF(D10=0,0,1)</f>
        <v>0</v>
      </c>
      <c r="V10" s="88"/>
      <c r="W10" s="133" t="s">
        <v>43</v>
      </c>
      <c r="X10" s="114">
        <f t="shared" ref="X10:X73" si="2">+IF(AND(C10&lt;&gt;0,D10&lt;&gt;0,OR(E10&gt;100,E10&lt;-100)),1,0)</f>
        <v>0</v>
      </c>
      <c r="Y10" s="115">
        <f t="shared" ref="Y10:Y73" si="3">+IF(AND(F10&lt;&gt;0,G10&lt;&gt;0,OR(H10&gt;100,H10&lt;-100)),1,0)</f>
        <v>0</v>
      </c>
      <c r="Z10" s="115">
        <f t="shared" ref="Z10:Z73" si="4">+IF(AND(I10&lt;&gt;0,J10&lt;&gt;0,OR(K10&gt;100,K10&lt;-100)),1,0)</f>
        <v>0</v>
      </c>
      <c r="AA10" s="116">
        <f t="shared" ref="AA10:AA73" si="5">+IF(AND(L10&lt;&gt;0,M10&lt;&gt;0,OR(N10&gt;100,N10&lt;-100)),1,0)</f>
        <v>0</v>
      </c>
      <c r="AB10" s="116">
        <f t="shared" ref="AB10:AB73" si="6">+IF(AND(O10&lt;&gt;0,P10&lt;&gt;0,OR(Q10&gt;100,Q10&lt;-100)),1,0)</f>
        <v>0</v>
      </c>
      <c r="AC10" s="117">
        <f t="shared" ref="AC10:AC73" si="7">+IF(AND(R10&lt;&gt;0,S10&lt;&gt;0,OR(T10&gt;100,T10&lt;-100)),1,0)</f>
        <v>0</v>
      </c>
    </row>
    <row r="11" spans="1:29" s="2" customFormat="1" ht="12.75" customHeight="1">
      <c r="A11" s="255"/>
      <c r="B11" s="104" t="s">
        <v>44</v>
      </c>
      <c r="C11" s="95"/>
      <c r="D11" s="20"/>
      <c r="E11" s="96"/>
      <c r="F11" s="95"/>
      <c r="G11" s="20"/>
      <c r="H11" s="96"/>
      <c r="I11" s="95"/>
      <c r="J11" s="20"/>
      <c r="K11" s="96"/>
      <c r="L11" s="95"/>
      <c r="M11" s="20"/>
      <c r="N11" s="96"/>
      <c r="O11" s="95"/>
      <c r="P11" s="20"/>
      <c r="Q11" s="96"/>
      <c r="R11" s="95"/>
      <c r="S11" s="20"/>
      <c r="T11" s="96">
        <f t="shared" si="0"/>
        <v>0</v>
      </c>
      <c r="U11" s="221">
        <f t="shared" si="1"/>
        <v>0</v>
      </c>
      <c r="V11" s="88"/>
      <c r="W11" s="104" t="s">
        <v>44</v>
      </c>
      <c r="X11" s="114">
        <f t="shared" si="2"/>
        <v>0</v>
      </c>
      <c r="Y11" s="115">
        <f t="shared" si="3"/>
        <v>0</v>
      </c>
      <c r="Z11" s="115">
        <f t="shared" si="4"/>
        <v>0</v>
      </c>
      <c r="AA11" s="116">
        <f t="shared" si="5"/>
        <v>0</v>
      </c>
      <c r="AB11" s="116">
        <f t="shared" si="6"/>
        <v>0</v>
      </c>
      <c r="AC11" s="117">
        <f t="shared" si="7"/>
        <v>0</v>
      </c>
    </row>
    <row r="12" spans="1:29" s="2" customFormat="1" ht="12.75" customHeight="1">
      <c r="A12" s="255"/>
      <c r="B12" s="133" t="s">
        <v>45</v>
      </c>
      <c r="C12" s="95"/>
      <c r="D12" s="20"/>
      <c r="E12" s="96"/>
      <c r="F12" s="95"/>
      <c r="G12" s="20"/>
      <c r="H12" s="96"/>
      <c r="I12" s="95"/>
      <c r="J12" s="20"/>
      <c r="K12" s="96"/>
      <c r="L12" s="95"/>
      <c r="M12" s="20"/>
      <c r="N12" s="96"/>
      <c r="O12" s="95"/>
      <c r="P12" s="20"/>
      <c r="Q12" s="96"/>
      <c r="R12" s="95"/>
      <c r="S12" s="20"/>
      <c r="T12" s="96">
        <f t="shared" si="0"/>
        <v>0</v>
      </c>
      <c r="U12" s="221">
        <f t="shared" si="1"/>
        <v>0</v>
      </c>
      <c r="V12" s="88"/>
      <c r="W12" s="133" t="s">
        <v>45</v>
      </c>
      <c r="X12" s="114">
        <f t="shared" si="2"/>
        <v>0</v>
      </c>
      <c r="Y12" s="115">
        <f t="shared" si="3"/>
        <v>0</v>
      </c>
      <c r="Z12" s="115">
        <f t="shared" si="4"/>
        <v>0</v>
      </c>
      <c r="AA12" s="116">
        <f t="shared" si="5"/>
        <v>0</v>
      </c>
      <c r="AB12" s="116">
        <f t="shared" si="6"/>
        <v>0</v>
      </c>
      <c r="AC12" s="117">
        <f t="shared" si="7"/>
        <v>0</v>
      </c>
    </row>
    <row r="13" spans="1:29" s="2" customFormat="1" ht="12.75" customHeight="1">
      <c r="A13" s="255"/>
      <c r="B13" s="133" t="s">
        <v>46</v>
      </c>
      <c r="C13" s="95"/>
      <c r="D13" s="20"/>
      <c r="E13" s="96"/>
      <c r="F13" s="95"/>
      <c r="G13" s="20"/>
      <c r="H13" s="96"/>
      <c r="I13" s="95"/>
      <c r="J13" s="20"/>
      <c r="K13" s="96"/>
      <c r="L13" s="95"/>
      <c r="M13" s="20"/>
      <c r="N13" s="96"/>
      <c r="O13" s="95"/>
      <c r="P13" s="20"/>
      <c r="Q13" s="96"/>
      <c r="R13" s="95"/>
      <c r="S13" s="20"/>
      <c r="T13" s="96">
        <f t="shared" si="0"/>
        <v>0</v>
      </c>
      <c r="U13" s="221">
        <f t="shared" si="1"/>
        <v>0</v>
      </c>
      <c r="V13" s="88"/>
      <c r="W13" s="133" t="s">
        <v>46</v>
      </c>
      <c r="X13" s="114">
        <f t="shared" si="2"/>
        <v>0</v>
      </c>
      <c r="Y13" s="115">
        <f t="shared" si="3"/>
        <v>0</v>
      </c>
      <c r="Z13" s="115">
        <f t="shared" si="4"/>
        <v>0</v>
      </c>
      <c r="AA13" s="116">
        <f t="shared" si="5"/>
        <v>0</v>
      </c>
      <c r="AB13" s="116">
        <f t="shared" si="6"/>
        <v>0</v>
      </c>
      <c r="AC13" s="117">
        <f t="shared" si="7"/>
        <v>0</v>
      </c>
    </row>
    <row r="14" spans="1:29" s="2" customFormat="1" ht="12.75" customHeight="1">
      <c r="A14" s="255"/>
      <c r="B14" s="133" t="s">
        <v>47</v>
      </c>
      <c r="C14" s="95"/>
      <c r="D14" s="20"/>
      <c r="E14" s="96"/>
      <c r="F14" s="95"/>
      <c r="G14" s="20"/>
      <c r="H14" s="96"/>
      <c r="I14" s="95"/>
      <c r="J14" s="20"/>
      <c r="K14" s="96"/>
      <c r="L14" s="95"/>
      <c r="M14" s="20"/>
      <c r="N14" s="96"/>
      <c r="O14" s="95"/>
      <c r="P14" s="20"/>
      <c r="Q14" s="96"/>
      <c r="R14" s="95"/>
      <c r="S14" s="20"/>
      <c r="T14" s="96">
        <f t="shared" si="0"/>
        <v>0</v>
      </c>
      <c r="U14" s="221">
        <f t="shared" si="1"/>
        <v>0</v>
      </c>
      <c r="V14" s="88"/>
      <c r="W14" s="133" t="s">
        <v>47</v>
      </c>
      <c r="X14" s="114">
        <f t="shared" si="2"/>
        <v>0</v>
      </c>
      <c r="Y14" s="115">
        <f t="shared" si="3"/>
        <v>0</v>
      </c>
      <c r="Z14" s="115">
        <f t="shared" si="4"/>
        <v>0</v>
      </c>
      <c r="AA14" s="116">
        <f t="shared" si="5"/>
        <v>0</v>
      </c>
      <c r="AB14" s="116">
        <f t="shared" si="6"/>
        <v>0</v>
      </c>
      <c r="AC14" s="117">
        <f t="shared" si="7"/>
        <v>0</v>
      </c>
    </row>
    <row r="15" spans="1:29" s="2" customFormat="1" ht="12.75" customHeight="1">
      <c r="A15" s="255"/>
      <c r="B15" s="133" t="s">
        <v>48</v>
      </c>
      <c r="C15" s="95"/>
      <c r="D15" s="20"/>
      <c r="E15" s="96"/>
      <c r="F15" s="95"/>
      <c r="G15" s="20"/>
      <c r="H15" s="96"/>
      <c r="I15" s="95"/>
      <c r="J15" s="20"/>
      <c r="K15" s="96"/>
      <c r="L15" s="95"/>
      <c r="M15" s="20"/>
      <c r="N15" s="96"/>
      <c r="O15" s="95"/>
      <c r="P15" s="20"/>
      <c r="Q15" s="96"/>
      <c r="R15" s="95"/>
      <c r="S15" s="20"/>
      <c r="T15" s="96">
        <f t="shared" si="0"/>
        <v>0</v>
      </c>
      <c r="U15" s="221">
        <f t="shared" si="1"/>
        <v>0</v>
      </c>
      <c r="V15" s="88"/>
      <c r="W15" s="133" t="s">
        <v>48</v>
      </c>
      <c r="X15" s="114">
        <f t="shared" si="2"/>
        <v>0</v>
      </c>
      <c r="Y15" s="115">
        <f t="shared" si="3"/>
        <v>0</v>
      </c>
      <c r="Z15" s="115">
        <f t="shared" si="4"/>
        <v>0</v>
      </c>
      <c r="AA15" s="116">
        <f t="shared" si="5"/>
        <v>0</v>
      </c>
      <c r="AB15" s="116">
        <f t="shared" si="6"/>
        <v>0</v>
      </c>
      <c r="AC15" s="117">
        <f t="shared" si="7"/>
        <v>0</v>
      </c>
    </row>
    <row r="16" spans="1:29" s="2" customFormat="1" ht="12.75" customHeight="1">
      <c r="A16" s="255"/>
      <c r="B16" s="133" t="s">
        <v>49</v>
      </c>
      <c r="C16" s="95"/>
      <c r="D16" s="20"/>
      <c r="E16" s="96"/>
      <c r="F16" s="95"/>
      <c r="G16" s="20"/>
      <c r="H16" s="96"/>
      <c r="I16" s="95"/>
      <c r="J16" s="20"/>
      <c r="K16" s="96"/>
      <c r="L16" s="95"/>
      <c r="M16" s="20"/>
      <c r="N16" s="96"/>
      <c r="O16" s="95"/>
      <c r="P16" s="20"/>
      <c r="Q16" s="96"/>
      <c r="R16" s="95"/>
      <c r="S16" s="20"/>
      <c r="T16" s="96">
        <f t="shared" si="0"/>
        <v>0</v>
      </c>
      <c r="U16" s="221">
        <f t="shared" si="1"/>
        <v>0</v>
      </c>
      <c r="V16" s="88"/>
      <c r="W16" s="133" t="s">
        <v>49</v>
      </c>
      <c r="X16" s="114">
        <f t="shared" si="2"/>
        <v>0</v>
      </c>
      <c r="Y16" s="115">
        <f t="shared" si="3"/>
        <v>0</v>
      </c>
      <c r="Z16" s="115">
        <f t="shared" si="4"/>
        <v>0</v>
      </c>
      <c r="AA16" s="116">
        <f t="shared" si="5"/>
        <v>0</v>
      </c>
      <c r="AB16" s="116">
        <f t="shared" si="6"/>
        <v>0</v>
      </c>
      <c r="AC16" s="117">
        <f t="shared" si="7"/>
        <v>0</v>
      </c>
    </row>
    <row r="17" spans="1:29" s="2" customFormat="1" ht="12.75" customHeight="1">
      <c r="A17" s="256"/>
      <c r="B17" s="134" t="s">
        <v>50</v>
      </c>
      <c r="C17" s="97"/>
      <c r="D17" s="98"/>
      <c r="E17" s="99"/>
      <c r="F17" s="97"/>
      <c r="G17" s="98"/>
      <c r="H17" s="99"/>
      <c r="I17" s="97"/>
      <c r="J17" s="98"/>
      <c r="K17" s="99"/>
      <c r="L17" s="97"/>
      <c r="M17" s="98"/>
      <c r="N17" s="99"/>
      <c r="O17" s="97"/>
      <c r="P17" s="98"/>
      <c r="Q17" s="99"/>
      <c r="R17" s="97"/>
      <c r="S17" s="98"/>
      <c r="T17" s="99">
        <f t="shared" si="0"/>
        <v>0</v>
      </c>
      <c r="U17" s="222">
        <f t="shared" si="1"/>
        <v>0</v>
      </c>
      <c r="V17" s="88"/>
      <c r="W17" s="134" t="s">
        <v>50</v>
      </c>
      <c r="X17" s="118">
        <f t="shared" si="2"/>
        <v>0</v>
      </c>
      <c r="Y17" s="119">
        <f t="shared" si="3"/>
        <v>0</v>
      </c>
      <c r="Z17" s="119">
        <f t="shared" si="4"/>
        <v>0</v>
      </c>
      <c r="AA17" s="120">
        <f t="shared" si="5"/>
        <v>0</v>
      </c>
      <c r="AB17" s="120">
        <f t="shared" si="6"/>
        <v>0</v>
      </c>
      <c r="AC17" s="223">
        <f t="shared" si="7"/>
        <v>0</v>
      </c>
    </row>
    <row r="18" spans="1:29" ht="15.75" customHeight="1">
      <c r="A18" s="254">
        <v>42768</v>
      </c>
      <c r="B18" s="132" t="s">
        <v>42</v>
      </c>
      <c r="C18" s="92"/>
      <c r="D18" s="93"/>
      <c r="E18" s="94">
        <f t="shared" ref="E18:E77" si="8">C18-D18</f>
        <v>0</v>
      </c>
      <c r="F18" s="92"/>
      <c r="G18" s="93"/>
      <c r="H18" s="94">
        <f t="shared" ref="H18:H77" si="9">F18-G18</f>
        <v>0</v>
      </c>
      <c r="I18" s="92"/>
      <c r="J18" s="93"/>
      <c r="K18" s="94">
        <f t="shared" ref="K18:K77" si="10">I18-J18</f>
        <v>0</v>
      </c>
      <c r="L18" s="92"/>
      <c r="M18" s="93"/>
      <c r="N18" s="94">
        <f t="shared" ref="N18:N77" si="11">L18-M18</f>
        <v>0</v>
      </c>
      <c r="O18" s="92"/>
      <c r="P18" s="93"/>
      <c r="Q18" s="94">
        <f t="shared" ref="Q18:Q77" si="12">O18-P18</f>
        <v>0</v>
      </c>
      <c r="R18" s="92"/>
      <c r="S18" s="93"/>
      <c r="T18" s="94">
        <f t="shared" si="0"/>
        <v>0</v>
      </c>
      <c r="U18" s="220">
        <f>IF(D18=0,0,1)</f>
        <v>0</v>
      </c>
      <c r="W18" s="132" t="s">
        <v>42</v>
      </c>
      <c r="X18" s="110">
        <f t="shared" si="2"/>
        <v>0</v>
      </c>
      <c r="Y18" s="111">
        <f t="shared" si="3"/>
        <v>0</v>
      </c>
      <c r="Z18" s="111">
        <f t="shared" si="4"/>
        <v>0</v>
      </c>
      <c r="AA18" s="112">
        <f t="shared" si="5"/>
        <v>0</v>
      </c>
      <c r="AB18" s="112">
        <f t="shared" si="6"/>
        <v>0</v>
      </c>
      <c r="AC18" s="113">
        <f t="shared" si="7"/>
        <v>0</v>
      </c>
    </row>
    <row r="19" spans="1:29" ht="15.75">
      <c r="A19" s="255"/>
      <c r="B19" s="133" t="s">
        <v>43</v>
      </c>
      <c r="C19" s="95"/>
      <c r="D19" s="20"/>
      <c r="E19" s="96">
        <f t="shared" si="8"/>
        <v>0</v>
      </c>
      <c r="F19" s="95"/>
      <c r="G19" s="20"/>
      <c r="H19" s="96">
        <f t="shared" si="9"/>
        <v>0</v>
      </c>
      <c r="I19" s="95"/>
      <c r="J19" s="20"/>
      <c r="K19" s="96">
        <f t="shared" si="10"/>
        <v>0</v>
      </c>
      <c r="L19" s="95"/>
      <c r="M19" s="20"/>
      <c r="N19" s="96">
        <f t="shared" si="11"/>
        <v>0</v>
      </c>
      <c r="O19" s="95"/>
      <c r="P19" s="20"/>
      <c r="Q19" s="96">
        <f t="shared" si="12"/>
        <v>0</v>
      </c>
      <c r="R19" s="95"/>
      <c r="S19" s="20"/>
      <c r="T19" s="96">
        <f t="shared" si="0"/>
        <v>0</v>
      </c>
      <c r="U19" s="221">
        <f t="shared" ref="U19:U82" si="13">IF(D19=0,0,1)</f>
        <v>0</v>
      </c>
      <c r="W19" s="133" t="s">
        <v>43</v>
      </c>
      <c r="X19" s="114">
        <f t="shared" si="2"/>
        <v>0</v>
      </c>
      <c r="Y19" s="115">
        <f t="shared" si="3"/>
        <v>0</v>
      </c>
      <c r="Z19" s="115">
        <f t="shared" si="4"/>
        <v>0</v>
      </c>
      <c r="AA19" s="116">
        <f t="shared" si="5"/>
        <v>0</v>
      </c>
      <c r="AB19" s="116">
        <f t="shared" si="6"/>
        <v>0</v>
      </c>
      <c r="AC19" s="117">
        <f t="shared" si="7"/>
        <v>0</v>
      </c>
    </row>
    <row r="20" spans="1:29" ht="15.75">
      <c r="A20" s="255"/>
      <c r="B20" s="104" t="s">
        <v>44</v>
      </c>
      <c r="C20" s="95"/>
      <c r="D20" s="20"/>
      <c r="E20" s="96">
        <f t="shared" si="8"/>
        <v>0</v>
      </c>
      <c r="F20" s="95"/>
      <c r="G20" s="20"/>
      <c r="H20" s="96">
        <f t="shared" si="9"/>
        <v>0</v>
      </c>
      <c r="I20" s="95"/>
      <c r="J20" s="20"/>
      <c r="K20" s="96">
        <f t="shared" si="10"/>
        <v>0</v>
      </c>
      <c r="L20" s="95"/>
      <c r="M20" s="20"/>
      <c r="N20" s="96">
        <f t="shared" si="11"/>
        <v>0</v>
      </c>
      <c r="O20" s="95"/>
      <c r="P20" s="20"/>
      <c r="Q20" s="96">
        <f t="shared" si="12"/>
        <v>0</v>
      </c>
      <c r="R20" s="95"/>
      <c r="S20" s="20"/>
      <c r="T20" s="96">
        <f t="shared" si="0"/>
        <v>0</v>
      </c>
      <c r="U20" s="221">
        <f t="shared" si="13"/>
        <v>0</v>
      </c>
      <c r="W20" s="104" t="s">
        <v>44</v>
      </c>
      <c r="X20" s="114">
        <f t="shared" si="2"/>
        <v>0</v>
      </c>
      <c r="Y20" s="115">
        <f t="shared" si="3"/>
        <v>0</v>
      </c>
      <c r="Z20" s="115">
        <f t="shared" si="4"/>
        <v>0</v>
      </c>
      <c r="AA20" s="116">
        <f t="shared" si="5"/>
        <v>0</v>
      </c>
      <c r="AB20" s="116">
        <f t="shared" si="6"/>
        <v>0</v>
      </c>
      <c r="AC20" s="117">
        <f t="shared" si="7"/>
        <v>0</v>
      </c>
    </row>
    <row r="21" spans="1:29" ht="15.75">
      <c r="A21" s="255"/>
      <c r="B21" s="133" t="s">
        <v>45</v>
      </c>
      <c r="C21" s="95"/>
      <c r="D21" s="20"/>
      <c r="E21" s="96">
        <f t="shared" si="8"/>
        <v>0</v>
      </c>
      <c r="F21" s="95"/>
      <c r="G21" s="20"/>
      <c r="H21" s="96">
        <f t="shared" si="9"/>
        <v>0</v>
      </c>
      <c r="I21" s="95"/>
      <c r="J21" s="20"/>
      <c r="K21" s="96">
        <f t="shared" si="10"/>
        <v>0</v>
      </c>
      <c r="L21" s="95"/>
      <c r="M21" s="20"/>
      <c r="N21" s="96">
        <f t="shared" si="11"/>
        <v>0</v>
      </c>
      <c r="O21" s="95"/>
      <c r="P21" s="20"/>
      <c r="Q21" s="96">
        <f t="shared" si="12"/>
        <v>0</v>
      </c>
      <c r="R21" s="95"/>
      <c r="S21" s="20"/>
      <c r="T21" s="96">
        <f t="shared" si="0"/>
        <v>0</v>
      </c>
      <c r="U21" s="221">
        <f t="shared" si="13"/>
        <v>0</v>
      </c>
      <c r="W21" s="133" t="s">
        <v>45</v>
      </c>
      <c r="X21" s="114">
        <f t="shared" si="2"/>
        <v>0</v>
      </c>
      <c r="Y21" s="115">
        <f t="shared" si="3"/>
        <v>0</v>
      </c>
      <c r="Z21" s="115">
        <f t="shared" si="4"/>
        <v>0</v>
      </c>
      <c r="AA21" s="116">
        <f t="shared" si="5"/>
        <v>0</v>
      </c>
      <c r="AB21" s="116">
        <f t="shared" si="6"/>
        <v>0</v>
      </c>
      <c r="AC21" s="117">
        <f t="shared" si="7"/>
        <v>0</v>
      </c>
    </row>
    <row r="22" spans="1:29" ht="15.75">
      <c r="A22" s="255"/>
      <c r="B22" s="133" t="s">
        <v>46</v>
      </c>
      <c r="C22" s="95"/>
      <c r="D22" s="20"/>
      <c r="E22" s="96">
        <f t="shared" si="8"/>
        <v>0</v>
      </c>
      <c r="F22" s="95"/>
      <c r="G22" s="20"/>
      <c r="H22" s="96">
        <f t="shared" si="9"/>
        <v>0</v>
      </c>
      <c r="I22" s="95"/>
      <c r="J22" s="20"/>
      <c r="K22" s="96">
        <f t="shared" si="10"/>
        <v>0</v>
      </c>
      <c r="L22" s="95"/>
      <c r="M22" s="20"/>
      <c r="N22" s="96">
        <f t="shared" si="11"/>
        <v>0</v>
      </c>
      <c r="O22" s="95"/>
      <c r="P22" s="20"/>
      <c r="Q22" s="96">
        <f t="shared" si="12"/>
        <v>0</v>
      </c>
      <c r="R22" s="95"/>
      <c r="S22" s="20"/>
      <c r="T22" s="96">
        <f t="shared" si="0"/>
        <v>0</v>
      </c>
      <c r="U22" s="221">
        <f t="shared" si="13"/>
        <v>0</v>
      </c>
      <c r="W22" s="133" t="s">
        <v>46</v>
      </c>
      <c r="X22" s="114">
        <f t="shared" si="2"/>
        <v>0</v>
      </c>
      <c r="Y22" s="115">
        <f t="shared" si="3"/>
        <v>0</v>
      </c>
      <c r="Z22" s="115">
        <f t="shared" si="4"/>
        <v>0</v>
      </c>
      <c r="AA22" s="116">
        <f t="shared" si="5"/>
        <v>0</v>
      </c>
      <c r="AB22" s="116">
        <f t="shared" si="6"/>
        <v>0</v>
      </c>
      <c r="AC22" s="117">
        <f t="shared" si="7"/>
        <v>0</v>
      </c>
    </row>
    <row r="23" spans="1:29" ht="15.75">
      <c r="A23" s="255"/>
      <c r="B23" s="133" t="s">
        <v>47</v>
      </c>
      <c r="C23" s="95"/>
      <c r="D23" s="20"/>
      <c r="E23" s="96">
        <f t="shared" si="8"/>
        <v>0</v>
      </c>
      <c r="F23" s="95"/>
      <c r="G23" s="20"/>
      <c r="H23" s="96">
        <f t="shared" si="9"/>
        <v>0</v>
      </c>
      <c r="I23" s="95"/>
      <c r="J23" s="20"/>
      <c r="K23" s="96">
        <f t="shared" si="10"/>
        <v>0</v>
      </c>
      <c r="L23" s="95"/>
      <c r="M23" s="20"/>
      <c r="N23" s="96">
        <f t="shared" si="11"/>
        <v>0</v>
      </c>
      <c r="O23" s="95"/>
      <c r="P23" s="20"/>
      <c r="Q23" s="96">
        <f t="shared" si="12"/>
        <v>0</v>
      </c>
      <c r="R23" s="95"/>
      <c r="S23" s="20"/>
      <c r="T23" s="96">
        <f t="shared" si="0"/>
        <v>0</v>
      </c>
      <c r="U23" s="221">
        <f t="shared" si="13"/>
        <v>0</v>
      </c>
      <c r="W23" s="133" t="s">
        <v>47</v>
      </c>
      <c r="X23" s="114">
        <f t="shared" si="2"/>
        <v>0</v>
      </c>
      <c r="Y23" s="115">
        <f t="shared" si="3"/>
        <v>0</v>
      </c>
      <c r="Z23" s="115">
        <f t="shared" si="4"/>
        <v>0</v>
      </c>
      <c r="AA23" s="116">
        <f t="shared" si="5"/>
        <v>0</v>
      </c>
      <c r="AB23" s="116">
        <f t="shared" si="6"/>
        <v>0</v>
      </c>
      <c r="AC23" s="117">
        <f t="shared" si="7"/>
        <v>0</v>
      </c>
    </row>
    <row r="24" spans="1:29" ht="15.75">
      <c r="A24" s="255"/>
      <c r="B24" s="133" t="s">
        <v>48</v>
      </c>
      <c r="C24" s="95"/>
      <c r="D24" s="20"/>
      <c r="E24" s="96">
        <f t="shared" si="8"/>
        <v>0</v>
      </c>
      <c r="F24" s="95"/>
      <c r="G24" s="20"/>
      <c r="H24" s="96">
        <f t="shared" si="9"/>
        <v>0</v>
      </c>
      <c r="I24" s="95"/>
      <c r="J24" s="20"/>
      <c r="K24" s="96">
        <f t="shared" si="10"/>
        <v>0</v>
      </c>
      <c r="L24" s="95"/>
      <c r="M24" s="20"/>
      <c r="N24" s="96">
        <f t="shared" si="11"/>
        <v>0</v>
      </c>
      <c r="O24" s="95"/>
      <c r="P24" s="20"/>
      <c r="Q24" s="96">
        <f t="shared" si="12"/>
        <v>0</v>
      </c>
      <c r="R24" s="95"/>
      <c r="S24" s="20"/>
      <c r="T24" s="96">
        <f t="shared" si="0"/>
        <v>0</v>
      </c>
      <c r="U24" s="221">
        <f t="shared" si="13"/>
        <v>0</v>
      </c>
      <c r="W24" s="133" t="s">
        <v>48</v>
      </c>
      <c r="X24" s="114">
        <f t="shared" si="2"/>
        <v>0</v>
      </c>
      <c r="Y24" s="115">
        <f t="shared" si="3"/>
        <v>0</v>
      </c>
      <c r="Z24" s="115">
        <f t="shared" si="4"/>
        <v>0</v>
      </c>
      <c r="AA24" s="116">
        <f t="shared" si="5"/>
        <v>0</v>
      </c>
      <c r="AB24" s="116">
        <f t="shared" si="6"/>
        <v>0</v>
      </c>
      <c r="AC24" s="117">
        <f t="shared" si="7"/>
        <v>0</v>
      </c>
    </row>
    <row r="25" spans="1:29" ht="15.75">
      <c r="A25" s="255"/>
      <c r="B25" s="133" t="s">
        <v>49</v>
      </c>
      <c r="C25" s="95"/>
      <c r="D25" s="20"/>
      <c r="E25" s="96">
        <f t="shared" si="8"/>
        <v>0</v>
      </c>
      <c r="F25" s="95"/>
      <c r="G25" s="20"/>
      <c r="H25" s="96">
        <f t="shared" si="9"/>
        <v>0</v>
      </c>
      <c r="I25" s="95"/>
      <c r="J25" s="20"/>
      <c r="K25" s="96">
        <f t="shared" si="10"/>
        <v>0</v>
      </c>
      <c r="L25" s="95"/>
      <c r="M25" s="20"/>
      <c r="N25" s="96">
        <f t="shared" si="11"/>
        <v>0</v>
      </c>
      <c r="O25" s="95"/>
      <c r="P25" s="20"/>
      <c r="Q25" s="96">
        <f t="shared" si="12"/>
        <v>0</v>
      </c>
      <c r="R25" s="95"/>
      <c r="S25" s="20"/>
      <c r="T25" s="96">
        <f t="shared" si="0"/>
        <v>0</v>
      </c>
      <c r="U25" s="221">
        <f t="shared" si="13"/>
        <v>0</v>
      </c>
      <c r="W25" s="133" t="s">
        <v>49</v>
      </c>
      <c r="X25" s="114">
        <f t="shared" si="2"/>
        <v>0</v>
      </c>
      <c r="Y25" s="115">
        <f t="shared" si="3"/>
        <v>0</v>
      </c>
      <c r="Z25" s="115">
        <f t="shared" si="4"/>
        <v>0</v>
      </c>
      <c r="AA25" s="116">
        <f t="shared" si="5"/>
        <v>0</v>
      </c>
      <c r="AB25" s="116">
        <f t="shared" si="6"/>
        <v>0</v>
      </c>
      <c r="AC25" s="117">
        <f t="shared" si="7"/>
        <v>0</v>
      </c>
    </row>
    <row r="26" spans="1:29" ht="15.75">
      <c r="A26" s="256"/>
      <c r="B26" s="134" t="s">
        <v>50</v>
      </c>
      <c r="C26" s="97"/>
      <c r="D26" s="98"/>
      <c r="E26" s="99">
        <f t="shared" si="8"/>
        <v>0</v>
      </c>
      <c r="F26" s="97"/>
      <c r="G26" s="98"/>
      <c r="H26" s="99">
        <f t="shared" si="9"/>
        <v>0</v>
      </c>
      <c r="I26" s="97"/>
      <c r="J26" s="98"/>
      <c r="K26" s="99">
        <f t="shared" si="10"/>
        <v>0</v>
      </c>
      <c r="L26" s="97"/>
      <c r="M26" s="98"/>
      <c r="N26" s="99">
        <f t="shared" si="11"/>
        <v>0</v>
      </c>
      <c r="O26" s="97"/>
      <c r="P26" s="98"/>
      <c r="Q26" s="99">
        <f t="shared" si="12"/>
        <v>0</v>
      </c>
      <c r="R26" s="97"/>
      <c r="S26" s="98"/>
      <c r="T26" s="99">
        <f t="shared" si="0"/>
        <v>0</v>
      </c>
      <c r="U26" s="222">
        <f t="shared" si="13"/>
        <v>0</v>
      </c>
      <c r="W26" s="134" t="s">
        <v>50</v>
      </c>
      <c r="X26" s="118">
        <f t="shared" si="2"/>
        <v>0</v>
      </c>
      <c r="Y26" s="119">
        <f t="shared" si="3"/>
        <v>0</v>
      </c>
      <c r="Z26" s="119">
        <f t="shared" si="4"/>
        <v>0</v>
      </c>
      <c r="AA26" s="120">
        <f t="shared" si="5"/>
        <v>0</v>
      </c>
      <c r="AB26" s="120">
        <f t="shared" si="6"/>
        <v>0</v>
      </c>
      <c r="AC26" s="223">
        <f t="shared" si="7"/>
        <v>0</v>
      </c>
    </row>
    <row r="27" spans="1:29" ht="15.75" customHeight="1">
      <c r="A27" s="254">
        <v>42769</v>
      </c>
      <c r="B27" s="133" t="s">
        <v>42</v>
      </c>
      <c r="C27" s="95"/>
      <c r="D27" s="20"/>
      <c r="E27" s="96"/>
      <c r="F27" s="95"/>
      <c r="G27" s="20"/>
      <c r="H27" s="96"/>
      <c r="I27" s="95"/>
      <c r="J27" s="20"/>
      <c r="K27" s="96"/>
      <c r="L27" s="95"/>
      <c r="M27" s="20"/>
      <c r="N27" s="96"/>
      <c r="O27" s="95"/>
      <c r="P27" s="20"/>
      <c r="Q27" s="96"/>
      <c r="R27" s="95"/>
      <c r="S27" s="20"/>
      <c r="T27" s="96">
        <f t="shared" si="0"/>
        <v>0</v>
      </c>
      <c r="U27" s="221">
        <f t="shared" si="13"/>
        <v>0</v>
      </c>
      <c r="W27" s="132" t="s">
        <v>42</v>
      </c>
      <c r="X27" s="114">
        <f t="shared" si="2"/>
        <v>0</v>
      </c>
      <c r="Y27" s="115">
        <f t="shared" si="3"/>
        <v>0</v>
      </c>
      <c r="Z27" s="115">
        <f t="shared" si="4"/>
        <v>0</v>
      </c>
      <c r="AA27" s="115">
        <f t="shared" si="5"/>
        <v>0</v>
      </c>
      <c r="AB27" s="116">
        <f t="shared" si="6"/>
        <v>0</v>
      </c>
      <c r="AC27" s="121">
        <f t="shared" si="7"/>
        <v>0</v>
      </c>
    </row>
    <row r="28" spans="1:29" ht="15.75">
      <c r="A28" s="255"/>
      <c r="B28" s="133" t="s">
        <v>43</v>
      </c>
      <c r="C28" s="95"/>
      <c r="D28" s="20"/>
      <c r="E28" s="96"/>
      <c r="F28" s="95"/>
      <c r="G28" s="20"/>
      <c r="H28" s="96"/>
      <c r="I28" s="95"/>
      <c r="J28" s="20"/>
      <c r="K28" s="96"/>
      <c r="L28" s="95"/>
      <c r="M28" s="20"/>
      <c r="N28" s="96"/>
      <c r="O28" s="95"/>
      <c r="P28" s="20"/>
      <c r="Q28" s="96"/>
      <c r="R28" s="95"/>
      <c r="S28" s="20"/>
      <c r="T28" s="96">
        <f t="shared" si="0"/>
        <v>0</v>
      </c>
      <c r="U28" s="221">
        <f t="shared" si="13"/>
        <v>0</v>
      </c>
      <c r="W28" s="133" t="s">
        <v>43</v>
      </c>
      <c r="X28" s="114">
        <f t="shared" si="2"/>
        <v>0</v>
      </c>
      <c r="Y28" s="115">
        <f t="shared" si="3"/>
        <v>0</v>
      </c>
      <c r="Z28" s="115">
        <f t="shared" si="4"/>
        <v>0</v>
      </c>
      <c r="AA28" s="115">
        <f t="shared" si="5"/>
        <v>0</v>
      </c>
      <c r="AB28" s="116">
        <f t="shared" si="6"/>
        <v>0</v>
      </c>
      <c r="AC28" s="121">
        <f t="shared" si="7"/>
        <v>0</v>
      </c>
    </row>
    <row r="29" spans="1:29" ht="15.75">
      <c r="A29" s="255"/>
      <c r="B29" s="104" t="s">
        <v>44</v>
      </c>
      <c r="C29" s="95"/>
      <c r="D29" s="20"/>
      <c r="E29" s="96"/>
      <c r="F29" s="95"/>
      <c r="G29" s="20"/>
      <c r="H29" s="96"/>
      <c r="I29" s="95"/>
      <c r="J29" s="20"/>
      <c r="K29" s="96"/>
      <c r="L29" s="95"/>
      <c r="M29" s="20"/>
      <c r="N29" s="96"/>
      <c r="O29" s="95"/>
      <c r="P29" s="20"/>
      <c r="Q29" s="96"/>
      <c r="R29" s="95"/>
      <c r="S29" s="20"/>
      <c r="T29" s="96">
        <f t="shared" si="0"/>
        <v>0</v>
      </c>
      <c r="U29" s="221">
        <f t="shared" si="13"/>
        <v>0</v>
      </c>
      <c r="W29" s="104" t="s">
        <v>44</v>
      </c>
      <c r="X29" s="114">
        <f t="shared" si="2"/>
        <v>0</v>
      </c>
      <c r="Y29" s="115">
        <f t="shared" si="3"/>
        <v>0</v>
      </c>
      <c r="Z29" s="115">
        <f t="shared" si="4"/>
        <v>0</v>
      </c>
      <c r="AA29" s="115">
        <f t="shared" si="5"/>
        <v>0</v>
      </c>
      <c r="AB29" s="116">
        <f t="shared" si="6"/>
        <v>0</v>
      </c>
      <c r="AC29" s="121">
        <f t="shared" si="7"/>
        <v>0</v>
      </c>
    </row>
    <row r="30" spans="1:29" ht="15.75">
      <c r="A30" s="255"/>
      <c r="B30" s="133" t="s">
        <v>45</v>
      </c>
      <c r="C30" s="95"/>
      <c r="D30" s="20"/>
      <c r="E30" s="96"/>
      <c r="F30" s="95"/>
      <c r="G30" s="20"/>
      <c r="H30" s="96"/>
      <c r="I30" s="95"/>
      <c r="J30" s="20"/>
      <c r="K30" s="96"/>
      <c r="L30" s="95"/>
      <c r="M30" s="20"/>
      <c r="N30" s="96"/>
      <c r="O30" s="95"/>
      <c r="P30" s="20"/>
      <c r="Q30" s="96"/>
      <c r="R30" s="95"/>
      <c r="S30" s="20"/>
      <c r="T30" s="96">
        <f t="shared" si="0"/>
        <v>0</v>
      </c>
      <c r="U30" s="221">
        <f t="shared" si="13"/>
        <v>0</v>
      </c>
      <c r="W30" s="133" t="s">
        <v>45</v>
      </c>
      <c r="X30" s="114">
        <f t="shared" si="2"/>
        <v>0</v>
      </c>
      <c r="Y30" s="4">
        <f t="shared" si="3"/>
        <v>0</v>
      </c>
      <c r="Z30" s="122">
        <f t="shared" si="4"/>
        <v>0</v>
      </c>
      <c r="AA30" s="4">
        <f t="shared" si="5"/>
        <v>0</v>
      </c>
      <c r="AB30" s="116">
        <f t="shared" si="6"/>
        <v>0</v>
      </c>
      <c r="AC30" s="121">
        <f t="shared" si="7"/>
        <v>0</v>
      </c>
    </row>
    <row r="31" spans="1:29" ht="15.75">
      <c r="A31" s="255"/>
      <c r="B31" s="133" t="s">
        <v>46</v>
      </c>
      <c r="C31" s="95"/>
      <c r="D31" s="20"/>
      <c r="E31" s="96"/>
      <c r="F31" s="95"/>
      <c r="G31" s="20"/>
      <c r="H31" s="96"/>
      <c r="I31" s="95"/>
      <c r="J31" s="20"/>
      <c r="K31" s="96"/>
      <c r="L31" s="95"/>
      <c r="M31" s="20"/>
      <c r="N31" s="96"/>
      <c r="O31" s="95"/>
      <c r="P31" s="20"/>
      <c r="Q31" s="96"/>
      <c r="R31" s="95"/>
      <c r="S31" s="20"/>
      <c r="T31" s="96">
        <f t="shared" si="0"/>
        <v>0</v>
      </c>
      <c r="U31" s="221">
        <f t="shared" si="13"/>
        <v>0</v>
      </c>
      <c r="W31" s="133" t="s">
        <v>46</v>
      </c>
      <c r="X31" s="114">
        <f t="shared" si="2"/>
        <v>0</v>
      </c>
      <c r="Y31" s="4">
        <f t="shared" si="3"/>
        <v>0</v>
      </c>
      <c r="Z31" s="122">
        <f t="shared" si="4"/>
        <v>0</v>
      </c>
      <c r="AA31" s="4">
        <f t="shared" si="5"/>
        <v>0</v>
      </c>
      <c r="AB31" s="4">
        <f t="shared" si="6"/>
        <v>0</v>
      </c>
      <c r="AC31" s="121">
        <f t="shared" si="7"/>
        <v>0</v>
      </c>
    </row>
    <row r="32" spans="1:29" ht="15.75">
      <c r="A32" s="255"/>
      <c r="B32" s="133" t="s">
        <v>47</v>
      </c>
      <c r="C32" s="95"/>
      <c r="D32" s="20"/>
      <c r="E32" s="96"/>
      <c r="F32" s="95"/>
      <c r="G32" s="20"/>
      <c r="H32" s="96"/>
      <c r="I32" s="95"/>
      <c r="J32" s="20"/>
      <c r="K32" s="96"/>
      <c r="L32" s="95"/>
      <c r="M32" s="20"/>
      <c r="N32" s="96"/>
      <c r="O32" s="95"/>
      <c r="P32" s="20"/>
      <c r="Q32" s="96"/>
      <c r="R32" s="95"/>
      <c r="S32" s="20"/>
      <c r="T32" s="96">
        <f t="shared" si="0"/>
        <v>0</v>
      </c>
      <c r="U32" s="221">
        <f t="shared" si="13"/>
        <v>0</v>
      </c>
      <c r="W32" s="133" t="s">
        <v>47</v>
      </c>
      <c r="X32" s="114">
        <f t="shared" si="2"/>
        <v>0</v>
      </c>
      <c r="Y32" s="4">
        <f t="shared" si="3"/>
        <v>0</v>
      </c>
      <c r="Z32" s="122">
        <f t="shared" si="4"/>
        <v>0</v>
      </c>
      <c r="AA32" s="4">
        <f t="shared" si="5"/>
        <v>0</v>
      </c>
      <c r="AB32" s="4">
        <f t="shared" si="6"/>
        <v>0</v>
      </c>
      <c r="AC32" s="121">
        <f t="shared" si="7"/>
        <v>0</v>
      </c>
    </row>
    <row r="33" spans="1:29" ht="15.75">
      <c r="A33" s="255"/>
      <c r="B33" s="133" t="s">
        <v>48</v>
      </c>
      <c r="C33" s="95"/>
      <c r="D33" s="20"/>
      <c r="E33" s="96"/>
      <c r="F33" s="95"/>
      <c r="G33" s="20"/>
      <c r="H33" s="96"/>
      <c r="I33" s="95"/>
      <c r="J33" s="20"/>
      <c r="K33" s="96"/>
      <c r="L33" s="95"/>
      <c r="M33" s="20"/>
      <c r="N33" s="96"/>
      <c r="O33" s="95"/>
      <c r="P33" s="20"/>
      <c r="Q33" s="96"/>
      <c r="R33" s="95"/>
      <c r="S33" s="20"/>
      <c r="T33" s="96">
        <f t="shared" si="0"/>
        <v>0</v>
      </c>
      <c r="U33" s="221">
        <f t="shared" si="13"/>
        <v>0</v>
      </c>
      <c r="W33" s="133" t="s">
        <v>48</v>
      </c>
      <c r="X33" s="114">
        <f t="shared" si="2"/>
        <v>0</v>
      </c>
      <c r="Y33" s="4">
        <f t="shared" si="3"/>
        <v>0</v>
      </c>
      <c r="Z33" s="122">
        <f t="shared" si="4"/>
        <v>0</v>
      </c>
      <c r="AA33" s="4">
        <f t="shared" si="5"/>
        <v>0</v>
      </c>
      <c r="AB33" s="4">
        <f t="shared" si="6"/>
        <v>0</v>
      </c>
      <c r="AC33" s="121">
        <f t="shared" si="7"/>
        <v>0</v>
      </c>
    </row>
    <row r="34" spans="1:29" ht="15.75">
      <c r="A34" s="255"/>
      <c r="B34" s="133" t="s">
        <v>49</v>
      </c>
      <c r="C34" s="95"/>
      <c r="D34" s="20"/>
      <c r="E34" s="96"/>
      <c r="F34" s="95"/>
      <c r="G34" s="20"/>
      <c r="H34" s="96"/>
      <c r="I34" s="95"/>
      <c r="J34" s="20"/>
      <c r="K34" s="96"/>
      <c r="L34" s="95"/>
      <c r="M34" s="20"/>
      <c r="N34" s="96"/>
      <c r="O34" s="95"/>
      <c r="P34" s="20"/>
      <c r="Q34" s="96"/>
      <c r="R34" s="95"/>
      <c r="S34" s="20"/>
      <c r="T34" s="96">
        <f t="shared" si="0"/>
        <v>0</v>
      </c>
      <c r="U34" s="221">
        <f t="shared" si="13"/>
        <v>0</v>
      </c>
      <c r="W34" s="133" t="s">
        <v>49</v>
      </c>
      <c r="X34" s="114">
        <f t="shared" si="2"/>
        <v>0</v>
      </c>
      <c r="Y34" s="4">
        <f t="shared" si="3"/>
        <v>0</v>
      </c>
      <c r="Z34" s="122">
        <f t="shared" si="4"/>
        <v>0</v>
      </c>
      <c r="AA34" s="4">
        <f t="shared" si="5"/>
        <v>0</v>
      </c>
      <c r="AB34" s="4">
        <f t="shared" si="6"/>
        <v>0</v>
      </c>
      <c r="AC34" s="121">
        <f t="shared" si="7"/>
        <v>0</v>
      </c>
    </row>
    <row r="35" spans="1:29" ht="15.75">
      <c r="A35" s="256"/>
      <c r="B35" s="133" t="s">
        <v>50</v>
      </c>
      <c r="C35" s="95"/>
      <c r="D35" s="20"/>
      <c r="E35" s="96"/>
      <c r="F35" s="95"/>
      <c r="G35" s="20"/>
      <c r="H35" s="96"/>
      <c r="I35" s="95"/>
      <c r="J35" s="20"/>
      <c r="K35" s="96"/>
      <c r="L35" s="95"/>
      <c r="M35" s="20"/>
      <c r="N35" s="96"/>
      <c r="O35" s="95"/>
      <c r="P35" s="20"/>
      <c r="Q35" s="96"/>
      <c r="R35" s="95"/>
      <c r="S35" s="20"/>
      <c r="T35" s="96">
        <f t="shared" si="0"/>
        <v>0</v>
      </c>
      <c r="U35" s="221">
        <f t="shared" si="13"/>
        <v>0</v>
      </c>
      <c r="W35" s="134" t="s">
        <v>50</v>
      </c>
      <c r="X35" s="114">
        <f t="shared" si="2"/>
        <v>0</v>
      </c>
      <c r="Y35" s="4">
        <f t="shared" si="3"/>
        <v>0</v>
      </c>
      <c r="Z35" s="122">
        <f t="shared" si="4"/>
        <v>0</v>
      </c>
      <c r="AA35" s="4">
        <f t="shared" si="5"/>
        <v>0</v>
      </c>
      <c r="AB35" s="4">
        <f t="shared" si="6"/>
        <v>0</v>
      </c>
      <c r="AC35" s="121">
        <f t="shared" si="7"/>
        <v>0</v>
      </c>
    </row>
    <row r="36" spans="1:29" ht="15.75" customHeight="1">
      <c r="A36" s="254">
        <v>42770</v>
      </c>
      <c r="B36" s="132" t="s">
        <v>42</v>
      </c>
      <c r="C36" s="92"/>
      <c r="D36" s="93"/>
      <c r="E36" s="94"/>
      <c r="F36" s="92"/>
      <c r="G36" s="93"/>
      <c r="H36" s="94"/>
      <c r="I36" s="92"/>
      <c r="J36" s="93"/>
      <c r="K36" s="94"/>
      <c r="L36" s="92"/>
      <c r="M36" s="93"/>
      <c r="N36" s="94"/>
      <c r="O36" s="92"/>
      <c r="P36" s="93"/>
      <c r="Q36" s="94"/>
      <c r="R36" s="92"/>
      <c r="S36" s="93"/>
      <c r="T36" s="94">
        <f t="shared" si="0"/>
        <v>0</v>
      </c>
      <c r="U36" s="220">
        <f t="shared" si="13"/>
        <v>0</v>
      </c>
      <c r="W36" s="132" t="s">
        <v>42</v>
      </c>
      <c r="X36" s="110">
        <f t="shared" si="2"/>
        <v>0</v>
      </c>
      <c r="Y36" s="111">
        <f t="shared" si="3"/>
        <v>0</v>
      </c>
      <c r="Z36" s="111">
        <f t="shared" si="4"/>
        <v>0</v>
      </c>
      <c r="AA36" s="111">
        <f t="shared" si="5"/>
        <v>0</v>
      </c>
      <c r="AB36" s="111">
        <f t="shared" si="6"/>
        <v>0</v>
      </c>
      <c r="AC36" s="123">
        <f t="shared" si="7"/>
        <v>0</v>
      </c>
    </row>
    <row r="37" spans="1:29" ht="15.75">
      <c r="A37" s="255"/>
      <c r="B37" s="133" t="s">
        <v>43</v>
      </c>
      <c r="C37" s="95"/>
      <c r="D37" s="20"/>
      <c r="E37" s="96"/>
      <c r="F37" s="95"/>
      <c r="G37" s="20"/>
      <c r="H37" s="96"/>
      <c r="I37" s="95"/>
      <c r="J37" s="20"/>
      <c r="K37" s="96"/>
      <c r="L37" s="95"/>
      <c r="M37" s="20"/>
      <c r="N37" s="96"/>
      <c r="O37" s="95"/>
      <c r="P37" s="20"/>
      <c r="Q37" s="96"/>
      <c r="R37" s="95"/>
      <c r="S37" s="20"/>
      <c r="T37" s="96">
        <f t="shared" si="0"/>
        <v>0</v>
      </c>
      <c r="U37" s="221">
        <f t="shared" si="13"/>
        <v>0</v>
      </c>
      <c r="W37" s="133" t="s">
        <v>43</v>
      </c>
      <c r="X37" s="114">
        <f t="shared" si="2"/>
        <v>0</v>
      </c>
      <c r="Y37" s="115">
        <f t="shared" si="3"/>
        <v>0</v>
      </c>
      <c r="Z37" s="115">
        <f t="shared" si="4"/>
        <v>0</v>
      </c>
      <c r="AA37" s="115">
        <f t="shared" si="5"/>
        <v>0</v>
      </c>
      <c r="AB37" s="115">
        <f t="shared" si="6"/>
        <v>0</v>
      </c>
      <c r="AC37" s="121">
        <f t="shared" si="7"/>
        <v>0</v>
      </c>
    </row>
    <row r="38" spans="1:29" ht="15.75">
      <c r="A38" s="255"/>
      <c r="B38" s="104" t="s">
        <v>44</v>
      </c>
      <c r="C38" s="95"/>
      <c r="D38" s="20"/>
      <c r="E38" s="96"/>
      <c r="F38" s="95"/>
      <c r="G38" s="20"/>
      <c r="H38" s="96"/>
      <c r="I38" s="95"/>
      <c r="J38" s="20"/>
      <c r="K38" s="96"/>
      <c r="L38" s="95"/>
      <c r="M38" s="20"/>
      <c r="N38" s="96"/>
      <c r="O38" s="95"/>
      <c r="P38" s="20"/>
      <c r="Q38" s="96"/>
      <c r="R38" s="95"/>
      <c r="S38" s="20"/>
      <c r="T38" s="96">
        <f t="shared" si="0"/>
        <v>0</v>
      </c>
      <c r="U38" s="221">
        <f t="shared" si="13"/>
        <v>0</v>
      </c>
      <c r="W38" s="104" t="s">
        <v>44</v>
      </c>
      <c r="X38" s="114">
        <f t="shared" si="2"/>
        <v>0</v>
      </c>
      <c r="Y38" s="115">
        <f t="shared" si="3"/>
        <v>0</v>
      </c>
      <c r="Z38" s="115">
        <f t="shared" si="4"/>
        <v>0</v>
      </c>
      <c r="AA38" s="115">
        <f t="shared" si="5"/>
        <v>0</v>
      </c>
      <c r="AB38" s="115">
        <f t="shared" si="6"/>
        <v>0</v>
      </c>
      <c r="AC38" s="121">
        <f t="shared" si="7"/>
        <v>0</v>
      </c>
    </row>
    <row r="39" spans="1:29" ht="15.75">
      <c r="A39" s="255"/>
      <c r="B39" s="133" t="s">
        <v>45</v>
      </c>
      <c r="C39" s="95"/>
      <c r="D39" s="20"/>
      <c r="E39" s="96"/>
      <c r="F39" s="95"/>
      <c r="G39" s="20"/>
      <c r="H39" s="96"/>
      <c r="I39" s="95"/>
      <c r="J39" s="20"/>
      <c r="K39" s="96"/>
      <c r="L39" s="95"/>
      <c r="M39" s="20"/>
      <c r="N39" s="96"/>
      <c r="O39" s="95"/>
      <c r="P39" s="20"/>
      <c r="Q39" s="96"/>
      <c r="R39" s="95"/>
      <c r="S39" s="20"/>
      <c r="T39" s="96">
        <f t="shared" si="0"/>
        <v>0</v>
      </c>
      <c r="U39" s="221">
        <f t="shared" si="13"/>
        <v>0</v>
      </c>
      <c r="W39" s="133" t="s">
        <v>45</v>
      </c>
      <c r="X39" s="114">
        <f t="shared" si="2"/>
        <v>0</v>
      </c>
      <c r="Y39" s="115">
        <f t="shared" si="3"/>
        <v>0</v>
      </c>
      <c r="Z39" s="115">
        <f t="shared" si="4"/>
        <v>0</v>
      </c>
      <c r="AA39" s="115">
        <f t="shared" si="5"/>
        <v>0</v>
      </c>
      <c r="AB39" s="115">
        <f t="shared" si="6"/>
        <v>0</v>
      </c>
      <c r="AC39" s="121">
        <f t="shared" si="7"/>
        <v>0</v>
      </c>
    </row>
    <row r="40" spans="1:29" ht="15.75">
      <c r="A40" s="255"/>
      <c r="B40" s="133" t="s">
        <v>46</v>
      </c>
      <c r="C40" s="95"/>
      <c r="D40" s="20"/>
      <c r="E40" s="96"/>
      <c r="F40" s="95"/>
      <c r="G40" s="20"/>
      <c r="H40" s="96"/>
      <c r="I40" s="95"/>
      <c r="J40" s="20"/>
      <c r="K40" s="96"/>
      <c r="L40" s="95"/>
      <c r="M40" s="20"/>
      <c r="N40" s="96"/>
      <c r="O40" s="95"/>
      <c r="P40" s="20"/>
      <c r="Q40" s="96"/>
      <c r="R40" s="95"/>
      <c r="S40" s="20"/>
      <c r="T40" s="96">
        <f t="shared" si="0"/>
        <v>0</v>
      </c>
      <c r="U40" s="221">
        <f t="shared" si="13"/>
        <v>0</v>
      </c>
      <c r="W40" s="133" t="s">
        <v>46</v>
      </c>
      <c r="X40" s="114">
        <f t="shared" si="2"/>
        <v>0</v>
      </c>
      <c r="Y40" s="115">
        <f t="shared" si="3"/>
        <v>0</v>
      </c>
      <c r="Z40" s="115">
        <f t="shared" si="4"/>
        <v>0</v>
      </c>
      <c r="AA40" s="115">
        <f t="shared" si="5"/>
        <v>0</v>
      </c>
      <c r="AB40" s="115">
        <f t="shared" si="6"/>
        <v>0</v>
      </c>
      <c r="AC40" s="121">
        <f t="shared" si="7"/>
        <v>0</v>
      </c>
    </row>
    <row r="41" spans="1:29" ht="15.75">
      <c r="A41" s="255"/>
      <c r="B41" s="133" t="s">
        <v>47</v>
      </c>
      <c r="C41" s="95"/>
      <c r="D41" s="20"/>
      <c r="E41" s="96"/>
      <c r="F41" s="95"/>
      <c r="G41" s="20"/>
      <c r="H41" s="96"/>
      <c r="I41" s="95"/>
      <c r="J41" s="20"/>
      <c r="K41" s="96"/>
      <c r="L41" s="95"/>
      <c r="M41" s="20"/>
      <c r="N41" s="96"/>
      <c r="O41" s="95"/>
      <c r="P41" s="20"/>
      <c r="Q41" s="96"/>
      <c r="R41" s="95"/>
      <c r="S41" s="20"/>
      <c r="T41" s="96">
        <f t="shared" si="0"/>
        <v>0</v>
      </c>
      <c r="U41" s="221">
        <f t="shared" si="13"/>
        <v>0</v>
      </c>
      <c r="W41" s="133" t="s">
        <v>47</v>
      </c>
      <c r="X41" s="114">
        <f t="shared" si="2"/>
        <v>0</v>
      </c>
      <c r="Y41" s="115">
        <f t="shared" si="3"/>
        <v>0</v>
      </c>
      <c r="Z41" s="115">
        <f t="shared" si="4"/>
        <v>0</v>
      </c>
      <c r="AA41" s="115">
        <f t="shared" si="5"/>
        <v>0</v>
      </c>
      <c r="AB41" s="115">
        <f t="shared" si="6"/>
        <v>0</v>
      </c>
      <c r="AC41" s="121">
        <f t="shared" si="7"/>
        <v>0</v>
      </c>
    </row>
    <row r="42" spans="1:29" ht="15.75">
      <c r="A42" s="255"/>
      <c r="B42" s="133" t="s">
        <v>48</v>
      </c>
      <c r="C42" s="95"/>
      <c r="D42" s="20"/>
      <c r="E42" s="96"/>
      <c r="F42" s="95"/>
      <c r="G42" s="20"/>
      <c r="H42" s="96"/>
      <c r="I42" s="95"/>
      <c r="J42" s="20"/>
      <c r="K42" s="96"/>
      <c r="L42" s="95"/>
      <c r="M42" s="20"/>
      <c r="N42" s="96"/>
      <c r="O42" s="95"/>
      <c r="P42" s="20"/>
      <c r="Q42" s="96"/>
      <c r="R42" s="95"/>
      <c r="S42" s="20"/>
      <c r="T42" s="96">
        <f t="shared" si="0"/>
        <v>0</v>
      </c>
      <c r="U42" s="221">
        <f t="shared" si="13"/>
        <v>0</v>
      </c>
      <c r="W42" s="133" t="s">
        <v>48</v>
      </c>
      <c r="X42" s="114">
        <f t="shared" si="2"/>
        <v>0</v>
      </c>
      <c r="Y42" s="115">
        <f t="shared" si="3"/>
        <v>0</v>
      </c>
      <c r="Z42" s="115">
        <f t="shared" si="4"/>
        <v>0</v>
      </c>
      <c r="AA42" s="115">
        <f t="shared" si="5"/>
        <v>0</v>
      </c>
      <c r="AB42" s="115">
        <f t="shared" si="6"/>
        <v>0</v>
      </c>
      <c r="AC42" s="121">
        <f t="shared" si="7"/>
        <v>0</v>
      </c>
    </row>
    <row r="43" spans="1:29" ht="15.75">
      <c r="A43" s="255"/>
      <c r="B43" s="133" t="s">
        <v>49</v>
      </c>
      <c r="C43" s="95"/>
      <c r="D43" s="20"/>
      <c r="E43" s="96"/>
      <c r="F43" s="95"/>
      <c r="G43" s="20"/>
      <c r="H43" s="96"/>
      <c r="I43" s="95"/>
      <c r="J43" s="20"/>
      <c r="K43" s="96"/>
      <c r="L43" s="95"/>
      <c r="M43" s="20"/>
      <c r="N43" s="96"/>
      <c r="O43" s="95"/>
      <c r="P43" s="20"/>
      <c r="Q43" s="96"/>
      <c r="R43" s="95"/>
      <c r="S43" s="20"/>
      <c r="T43" s="96">
        <f t="shared" si="0"/>
        <v>0</v>
      </c>
      <c r="U43" s="221">
        <f t="shared" si="13"/>
        <v>0</v>
      </c>
      <c r="W43" s="133" t="s">
        <v>49</v>
      </c>
      <c r="X43" s="114">
        <f t="shared" si="2"/>
        <v>0</v>
      </c>
      <c r="Y43" s="115">
        <f t="shared" si="3"/>
        <v>0</v>
      </c>
      <c r="Z43" s="115">
        <f t="shared" si="4"/>
        <v>0</v>
      </c>
      <c r="AA43" s="115">
        <f t="shared" si="5"/>
        <v>0</v>
      </c>
      <c r="AB43" s="115">
        <f t="shared" si="6"/>
        <v>0</v>
      </c>
      <c r="AC43" s="121">
        <f t="shared" si="7"/>
        <v>0</v>
      </c>
    </row>
    <row r="44" spans="1:29" ht="15.75">
      <c r="A44" s="256"/>
      <c r="B44" s="134" t="s">
        <v>50</v>
      </c>
      <c r="C44" s="97"/>
      <c r="D44" s="98"/>
      <c r="E44" s="99"/>
      <c r="F44" s="97"/>
      <c r="G44" s="98"/>
      <c r="H44" s="99"/>
      <c r="I44" s="97"/>
      <c r="J44" s="98"/>
      <c r="K44" s="99"/>
      <c r="L44" s="97"/>
      <c r="M44" s="98"/>
      <c r="N44" s="99"/>
      <c r="O44" s="97"/>
      <c r="P44" s="98"/>
      <c r="Q44" s="99"/>
      <c r="R44" s="97"/>
      <c r="S44" s="98"/>
      <c r="T44" s="99">
        <f t="shared" si="0"/>
        <v>0</v>
      </c>
      <c r="U44" s="222">
        <f t="shared" si="13"/>
        <v>0</v>
      </c>
      <c r="W44" s="134" t="s">
        <v>50</v>
      </c>
      <c r="X44" s="118">
        <f t="shared" si="2"/>
        <v>0</v>
      </c>
      <c r="Y44" s="119">
        <f t="shared" si="3"/>
        <v>0</v>
      </c>
      <c r="Z44" s="119">
        <f t="shared" si="4"/>
        <v>0</v>
      </c>
      <c r="AA44" s="119">
        <f t="shared" si="5"/>
        <v>0</v>
      </c>
      <c r="AB44" s="119">
        <f t="shared" si="6"/>
        <v>0</v>
      </c>
      <c r="AC44" s="124">
        <f t="shared" si="7"/>
        <v>0</v>
      </c>
    </row>
    <row r="45" spans="1:29" ht="15.75" customHeight="1">
      <c r="A45" s="254">
        <v>42771</v>
      </c>
      <c r="B45" s="133" t="s">
        <v>42</v>
      </c>
      <c r="C45" s="95"/>
      <c r="D45" s="20"/>
      <c r="E45" s="96"/>
      <c r="F45" s="95"/>
      <c r="G45" s="20"/>
      <c r="H45" s="96"/>
      <c r="I45" s="95"/>
      <c r="J45" s="20"/>
      <c r="K45" s="96"/>
      <c r="L45" s="95"/>
      <c r="M45" s="20"/>
      <c r="N45" s="96"/>
      <c r="O45" s="95"/>
      <c r="P45" s="20"/>
      <c r="Q45" s="96"/>
      <c r="R45" s="95"/>
      <c r="S45" s="20"/>
      <c r="T45" s="96">
        <f t="shared" si="0"/>
        <v>0</v>
      </c>
      <c r="U45" s="221">
        <f t="shared" si="13"/>
        <v>0</v>
      </c>
      <c r="W45" s="132" t="s">
        <v>42</v>
      </c>
      <c r="X45" s="110">
        <f t="shared" si="2"/>
        <v>0</v>
      </c>
      <c r="Y45" s="111">
        <f t="shared" si="3"/>
        <v>0</v>
      </c>
      <c r="Z45" s="111">
        <f t="shared" si="4"/>
        <v>0</v>
      </c>
      <c r="AA45" s="111">
        <f t="shared" si="5"/>
        <v>0</v>
      </c>
      <c r="AB45" s="111">
        <f t="shared" si="6"/>
        <v>0</v>
      </c>
      <c r="AC45" s="123">
        <f t="shared" si="7"/>
        <v>0</v>
      </c>
    </row>
    <row r="46" spans="1:29" ht="15.75">
      <c r="A46" s="255"/>
      <c r="B46" s="133" t="s">
        <v>43</v>
      </c>
      <c r="C46" s="95"/>
      <c r="D46" s="90"/>
      <c r="E46" s="96"/>
      <c r="F46" s="95"/>
      <c r="G46" s="6"/>
      <c r="H46" s="96"/>
      <c r="I46" s="95"/>
      <c r="J46" s="20"/>
      <c r="K46" s="96"/>
      <c r="L46" s="95"/>
      <c r="M46" s="20"/>
      <c r="N46" s="96"/>
      <c r="O46" s="95"/>
      <c r="P46" s="6"/>
      <c r="Q46" s="96"/>
      <c r="R46" s="95"/>
      <c r="S46" s="6"/>
      <c r="T46" s="96">
        <f t="shared" si="0"/>
        <v>0</v>
      </c>
      <c r="U46" s="221">
        <f t="shared" si="13"/>
        <v>0</v>
      </c>
      <c r="W46" s="133" t="s">
        <v>43</v>
      </c>
      <c r="X46" s="114">
        <f t="shared" si="2"/>
        <v>0</v>
      </c>
      <c r="Y46" s="115">
        <f t="shared" si="3"/>
        <v>0</v>
      </c>
      <c r="Z46" s="115">
        <f t="shared" si="4"/>
        <v>0</v>
      </c>
      <c r="AA46" s="115">
        <f t="shared" si="5"/>
        <v>0</v>
      </c>
      <c r="AB46" s="115">
        <f t="shared" si="6"/>
        <v>0</v>
      </c>
      <c r="AC46" s="121">
        <f t="shared" si="7"/>
        <v>0</v>
      </c>
    </row>
    <row r="47" spans="1:29" ht="15.75">
      <c r="A47" s="255"/>
      <c r="B47" s="104" t="s">
        <v>44</v>
      </c>
      <c r="C47" s="95"/>
      <c r="D47" s="6"/>
      <c r="E47" s="96"/>
      <c r="F47" s="95"/>
      <c r="G47" s="6"/>
      <c r="H47" s="96"/>
      <c r="I47" s="95"/>
      <c r="J47" s="20"/>
      <c r="K47" s="96"/>
      <c r="L47" s="95"/>
      <c r="M47" s="20"/>
      <c r="N47" s="96"/>
      <c r="O47" s="95"/>
      <c r="P47" s="6"/>
      <c r="Q47" s="96"/>
      <c r="R47" s="95"/>
      <c r="S47" s="6"/>
      <c r="T47" s="96">
        <f t="shared" si="0"/>
        <v>0</v>
      </c>
      <c r="U47" s="221">
        <f t="shared" si="13"/>
        <v>0</v>
      </c>
      <c r="W47" s="104" t="s">
        <v>44</v>
      </c>
      <c r="X47" s="114">
        <f t="shared" si="2"/>
        <v>0</v>
      </c>
      <c r="Y47" s="115">
        <f t="shared" si="3"/>
        <v>0</v>
      </c>
      <c r="Z47" s="115">
        <f t="shared" si="4"/>
        <v>0</v>
      </c>
      <c r="AA47" s="115">
        <f t="shared" si="5"/>
        <v>0</v>
      </c>
      <c r="AB47" s="115">
        <f t="shared" si="6"/>
        <v>0</v>
      </c>
      <c r="AC47" s="121">
        <f t="shared" si="7"/>
        <v>0</v>
      </c>
    </row>
    <row r="48" spans="1:29" ht="15.75">
      <c r="A48" s="255"/>
      <c r="B48" s="133" t="s">
        <v>45</v>
      </c>
      <c r="C48" s="95"/>
      <c r="D48" s="6"/>
      <c r="E48" s="96"/>
      <c r="F48" s="95"/>
      <c r="G48" s="6"/>
      <c r="H48" s="96"/>
      <c r="I48" s="95"/>
      <c r="J48" s="20"/>
      <c r="K48" s="96"/>
      <c r="L48" s="95"/>
      <c r="M48" s="20"/>
      <c r="N48" s="96"/>
      <c r="O48" s="95"/>
      <c r="P48" s="6"/>
      <c r="Q48" s="96"/>
      <c r="R48" s="95"/>
      <c r="S48" s="6"/>
      <c r="T48" s="96">
        <f t="shared" si="0"/>
        <v>0</v>
      </c>
      <c r="U48" s="221">
        <f t="shared" si="13"/>
        <v>0</v>
      </c>
      <c r="W48" s="133" t="s">
        <v>45</v>
      </c>
      <c r="X48" s="114">
        <f t="shared" si="2"/>
        <v>0</v>
      </c>
      <c r="Y48" s="115">
        <f t="shared" si="3"/>
        <v>0</v>
      </c>
      <c r="Z48" s="115">
        <f t="shared" si="4"/>
        <v>0</v>
      </c>
      <c r="AA48" s="115">
        <f t="shared" si="5"/>
        <v>0</v>
      </c>
      <c r="AB48" s="115">
        <f t="shared" si="6"/>
        <v>0</v>
      </c>
      <c r="AC48" s="121">
        <f t="shared" si="7"/>
        <v>0</v>
      </c>
    </row>
    <row r="49" spans="1:29" ht="15.75">
      <c r="A49" s="255"/>
      <c r="B49" s="133" t="s">
        <v>46</v>
      </c>
      <c r="C49" s="95"/>
      <c r="D49" s="6"/>
      <c r="E49" s="96"/>
      <c r="F49" s="95"/>
      <c r="G49" s="6"/>
      <c r="H49" s="96"/>
      <c r="I49" s="95"/>
      <c r="J49" s="20"/>
      <c r="K49" s="96"/>
      <c r="L49" s="95"/>
      <c r="M49" s="20"/>
      <c r="N49" s="96"/>
      <c r="O49" s="95"/>
      <c r="P49" s="6"/>
      <c r="Q49" s="96"/>
      <c r="R49" s="95"/>
      <c r="S49" s="6"/>
      <c r="T49" s="96">
        <f t="shared" si="0"/>
        <v>0</v>
      </c>
      <c r="U49" s="221">
        <f t="shared" si="13"/>
        <v>0</v>
      </c>
      <c r="W49" s="133" t="s">
        <v>46</v>
      </c>
      <c r="X49" s="114">
        <f t="shared" si="2"/>
        <v>0</v>
      </c>
      <c r="Y49" s="115">
        <f t="shared" si="3"/>
        <v>0</v>
      </c>
      <c r="Z49" s="115">
        <f t="shared" si="4"/>
        <v>0</v>
      </c>
      <c r="AA49" s="115">
        <f t="shared" si="5"/>
        <v>0</v>
      </c>
      <c r="AB49" s="115">
        <f t="shared" si="6"/>
        <v>0</v>
      </c>
      <c r="AC49" s="121">
        <f t="shared" si="7"/>
        <v>0</v>
      </c>
    </row>
    <row r="50" spans="1:29" ht="15.75">
      <c r="A50" s="255"/>
      <c r="B50" s="133" t="s">
        <v>47</v>
      </c>
      <c r="C50" s="95"/>
      <c r="D50" s="6"/>
      <c r="E50" s="96"/>
      <c r="F50" s="95"/>
      <c r="G50" s="6"/>
      <c r="H50" s="96"/>
      <c r="I50" s="95"/>
      <c r="J50" s="20"/>
      <c r="K50" s="96"/>
      <c r="L50" s="95"/>
      <c r="M50" s="20"/>
      <c r="N50" s="96"/>
      <c r="O50" s="95"/>
      <c r="P50" s="6"/>
      <c r="Q50" s="96"/>
      <c r="R50" s="95"/>
      <c r="S50" s="6"/>
      <c r="T50" s="96">
        <f t="shared" si="0"/>
        <v>0</v>
      </c>
      <c r="U50" s="221">
        <f t="shared" si="13"/>
        <v>0</v>
      </c>
      <c r="W50" s="133" t="s">
        <v>47</v>
      </c>
      <c r="X50" s="114">
        <f t="shared" si="2"/>
        <v>0</v>
      </c>
      <c r="Y50" s="115">
        <f t="shared" si="3"/>
        <v>0</v>
      </c>
      <c r="Z50" s="115">
        <f t="shared" si="4"/>
        <v>0</v>
      </c>
      <c r="AA50" s="115">
        <f t="shared" si="5"/>
        <v>0</v>
      </c>
      <c r="AB50" s="115">
        <f t="shared" si="6"/>
        <v>0</v>
      </c>
      <c r="AC50" s="121">
        <f t="shared" si="7"/>
        <v>0</v>
      </c>
    </row>
    <row r="51" spans="1:29" ht="15.75">
      <c r="A51" s="255"/>
      <c r="B51" s="133" t="s">
        <v>48</v>
      </c>
      <c r="C51" s="95"/>
      <c r="D51" s="6"/>
      <c r="E51" s="96"/>
      <c r="F51" s="95"/>
      <c r="G51" s="6"/>
      <c r="H51" s="96"/>
      <c r="I51" s="95"/>
      <c r="J51" s="20"/>
      <c r="K51" s="96"/>
      <c r="L51" s="95"/>
      <c r="M51" s="20"/>
      <c r="N51" s="96"/>
      <c r="O51" s="95"/>
      <c r="P51" s="6"/>
      <c r="Q51" s="96"/>
      <c r="R51" s="95"/>
      <c r="S51" s="6"/>
      <c r="T51" s="96">
        <f t="shared" si="0"/>
        <v>0</v>
      </c>
      <c r="U51" s="221">
        <f t="shared" si="13"/>
        <v>0</v>
      </c>
      <c r="W51" s="133" t="s">
        <v>48</v>
      </c>
      <c r="X51" s="114">
        <f t="shared" si="2"/>
        <v>0</v>
      </c>
      <c r="Y51" s="115">
        <f t="shared" si="3"/>
        <v>0</v>
      </c>
      <c r="Z51" s="115">
        <f t="shared" si="4"/>
        <v>0</v>
      </c>
      <c r="AA51" s="115">
        <f t="shared" si="5"/>
        <v>0</v>
      </c>
      <c r="AB51" s="115">
        <f t="shared" si="6"/>
        <v>0</v>
      </c>
      <c r="AC51" s="121">
        <f t="shared" si="7"/>
        <v>0</v>
      </c>
    </row>
    <row r="52" spans="1:29" ht="15.75">
      <c r="A52" s="255"/>
      <c r="B52" s="133" t="s">
        <v>49</v>
      </c>
      <c r="C52" s="95"/>
      <c r="D52" s="6"/>
      <c r="E52" s="96">
        <f t="shared" si="8"/>
        <v>0</v>
      </c>
      <c r="F52" s="95"/>
      <c r="G52" s="6"/>
      <c r="H52" s="96">
        <f t="shared" si="9"/>
        <v>0</v>
      </c>
      <c r="I52" s="95"/>
      <c r="J52" s="20"/>
      <c r="K52" s="96">
        <f t="shared" si="10"/>
        <v>0</v>
      </c>
      <c r="L52" s="95"/>
      <c r="M52" s="20"/>
      <c r="N52" s="96">
        <f t="shared" si="11"/>
        <v>0</v>
      </c>
      <c r="O52" s="95"/>
      <c r="P52" s="6"/>
      <c r="Q52" s="96">
        <f t="shared" si="12"/>
        <v>0</v>
      </c>
      <c r="R52" s="95"/>
      <c r="S52" s="6"/>
      <c r="T52" s="96">
        <f t="shared" si="0"/>
        <v>0</v>
      </c>
      <c r="U52" s="221">
        <f t="shared" si="13"/>
        <v>0</v>
      </c>
      <c r="W52" s="133" t="s">
        <v>49</v>
      </c>
      <c r="X52" s="114">
        <f t="shared" si="2"/>
        <v>0</v>
      </c>
      <c r="Y52" s="115">
        <f t="shared" si="3"/>
        <v>0</v>
      </c>
      <c r="Z52" s="115">
        <f t="shared" si="4"/>
        <v>0</v>
      </c>
      <c r="AA52" s="115">
        <f t="shared" si="5"/>
        <v>0</v>
      </c>
      <c r="AB52" s="115">
        <f t="shared" si="6"/>
        <v>0</v>
      </c>
      <c r="AC52" s="121">
        <f t="shared" si="7"/>
        <v>0</v>
      </c>
    </row>
    <row r="53" spans="1:29" ht="15.75">
      <c r="A53" s="256"/>
      <c r="B53" s="133" t="s">
        <v>50</v>
      </c>
      <c r="C53" s="95"/>
      <c r="D53" s="6"/>
      <c r="E53" s="96">
        <f t="shared" si="8"/>
        <v>0</v>
      </c>
      <c r="F53" s="95"/>
      <c r="G53" s="6"/>
      <c r="H53" s="96">
        <f t="shared" si="9"/>
        <v>0</v>
      </c>
      <c r="I53" s="95"/>
      <c r="J53" s="20"/>
      <c r="K53" s="96">
        <f t="shared" si="10"/>
        <v>0</v>
      </c>
      <c r="L53" s="95"/>
      <c r="M53" s="20"/>
      <c r="N53" s="96">
        <f t="shared" si="11"/>
        <v>0</v>
      </c>
      <c r="O53" s="95"/>
      <c r="P53" s="6"/>
      <c r="Q53" s="96">
        <f t="shared" si="12"/>
        <v>0</v>
      </c>
      <c r="R53" s="95"/>
      <c r="S53" s="6"/>
      <c r="T53" s="96">
        <f t="shared" si="0"/>
        <v>0</v>
      </c>
      <c r="U53" s="221">
        <f t="shared" si="13"/>
        <v>0</v>
      </c>
      <c r="W53" s="134" t="s">
        <v>50</v>
      </c>
      <c r="X53" s="118">
        <f t="shared" si="2"/>
        <v>0</v>
      </c>
      <c r="Y53" s="119">
        <f t="shared" si="3"/>
        <v>0</v>
      </c>
      <c r="Z53" s="119">
        <f t="shared" si="4"/>
        <v>0</v>
      </c>
      <c r="AA53" s="119">
        <f t="shared" si="5"/>
        <v>0</v>
      </c>
      <c r="AB53" s="119">
        <f t="shared" si="6"/>
        <v>0</v>
      </c>
      <c r="AC53" s="124">
        <f t="shared" si="7"/>
        <v>0</v>
      </c>
    </row>
    <row r="54" spans="1:29" ht="15.75" customHeight="1">
      <c r="A54" s="254">
        <v>42772</v>
      </c>
      <c r="B54" s="132" t="s">
        <v>42</v>
      </c>
      <c r="C54" s="92"/>
      <c r="D54" s="93"/>
      <c r="E54" s="94"/>
      <c r="F54" s="92"/>
      <c r="G54" s="93"/>
      <c r="H54" s="94"/>
      <c r="I54" s="92"/>
      <c r="J54" s="93"/>
      <c r="K54" s="94"/>
      <c r="L54" s="92"/>
      <c r="M54" s="93"/>
      <c r="N54" s="94"/>
      <c r="O54" s="92"/>
      <c r="P54" s="93"/>
      <c r="Q54" s="94"/>
      <c r="R54" s="92"/>
      <c r="S54" s="93"/>
      <c r="T54" s="94">
        <f t="shared" si="0"/>
        <v>0</v>
      </c>
      <c r="U54" s="220">
        <f t="shared" si="13"/>
        <v>0</v>
      </c>
      <c r="W54" s="132" t="s">
        <v>42</v>
      </c>
      <c r="X54" s="114">
        <f t="shared" si="2"/>
        <v>0</v>
      </c>
      <c r="Y54" s="115">
        <f t="shared" si="3"/>
        <v>0</v>
      </c>
      <c r="Z54" s="115">
        <f t="shared" si="4"/>
        <v>0</v>
      </c>
      <c r="AA54" s="115">
        <f t="shared" si="5"/>
        <v>0</v>
      </c>
      <c r="AB54" s="115">
        <f t="shared" si="6"/>
        <v>0</v>
      </c>
      <c r="AC54" s="121">
        <f t="shared" si="7"/>
        <v>0</v>
      </c>
    </row>
    <row r="55" spans="1:29" ht="15.75">
      <c r="A55" s="255"/>
      <c r="B55" s="133" t="s">
        <v>43</v>
      </c>
      <c r="C55" s="95"/>
      <c r="D55" s="20"/>
      <c r="E55" s="96"/>
      <c r="F55" s="95"/>
      <c r="G55" s="20"/>
      <c r="H55" s="96"/>
      <c r="I55" s="95"/>
      <c r="J55" s="20"/>
      <c r="K55" s="96"/>
      <c r="L55" s="95"/>
      <c r="M55" s="20"/>
      <c r="N55" s="96"/>
      <c r="O55" s="95"/>
      <c r="P55" s="20"/>
      <c r="Q55" s="96"/>
      <c r="R55" s="95"/>
      <c r="S55" s="20"/>
      <c r="T55" s="96">
        <f t="shared" si="0"/>
        <v>0</v>
      </c>
      <c r="U55" s="221">
        <f t="shared" si="13"/>
        <v>0</v>
      </c>
      <c r="W55" s="133" t="s">
        <v>43</v>
      </c>
      <c r="X55" s="114">
        <f t="shared" si="2"/>
        <v>0</v>
      </c>
      <c r="Y55" s="115">
        <f t="shared" si="3"/>
        <v>0</v>
      </c>
      <c r="Z55" s="115">
        <f t="shared" si="4"/>
        <v>0</v>
      </c>
      <c r="AA55" s="115">
        <f t="shared" si="5"/>
        <v>0</v>
      </c>
      <c r="AB55" s="115">
        <f t="shared" si="6"/>
        <v>0</v>
      </c>
      <c r="AC55" s="121">
        <f t="shared" si="7"/>
        <v>0</v>
      </c>
    </row>
    <row r="56" spans="1:29" ht="15.75">
      <c r="A56" s="255"/>
      <c r="B56" s="104" t="s">
        <v>44</v>
      </c>
      <c r="C56" s="95"/>
      <c r="D56" s="20"/>
      <c r="E56" s="96"/>
      <c r="F56" s="95"/>
      <c r="G56" s="20"/>
      <c r="H56" s="96"/>
      <c r="I56" s="95"/>
      <c r="J56" s="20"/>
      <c r="K56" s="96"/>
      <c r="L56" s="95"/>
      <c r="M56" s="20"/>
      <c r="N56" s="96"/>
      <c r="O56" s="95"/>
      <c r="P56" s="20"/>
      <c r="Q56" s="96"/>
      <c r="R56" s="95"/>
      <c r="S56" s="20"/>
      <c r="T56" s="96">
        <f t="shared" si="0"/>
        <v>0</v>
      </c>
      <c r="U56" s="221">
        <f t="shared" si="13"/>
        <v>0</v>
      </c>
      <c r="W56" s="104" t="s">
        <v>44</v>
      </c>
      <c r="X56" s="114">
        <f t="shared" si="2"/>
        <v>0</v>
      </c>
      <c r="Y56" s="115">
        <f t="shared" si="3"/>
        <v>0</v>
      </c>
      <c r="Z56" s="115">
        <f t="shared" si="4"/>
        <v>0</v>
      </c>
      <c r="AA56" s="115">
        <f t="shared" si="5"/>
        <v>0</v>
      </c>
      <c r="AB56" s="115">
        <f t="shared" si="6"/>
        <v>0</v>
      </c>
      <c r="AC56" s="121">
        <f t="shared" si="7"/>
        <v>0</v>
      </c>
    </row>
    <row r="57" spans="1:29" ht="15.75">
      <c r="A57" s="255"/>
      <c r="B57" s="133" t="s">
        <v>45</v>
      </c>
      <c r="C57" s="95"/>
      <c r="D57" s="20"/>
      <c r="E57" s="96"/>
      <c r="F57" s="95"/>
      <c r="G57" s="20"/>
      <c r="H57" s="96"/>
      <c r="I57" s="95"/>
      <c r="J57" s="20"/>
      <c r="K57" s="96"/>
      <c r="L57" s="95"/>
      <c r="M57" s="20"/>
      <c r="N57" s="96"/>
      <c r="O57" s="95"/>
      <c r="P57" s="20"/>
      <c r="Q57" s="96"/>
      <c r="R57" s="95"/>
      <c r="S57" s="20"/>
      <c r="T57" s="96">
        <f t="shared" si="0"/>
        <v>0</v>
      </c>
      <c r="U57" s="221">
        <f t="shared" si="13"/>
        <v>0</v>
      </c>
      <c r="W57" s="133" t="s">
        <v>45</v>
      </c>
      <c r="X57" s="114">
        <f t="shared" si="2"/>
        <v>0</v>
      </c>
      <c r="Y57" s="115">
        <f t="shared" si="3"/>
        <v>0</v>
      </c>
      <c r="Z57" s="115">
        <f t="shared" si="4"/>
        <v>0</v>
      </c>
      <c r="AA57" s="115">
        <f t="shared" si="5"/>
        <v>0</v>
      </c>
      <c r="AB57" s="115">
        <f t="shared" si="6"/>
        <v>0</v>
      </c>
      <c r="AC57" s="121">
        <f t="shared" si="7"/>
        <v>0</v>
      </c>
    </row>
    <row r="58" spans="1:29" ht="15.75">
      <c r="A58" s="255"/>
      <c r="B58" s="133" t="s">
        <v>46</v>
      </c>
      <c r="C58" s="95"/>
      <c r="D58" s="20"/>
      <c r="E58" s="96"/>
      <c r="F58" s="95"/>
      <c r="G58" s="20"/>
      <c r="H58" s="96"/>
      <c r="I58" s="95"/>
      <c r="J58" s="20"/>
      <c r="K58" s="96"/>
      <c r="L58" s="95"/>
      <c r="M58" s="20"/>
      <c r="N58" s="96"/>
      <c r="O58" s="95"/>
      <c r="P58" s="20"/>
      <c r="Q58" s="96"/>
      <c r="R58" s="95"/>
      <c r="S58" s="20"/>
      <c r="T58" s="96">
        <f t="shared" si="0"/>
        <v>0</v>
      </c>
      <c r="U58" s="221">
        <f t="shared" si="13"/>
        <v>0</v>
      </c>
      <c r="W58" s="133" t="s">
        <v>46</v>
      </c>
      <c r="X58" s="114">
        <f t="shared" si="2"/>
        <v>0</v>
      </c>
      <c r="Y58" s="115">
        <f t="shared" si="3"/>
        <v>0</v>
      </c>
      <c r="Z58" s="115">
        <f t="shared" si="4"/>
        <v>0</v>
      </c>
      <c r="AA58" s="115">
        <f t="shared" si="5"/>
        <v>0</v>
      </c>
      <c r="AB58" s="115">
        <f t="shared" si="6"/>
        <v>0</v>
      </c>
      <c r="AC58" s="121">
        <f t="shared" si="7"/>
        <v>0</v>
      </c>
    </row>
    <row r="59" spans="1:29" ht="15.75">
      <c r="A59" s="255"/>
      <c r="B59" s="133" t="s">
        <v>47</v>
      </c>
      <c r="C59" s="95"/>
      <c r="D59" s="20"/>
      <c r="E59" s="96"/>
      <c r="F59" s="95"/>
      <c r="G59" s="20"/>
      <c r="H59" s="96"/>
      <c r="I59" s="95"/>
      <c r="J59" s="20"/>
      <c r="K59" s="96"/>
      <c r="L59" s="95"/>
      <c r="M59" s="20"/>
      <c r="N59" s="96"/>
      <c r="O59" s="95"/>
      <c r="P59" s="20"/>
      <c r="Q59" s="96"/>
      <c r="R59" s="95"/>
      <c r="S59" s="20"/>
      <c r="T59" s="96">
        <f t="shared" si="0"/>
        <v>0</v>
      </c>
      <c r="U59" s="221">
        <f t="shared" si="13"/>
        <v>0</v>
      </c>
      <c r="W59" s="133" t="s">
        <v>47</v>
      </c>
      <c r="X59" s="114">
        <f t="shared" si="2"/>
        <v>0</v>
      </c>
      <c r="Y59" s="115">
        <f t="shared" si="3"/>
        <v>0</v>
      </c>
      <c r="Z59" s="115">
        <f t="shared" si="4"/>
        <v>0</v>
      </c>
      <c r="AA59" s="115">
        <f t="shared" si="5"/>
        <v>0</v>
      </c>
      <c r="AB59" s="115">
        <f t="shared" si="6"/>
        <v>0</v>
      </c>
      <c r="AC59" s="121">
        <f t="shared" si="7"/>
        <v>0</v>
      </c>
    </row>
    <row r="60" spans="1:29" ht="16.5" customHeight="1">
      <c r="A60" s="255"/>
      <c r="B60" s="133" t="s">
        <v>48</v>
      </c>
      <c r="C60" s="95"/>
      <c r="D60" s="20"/>
      <c r="E60" s="96"/>
      <c r="F60" s="95"/>
      <c r="G60" s="20"/>
      <c r="H60" s="96"/>
      <c r="I60" s="95"/>
      <c r="J60" s="20"/>
      <c r="K60" s="96"/>
      <c r="L60" s="95"/>
      <c r="M60" s="20"/>
      <c r="N60" s="96"/>
      <c r="O60" s="95"/>
      <c r="P60" s="20"/>
      <c r="Q60" s="96"/>
      <c r="R60" s="95"/>
      <c r="S60" s="20"/>
      <c r="T60" s="96">
        <f t="shared" si="0"/>
        <v>0</v>
      </c>
      <c r="U60" s="221">
        <f t="shared" si="13"/>
        <v>0</v>
      </c>
      <c r="W60" s="133" t="s">
        <v>48</v>
      </c>
      <c r="X60" s="114">
        <f t="shared" si="2"/>
        <v>0</v>
      </c>
      <c r="Y60" s="115">
        <f t="shared" si="3"/>
        <v>0</v>
      </c>
      <c r="Z60" s="115">
        <f t="shared" si="4"/>
        <v>0</v>
      </c>
      <c r="AA60" s="115">
        <f t="shared" si="5"/>
        <v>0</v>
      </c>
      <c r="AB60" s="115">
        <f t="shared" si="6"/>
        <v>0</v>
      </c>
      <c r="AC60" s="121">
        <f t="shared" si="7"/>
        <v>0</v>
      </c>
    </row>
    <row r="61" spans="1:29" ht="15.75">
      <c r="A61" s="255"/>
      <c r="B61" s="133" t="s">
        <v>49</v>
      </c>
      <c r="C61" s="95"/>
      <c r="D61" s="20"/>
      <c r="E61" s="96"/>
      <c r="F61" s="95"/>
      <c r="G61" s="20"/>
      <c r="H61" s="96"/>
      <c r="I61" s="95"/>
      <c r="J61" s="20"/>
      <c r="K61" s="96"/>
      <c r="L61" s="95"/>
      <c r="M61" s="20"/>
      <c r="N61" s="96"/>
      <c r="O61" s="95"/>
      <c r="P61" s="20"/>
      <c r="Q61" s="96"/>
      <c r="R61" s="95"/>
      <c r="S61" s="20"/>
      <c r="T61" s="96">
        <f t="shared" si="0"/>
        <v>0</v>
      </c>
      <c r="U61" s="221">
        <f t="shared" si="13"/>
        <v>0</v>
      </c>
      <c r="W61" s="133" t="s">
        <v>49</v>
      </c>
      <c r="X61" s="114">
        <f t="shared" si="2"/>
        <v>0</v>
      </c>
      <c r="Y61" s="115">
        <f t="shared" si="3"/>
        <v>0</v>
      </c>
      <c r="Z61" s="115">
        <f t="shared" si="4"/>
        <v>0</v>
      </c>
      <c r="AA61" s="115">
        <f t="shared" si="5"/>
        <v>0</v>
      </c>
      <c r="AB61" s="115">
        <f t="shared" si="6"/>
        <v>0</v>
      </c>
      <c r="AC61" s="121">
        <f t="shared" si="7"/>
        <v>0</v>
      </c>
    </row>
    <row r="62" spans="1:29" ht="15.75">
      <c r="A62" s="256"/>
      <c r="B62" s="134" t="s">
        <v>50</v>
      </c>
      <c r="C62" s="97"/>
      <c r="D62" s="98"/>
      <c r="E62" s="99"/>
      <c r="F62" s="97"/>
      <c r="G62" s="98"/>
      <c r="H62" s="99"/>
      <c r="I62" s="97"/>
      <c r="J62" s="98"/>
      <c r="K62" s="99"/>
      <c r="L62" s="97"/>
      <c r="M62" s="98"/>
      <c r="N62" s="99"/>
      <c r="O62" s="97"/>
      <c r="P62" s="98"/>
      <c r="Q62" s="99"/>
      <c r="R62" s="97"/>
      <c r="S62" s="98"/>
      <c r="T62" s="99">
        <f t="shared" si="0"/>
        <v>0</v>
      </c>
      <c r="U62" s="222">
        <f t="shared" si="13"/>
        <v>0</v>
      </c>
      <c r="W62" s="134" t="s">
        <v>50</v>
      </c>
      <c r="X62" s="114">
        <f t="shared" si="2"/>
        <v>0</v>
      </c>
      <c r="Y62" s="115">
        <f t="shared" si="3"/>
        <v>0</v>
      </c>
      <c r="Z62" s="115">
        <f t="shared" si="4"/>
        <v>0</v>
      </c>
      <c r="AA62" s="115">
        <f t="shared" si="5"/>
        <v>0</v>
      </c>
      <c r="AB62" s="115">
        <f t="shared" si="6"/>
        <v>0</v>
      </c>
      <c r="AC62" s="121">
        <f t="shared" si="7"/>
        <v>0</v>
      </c>
    </row>
    <row r="63" spans="1:29" ht="15.75" customHeight="1">
      <c r="A63" s="254">
        <v>42773</v>
      </c>
      <c r="B63" s="133" t="s">
        <v>42</v>
      </c>
      <c r="C63" s="95"/>
      <c r="D63" s="20"/>
      <c r="E63" s="96"/>
      <c r="F63" s="95"/>
      <c r="G63" s="20"/>
      <c r="H63" s="96"/>
      <c r="I63" s="95"/>
      <c r="J63" s="20"/>
      <c r="K63" s="96"/>
      <c r="L63" s="95"/>
      <c r="M63" s="20"/>
      <c r="N63" s="96"/>
      <c r="O63" s="95"/>
      <c r="P63" s="20"/>
      <c r="Q63" s="96"/>
      <c r="R63" s="95"/>
      <c r="S63" s="20"/>
      <c r="T63" s="96">
        <f t="shared" si="0"/>
        <v>0</v>
      </c>
      <c r="U63" s="221">
        <f t="shared" si="13"/>
        <v>0</v>
      </c>
      <c r="W63" s="132" t="s">
        <v>42</v>
      </c>
      <c r="X63" s="110">
        <f t="shared" si="2"/>
        <v>0</v>
      </c>
      <c r="Y63" s="111">
        <f t="shared" si="3"/>
        <v>0</v>
      </c>
      <c r="Z63" s="111">
        <f t="shared" si="4"/>
        <v>0</v>
      </c>
      <c r="AA63" s="111">
        <f t="shared" si="5"/>
        <v>0</v>
      </c>
      <c r="AB63" s="111">
        <f t="shared" si="6"/>
        <v>0</v>
      </c>
      <c r="AC63" s="123">
        <f t="shared" si="7"/>
        <v>0</v>
      </c>
    </row>
    <row r="64" spans="1:29" ht="15.75">
      <c r="A64" s="255"/>
      <c r="B64" s="133" t="s">
        <v>43</v>
      </c>
      <c r="C64" s="95"/>
      <c r="D64" s="20"/>
      <c r="E64" s="96"/>
      <c r="F64" s="95"/>
      <c r="G64" s="20"/>
      <c r="H64" s="96"/>
      <c r="I64" s="95"/>
      <c r="J64" s="20"/>
      <c r="K64" s="96"/>
      <c r="L64" s="95"/>
      <c r="M64" s="20"/>
      <c r="N64" s="96"/>
      <c r="O64" s="95"/>
      <c r="P64" s="20"/>
      <c r="Q64" s="96"/>
      <c r="R64" s="95"/>
      <c r="S64" s="20"/>
      <c r="T64" s="96">
        <f t="shared" si="0"/>
        <v>0</v>
      </c>
      <c r="U64" s="221">
        <f t="shared" si="13"/>
        <v>0</v>
      </c>
      <c r="W64" s="133" t="s">
        <v>43</v>
      </c>
      <c r="X64" s="114">
        <f t="shared" si="2"/>
        <v>0</v>
      </c>
      <c r="Y64" s="115">
        <f t="shared" si="3"/>
        <v>0</v>
      </c>
      <c r="Z64" s="115">
        <f t="shared" si="4"/>
        <v>0</v>
      </c>
      <c r="AA64" s="115">
        <f t="shared" si="5"/>
        <v>0</v>
      </c>
      <c r="AB64" s="115">
        <f t="shared" si="6"/>
        <v>0</v>
      </c>
      <c r="AC64" s="121">
        <f t="shared" si="7"/>
        <v>0</v>
      </c>
    </row>
    <row r="65" spans="1:29" ht="15.75">
      <c r="A65" s="255"/>
      <c r="B65" s="104" t="s">
        <v>44</v>
      </c>
      <c r="C65" s="95"/>
      <c r="D65" s="20"/>
      <c r="E65" s="96"/>
      <c r="F65" s="95"/>
      <c r="G65" s="20"/>
      <c r="H65" s="96"/>
      <c r="I65" s="95"/>
      <c r="J65" s="20"/>
      <c r="K65" s="96"/>
      <c r="L65" s="95"/>
      <c r="M65" s="20"/>
      <c r="N65" s="96"/>
      <c r="O65" s="95"/>
      <c r="P65" s="20"/>
      <c r="Q65" s="96"/>
      <c r="R65" s="95"/>
      <c r="S65" s="20"/>
      <c r="T65" s="96">
        <f t="shared" si="0"/>
        <v>0</v>
      </c>
      <c r="U65" s="221">
        <f t="shared" si="13"/>
        <v>0</v>
      </c>
      <c r="W65" s="104" t="s">
        <v>44</v>
      </c>
      <c r="X65" s="114">
        <f t="shared" si="2"/>
        <v>0</v>
      </c>
      <c r="Y65" s="115">
        <f t="shared" si="3"/>
        <v>0</v>
      </c>
      <c r="Z65" s="115">
        <f t="shared" si="4"/>
        <v>0</v>
      </c>
      <c r="AA65" s="115">
        <f t="shared" si="5"/>
        <v>0</v>
      </c>
      <c r="AB65" s="115">
        <f t="shared" si="6"/>
        <v>0</v>
      </c>
      <c r="AC65" s="121">
        <f t="shared" si="7"/>
        <v>0</v>
      </c>
    </row>
    <row r="66" spans="1:29" ht="15.75">
      <c r="A66" s="255"/>
      <c r="B66" s="133" t="s">
        <v>45</v>
      </c>
      <c r="C66" s="95"/>
      <c r="D66" s="20"/>
      <c r="E66" s="96"/>
      <c r="F66" s="95"/>
      <c r="G66" s="20"/>
      <c r="H66" s="96"/>
      <c r="I66" s="95"/>
      <c r="J66" s="20"/>
      <c r="K66" s="96"/>
      <c r="L66" s="95"/>
      <c r="M66" s="20"/>
      <c r="N66" s="96"/>
      <c r="O66" s="95"/>
      <c r="P66" s="20"/>
      <c r="Q66" s="96"/>
      <c r="R66" s="95"/>
      <c r="S66" s="20"/>
      <c r="T66" s="96">
        <f t="shared" si="0"/>
        <v>0</v>
      </c>
      <c r="U66" s="221">
        <f t="shared" si="13"/>
        <v>0</v>
      </c>
      <c r="W66" s="133" t="s">
        <v>45</v>
      </c>
      <c r="X66" s="114">
        <f t="shared" si="2"/>
        <v>0</v>
      </c>
      <c r="Y66" s="115">
        <f t="shared" si="3"/>
        <v>0</v>
      </c>
      <c r="Z66" s="115">
        <f t="shared" si="4"/>
        <v>0</v>
      </c>
      <c r="AA66" s="115">
        <f t="shared" si="5"/>
        <v>0</v>
      </c>
      <c r="AB66" s="115">
        <f t="shared" si="6"/>
        <v>0</v>
      </c>
      <c r="AC66" s="121">
        <f t="shared" si="7"/>
        <v>0</v>
      </c>
    </row>
    <row r="67" spans="1:29" ht="15.75">
      <c r="A67" s="255"/>
      <c r="B67" s="133" t="s">
        <v>46</v>
      </c>
      <c r="C67" s="95"/>
      <c r="D67" s="20"/>
      <c r="E67" s="96"/>
      <c r="F67" s="95"/>
      <c r="G67" s="20"/>
      <c r="H67" s="96"/>
      <c r="I67" s="95"/>
      <c r="J67" s="20"/>
      <c r="K67" s="96"/>
      <c r="L67" s="95"/>
      <c r="M67" s="20"/>
      <c r="N67" s="96"/>
      <c r="O67" s="95"/>
      <c r="P67" s="20"/>
      <c r="Q67" s="96"/>
      <c r="R67" s="95"/>
      <c r="S67" s="20"/>
      <c r="T67" s="96">
        <f t="shared" si="0"/>
        <v>0</v>
      </c>
      <c r="U67" s="221">
        <f t="shared" si="13"/>
        <v>0</v>
      </c>
      <c r="W67" s="133" t="s">
        <v>46</v>
      </c>
      <c r="X67" s="114">
        <f t="shared" si="2"/>
        <v>0</v>
      </c>
      <c r="Y67" s="115">
        <f t="shared" si="3"/>
        <v>0</v>
      </c>
      <c r="Z67" s="115">
        <f t="shared" si="4"/>
        <v>0</v>
      </c>
      <c r="AA67" s="115">
        <f t="shared" si="5"/>
        <v>0</v>
      </c>
      <c r="AB67" s="115">
        <f t="shared" si="6"/>
        <v>0</v>
      </c>
      <c r="AC67" s="121">
        <f t="shared" si="7"/>
        <v>0</v>
      </c>
    </row>
    <row r="68" spans="1:29" ht="15.75">
      <c r="A68" s="255"/>
      <c r="B68" s="133" t="s">
        <v>47</v>
      </c>
      <c r="C68" s="95"/>
      <c r="D68" s="20"/>
      <c r="E68" s="96"/>
      <c r="F68" s="95"/>
      <c r="G68" s="20"/>
      <c r="H68" s="96"/>
      <c r="I68" s="95"/>
      <c r="J68" s="20"/>
      <c r="K68" s="96"/>
      <c r="L68" s="95"/>
      <c r="M68" s="20"/>
      <c r="N68" s="96"/>
      <c r="O68" s="95"/>
      <c r="P68" s="20"/>
      <c r="Q68" s="96"/>
      <c r="R68" s="95"/>
      <c r="S68" s="20"/>
      <c r="T68" s="96">
        <f t="shared" si="0"/>
        <v>0</v>
      </c>
      <c r="U68" s="221">
        <f t="shared" si="13"/>
        <v>0</v>
      </c>
      <c r="W68" s="133" t="s">
        <v>47</v>
      </c>
      <c r="X68" s="114">
        <f t="shared" si="2"/>
        <v>0</v>
      </c>
      <c r="Y68" s="115">
        <f t="shared" si="3"/>
        <v>0</v>
      </c>
      <c r="Z68" s="115">
        <f t="shared" si="4"/>
        <v>0</v>
      </c>
      <c r="AA68" s="115">
        <f t="shared" si="5"/>
        <v>0</v>
      </c>
      <c r="AB68" s="115">
        <f t="shared" si="6"/>
        <v>0</v>
      </c>
      <c r="AC68" s="121">
        <f t="shared" si="7"/>
        <v>0</v>
      </c>
    </row>
    <row r="69" spans="1:29" ht="15.75">
      <c r="A69" s="255"/>
      <c r="B69" s="133" t="s">
        <v>48</v>
      </c>
      <c r="C69" s="95"/>
      <c r="D69" s="20"/>
      <c r="E69" s="96"/>
      <c r="F69" s="95"/>
      <c r="G69" s="20"/>
      <c r="H69" s="96"/>
      <c r="I69" s="95"/>
      <c r="J69" s="20"/>
      <c r="K69" s="96"/>
      <c r="L69" s="95"/>
      <c r="M69" s="20"/>
      <c r="N69" s="96"/>
      <c r="O69" s="95"/>
      <c r="P69" s="20"/>
      <c r="Q69" s="96"/>
      <c r="R69" s="95"/>
      <c r="S69" s="20"/>
      <c r="T69" s="96">
        <f t="shared" si="0"/>
        <v>0</v>
      </c>
      <c r="U69" s="221">
        <f t="shared" si="13"/>
        <v>0</v>
      </c>
      <c r="W69" s="133" t="s">
        <v>48</v>
      </c>
      <c r="X69" s="114">
        <f t="shared" si="2"/>
        <v>0</v>
      </c>
      <c r="Y69" s="115">
        <f t="shared" si="3"/>
        <v>0</v>
      </c>
      <c r="Z69" s="115">
        <f t="shared" si="4"/>
        <v>0</v>
      </c>
      <c r="AA69" s="115">
        <f t="shared" si="5"/>
        <v>0</v>
      </c>
      <c r="AB69" s="115">
        <f t="shared" si="6"/>
        <v>0</v>
      </c>
      <c r="AC69" s="121">
        <f t="shared" si="7"/>
        <v>0</v>
      </c>
    </row>
    <row r="70" spans="1:29" ht="15.75">
      <c r="A70" s="255"/>
      <c r="B70" s="133" t="s">
        <v>49</v>
      </c>
      <c r="C70" s="95"/>
      <c r="D70" s="20"/>
      <c r="E70" s="96"/>
      <c r="F70" s="95"/>
      <c r="G70" s="20"/>
      <c r="H70" s="96"/>
      <c r="I70" s="95"/>
      <c r="J70" s="20"/>
      <c r="K70" s="96"/>
      <c r="L70" s="95"/>
      <c r="M70" s="20"/>
      <c r="N70" s="96"/>
      <c r="O70" s="95"/>
      <c r="P70" s="20"/>
      <c r="Q70" s="96"/>
      <c r="R70" s="95"/>
      <c r="S70" s="20"/>
      <c r="T70" s="96">
        <f t="shared" si="0"/>
        <v>0</v>
      </c>
      <c r="U70" s="221">
        <f t="shared" si="13"/>
        <v>0</v>
      </c>
      <c r="W70" s="133" t="s">
        <v>49</v>
      </c>
      <c r="X70" s="114">
        <f t="shared" si="2"/>
        <v>0</v>
      </c>
      <c r="Y70" s="115">
        <f t="shared" si="3"/>
        <v>0</v>
      </c>
      <c r="Z70" s="115">
        <f t="shared" si="4"/>
        <v>0</v>
      </c>
      <c r="AA70" s="115">
        <f t="shared" si="5"/>
        <v>0</v>
      </c>
      <c r="AB70" s="115">
        <f t="shared" si="6"/>
        <v>0</v>
      </c>
      <c r="AC70" s="121">
        <f t="shared" si="7"/>
        <v>0</v>
      </c>
    </row>
    <row r="71" spans="1:29" ht="15.75">
      <c r="A71" s="256"/>
      <c r="B71" s="133" t="s">
        <v>50</v>
      </c>
      <c r="C71" s="95"/>
      <c r="D71" s="20"/>
      <c r="E71" s="96"/>
      <c r="F71" s="95"/>
      <c r="G71" s="20"/>
      <c r="H71" s="96"/>
      <c r="I71" s="95"/>
      <c r="J71" s="20"/>
      <c r="K71" s="96"/>
      <c r="L71" s="95"/>
      <c r="M71" s="20"/>
      <c r="N71" s="96"/>
      <c r="O71" s="95"/>
      <c r="P71" s="20"/>
      <c r="Q71" s="96"/>
      <c r="R71" s="95"/>
      <c r="S71" s="20"/>
      <c r="T71" s="96">
        <f t="shared" si="0"/>
        <v>0</v>
      </c>
      <c r="U71" s="221">
        <f t="shared" si="13"/>
        <v>0</v>
      </c>
      <c r="W71" s="134" t="s">
        <v>50</v>
      </c>
      <c r="X71" s="118">
        <f t="shared" si="2"/>
        <v>0</v>
      </c>
      <c r="Y71" s="119">
        <f t="shared" si="3"/>
        <v>0</v>
      </c>
      <c r="Z71" s="119">
        <f t="shared" si="4"/>
        <v>0</v>
      </c>
      <c r="AA71" s="119">
        <f t="shared" si="5"/>
        <v>0</v>
      </c>
      <c r="AB71" s="119">
        <f t="shared" si="6"/>
        <v>0</v>
      </c>
      <c r="AC71" s="124">
        <f t="shared" si="7"/>
        <v>0</v>
      </c>
    </row>
    <row r="72" spans="1:29" ht="15.75" customHeight="1">
      <c r="A72" s="254">
        <v>42774</v>
      </c>
      <c r="B72" s="132" t="s">
        <v>42</v>
      </c>
      <c r="C72" s="92"/>
      <c r="D72" s="93"/>
      <c r="E72" s="94">
        <f t="shared" si="8"/>
        <v>0</v>
      </c>
      <c r="F72" s="92"/>
      <c r="G72" s="93"/>
      <c r="H72" s="94">
        <f t="shared" si="9"/>
        <v>0</v>
      </c>
      <c r="I72" s="92"/>
      <c r="J72" s="93"/>
      <c r="K72" s="94">
        <f t="shared" si="10"/>
        <v>0</v>
      </c>
      <c r="L72" s="92"/>
      <c r="M72" s="93"/>
      <c r="N72" s="94">
        <f t="shared" si="11"/>
        <v>0</v>
      </c>
      <c r="O72" s="92"/>
      <c r="P72" s="93"/>
      <c r="Q72" s="94">
        <f t="shared" si="12"/>
        <v>0</v>
      </c>
      <c r="R72" s="92"/>
      <c r="S72" s="93"/>
      <c r="T72" s="94">
        <f t="shared" si="0"/>
        <v>0</v>
      </c>
      <c r="U72" s="220">
        <f t="shared" si="13"/>
        <v>0</v>
      </c>
      <c r="W72" s="132" t="s">
        <v>42</v>
      </c>
      <c r="X72" s="110">
        <f t="shared" si="2"/>
        <v>0</v>
      </c>
      <c r="Y72" s="111">
        <f t="shared" si="3"/>
        <v>0</v>
      </c>
      <c r="Z72" s="111">
        <f t="shared" si="4"/>
        <v>0</v>
      </c>
      <c r="AA72" s="111">
        <f t="shared" si="5"/>
        <v>0</v>
      </c>
      <c r="AB72" s="111">
        <f t="shared" si="6"/>
        <v>0</v>
      </c>
      <c r="AC72" s="123">
        <f t="shared" si="7"/>
        <v>0</v>
      </c>
    </row>
    <row r="73" spans="1:29" ht="15.75">
      <c r="A73" s="255"/>
      <c r="B73" s="133" t="s">
        <v>43</v>
      </c>
      <c r="C73" s="95"/>
      <c r="D73" s="20"/>
      <c r="E73" s="96">
        <f t="shared" si="8"/>
        <v>0</v>
      </c>
      <c r="F73" s="95"/>
      <c r="G73" s="20"/>
      <c r="H73" s="96">
        <f t="shared" si="9"/>
        <v>0</v>
      </c>
      <c r="I73" s="95"/>
      <c r="J73" s="20"/>
      <c r="K73" s="96">
        <f t="shared" si="10"/>
        <v>0</v>
      </c>
      <c r="L73" s="95"/>
      <c r="M73" s="20"/>
      <c r="N73" s="96">
        <f t="shared" si="11"/>
        <v>0</v>
      </c>
      <c r="O73" s="95"/>
      <c r="P73" s="20"/>
      <c r="Q73" s="96">
        <f t="shared" si="12"/>
        <v>0</v>
      </c>
      <c r="R73" s="95"/>
      <c r="S73" s="20"/>
      <c r="T73" s="96">
        <f t="shared" si="0"/>
        <v>0</v>
      </c>
      <c r="U73" s="221">
        <f t="shared" si="13"/>
        <v>0</v>
      </c>
      <c r="W73" s="133" t="s">
        <v>43</v>
      </c>
      <c r="X73" s="114">
        <f t="shared" si="2"/>
        <v>0</v>
      </c>
      <c r="Y73" s="115">
        <f t="shared" si="3"/>
        <v>0</v>
      </c>
      <c r="Z73" s="115">
        <f t="shared" si="4"/>
        <v>0</v>
      </c>
      <c r="AA73" s="115">
        <f t="shared" si="5"/>
        <v>0</v>
      </c>
      <c r="AB73" s="115">
        <f t="shared" si="6"/>
        <v>0</v>
      </c>
      <c r="AC73" s="121">
        <f t="shared" si="7"/>
        <v>0</v>
      </c>
    </row>
    <row r="74" spans="1:29" ht="15.75">
      <c r="A74" s="255"/>
      <c r="B74" s="104" t="s">
        <v>44</v>
      </c>
      <c r="C74" s="95"/>
      <c r="D74" s="20"/>
      <c r="E74" s="96">
        <f t="shared" si="8"/>
        <v>0</v>
      </c>
      <c r="F74" s="95"/>
      <c r="G74" s="20"/>
      <c r="H74" s="96">
        <f t="shared" si="9"/>
        <v>0</v>
      </c>
      <c r="I74" s="95"/>
      <c r="J74" s="20"/>
      <c r="K74" s="96">
        <f t="shared" si="10"/>
        <v>0</v>
      </c>
      <c r="L74" s="95"/>
      <c r="M74" s="20"/>
      <c r="N74" s="96">
        <f t="shared" si="11"/>
        <v>0</v>
      </c>
      <c r="O74" s="95"/>
      <c r="P74" s="20"/>
      <c r="Q74" s="96">
        <f t="shared" si="12"/>
        <v>0</v>
      </c>
      <c r="R74" s="95"/>
      <c r="S74" s="20"/>
      <c r="T74" s="96">
        <f t="shared" ref="T74:T137" si="14">R74-S74</f>
        <v>0</v>
      </c>
      <c r="U74" s="221">
        <f t="shared" si="13"/>
        <v>0</v>
      </c>
      <c r="W74" s="104" t="s">
        <v>44</v>
      </c>
      <c r="X74" s="114">
        <f t="shared" ref="X74:X137" si="15">+IF(AND(C74&lt;&gt;0,D74&lt;&gt;0,OR(E74&gt;100,E74&lt;-100)),1,0)</f>
        <v>0</v>
      </c>
      <c r="Y74" s="115">
        <f t="shared" ref="Y74:Y137" si="16">+IF(AND(F74&lt;&gt;0,G74&lt;&gt;0,OR(H74&gt;100,H74&lt;-100)),1,0)</f>
        <v>0</v>
      </c>
      <c r="Z74" s="115">
        <f t="shared" ref="Z74:Z137" si="17">+IF(AND(I74&lt;&gt;0,J74&lt;&gt;0,OR(K74&gt;100,K74&lt;-100)),1,0)</f>
        <v>0</v>
      </c>
      <c r="AA74" s="115">
        <f t="shared" ref="AA74:AA137" si="18">+IF(AND(L74&lt;&gt;0,M74&lt;&gt;0,OR(N74&gt;100,N74&lt;-100)),1,0)</f>
        <v>0</v>
      </c>
      <c r="AB74" s="115">
        <f t="shared" ref="AB74:AB137" si="19">+IF(AND(O74&lt;&gt;0,P74&lt;&gt;0,OR(Q74&gt;100,Q74&lt;-100)),1,0)</f>
        <v>0</v>
      </c>
      <c r="AC74" s="121">
        <f t="shared" ref="AC74:AC137" si="20">+IF(AND(R74&lt;&gt;0,S74&lt;&gt;0,OR(T74&gt;100,T74&lt;-100)),1,0)</f>
        <v>0</v>
      </c>
    </row>
    <row r="75" spans="1:29" ht="15.75">
      <c r="A75" s="255"/>
      <c r="B75" s="133" t="s">
        <v>45</v>
      </c>
      <c r="C75" s="95"/>
      <c r="D75" s="20"/>
      <c r="E75" s="96">
        <f t="shared" si="8"/>
        <v>0</v>
      </c>
      <c r="F75" s="95"/>
      <c r="G75" s="20"/>
      <c r="H75" s="96">
        <f t="shared" si="9"/>
        <v>0</v>
      </c>
      <c r="I75" s="95"/>
      <c r="J75" s="20"/>
      <c r="K75" s="96">
        <f t="shared" si="10"/>
        <v>0</v>
      </c>
      <c r="L75" s="95"/>
      <c r="M75" s="20"/>
      <c r="N75" s="96">
        <f t="shared" si="11"/>
        <v>0</v>
      </c>
      <c r="O75" s="95"/>
      <c r="P75" s="20"/>
      <c r="Q75" s="96">
        <f t="shared" si="12"/>
        <v>0</v>
      </c>
      <c r="R75" s="95"/>
      <c r="S75" s="20"/>
      <c r="T75" s="96">
        <f t="shared" si="14"/>
        <v>0</v>
      </c>
      <c r="U75" s="221">
        <f t="shared" si="13"/>
        <v>0</v>
      </c>
      <c r="W75" s="133" t="s">
        <v>45</v>
      </c>
      <c r="X75" s="114">
        <f t="shared" si="15"/>
        <v>0</v>
      </c>
      <c r="Y75" s="115">
        <f t="shared" si="16"/>
        <v>0</v>
      </c>
      <c r="Z75" s="115">
        <f t="shared" si="17"/>
        <v>0</v>
      </c>
      <c r="AA75" s="115">
        <f t="shared" si="18"/>
        <v>0</v>
      </c>
      <c r="AB75" s="115">
        <f t="shared" si="19"/>
        <v>0</v>
      </c>
      <c r="AC75" s="121">
        <f t="shared" si="20"/>
        <v>0</v>
      </c>
    </row>
    <row r="76" spans="1:29" ht="15.75">
      <c r="A76" s="255"/>
      <c r="B76" s="133" t="s">
        <v>46</v>
      </c>
      <c r="C76" s="95"/>
      <c r="D76" s="20"/>
      <c r="E76" s="96">
        <f t="shared" si="8"/>
        <v>0</v>
      </c>
      <c r="F76" s="95"/>
      <c r="G76" s="20"/>
      <c r="H76" s="96">
        <f t="shared" si="9"/>
        <v>0</v>
      </c>
      <c r="I76" s="95"/>
      <c r="J76" s="20"/>
      <c r="K76" s="96">
        <f t="shared" si="10"/>
        <v>0</v>
      </c>
      <c r="L76" s="95"/>
      <c r="M76" s="20"/>
      <c r="N76" s="96">
        <f t="shared" si="11"/>
        <v>0</v>
      </c>
      <c r="O76" s="95"/>
      <c r="P76" s="20"/>
      <c r="Q76" s="96">
        <f t="shared" si="12"/>
        <v>0</v>
      </c>
      <c r="R76" s="95"/>
      <c r="S76" s="20"/>
      <c r="T76" s="96">
        <f t="shared" si="14"/>
        <v>0</v>
      </c>
      <c r="U76" s="221">
        <f t="shared" si="13"/>
        <v>0</v>
      </c>
      <c r="W76" s="133" t="s">
        <v>46</v>
      </c>
      <c r="X76" s="114">
        <f t="shared" si="15"/>
        <v>0</v>
      </c>
      <c r="Y76" s="115">
        <f t="shared" si="16"/>
        <v>0</v>
      </c>
      <c r="Z76" s="115">
        <f t="shared" si="17"/>
        <v>0</v>
      </c>
      <c r="AA76" s="115">
        <f t="shared" si="18"/>
        <v>0</v>
      </c>
      <c r="AB76" s="115">
        <f t="shared" si="19"/>
        <v>0</v>
      </c>
      <c r="AC76" s="121">
        <f t="shared" si="20"/>
        <v>0</v>
      </c>
    </row>
    <row r="77" spans="1:29" ht="15.75">
      <c r="A77" s="255"/>
      <c r="B77" s="133" t="s">
        <v>47</v>
      </c>
      <c r="C77" s="95"/>
      <c r="D77" s="20"/>
      <c r="E77" s="96">
        <f t="shared" si="8"/>
        <v>0</v>
      </c>
      <c r="F77" s="95"/>
      <c r="G77" s="20"/>
      <c r="H77" s="96">
        <f t="shared" si="9"/>
        <v>0</v>
      </c>
      <c r="I77" s="95"/>
      <c r="J77" s="20"/>
      <c r="K77" s="96">
        <f t="shared" si="10"/>
        <v>0</v>
      </c>
      <c r="L77" s="95"/>
      <c r="M77" s="20"/>
      <c r="N77" s="96">
        <f t="shared" si="11"/>
        <v>0</v>
      </c>
      <c r="O77" s="95"/>
      <c r="P77" s="20"/>
      <c r="Q77" s="96">
        <f t="shared" si="12"/>
        <v>0</v>
      </c>
      <c r="R77" s="95"/>
      <c r="S77" s="20"/>
      <c r="T77" s="96">
        <f t="shared" si="14"/>
        <v>0</v>
      </c>
      <c r="U77" s="221">
        <f t="shared" si="13"/>
        <v>0</v>
      </c>
      <c r="W77" s="133" t="s">
        <v>47</v>
      </c>
      <c r="X77" s="114">
        <f t="shared" si="15"/>
        <v>0</v>
      </c>
      <c r="Y77" s="115">
        <f t="shared" si="16"/>
        <v>0</v>
      </c>
      <c r="Z77" s="115">
        <f t="shared" si="17"/>
        <v>0</v>
      </c>
      <c r="AA77" s="115">
        <f t="shared" si="18"/>
        <v>0</v>
      </c>
      <c r="AB77" s="115">
        <f t="shared" si="19"/>
        <v>0</v>
      </c>
      <c r="AC77" s="121">
        <f t="shared" si="20"/>
        <v>0</v>
      </c>
    </row>
    <row r="78" spans="1:29" ht="15.75">
      <c r="A78" s="255"/>
      <c r="B78" s="133" t="s">
        <v>48</v>
      </c>
      <c r="C78" s="95"/>
      <c r="D78" s="20"/>
      <c r="E78" s="96"/>
      <c r="F78" s="95"/>
      <c r="G78" s="20"/>
      <c r="H78" s="96"/>
      <c r="I78" s="95"/>
      <c r="J78" s="20"/>
      <c r="K78" s="96"/>
      <c r="L78" s="95"/>
      <c r="M78" s="20"/>
      <c r="N78" s="96"/>
      <c r="O78" s="95"/>
      <c r="P78" s="20"/>
      <c r="Q78" s="96"/>
      <c r="R78" s="95"/>
      <c r="S78" s="20"/>
      <c r="T78" s="96">
        <f t="shared" si="14"/>
        <v>0</v>
      </c>
      <c r="U78" s="221">
        <f t="shared" si="13"/>
        <v>0</v>
      </c>
      <c r="W78" s="133" t="s">
        <v>48</v>
      </c>
      <c r="X78" s="114">
        <f t="shared" si="15"/>
        <v>0</v>
      </c>
      <c r="Y78" s="115">
        <f t="shared" si="16"/>
        <v>0</v>
      </c>
      <c r="Z78" s="115">
        <f t="shared" si="17"/>
        <v>0</v>
      </c>
      <c r="AA78" s="115">
        <f t="shared" si="18"/>
        <v>0</v>
      </c>
      <c r="AB78" s="115">
        <f t="shared" si="19"/>
        <v>0</v>
      </c>
      <c r="AC78" s="121">
        <f t="shared" si="20"/>
        <v>0</v>
      </c>
    </row>
    <row r="79" spans="1:29" ht="15.75">
      <c r="A79" s="255"/>
      <c r="B79" s="133" t="s">
        <v>49</v>
      </c>
      <c r="C79" s="95"/>
      <c r="D79" s="20"/>
      <c r="E79" s="96"/>
      <c r="F79" s="95"/>
      <c r="G79" s="20"/>
      <c r="H79" s="96"/>
      <c r="I79" s="95"/>
      <c r="J79" s="20"/>
      <c r="K79" s="96"/>
      <c r="L79" s="95"/>
      <c r="M79" s="20"/>
      <c r="N79" s="96"/>
      <c r="O79" s="95"/>
      <c r="P79" s="20"/>
      <c r="Q79" s="96"/>
      <c r="R79" s="95"/>
      <c r="S79" s="20"/>
      <c r="T79" s="96">
        <f t="shared" si="14"/>
        <v>0</v>
      </c>
      <c r="U79" s="221">
        <f t="shared" si="13"/>
        <v>0</v>
      </c>
      <c r="W79" s="133" t="s">
        <v>49</v>
      </c>
      <c r="X79" s="114">
        <f t="shared" si="15"/>
        <v>0</v>
      </c>
      <c r="Y79" s="115">
        <f t="shared" si="16"/>
        <v>0</v>
      </c>
      <c r="Z79" s="115">
        <f t="shared" si="17"/>
        <v>0</v>
      </c>
      <c r="AA79" s="115">
        <f t="shared" si="18"/>
        <v>0</v>
      </c>
      <c r="AB79" s="115">
        <f t="shared" si="19"/>
        <v>0</v>
      </c>
      <c r="AC79" s="121">
        <f t="shared" si="20"/>
        <v>0</v>
      </c>
    </row>
    <row r="80" spans="1:29" ht="15.75">
      <c r="A80" s="256"/>
      <c r="B80" s="134" t="s">
        <v>50</v>
      </c>
      <c r="C80" s="97"/>
      <c r="D80" s="98"/>
      <c r="E80" s="99"/>
      <c r="F80" s="97"/>
      <c r="G80" s="98"/>
      <c r="H80" s="99"/>
      <c r="I80" s="97"/>
      <c r="J80" s="98"/>
      <c r="K80" s="99"/>
      <c r="L80" s="97"/>
      <c r="M80" s="98"/>
      <c r="N80" s="99"/>
      <c r="O80" s="97"/>
      <c r="P80" s="98"/>
      <c r="Q80" s="99"/>
      <c r="R80" s="97"/>
      <c r="S80" s="98"/>
      <c r="T80" s="99">
        <f t="shared" si="14"/>
        <v>0</v>
      </c>
      <c r="U80" s="222">
        <f t="shared" si="13"/>
        <v>0</v>
      </c>
      <c r="W80" s="134" t="s">
        <v>50</v>
      </c>
      <c r="X80" s="118">
        <f t="shared" si="15"/>
        <v>0</v>
      </c>
      <c r="Y80" s="119">
        <f t="shared" si="16"/>
        <v>0</v>
      </c>
      <c r="Z80" s="119">
        <f t="shared" si="17"/>
        <v>0</v>
      </c>
      <c r="AA80" s="119">
        <f t="shared" si="18"/>
        <v>0</v>
      </c>
      <c r="AB80" s="119">
        <f t="shared" si="19"/>
        <v>0</v>
      </c>
      <c r="AC80" s="124">
        <f t="shared" si="20"/>
        <v>0</v>
      </c>
    </row>
    <row r="81" spans="1:29" ht="15.75" customHeight="1">
      <c r="A81" s="254">
        <v>42775</v>
      </c>
      <c r="B81" s="132" t="s">
        <v>42</v>
      </c>
      <c r="C81" s="92"/>
      <c r="D81" s="224"/>
      <c r="E81" s="94"/>
      <c r="F81" s="92"/>
      <c r="G81" s="93"/>
      <c r="H81" s="94"/>
      <c r="I81" s="92"/>
      <c r="J81" s="93"/>
      <c r="K81" s="94"/>
      <c r="L81" s="92"/>
      <c r="M81" s="93"/>
      <c r="N81" s="94"/>
      <c r="O81" s="92"/>
      <c r="P81" s="101"/>
      <c r="Q81" s="94"/>
      <c r="R81" s="92"/>
      <c r="S81" s="93"/>
      <c r="T81" s="94">
        <f t="shared" si="14"/>
        <v>0</v>
      </c>
      <c r="U81" s="220">
        <f t="shared" si="13"/>
        <v>0</v>
      </c>
      <c r="W81" s="132" t="s">
        <v>42</v>
      </c>
      <c r="X81" s="110">
        <f t="shared" si="15"/>
        <v>0</v>
      </c>
      <c r="Y81" s="111">
        <f t="shared" si="16"/>
        <v>0</v>
      </c>
      <c r="Z81" s="111">
        <f t="shared" si="17"/>
        <v>0</v>
      </c>
      <c r="AA81" s="111">
        <f t="shared" si="18"/>
        <v>0</v>
      </c>
      <c r="AB81" s="111">
        <f t="shared" si="19"/>
        <v>0</v>
      </c>
      <c r="AC81" s="123">
        <f t="shared" si="20"/>
        <v>0</v>
      </c>
    </row>
    <row r="82" spans="1:29" ht="15.75">
      <c r="A82" s="255"/>
      <c r="B82" s="133" t="s">
        <v>43</v>
      </c>
      <c r="C82" s="95"/>
      <c r="D82" s="225"/>
      <c r="E82" s="96"/>
      <c r="F82" s="95"/>
      <c r="G82" s="20"/>
      <c r="H82" s="96"/>
      <c r="I82" s="95"/>
      <c r="J82" s="20"/>
      <c r="K82" s="96"/>
      <c r="L82" s="95"/>
      <c r="M82" s="20"/>
      <c r="N82" s="96"/>
      <c r="O82" s="95"/>
      <c r="P82" s="6"/>
      <c r="Q82" s="96"/>
      <c r="R82" s="95"/>
      <c r="S82" s="20"/>
      <c r="T82" s="96">
        <f t="shared" si="14"/>
        <v>0</v>
      </c>
      <c r="U82" s="221">
        <f t="shared" si="13"/>
        <v>0</v>
      </c>
      <c r="W82" s="133" t="s">
        <v>43</v>
      </c>
      <c r="X82" s="114">
        <f t="shared" si="15"/>
        <v>0</v>
      </c>
      <c r="Y82" s="115">
        <f t="shared" si="16"/>
        <v>0</v>
      </c>
      <c r="Z82" s="115">
        <f t="shared" si="17"/>
        <v>0</v>
      </c>
      <c r="AA82" s="115">
        <f t="shared" si="18"/>
        <v>0</v>
      </c>
      <c r="AB82" s="115">
        <f t="shared" si="19"/>
        <v>0</v>
      </c>
      <c r="AC82" s="121">
        <f t="shared" si="20"/>
        <v>0</v>
      </c>
    </row>
    <row r="83" spans="1:29" ht="15.75">
      <c r="A83" s="255"/>
      <c r="B83" s="104" t="s">
        <v>44</v>
      </c>
      <c r="C83" s="95"/>
      <c r="D83" s="225"/>
      <c r="E83" s="96"/>
      <c r="F83" s="95"/>
      <c r="G83" s="20"/>
      <c r="H83" s="96"/>
      <c r="I83" s="95"/>
      <c r="J83" s="20"/>
      <c r="K83" s="96"/>
      <c r="L83" s="95"/>
      <c r="M83" s="20"/>
      <c r="N83" s="96"/>
      <c r="O83" s="95"/>
      <c r="P83" s="6"/>
      <c r="Q83" s="96"/>
      <c r="R83" s="95"/>
      <c r="S83" s="20"/>
      <c r="T83" s="96">
        <f t="shared" si="14"/>
        <v>0</v>
      </c>
      <c r="U83" s="221">
        <f t="shared" ref="U83:U146" si="21">IF(D83=0,0,1)</f>
        <v>0</v>
      </c>
      <c r="W83" s="104" t="s">
        <v>44</v>
      </c>
      <c r="X83" s="114">
        <f t="shared" si="15"/>
        <v>0</v>
      </c>
      <c r="Y83" s="115">
        <f t="shared" si="16"/>
        <v>0</v>
      </c>
      <c r="Z83" s="115">
        <f t="shared" si="17"/>
        <v>0</v>
      </c>
      <c r="AA83" s="115">
        <f t="shared" si="18"/>
        <v>0</v>
      </c>
      <c r="AB83" s="115">
        <f t="shared" si="19"/>
        <v>0</v>
      </c>
      <c r="AC83" s="121">
        <f t="shared" si="20"/>
        <v>0</v>
      </c>
    </row>
    <row r="84" spans="1:29" ht="15.75">
      <c r="A84" s="255"/>
      <c r="B84" s="133" t="s">
        <v>45</v>
      </c>
      <c r="C84" s="95"/>
      <c r="D84" s="225"/>
      <c r="E84" s="96"/>
      <c r="F84" s="95"/>
      <c r="G84" s="20"/>
      <c r="H84" s="96"/>
      <c r="I84" s="95"/>
      <c r="J84" s="20"/>
      <c r="K84" s="96"/>
      <c r="L84" s="95"/>
      <c r="M84" s="20"/>
      <c r="N84" s="96"/>
      <c r="O84" s="95"/>
      <c r="P84" s="6"/>
      <c r="Q84" s="96"/>
      <c r="R84" s="95"/>
      <c r="S84" s="20"/>
      <c r="T84" s="96">
        <f t="shared" si="14"/>
        <v>0</v>
      </c>
      <c r="U84" s="221">
        <f t="shared" si="21"/>
        <v>0</v>
      </c>
      <c r="W84" s="133" t="s">
        <v>45</v>
      </c>
      <c r="X84" s="114">
        <f t="shared" si="15"/>
        <v>0</v>
      </c>
      <c r="Y84" s="115">
        <f t="shared" si="16"/>
        <v>0</v>
      </c>
      <c r="Z84" s="115">
        <f t="shared" si="17"/>
        <v>0</v>
      </c>
      <c r="AA84" s="115">
        <f t="shared" si="18"/>
        <v>0</v>
      </c>
      <c r="AB84" s="115">
        <f t="shared" si="19"/>
        <v>0</v>
      </c>
      <c r="AC84" s="121">
        <f t="shared" si="20"/>
        <v>0</v>
      </c>
    </row>
    <row r="85" spans="1:29" ht="15.75">
      <c r="A85" s="255"/>
      <c r="B85" s="133" t="s">
        <v>46</v>
      </c>
      <c r="C85" s="95"/>
      <c r="D85" s="225"/>
      <c r="E85" s="96"/>
      <c r="F85" s="95"/>
      <c r="G85" s="20"/>
      <c r="H85" s="96"/>
      <c r="I85" s="95"/>
      <c r="J85" s="20"/>
      <c r="K85" s="96"/>
      <c r="L85" s="95"/>
      <c r="M85" s="20"/>
      <c r="N85" s="96"/>
      <c r="O85" s="95"/>
      <c r="P85" s="6"/>
      <c r="Q85" s="96"/>
      <c r="R85" s="95"/>
      <c r="S85" s="20"/>
      <c r="T85" s="96">
        <f t="shared" si="14"/>
        <v>0</v>
      </c>
      <c r="U85" s="221">
        <f t="shared" si="21"/>
        <v>0</v>
      </c>
      <c r="W85" s="133" t="s">
        <v>46</v>
      </c>
      <c r="X85" s="114">
        <f t="shared" si="15"/>
        <v>0</v>
      </c>
      <c r="Y85" s="115">
        <f t="shared" si="16"/>
        <v>0</v>
      </c>
      <c r="Z85" s="115">
        <f t="shared" si="17"/>
        <v>0</v>
      </c>
      <c r="AA85" s="115">
        <f t="shared" si="18"/>
        <v>0</v>
      </c>
      <c r="AB85" s="115">
        <f t="shared" si="19"/>
        <v>0</v>
      </c>
      <c r="AC85" s="121">
        <f t="shared" si="20"/>
        <v>0</v>
      </c>
    </row>
    <row r="86" spans="1:29" ht="15.75">
      <c r="A86" s="255"/>
      <c r="B86" s="133" t="s">
        <v>47</v>
      </c>
      <c r="C86" s="95"/>
      <c r="D86" s="225"/>
      <c r="E86" s="96"/>
      <c r="F86" s="95"/>
      <c r="G86" s="20"/>
      <c r="H86" s="96"/>
      <c r="I86" s="95"/>
      <c r="J86" s="20"/>
      <c r="K86" s="96"/>
      <c r="L86" s="95"/>
      <c r="M86" s="20"/>
      <c r="N86" s="96"/>
      <c r="O86" s="95"/>
      <c r="P86" s="6"/>
      <c r="Q86" s="96"/>
      <c r="R86" s="95"/>
      <c r="S86" s="20"/>
      <c r="T86" s="96">
        <f t="shared" si="14"/>
        <v>0</v>
      </c>
      <c r="U86" s="221">
        <f t="shared" si="21"/>
        <v>0</v>
      </c>
      <c r="W86" s="133" t="s">
        <v>47</v>
      </c>
      <c r="X86" s="114">
        <f t="shared" si="15"/>
        <v>0</v>
      </c>
      <c r="Y86" s="115">
        <f t="shared" si="16"/>
        <v>0</v>
      </c>
      <c r="Z86" s="115">
        <f t="shared" si="17"/>
        <v>0</v>
      </c>
      <c r="AA86" s="115">
        <f t="shared" si="18"/>
        <v>0</v>
      </c>
      <c r="AB86" s="115">
        <f t="shared" si="19"/>
        <v>0</v>
      </c>
      <c r="AC86" s="121">
        <f t="shared" si="20"/>
        <v>0</v>
      </c>
    </row>
    <row r="87" spans="1:29" ht="15.75">
      <c r="A87" s="255"/>
      <c r="B87" s="133" t="s">
        <v>48</v>
      </c>
      <c r="C87" s="95"/>
      <c r="D87" s="225"/>
      <c r="E87" s="96"/>
      <c r="F87" s="95"/>
      <c r="G87" s="20"/>
      <c r="H87" s="96"/>
      <c r="I87" s="95"/>
      <c r="J87" s="20"/>
      <c r="K87" s="96"/>
      <c r="L87" s="95"/>
      <c r="M87" s="20"/>
      <c r="N87" s="96"/>
      <c r="O87" s="95"/>
      <c r="P87" s="6"/>
      <c r="Q87" s="96"/>
      <c r="R87" s="95"/>
      <c r="S87" s="20"/>
      <c r="T87" s="96">
        <f t="shared" si="14"/>
        <v>0</v>
      </c>
      <c r="U87" s="221">
        <f t="shared" si="21"/>
        <v>0</v>
      </c>
      <c r="W87" s="133" t="s">
        <v>48</v>
      </c>
      <c r="X87" s="114">
        <f t="shared" si="15"/>
        <v>0</v>
      </c>
      <c r="Y87" s="115">
        <f t="shared" si="16"/>
        <v>0</v>
      </c>
      <c r="Z87" s="115">
        <f t="shared" si="17"/>
        <v>0</v>
      </c>
      <c r="AA87" s="115">
        <f t="shared" si="18"/>
        <v>0</v>
      </c>
      <c r="AB87" s="115">
        <f t="shared" si="19"/>
        <v>0</v>
      </c>
      <c r="AC87" s="121">
        <f t="shared" si="20"/>
        <v>0</v>
      </c>
    </row>
    <row r="88" spans="1:29" ht="15.75">
      <c r="A88" s="255"/>
      <c r="B88" s="133" t="s">
        <v>49</v>
      </c>
      <c r="C88" s="95"/>
      <c r="D88" s="225"/>
      <c r="E88" s="96"/>
      <c r="F88" s="95"/>
      <c r="G88" s="20"/>
      <c r="H88" s="96"/>
      <c r="I88" s="95"/>
      <c r="J88" s="20"/>
      <c r="K88" s="96"/>
      <c r="L88" s="95"/>
      <c r="M88" s="20"/>
      <c r="N88" s="96"/>
      <c r="O88" s="95"/>
      <c r="P88" s="6"/>
      <c r="Q88" s="96"/>
      <c r="R88" s="95"/>
      <c r="S88" s="20"/>
      <c r="T88" s="96">
        <f t="shared" si="14"/>
        <v>0</v>
      </c>
      <c r="U88" s="221">
        <f t="shared" si="21"/>
        <v>0</v>
      </c>
      <c r="W88" s="133" t="s">
        <v>49</v>
      </c>
      <c r="X88" s="114">
        <f t="shared" si="15"/>
        <v>0</v>
      </c>
      <c r="Y88" s="115">
        <f t="shared" si="16"/>
        <v>0</v>
      </c>
      <c r="Z88" s="115">
        <f t="shared" si="17"/>
        <v>0</v>
      </c>
      <c r="AA88" s="115">
        <f t="shared" si="18"/>
        <v>0</v>
      </c>
      <c r="AB88" s="115">
        <f t="shared" si="19"/>
        <v>0</v>
      </c>
      <c r="AC88" s="121">
        <f t="shared" si="20"/>
        <v>0</v>
      </c>
    </row>
    <row r="89" spans="1:29" ht="15.75">
      <c r="A89" s="256"/>
      <c r="B89" s="134" t="s">
        <v>50</v>
      </c>
      <c r="C89" s="97"/>
      <c r="D89" s="226"/>
      <c r="E89" s="99"/>
      <c r="F89" s="97"/>
      <c r="G89" s="98"/>
      <c r="H89" s="99"/>
      <c r="I89" s="97"/>
      <c r="J89" s="98"/>
      <c r="K89" s="99"/>
      <c r="L89" s="97"/>
      <c r="M89" s="98"/>
      <c r="N89" s="99"/>
      <c r="O89" s="97"/>
      <c r="P89" s="103"/>
      <c r="Q89" s="99"/>
      <c r="R89" s="97"/>
      <c r="S89" s="98"/>
      <c r="T89" s="99">
        <f t="shared" si="14"/>
        <v>0</v>
      </c>
      <c r="U89" s="222">
        <f t="shared" si="21"/>
        <v>0</v>
      </c>
      <c r="W89" s="134" t="s">
        <v>50</v>
      </c>
      <c r="X89" s="118">
        <f t="shared" si="15"/>
        <v>0</v>
      </c>
      <c r="Y89" s="119">
        <f t="shared" si="16"/>
        <v>0</v>
      </c>
      <c r="Z89" s="119">
        <f t="shared" si="17"/>
        <v>0</v>
      </c>
      <c r="AA89" s="119">
        <f t="shared" si="18"/>
        <v>0</v>
      </c>
      <c r="AB89" s="119">
        <f t="shared" si="19"/>
        <v>0</v>
      </c>
      <c r="AC89" s="124">
        <f t="shared" si="20"/>
        <v>0</v>
      </c>
    </row>
    <row r="90" spans="1:29" ht="15.75" customHeight="1">
      <c r="A90" s="254">
        <v>42776</v>
      </c>
      <c r="B90" s="133" t="s">
        <v>42</v>
      </c>
      <c r="C90" s="135"/>
      <c r="D90" s="20"/>
      <c r="E90" s="96"/>
      <c r="F90" s="135"/>
      <c r="G90" s="20"/>
      <c r="H90" s="96"/>
      <c r="I90" s="135"/>
      <c r="J90" s="131"/>
      <c r="K90" s="96"/>
      <c r="L90" s="135"/>
      <c r="M90" s="131"/>
      <c r="N90" s="96"/>
      <c r="O90" s="135"/>
      <c r="P90" s="20"/>
      <c r="Q90" s="96"/>
      <c r="R90" s="135"/>
      <c r="S90" s="20"/>
      <c r="T90" s="96">
        <f t="shared" si="14"/>
        <v>0</v>
      </c>
      <c r="U90" s="221">
        <f t="shared" si="21"/>
        <v>0</v>
      </c>
      <c r="W90" s="132" t="s">
        <v>42</v>
      </c>
      <c r="X90" s="110">
        <f t="shared" si="15"/>
        <v>0</v>
      </c>
      <c r="Y90" s="111">
        <f t="shared" si="16"/>
        <v>0</v>
      </c>
      <c r="Z90" s="111">
        <f t="shared" si="17"/>
        <v>0</v>
      </c>
      <c r="AA90" s="111">
        <f t="shared" si="18"/>
        <v>0</v>
      </c>
      <c r="AB90" s="111">
        <f t="shared" si="19"/>
        <v>0</v>
      </c>
      <c r="AC90" s="123">
        <f t="shared" si="20"/>
        <v>0</v>
      </c>
    </row>
    <row r="91" spans="1:29" ht="15.75">
      <c r="A91" s="255"/>
      <c r="B91" s="133" t="s">
        <v>43</v>
      </c>
      <c r="C91" s="95"/>
      <c r="D91" s="20"/>
      <c r="E91" s="96"/>
      <c r="F91" s="95"/>
      <c r="G91" s="20"/>
      <c r="H91" s="96"/>
      <c r="I91" s="95"/>
      <c r="J91" s="20"/>
      <c r="K91" s="96"/>
      <c r="L91" s="95"/>
      <c r="M91" s="20"/>
      <c r="N91" s="96"/>
      <c r="O91" s="95"/>
      <c r="P91" s="20"/>
      <c r="Q91" s="96"/>
      <c r="R91" s="95"/>
      <c r="S91" s="20"/>
      <c r="T91" s="96">
        <f t="shared" si="14"/>
        <v>0</v>
      </c>
      <c r="U91" s="221">
        <f t="shared" si="21"/>
        <v>0</v>
      </c>
      <c r="W91" s="133" t="s">
        <v>43</v>
      </c>
      <c r="X91" s="114">
        <f t="shared" si="15"/>
        <v>0</v>
      </c>
      <c r="Y91" s="115">
        <f t="shared" si="16"/>
        <v>0</v>
      </c>
      <c r="Z91" s="115">
        <f t="shared" si="17"/>
        <v>0</v>
      </c>
      <c r="AA91" s="115">
        <f t="shared" si="18"/>
        <v>0</v>
      </c>
      <c r="AB91" s="115">
        <f t="shared" si="19"/>
        <v>0</v>
      </c>
      <c r="AC91" s="121">
        <f t="shared" si="20"/>
        <v>0</v>
      </c>
    </row>
    <row r="92" spans="1:29" ht="15.75">
      <c r="A92" s="255"/>
      <c r="B92" s="104" t="s">
        <v>44</v>
      </c>
      <c r="C92" s="95"/>
      <c r="D92" s="20"/>
      <c r="E92" s="96"/>
      <c r="F92" s="95"/>
      <c r="G92" s="20"/>
      <c r="H92" s="96"/>
      <c r="I92" s="95"/>
      <c r="J92" s="20"/>
      <c r="K92" s="96"/>
      <c r="L92" s="95"/>
      <c r="M92" s="20"/>
      <c r="N92" s="96"/>
      <c r="O92" s="95"/>
      <c r="P92" s="20"/>
      <c r="Q92" s="96"/>
      <c r="R92" s="95"/>
      <c r="S92" s="20"/>
      <c r="T92" s="96">
        <f t="shared" si="14"/>
        <v>0</v>
      </c>
      <c r="U92" s="221">
        <f t="shared" si="21"/>
        <v>0</v>
      </c>
      <c r="W92" s="104" t="s">
        <v>44</v>
      </c>
      <c r="X92" s="114">
        <f t="shared" si="15"/>
        <v>0</v>
      </c>
      <c r="Y92" s="115">
        <f t="shared" si="16"/>
        <v>0</v>
      </c>
      <c r="Z92" s="115">
        <f t="shared" si="17"/>
        <v>0</v>
      </c>
      <c r="AA92" s="115">
        <f t="shared" si="18"/>
        <v>0</v>
      </c>
      <c r="AB92" s="115">
        <f t="shared" si="19"/>
        <v>0</v>
      </c>
      <c r="AC92" s="121">
        <f t="shared" si="20"/>
        <v>0</v>
      </c>
    </row>
    <row r="93" spans="1:29" ht="15.75">
      <c r="A93" s="255"/>
      <c r="B93" s="133" t="s">
        <v>45</v>
      </c>
      <c r="C93" s="95"/>
      <c r="D93" s="20"/>
      <c r="E93" s="96"/>
      <c r="F93" s="95"/>
      <c r="G93" s="20"/>
      <c r="H93" s="96"/>
      <c r="I93" s="95"/>
      <c r="J93" s="20"/>
      <c r="K93" s="96"/>
      <c r="L93" s="95"/>
      <c r="M93" s="20"/>
      <c r="N93" s="96"/>
      <c r="O93" s="95"/>
      <c r="P93" s="20"/>
      <c r="Q93" s="96"/>
      <c r="R93" s="95"/>
      <c r="S93" s="20"/>
      <c r="T93" s="96">
        <f t="shared" si="14"/>
        <v>0</v>
      </c>
      <c r="U93" s="221">
        <f t="shared" si="21"/>
        <v>0</v>
      </c>
      <c r="W93" s="133" t="s">
        <v>45</v>
      </c>
      <c r="X93" s="114">
        <f t="shared" si="15"/>
        <v>0</v>
      </c>
      <c r="Y93" s="115">
        <f t="shared" si="16"/>
        <v>0</v>
      </c>
      <c r="Z93" s="115">
        <f t="shared" si="17"/>
        <v>0</v>
      </c>
      <c r="AA93" s="115">
        <f t="shared" si="18"/>
        <v>0</v>
      </c>
      <c r="AB93" s="115">
        <f t="shared" si="19"/>
        <v>0</v>
      </c>
      <c r="AC93" s="121">
        <f t="shared" si="20"/>
        <v>0</v>
      </c>
    </row>
    <row r="94" spans="1:29" ht="15.75">
      <c r="A94" s="255"/>
      <c r="B94" s="133" t="s">
        <v>46</v>
      </c>
      <c r="C94" s="95"/>
      <c r="D94" s="20"/>
      <c r="E94" s="96"/>
      <c r="F94" s="95"/>
      <c r="G94" s="20"/>
      <c r="H94" s="96"/>
      <c r="I94" s="95"/>
      <c r="J94" s="20"/>
      <c r="K94" s="96"/>
      <c r="L94" s="95"/>
      <c r="M94" s="20"/>
      <c r="N94" s="96"/>
      <c r="O94" s="95"/>
      <c r="P94" s="20"/>
      <c r="Q94" s="96"/>
      <c r="R94" s="95"/>
      <c r="S94" s="20"/>
      <c r="T94" s="96">
        <f t="shared" si="14"/>
        <v>0</v>
      </c>
      <c r="U94" s="221">
        <f t="shared" si="21"/>
        <v>0</v>
      </c>
      <c r="W94" s="133" t="s">
        <v>46</v>
      </c>
      <c r="X94" s="114">
        <f t="shared" si="15"/>
        <v>0</v>
      </c>
      <c r="Y94" s="115">
        <f t="shared" si="16"/>
        <v>0</v>
      </c>
      <c r="Z94" s="115">
        <f t="shared" si="17"/>
        <v>0</v>
      </c>
      <c r="AA94" s="115">
        <f t="shared" si="18"/>
        <v>0</v>
      </c>
      <c r="AB94" s="115">
        <f t="shared" si="19"/>
        <v>0</v>
      </c>
      <c r="AC94" s="121">
        <f t="shared" si="20"/>
        <v>0</v>
      </c>
    </row>
    <row r="95" spans="1:29" ht="15.75">
      <c r="A95" s="255"/>
      <c r="B95" s="133" t="s">
        <v>47</v>
      </c>
      <c r="C95" s="95"/>
      <c r="D95" s="20"/>
      <c r="E95" s="96"/>
      <c r="F95" s="95"/>
      <c r="G95" s="20"/>
      <c r="H95" s="96"/>
      <c r="I95" s="95"/>
      <c r="J95" s="20"/>
      <c r="K95" s="96"/>
      <c r="L95" s="95"/>
      <c r="M95" s="20"/>
      <c r="N95" s="96"/>
      <c r="O95" s="95"/>
      <c r="P95" s="20"/>
      <c r="Q95" s="96"/>
      <c r="R95" s="95"/>
      <c r="S95" s="20"/>
      <c r="T95" s="96">
        <f t="shared" si="14"/>
        <v>0</v>
      </c>
      <c r="U95" s="221">
        <f t="shared" si="21"/>
        <v>0</v>
      </c>
      <c r="W95" s="133" t="s">
        <v>47</v>
      </c>
      <c r="X95" s="114">
        <f t="shared" si="15"/>
        <v>0</v>
      </c>
      <c r="Y95" s="115">
        <f t="shared" si="16"/>
        <v>0</v>
      </c>
      <c r="Z95" s="115">
        <f t="shared" si="17"/>
        <v>0</v>
      </c>
      <c r="AA95" s="115">
        <f t="shared" si="18"/>
        <v>0</v>
      </c>
      <c r="AB95" s="115">
        <f t="shared" si="19"/>
        <v>0</v>
      </c>
      <c r="AC95" s="121">
        <f t="shared" si="20"/>
        <v>0</v>
      </c>
    </row>
    <row r="96" spans="1:29" ht="15.75">
      <c r="A96" s="255"/>
      <c r="B96" s="133" t="s">
        <v>48</v>
      </c>
      <c r="C96" s="95"/>
      <c r="D96" s="20"/>
      <c r="E96" s="96"/>
      <c r="F96" s="95"/>
      <c r="G96" s="20"/>
      <c r="H96" s="96"/>
      <c r="I96" s="95"/>
      <c r="J96" s="20"/>
      <c r="K96" s="96"/>
      <c r="L96" s="95"/>
      <c r="M96" s="20"/>
      <c r="N96" s="96"/>
      <c r="O96" s="95"/>
      <c r="P96" s="20"/>
      <c r="Q96" s="96"/>
      <c r="R96" s="95"/>
      <c r="S96" s="20"/>
      <c r="T96" s="96">
        <f t="shared" si="14"/>
        <v>0</v>
      </c>
      <c r="U96" s="221">
        <f t="shared" si="21"/>
        <v>0</v>
      </c>
      <c r="W96" s="133" t="s">
        <v>48</v>
      </c>
      <c r="X96" s="114">
        <f t="shared" si="15"/>
        <v>0</v>
      </c>
      <c r="Y96" s="115">
        <f t="shared" si="16"/>
        <v>0</v>
      </c>
      <c r="Z96" s="115">
        <f t="shared" si="17"/>
        <v>0</v>
      </c>
      <c r="AA96" s="115">
        <f t="shared" si="18"/>
        <v>0</v>
      </c>
      <c r="AB96" s="115">
        <f t="shared" si="19"/>
        <v>0</v>
      </c>
      <c r="AC96" s="121">
        <f t="shared" si="20"/>
        <v>0</v>
      </c>
    </row>
    <row r="97" spans="1:29" ht="15.75">
      <c r="A97" s="255"/>
      <c r="B97" s="133" t="s">
        <v>49</v>
      </c>
      <c r="C97" s="95"/>
      <c r="D97" s="20"/>
      <c r="E97" s="96">
        <f t="shared" ref="E97:E160" si="22">C97-D97</f>
        <v>0</v>
      </c>
      <c r="F97" s="95"/>
      <c r="G97" s="20"/>
      <c r="H97" s="96">
        <f t="shared" ref="H97:H160" si="23">F97-G97</f>
        <v>0</v>
      </c>
      <c r="I97" s="95"/>
      <c r="J97" s="20"/>
      <c r="K97" s="96">
        <f t="shared" ref="K97:K160" si="24">I97-J97</f>
        <v>0</v>
      </c>
      <c r="L97" s="95"/>
      <c r="M97" s="20"/>
      <c r="N97" s="96">
        <f t="shared" ref="N97:N160" si="25">L97-M97</f>
        <v>0</v>
      </c>
      <c r="O97" s="95"/>
      <c r="P97" s="20"/>
      <c r="Q97" s="96">
        <f t="shared" ref="Q97:Q160" si="26">O97-P97</f>
        <v>0</v>
      </c>
      <c r="R97" s="95"/>
      <c r="S97" s="20"/>
      <c r="T97" s="96">
        <f t="shared" si="14"/>
        <v>0</v>
      </c>
      <c r="U97" s="221">
        <f t="shared" si="21"/>
        <v>0</v>
      </c>
      <c r="W97" s="133" t="s">
        <v>49</v>
      </c>
      <c r="X97" s="114">
        <f t="shared" si="15"/>
        <v>0</v>
      </c>
      <c r="Y97" s="115">
        <f t="shared" si="16"/>
        <v>0</v>
      </c>
      <c r="Z97" s="115">
        <f t="shared" si="17"/>
        <v>0</v>
      </c>
      <c r="AA97" s="115">
        <f t="shared" si="18"/>
        <v>0</v>
      </c>
      <c r="AB97" s="115">
        <f t="shared" si="19"/>
        <v>0</v>
      </c>
      <c r="AC97" s="121">
        <f t="shared" si="20"/>
        <v>0</v>
      </c>
    </row>
    <row r="98" spans="1:29" ht="15.75">
      <c r="A98" s="256"/>
      <c r="B98" s="133" t="s">
        <v>50</v>
      </c>
      <c r="C98" s="95"/>
      <c r="D98" s="20"/>
      <c r="E98" s="96">
        <f t="shared" si="22"/>
        <v>0</v>
      </c>
      <c r="F98" s="95"/>
      <c r="G98" s="20"/>
      <c r="H98" s="96">
        <f t="shared" si="23"/>
        <v>0</v>
      </c>
      <c r="I98" s="95"/>
      <c r="J98" s="20"/>
      <c r="K98" s="96">
        <f t="shared" si="24"/>
        <v>0</v>
      </c>
      <c r="L98" s="95"/>
      <c r="M98" s="20"/>
      <c r="N98" s="96">
        <f t="shared" si="25"/>
        <v>0</v>
      </c>
      <c r="O98" s="95"/>
      <c r="P98" s="20"/>
      <c r="Q98" s="96">
        <f t="shared" si="26"/>
        <v>0</v>
      </c>
      <c r="R98" s="95"/>
      <c r="S98" s="20"/>
      <c r="T98" s="96">
        <f t="shared" si="14"/>
        <v>0</v>
      </c>
      <c r="U98" s="221">
        <f t="shared" si="21"/>
        <v>0</v>
      </c>
      <c r="W98" s="134" t="s">
        <v>50</v>
      </c>
      <c r="X98" s="118">
        <f t="shared" si="15"/>
        <v>0</v>
      </c>
      <c r="Y98" s="119">
        <f t="shared" si="16"/>
        <v>0</v>
      </c>
      <c r="Z98" s="119">
        <f t="shared" si="17"/>
        <v>0</v>
      </c>
      <c r="AA98" s="119">
        <f t="shared" si="18"/>
        <v>0</v>
      </c>
      <c r="AB98" s="119">
        <f t="shared" si="19"/>
        <v>0</v>
      </c>
      <c r="AC98" s="124">
        <f t="shared" si="20"/>
        <v>0</v>
      </c>
    </row>
    <row r="99" spans="1:29" ht="15.75" customHeight="1">
      <c r="A99" s="254">
        <v>42777</v>
      </c>
      <c r="B99" s="132" t="s">
        <v>42</v>
      </c>
      <c r="C99" s="92"/>
      <c r="D99" s="148"/>
      <c r="E99" s="94">
        <f t="shared" si="22"/>
        <v>0</v>
      </c>
      <c r="F99" s="92"/>
      <c r="G99" s="93"/>
      <c r="H99" s="94">
        <f t="shared" si="23"/>
        <v>0</v>
      </c>
      <c r="I99" s="92"/>
      <c r="J99" s="93"/>
      <c r="K99" s="94">
        <f t="shared" si="24"/>
        <v>0</v>
      </c>
      <c r="L99" s="92"/>
      <c r="M99" s="93"/>
      <c r="N99" s="94">
        <f t="shared" si="25"/>
        <v>0</v>
      </c>
      <c r="O99" s="92"/>
      <c r="P99" s="148"/>
      <c r="Q99" s="94">
        <f t="shared" si="26"/>
        <v>0</v>
      </c>
      <c r="R99" s="92"/>
      <c r="S99" s="93"/>
      <c r="T99" s="94">
        <f t="shared" si="14"/>
        <v>0</v>
      </c>
      <c r="U99" s="220">
        <f t="shared" si="21"/>
        <v>0</v>
      </c>
      <c r="W99" s="132" t="s">
        <v>42</v>
      </c>
      <c r="X99" s="110">
        <f t="shared" si="15"/>
        <v>0</v>
      </c>
      <c r="Y99" s="111">
        <f t="shared" si="16"/>
        <v>0</v>
      </c>
      <c r="Z99" s="111">
        <f t="shared" si="17"/>
        <v>0</v>
      </c>
      <c r="AA99" s="111">
        <f t="shared" si="18"/>
        <v>0</v>
      </c>
      <c r="AB99" s="111">
        <f t="shared" si="19"/>
        <v>0</v>
      </c>
      <c r="AC99" s="123">
        <f t="shared" si="20"/>
        <v>0</v>
      </c>
    </row>
    <row r="100" spans="1:29" ht="15.75">
      <c r="A100" s="255"/>
      <c r="B100" s="133" t="s">
        <v>43</v>
      </c>
      <c r="C100" s="95"/>
      <c r="D100" s="131"/>
      <c r="E100" s="96">
        <f t="shared" si="22"/>
        <v>0</v>
      </c>
      <c r="F100" s="95"/>
      <c r="G100" s="20"/>
      <c r="H100" s="96">
        <f t="shared" si="23"/>
        <v>0</v>
      </c>
      <c r="I100" s="95"/>
      <c r="J100" s="20"/>
      <c r="K100" s="96">
        <f t="shared" si="24"/>
        <v>0</v>
      </c>
      <c r="L100" s="95"/>
      <c r="M100" s="20"/>
      <c r="N100" s="96">
        <f t="shared" si="25"/>
        <v>0</v>
      </c>
      <c r="O100" s="95"/>
      <c r="P100" s="131"/>
      <c r="Q100" s="96">
        <f t="shared" si="26"/>
        <v>0</v>
      </c>
      <c r="R100" s="95"/>
      <c r="S100" s="20"/>
      <c r="T100" s="96">
        <f t="shared" si="14"/>
        <v>0</v>
      </c>
      <c r="U100" s="221">
        <f t="shared" si="21"/>
        <v>0</v>
      </c>
      <c r="W100" s="133" t="s">
        <v>43</v>
      </c>
      <c r="X100" s="114">
        <f t="shared" si="15"/>
        <v>0</v>
      </c>
      <c r="Y100" s="115">
        <f t="shared" si="16"/>
        <v>0</v>
      </c>
      <c r="Z100" s="115">
        <f t="shared" si="17"/>
        <v>0</v>
      </c>
      <c r="AA100" s="115">
        <f t="shared" si="18"/>
        <v>0</v>
      </c>
      <c r="AB100" s="115">
        <f t="shared" si="19"/>
        <v>0</v>
      </c>
      <c r="AC100" s="121">
        <f t="shared" si="20"/>
        <v>0</v>
      </c>
    </row>
    <row r="101" spans="1:29" ht="15.75">
      <c r="A101" s="255"/>
      <c r="B101" s="104" t="s">
        <v>44</v>
      </c>
      <c r="C101" s="95"/>
      <c r="D101" s="20"/>
      <c r="E101" s="96">
        <f t="shared" si="22"/>
        <v>0</v>
      </c>
      <c r="F101" s="95"/>
      <c r="G101" s="20"/>
      <c r="H101" s="96">
        <f t="shared" si="23"/>
        <v>0</v>
      </c>
      <c r="I101" s="95"/>
      <c r="J101" s="20"/>
      <c r="K101" s="96">
        <f t="shared" si="24"/>
        <v>0</v>
      </c>
      <c r="L101" s="95"/>
      <c r="M101" s="20"/>
      <c r="N101" s="96">
        <f t="shared" si="25"/>
        <v>0</v>
      </c>
      <c r="O101" s="95"/>
      <c r="P101" s="20"/>
      <c r="Q101" s="96">
        <f t="shared" si="26"/>
        <v>0</v>
      </c>
      <c r="R101" s="95"/>
      <c r="S101" s="20"/>
      <c r="T101" s="96">
        <f t="shared" si="14"/>
        <v>0</v>
      </c>
      <c r="U101" s="221">
        <f t="shared" si="21"/>
        <v>0</v>
      </c>
      <c r="W101" s="104" t="s">
        <v>44</v>
      </c>
      <c r="X101" s="114">
        <f t="shared" si="15"/>
        <v>0</v>
      </c>
      <c r="Y101" s="115">
        <f t="shared" si="16"/>
        <v>0</v>
      </c>
      <c r="Z101" s="115">
        <f t="shared" si="17"/>
        <v>0</v>
      </c>
      <c r="AA101" s="115">
        <f t="shared" si="18"/>
        <v>0</v>
      </c>
      <c r="AB101" s="115">
        <f t="shared" si="19"/>
        <v>0</v>
      </c>
      <c r="AC101" s="121">
        <f t="shared" si="20"/>
        <v>0</v>
      </c>
    </row>
    <row r="102" spans="1:29" ht="15.75">
      <c r="A102" s="255"/>
      <c r="B102" s="133" t="s">
        <v>45</v>
      </c>
      <c r="C102" s="95"/>
      <c r="D102" s="20"/>
      <c r="E102" s="96">
        <f t="shared" si="22"/>
        <v>0</v>
      </c>
      <c r="F102" s="95"/>
      <c r="G102" s="20"/>
      <c r="H102" s="96">
        <f t="shared" si="23"/>
        <v>0</v>
      </c>
      <c r="I102" s="95"/>
      <c r="J102" s="20"/>
      <c r="K102" s="96">
        <f t="shared" si="24"/>
        <v>0</v>
      </c>
      <c r="L102" s="95"/>
      <c r="M102" s="20"/>
      <c r="N102" s="96">
        <f t="shared" si="25"/>
        <v>0</v>
      </c>
      <c r="O102" s="95"/>
      <c r="P102" s="20"/>
      <c r="Q102" s="96">
        <f t="shared" si="26"/>
        <v>0</v>
      </c>
      <c r="R102" s="95"/>
      <c r="S102" s="20"/>
      <c r="T102" s="96">
        <f t="shared" si="14"/>
        <v>0</v>
      </c>
      <c r="U102" s="221">
        <f t="shared" si="21"/>
        <v>0</v>
      </c>
      <c r="W102" s="133" t="s">
        <v>45</v>
      </c>
      <c r="X102" s="114">
        <f t="shared" si="15"/>
        <v>0</v>
      </c>
      <c r="Y102" s="115">
        <f t="shared" si="16"/>
        <v>0</v>
      </c>
      <c r="Z102" s="115">
        <f t="shared" si="17"/>
        <v>0</v>
      </c>
      <c r="AA102" s="115">
        <f t="shared" si="18"/>
        <v>0</v>
      </c>
      <c r="AB102" s="115">
        <f t="shared" si="19"/>
        <v>0</v>
      </c>
      <c r="AC102" s="121">
        <f t="shared" si="20"/>
        <v>0</v>
      </c>
    </row>
    <row r="103" spans="1:29" ht="15.75">
      <c r="A103" s="255"/>
      <c r="B103" s="133" t="s">
        <v>46</v>
      </c>
      <c r="C103" s="95"/>
      <c r="D103" s="20"/>
      <c r="E103" s="96">
        <f t="shared" si="22"/>
        <v>0</v>
      </c>
      <c r="F103" s="95"/>
      <c r="G103" s="20"/>
      <c r="H103" s="96">
        <f t="shared" si="23"/>
        <v>0</v>
      </c>
      <c r="I103" s="95"/>
      <c r="J103" s="20"/>
      <c r="K103" s="96">
        <f t="shared" si="24"/>
        <v>0</v>
      </c>
      <c r="L103" s="95"/>
      <c r="M103" s="20"/>
      <c r="N103" s="96">
        <f t="shared" si="25"/>
        <v>0</v>
      </c>
      <c r="O103" s="95"/>
      <c r="P103" s="20"/>
      <c r="Q103" s="96">
        <f t="shared" si="26"/>
        <v>0</v>
      </c>
      <c r="R103" s="95"/>
      <c r="S103" s="20"/>
      <c r="T103" s="96">
        <f t="shared" si="14"/>
        <v>0</v>
      </c>
      <c r="U103" s="221">
        <f t="shared" si="21"/>
        <v>0</v>
      </c>
      <c r="W103" s="133" t="s">
        <v>46</v>
      </c>
      <c r="X103" s="114">
        <f t="shared" si="15"/>
        <v>0</v>
      </c>
      <c r="Y103" s="115">
        <f t="shared" si="16"/>
        <v>0</v>
      </c>
      <c r="Z103" s="115">
        <f t="shared" si="17"/>
        <v>0</v>
      </c>
      <c r="AA103" s="115">
        <f t="shared" si="18"/>
        <v>0</v>
      </c>
      <c r="AB103" s="115">
        <f t="shared" si="19"/>
        <v>0</v>
      </c>
      <c r="AC103" s="121">
        <f t="shared" si="20"/>
        <v>0</v>
      </c>
    </row>
    <row r="104" spans="1:29" ht="15.75">
      <c r="A104" s="255"/>
      <c r="B104" s="133" t="s">
        <v>47</v>
      </c>
      <c r="C104" s="95"/>
      <c r="D104" s="20"/>
      <c r="E104" s="96"/>
      <c r="F104" s="95"/>
      <c r="G104" s="20"/>
      <c r="H104" s="96"/>
      <c r="I104" s="95"/>
      <c r="J104" s="20"/>
      <c r="K104" s="96"/>
      <c r="L104" s="95"/>
      <c r="M104" s="20"/>
      <c r="N104" s="96"/>
      <c r="O104" s="95"/>
      <c r="P104" s="20"/>
      <c r="Q104" s="96"/>
      <c r="R104" s="95"/>
      <c r="S104" s="20"/>
      <c r="T104" s="96">
        <f t="shared" si="14"/>
        <v>0</v>
      </c>
      <c r="U104" s="221">
        <f t="shared" si="21"/>
        <v>0</v>
      </c>
      <c r="W104" s="133" t="s">
        <v>47</v>
      </c>
      <c r="X104" s="114">
        <f t="shared" si="15"/>
        <v>0</v>
      </c>
      <c r="Y104" s="115">
        <f t="shared" si="16"/>
        <v>0</v>
      </c>
      <c r="Z104" s="115">
        <f t="shared" si="17"/>
        <v>0</v>
      </c>
      <c r="AA104" s="115">
        <f t="shared" si="18"/>
        <v>0</v>
      </c>
      <c r="AB104" s="115">
        <f t="shared" si="19"/>
        <v>0</v>
      </c>
      <c r="AC104" s="121">
        <f t="shared" si="20"/>
        <v>0</v>
      </c>
    </row>
    <row r="105" spans="1:29" ht="15.75">
      <c r="A105" s="255"/>
      <c r="B105" s="133" t="s">
        <v>48</v>
      </c>
      <c r="C105" s="95"/>
      <c r="D105" s="20"/>
      <c r="E105" s="96"/>
      <c r="F105" s="95"/>
      <c r="G105" s="20"/>
      <c r="H105" s="96"/>
      <c r="I105" s="95"/>
      <c r="J105" s="20"/>
      <c r="K105" s="96"/>
      <c r="L105" s="95"/>
      <c r="M105" s="20"/>
      <c r="N105" s="96"/>
      <c r="O105" s="95"/>
      <c r="P105" s="20"/>
      <c r="Q105" s="96"/>
      <c r="R105" s="95"/>
      <c r="S105" s="20"/>
      <c r="T105" s="96">
        <f t="shared" si="14"/>
        <v>0</v>
      </c>
      <c r="U105" s="221">
        <f t="shared" si="21"/>
        <v>0</v>
      </c>
      <c r="W105" s="133" t="s">
        <v>48</v>
      </c>
      <c r="X105" s="114">
        <f t="shared" si="15"/>
        <v>0</v>
      </c>
      <c r="Y105" s="115">
        <f t="shared" si="16"/>
        <v>0</v>
      </c>
      <c r="Z105" s="115">
        <f t="shared" si="17"/>
        <v>0</v>
      </c>
      <c r="AA105" s="115">
        <f t="shared" si="18"/>
        <v>0</v>
      </c>
      <c r="AB105" s="115">
        <f t="shared" si="19"/>
        <v>0</v>
      </c>
      <c r="AC105" s="121">
        <f t="shared" si="20"/>
        <v>0</v>
      </c>
    </row>
    <row r="106" spans="1:29" ht="15.75">
      <c r="A106" s="255"/>
      <c r="B106" s="133" t="s">
        <v>49</v>
      </c>
      <c r="C106" s="95"/>
      <c r="D106" s="20"/>
      <c r="E106" s="96">
        <f t="shared" si="22"/>
        <v>0</v>
      </c>
      <c r="F106" s="95"/>
      <c r="G106" s="20"/>
      <c r="H106" s="96">
        <f t="shared" si="23"/>
        <v>0</v>
      </c>
      <c r="I106" s="95"/>
      <c r="J106" s="20"/>
      <c r="K106" s="96">
        <f t="shared" si="24"/>
        <v>0</v>
      </c>
      <c r="L106" s="95"/>
      <c r="M106" s="20"/>
      <c r="N106" s="96">
        <f t="shared" si="25"/>
        <v>0</v>
      </c>
      <c r="O106" s="95"/>
      <c r="P106" s="20"/>
      <c r="Q106" s="96">
        <f t="shared" si="26"/>
        <v>0</v>
      </c>
      <c r="R106" s="95"/>
      <c r="S106" s="20"/>
      <c r="T106" s="96">
        <f t="shared" si="14"/>
        <v>0</v>
      </c>
      <c r="U106" s="221">
        <f t="shared" si="21"/>
        <v>0</v>
      </c>
      <c r="W106" s="133" t="s">
        <v>49</v>
      </c>
      <c r="X106" s="114">
        <f t="shared" si="15"/>
        <v>0</v>
      </c>
      <c r="Y106" s="115">
        <f t="shared" si="16"/>
        <v>0</v>
      </c>
      <c r="Z106" s="115">
        <f t="shared" si="17"/>
        <v>0</v>
      </c>
      <c r="AA106" s="115">
        <f t="shared" si="18"/>
        <v>0</v>
      </c>
      <c r="AB106" s="115">
        <f t="shared" si="19"/>
        <v>0</v>
      </c>
      <c r="AC106" s="121">
        <f t="shared" si="20"/>
        <v>0</v>
      </c>
    </row>
    <row r="107" spans="1:29" ht="15.75">
      <c r="A107" s="256"/>
      <c r="B107" s="134" t="s">
        <v>50</v>
      </c>
      <c r="C107" s="97"/>
      <c r="D107" s="98"/>
      <c r="E107" s="99">
        <f t="shared" si="22"/>
        <v>0</v>
      </c>
      <c r="F107" s="97"/>
      <c r="G107" s="98"/>
      <c r="H107" s="99">
        <f t="shared" si="23"/>
        <v>0</v>
      </c>
      <c r="I107" s="97"/>
      <c r="J107" s="98"/>
      <c r="K107" s="99">
        <f t="shared" si="24"/>
        <v>0</v>
      </c>
      <c r="L107" s="97"/>
      <c r="M107" s="98"/>
      <c r="N107" s="99">
        <f t="shared" si="25"/>
        <v>0</v>
      </c>
      <c r="O107" s="97"/>
      <c r="P107" s="98"/>
      <c r="Q107" s="99">
        <f t="shared" si="26"/>
        <v>0</v>
      </c>
      <c r="R107" s="97"/>
      <c r="S107" s="98"/>
      <c r="T107" s="99">
        <f t="shared" si="14"/>
        <v>0</v>
      </c>
      <c r="U107" s="222">
        <f t="shared" si="21"/>
        <v>0</v>
      </c>
      <c r="W107" s="134" t="s">
        <v>50</v>
      </c>
      <c r="X107" s="118">
        <f t="shared" si="15"/>
        <v>0</v>
      </c>
      <c r="Y107" s="119">
        <f t="shared" si="16"/>
        <v>0</v>
      </c>
      <c r="Z107" s="119">
        <f t="shared" si="17"/>
        <v>0</v>
      </c>
      <c r="AA107" s="119">
        <f t="shared" si="18"/>
        <v>0</v>
      </c>
      <c r="AB107" s="119">
        <f t="shared" si="19"/>
        <v>0</v>
      </c>
      <c r="AC107" s="124">
        <f t="shared" si="20"/>
        <v>0</v>
      </c>
    </row>
    <row r="108" spans="1:29" ht="15.75" customHeight="1">
      <c r="A108" s="254">
        <v>42778</v>
      </c>
      <c r="B108" s="133" t="s">
        <v>42</v>
      </c>
      <c r="C108" s="95"/>
      <c r="D108" s="20"/>
      <c r="E108" s="96"/>
      <c r="F108" s="95"/>
      <c r="G108" s="20"/>
      <c r="H108" s="96"/>
      <c r="I108" s="95"/>
      <c r="J108" s="20"/>
      <c r="K108" s="96"/>
      <c r="L108" s="95"/>
      <c r="M108" s="20"/>
      <c r="N108" s="96"/>
      <c r="O108" s="95"/>
      <c r="P108" s="20"/>
      <c r="Q108" s="96"/>
      <c r="R108" s="95"/>
      <c r="S108" s="131"/>
      <c r="T108" s="96">
        <f t="shared" si="14"/>
        <v>0</v>
      </c>
      <c r="U108" s="221">
        <f t="shared" si="21"/>
        <v>0</v>
      </c>
      <c r="W108" s="132" t="s">
        <v>42</v>
      </c>
      <c r="X108" s="110">
        <f t="shared" si="15"/>
        <v>0</v>
      </c>
      <c r="Y108" s="111">
        <f t="shared" si="16"/>
        <v>0</v>
      </c>
      <c r="Z108" s="111">
        <f t="shared" si="17"/>
        <v>0</v>
      </c>
      <c r="AA108" s="111">
        <f t="shared" si="18"/>
        <v>0</v>
      </c>
      <c r="AB108" s="111">
        <f t="shared" si="19"/>
        <v>0</v>
      </c>
      <c r="AC108" s="123">
        <f t="shared" si="20"/>
        <v>0</v>
      </c>
    </row>
    <row r="109" spans="1:29" ht="15.75">
      <c r="A109" s="255"/>
      <c r="B109" s="133" t="s">
        <v>43</v>
      </c>
      <c r="C109" s="95"/>
      <c r="D109" s="20"/>
      <c r="E109" s="96"/>
      <c r="F109" s="95"/>
      <c r="G109" s="20"/>
      <c r="H109" s="96"/>
      <c r="I109" s="95"/>
      <c r="J109" s="20"/>
      <c r="K109" s="96"/>
      <c r="L109" s="95"/>
      <c r="M109" s="20"/>
      <c r="N109" s="96"/>
      <c r="O109" s="95"/>
      <c r="P109" s="20"/>
      <c r="Q109" s="96"/>
      <c r="R109" s="95"/>
      <c r="S109" s="20"/>
      <c r="T109" s="96">
        <f t="shared" si="14"/>
        <v>0</v>
      </c>
      <c r="U109" s="221">
        <f t="shared" si="21"/>
        <v>0</v>
      </c>
      <c r="W109" s="133" t="s">
        <v>43</v>
      </c>
      <c r="X109" s="114">
        <f t="shared" si="15"/>
        <v>0</v>
      </c>
      <c r="Y109" s="115">
        <f t="shared" si="16"/>
        <v>0</v>
      </c>
      <c r="Z109" s="115">
        <f t="shared" si="17"/>
        <v>0</v>
      </c>
      <c r="AA109" s="115">
        <f t="shared" si="18"/>
        <v>0</v>
      </c>
      <c r="AB109" s="115">
        <f t="shared" si="19"/>
        <v>0</v>
      </c>
      <c r="AC109" s="121">
        <f t="shared" si="20"/>
        <v>0</v>
      </c>
    </row>
    <row r="110" spans="1:29" ht="15.75">
      <c r="A110" s="255"/>
      <c r="B110" s="104" t="s">
        <v>44</v>
      </c>
      <c r="C110" s="95"/>
      <c r="D110" s="20"/>
      <c r="E110" s="96"/>
      <c r="F110" s="95"/>
      <c r="G110" s="20"/>
      <c r="H110" s="96"/>
      <c r="I110" s="95"/>
      <c r="J110" s="20"/>
      <c r="K110" s="96"/>
      <c r="L110" s="95"/>
      <c r="M110" s="20"/>
      <c r="N110" s="96"/>
      <c r="O110" s="95"/>
      <c r="P110" s="20"/>
      <c r="Q110" s="96"/>
      <c r="R110" s="95"/>
      <c r="S110" s="20"/>
      <c r="T110" s="96">
        <f t="shared" si="14"/>
        <v>0</v>
      </c>
      <c r="U110" s="221">
        <f t="shared" si="21"/>
        <v>0</v>
      </c>
      <c r="W110" s="104" t="s">
        <v>44</v>
      </c>
      <c r="X110" s="114">
        <f t="shared" si="15"/>
        <v>0</v>
      </c>
      <c r="Y110" s="115">
        <f t="shared" si="16"/>
        <v>0</v>
      </c>
      <c r="Z110" s="115">
        <f t="shared" si="17"/>
        <v>0</v>
      </c>
      <c r="AA110" s="115">
        <f t="shared" si="18"/>
        <v>0</v>
      </c>
      <c r="AB110" s="115">
        <f t="shared" si="19"/>
        <v>0</v>
      </c>
      <c r="AC110" s="121">
        <f t="shared" si="20"/>
        <v>0</v>
      </c>
    </row>
    <row r="111" spans="1:29" ht="15.75">
      <c r="A111" s="255"/>
      <c r="B111" s="133" t="s">
        <v>45</v>
      </c>
      <c r="C111" s="95"/>
      <c r="D111" s="20"/>
      <c r="E111" s="96"/>
      <c r="F111" s="95"/>
      <c r="G111" s="20"/>
      <c r="H111" s="96"/>
      <c r="I111" s="95"/>
      <c r="J111" s="20"/>
      <c r="K111" s="96"/>
      <c r="L111" s="95"/>
      <c r="M111" s="20"/>
      <c r="N111" s="96"/>
      <c r="O111" s="95"/>
      <c r="P111" s="20"/>
      <c r="Q111" s="96"/>
      <c r="R111" s="95"/>
      <c r="S111" s="20"/>
      <c r="T111" s="96">
        <f t="shared" si="14"/>
        <v>0</v>
      </c>
      <c r="U111" s="221">
        <f t="shared" si="21"/>
        <v>0</v>
      </c>
      <c r="W111" s="133" t="s">
        <v>45</v>
      </c>
      <c r="X111" s="114">
        <f t="shared" si="15"/>
        <v>0</v>
      </c>
      <c r="Y111" s="115">
        <f t="shared" si="16"/>
        <v>0</v>
      </c>
      <c r="Z111" s="115">
        <f t="shared" si="17"/>
        <v>0</v>
      </c>
      <c r="AA111" s="115">
        <f t="shared" si="18"/>
        <v>0</v>
      </c>
      <c r="AB111" s="115">
        <f t="shared" si="19"/>
        <v>0</v>
      </c>
      <c r="AC111" s="121">
        <f t="shared" si="20"/>
        <v>0</v>
      </c>
    </row>
    <row r="112" spans="1:29" ht="15.75">
      <c r="A112" s="255"/>
      <c r="B112" s="133" t="s">
        <v>46</v>
      </c>
      <c r="C112" s="95"/>
      <c r="D112" s="20"/>
      <c r="E112" s="96"/>
      <c r="F112" s="95"/>
      <c r="G112" s="20"/>
      <c r="H112" s="96"/>
      <c r="I112" s="95"/>
      <c r="J112" s="20"/>
      <c r="K112" s="96"/>
      <c r="L112" s="95"/>
      <c r="M112" s="20"/>
      <c r="N112" s="96"/>
      <c r="O112" s="95"/>
      <c r="P112" s="20"/>
      <c r="Q112" s="96"/>
      <c r="R112" s="95"/>
      <c r="S112" s="20"/>
      <c r="T112" s="96">
        <f t="shared" si="14"/>
        <v>0</v>
      </c>
      <c r="U112" s="221">
        <f t="shared" si="21"/>
        <v>0</v>
      </c>
      <c r="W112" s="133" t="s">
        <v>46</v>
      </c>
      <c r="X112" s="114">
        <f t="shared" si="15"/>
        <v>0</v>
      </c>
      <c r="Y112" s="115">
        <f t="shared" si="16"/>
        <v>0</v>
      </c>
      <c r="Z112" s="115">
        <f t="shared" si="17"/>
        <v>0</v>
      </c>
      <c r="AA112" s="115">
        <f t="shared" si="18"/>
        <v>0</v>
      </c>
      <c r="AB112" s="115">
        <f t="shared" si="19"/>
        <v>0</v>
      </c>
      <c r="AC112" s="121">
        <f t="shared" si="20"/>
        <v>0</v>
      </c>
    </row>
    <row r="113" spans="1:29" ht="15.75">
      <c r="A113" s="255"/>
      <c r="B113" s="133" t="s">
        <v>47</v>
      </c>
      <c r="C113" s="95"/>
      <c r="D113" s="20"/>
      <c r="E113" s="96"/>
      <c r="F113" s="95"/>
      <c r="G113" s="20"/>
      <c r="H113" s="96"/>
      <c r="I113" s="95"/>
      <c r="J113" s="20"/>
      <c r="K113" s="96"/>
      <c r="L113" s="95"/>
      <c r="M113" s="20"/>
      <c r="N113" s="96"/>
      <c r="O113" s="95"/>
      <c r="P113" s="20"/>
      <c r="Q113" s="96"/>
      <c r="R113" s="95"/>
      <c r="S113" s="20"/>
      <c r="T113" s="96">
        <f t="shared" si="14"/>
        <v>0</v>
      </c>
      <c r="U113" s="221">
        <f t="shared" si="21"/>
        <v>0</v>
      </c>
      <c r="W113" s="133" t="s">
        <v>47</v>
      </c>
      <c r="X113" s="114">
        <f t="shared" si="15"/>
        <v>0</v>
      </c>
      <c r="Y113" s="115">
        <f t="shared" si="16"/>
        <v>0</v>
      </c>
      <c r="Z113" s="115">
        <f t="shared" si="17"/>
        <v>0</v>
      </c>
      <c r="AA113" s="115">
        <f t="shared" si="18"/>
        <v>0</v>
      </c>
      <c r="AB113" s="115">
        <f t="shared" si="19"/>
        <v>0</v>
      </c>
      <c r="AC113" s="121">
        <f t="shared" si="20"/>
        <v>0</v>
      </c>
    </row>
    <row r="114" spans="1:29" ht="15.75">
      <c r="A114" s="255"/>
      <c r="B114" s="133" t="s">
        <v>48</v>
      </c>
      <c r="C114" s="95"/>
      <c r="D114" s="20"/>
      <c r="E114" s="96"/>
      <c r="F114" s="95"/>
      <c r="G114" s="20"/>
      <c r="H114" s="96"/>
      <c r="I114" s="95"/>
      <c r="J114" s="20"/>
      <c r="K114" s="96"/>
      <c r="L114" s="95"/>
      <c r="M114" s="20"/>
      <c r="N114" s="96"/>
      <c r="O114" s="95"/>
      <c r="P114" s="20"/>
      <c r="Q114" s="96"/>
      <c r="R114" s="95"/>
      <c r="S114" s="20"/>
      <c r="T114" s="96">
        <f t="shared" si="14"/>
        <v>0</v>
      </c>
      <c r="U114" s="221">
        <f t="shared" si="21"/>
        <v>0</v>
      </c>
      <c r="W114" s="133" t="s">
        <v>48</v>
      </c>
      <c r="X114" s="114">
        <f t="shared" si="15"/>
        <v>0</v>
      </c>
      <c r="Y114" s="115">
        <f t="shared" si="16"/>
        <v>0</v>
      </c>
      <c r="Z114" s="115">
        <f t="shared" si="17"/>
        <v>0</v>
      </c>
      <c r="AA114" s="115">
        <f t="shared" si="18"/>
        <v>0</v>
      </c>
      <c r="AB114" s="115">
        <f t="shared" si="19"/>
        <v>0</v>
      </c>
      <c r="AC114" s="121">
        <f t="shared" si="20"/>
        <v>0</v>
      </c>
    </row>
    <row r="115" spans="1:29" ht="15.75">
      <c r="A115" s="255"/>
      <c r="B115" s="133" t="s">
        <v>49</v>
      </c>
      <c r="C115" s="95"/>
      <c r="D115" s="20"/>
      <c r="E115" s="96"/>
      <c r="F115" s="95"/>
      <c r="G115" s="20"/>
      <c r="H115" s="96"/>
      <c r="I115" s="95"/>
      <c r="J115" s="20"/>
      <c r="K115" s="96"/>
      <c r="L115" s="95"/>
      <c r="M115" s="20"/>
      <c r="N115" s="96"/>
      <c r="O115" s="95"/>
      <c r="P115" s="20"/>
      <c r="Q115" s="96"/>
      <c r="R115" s="95"/>
      <c r="S115" s="20"/>
      <c r="T115" s="96">
        <f t="shared" si="14"/>
        <v>0</v>
      </c>
      <c r="U115" s="221">
        <f t="shared" si="21"/>
        <v>0</v>
      </c>
      <c r="W115" s="133" t="s">
        <v>49</v>
      </c>
      <c r="X115" s="114">
        <f t="shared" si="15"/>
        <v>0</v>
      </c>
      <c r="Y115" s="115">
        <f t="shared" si="16"/>
        <v>0</v>
      </c>
      <c r="Z115" s="115">
        <f t="shared" si="17"/>
        <v>0</v>
      </c>
      <c r="AA115" s="115">
        <f t="shared" si="18"/>
        <v>0</v>
      </c>
      <c r="AB115" s="115">
        <f t="shared" si="19"/>
        <v>0</v>
      </c>
      <c r="AC115" s="121">
        <f t="shared" si="20"/>
        <v>0</v>
      </c>
    </row>
    <row r="116" spans="1:29" ht="15.75">
      <c r="A116" s="256"/>
      <c r="B116" s="133" t="s">
        <v>50</v>
      </c>
      <c r="C116" s="95"/>
      <c r="D116" s="20"/>
      <c r="E116" s="96"/>
      <c r="F116" s="95"/>
      <c r="G116" s="20"/>
      <c r="H116" s="96"/>
      <c r="I116" s="95"/>
      <c r="J116" s="20"/>
      <c r="K116" s="96"/>
      <c r="L116" s="95"/>
      <c r="M116" s="20"/>
      <c r="N116" s="96"/>
      <c r="O116" s="95"/>
      <c r="P116" s="20"/>
      <c r="Q116" s="96"/>
      <c r="R116" s="95"/>
      <c r="S116" s="20"/>
      <c r="T116" s="96">
        <f t="shared" si="14"/>
        <v>0</v>
      </c>
      <c r="U116" s="221">
        <f t="shared" si="21"/>
        <v>0</v>
      </c>
      <c r="W116" s="134" t="s">
        <v>50</v>
      </c>
      <c r="X116" s="118">
        <f t="shared" si="15"/>
        <v>0</v>
      </c>
      <c r="Y116" s="119">
        <f t="shared" si="16"/>
        <v>0</v>
      </c>
      <c r="Z116" s="119">
        <f t="shared" si="17"/>
        <v>0</v>
      </c>
      <c r="AA116" s="119">
        <f t="shared" si="18"/>
        <v>0</v>
      </c>
      <c r="AB116" s="119">
        <f t="shared" si="19"/>
        <v>0</v>
      </c>
      <c r="AC116" s="124">
        <f t="shared" si="20"/>
        <v>0</v>
      </c>
    </row>
    <row r="117" spans="1:29" ht="15.75" customHeight="1">
      <c r="A117" s="254">
        <v>42779</v>
      </c>
      <c r="B117" s="132" t="s">
        <v>42</v>
      </c>
      <c r="C117" s="92"/>
      <c r="D117" s="93"/>
      <c r="E117" s="94"/>
      <c r="F117" s="92"/>
      <c r="G117" s="93"/>
      <c r="H117" s="94"/>
      <c r="I117" s="92"/>
      <c r="J117" s="93"/>
      <c r="K117" s="94"/>
      <c r="L117" s="92"/>
      <c r="M117" s="93"/>
      <c r="N117" s="94"/>
      <c r="O117" s="92"/>
      <c r="P117" s="93"/>
      <c r="Q117" s="94"/>
      <c r="R117" s="92"/>
      <c r="S117" s="93"/>
      <c r="T117" s="94">
        <f t="shared" si="14"/>
        <v>0</v>
      </c>
      <c r="U117" s="220">
        <f t="shared" si="21"/>
        <v>0</v>
      </c>
      <c r="W117" s="132" t="s">
        <v>42</v>
      </c>
      <c r="X117" s="110">
        <f t="shared" si="15"/>
        <v>0</v>
      </c>
      <c r="Y117" s="111">
        <f t="shared" si="16"/>
        <v>0</v>
      </c>
      <c r="Z117" s="111">
        <f t="shared" si="17"/>
        <v>0</v>
      </c>
      <c r="AA117" s="111">
        <f t="shared" si="18"/>
        <v>0</v>
      </c>
      <c r="AB117" s="111">
        <f t="shared" si="19"/>
        <v>0</v>
      </c>
      <c r="AC117" s="123">
        <f t="shared" si="20"/>
        <v>0</v>
      </c>
    </row>
    <row r="118" spans="1:29" ht="15.75">
      <c r="A118" s="255"/>
      <c r="B118" s="133" t="s">
        <v>43</v>
      </c>
      <c r="C118" s="95"/>
      <c r="D118" s="20"/>
      <c r="E118" s="96"/>
      <c r="F118" s="95"/>
      <c r="G118" s="20"/>
      <c r="H118" s="96"/>
      <c r="I118" s="95"/>
      <c r="J118" s="20"/>
      <c r="K118" s="96"/>
      <c r="L118" s="95"/>
      <c r="M118" s="20"/>
      <c r="N118" s="96"/>
      <c r="O118" s="95"/>
      <c r="P118" s="20"/>
      <c r="Q118" s="96"/>
      <c r="R118" s="95"/>
      <c r="S118" s="20"/>
      <c r="T118" s="96">
        <f t="shared" si="14"/>
        <v>0</v>
      </c>
      <c r="U118" s="221">
        <f t="shared" si="21"/>
        <v>0</v>
      </c>
      <c r="W118" s="133" t="s">
        <v>43</v>
      </c>
      <c r="X118" s="114">
        <f t="shared" si="15"/>
        <v>0</v>
      </c>
      <c r="Y118" s="115">
        <f t="shared" si="16"/>
        <v>0</v>
      </c>
      <c r="Z118" s="115">
        <f t="shared" si="17"/>
        <v>0</v>
      </c>
      <c r="AA118" s="115">
        <f t="shared" si="18"/>
        <v>0</v>
      </c>
      <c r="AB118" s="115">
        <f t="shared" si="19"/>
        <v>0</v>
      </c>
      <c r="AC118" s="121">
        <f t="shared" si="20"/>
        <v>0</v>
      </c>
    </row>
    <row r="119" spans="1:29" ht="15.75">
      <c r="A119" s="255"/>
      <c r="B119" s="104" t="s">
        <v>44</v>
      </c>
      <c r="C119" s="95"/>
      <c r="D119" s="20"/>
      <c r="E119" s="96"/>
      <c r="F119" s="95"/>
      <c r="G119" s="20"/>
      <c r="H119" s="96"/>
      <c r="I119" s="95"/>
      <c r="J119" s="20"/>
      <c r="K119" s="96"/>
      <c r="L119" s="95"/>
      <c r="M119" s="20"/>
      <c r="N119" s="96"/>
      <c r="O119" s="95"/>
      <c r="P119" s="20"/>
      <c r="Q119" s="96"/>
      <c r="R119" s="95"/>
      <c r="S119" s="20"/>
      <c r="T119" s="96">
        <f t="shared" si="14"/>
        <v>0</v>
      </c>
      <c r="U119" s="221">
        <f t="shared" si="21"/>
        <v>0</v>
      </c>
      <c r="W119" s="104" t="s">
        <v>44</v>
      </c>
      <c r="X119" s="114">
        <f t="shared" si="15"/>
        <v>0</v>
      </c>
      <c r="Y119" s="115">
        <f t="shared" si="16"/>
        <v>0</v>
      </c>
      <c r="Z119" s="115">
        <f t="shared" si="17"/>
        <v>0</v>
      </c>
      <c r="AA119" s="115">
        <f t="shared" si="18"/>
        <v>0</v>
      </c>
      <c r="AB119" s="115">
        <f t="shared" si="19"/>
        <v>0</v>
      </c>
      <c r="AC119" s="121">
        <f t="shared" si="20"/>
        <v>0</v>
      </c>
    </row>
    <row r="120" spans="1:29" ht="15.75">
      <c r="A120" s="255"/>
      <c r="B120" s="133" t="s">
        <v>45</v>
      </c>
      <c r="C120" s="95"/>
      <c r="D120" s="20"/>
      <c r="E120" s="96"/>
      <c r="F120" s="95"/>
      <c r="G120" s="20"/>
      <c r="H120" s="96"/>
      <c r="I120" s="95"/>
      <c r="J120" s="20"/>
      <c r="K120" s="96"/>
      <c r="L120" s="95"/>
      <c r="M120" s="20"/>
      <c r="N120" s="96"/>
      <c r="O120" s="95"/>
      <c r="P120" s="20"/>
      <c r="Q120" s="96"/>
      <c r="R120" s="95"/>
      <c r="S120" s="20"/>
      <c r="T120" s="96">
        <f t="shared" si="14"/>
        <v>0</v>
      </c>
      <c r="U120" s="221">
        <f t="shared" si="21"/>
        <v>0</v>
      </c>
      <c r="W120" s="133" t="s">
        <v>45</v>
      </c>
      <c r="X120" s="114">
        <f t="shared" si="15"/>
        <v>0</v>
      </c>
      <c r="Y120" s="115">
        <f t="shared" si="16"/>
        <v>0</v>
      </c>
      <c r="Z120" s="115">
        <f t="shared" si="17"/>
        <v>0</v>
      </c>
      <c r="AA120" s="115">
        <f t="shared" si="18"/>
        <v>0</v>
      </c>
      <c r="AB120" s="115">
        <f t="shared" si="19"/>
        <v>0</v>
      </c>
      <c r="AC120" s="121">
        <f t="shared" si="20"/>
        <v>0</v>
      </c>
    </row>
    <row r="121" spans="1:29" ht="15.75">
      <c r="A121" s="255"/>
      <c r="B121" s="133" t="s">
        <v>46</v>
      </c>
      <c r="C121" s="95"/>
      <c r="D121" s="20"/>
      <c r="E121" s="96"/>
      <c r="F121" s="95"/>
      <c r="G121" s="20"/>
      <c r="H121" s="96"/>
      <c r="I121" s="95"/>
      <c r="J121" s="20"/>
      <c r="K121" s="96"/>
      <c r="L121" s="95"/>
      <c r="M121" s="20"/>
      <c r="N121" s="96"/>
      <c r="O121" s="95"/>
      <c r="P121" s="20"/>
      <c r="Q121" s="96"/>
      <c r="R121" s="95"/>
      <c r="S121" s="20"/>
      <c r="T121" s="96">
        <f t="shared" si="14"/>
        <v>0</v>
      </c>
      <c r="U121" s="221">
        <f t="shared" si="21"/>
        <v>0</v>
      </c>
      <c r="W121" s="133" t="s">
        <v>46</v>
      </c>
      <c r="X121" s="114">
        <f t="shared" si="15"/>
        <v>0</v>
      </c>
      <c r="Y121" s="115">
        <f t="shared" si="16"/>
        <v>0</v>
      </c>
      <c r="Z121" s="115">
        <f t="shared" si="17"/>
        <v>0</v>
      </c>
      <c r="AA121" s="115">
        <f t="shared" si="18"/>
        <v>0</v>
      </c>
      <c r="AB121" s="115">
        <f t="shared" si="19"/>
        <v>0</v>
      </c>
      <c r="AC121" s="121">
        <f t="shared" si="20"/>
        <v>0</v>
      </c>
    </row>
    <row r="122" spans="1:29" ht="15.75">
      <c r="A122" s="255"/>
      <c r="B122" s="133" t="s">
        <v>47</v>
      </c>
      <c r="C122" s="95"/>
      <c r="D122" s="20"/>
      <c r="E122" s="96">
        <f t="shared" si="22"/>
        <v>0</v>
      </c>
      <c r="F122" s="95"/>
      <c r="G122" s="20"/>
      <c r="H122" s="96">
        <f t="shared" si="23"/>
        <v>0</v>
      </c>
      <c r="I122" s="95"/>
      <c r="J122" s="20"/>
      <c r="K122" s="96">
        <f t="shared" si="24"/>
        <v>0</v>
      </c>
      <c r="L122" s="95"/>
      <c r="M122" s="20"/>
      <c r="N122" s="96">
        <f t="shared" si="25"/>
        <v>0</v>
      </c>
      <c r="O122" s="95"/>
      <c r="P122" s="20"/>
      <c r="Q122" s="96">
        <f t="shared" si="26"/>
        <v>0</v>
      </c>
      <c r="R122" s="95"/>
      <c r="S122" s="20"/>
      <c r="T122" s="96">
        <f t="shared" si="14"/>
        <v>0</v>
      </c>
      <c r="U122" s="221">
        <f t="shared" si="21"/>
        <v>0</v>
      </c>
      <c r="W122" s="133" t="s">
        <v>47</v>
      </c>
      <c r="X122" s="114">
        <f t="shared" si="15"/>
        <v>0</v>
      </c>
      <c r="Y122" s="115">
        <f t="shared" si="16"/>
        <v>0</v>
      </c>
      <c r="Z122" s="115">
        <f t="shared" si="17"/>
        <v>0</v>
      </c>
      <c r="AA122" s="115">
        <f t="shared" si="18"/>
        <v>0</v>
      </c>
      <c r="AB122" s="115">
        <f t="shared" si="19"/>
        <v>0</v>
      </c>
      <c r="AC122" s="121">
        <f t="shared" si="20"/>
        <v>0</v>
      </c>
    </row>
    <row r="123" spans="1:29" ht="15.75">
      <c r="A123" s="255"/>
      <c r="B123" s="133" t="s">
        <v>48</v>
      </c>
      <c r="C123" s="95"/>
      <c r="D123" s="20"/>
      <c r="E123" s="96">
        <f t="shared" si="22"/>
        <v>0</v>
      </c>
      <c r="F123" s="95"/>
      <c r="G123" s="20"/>
      <c r="H123" s="96">
        <f t="shared" si="23"/>
        <v>0</v>
      </c>
      <c r="I123" s="95"/>
      <c r="J123" s="20"/>
      <c r="K123" s="96">
        <f t="shared" si="24"/>
        <v>0</v>
      </c>
      <c r="L123" s="95"/>
      <c r="M123" s="20"/>
      <c r="N123" s="96">
        <f t="shared" si="25"/>
        <v>0</v>
      </c>
      <c r="O123" s="95"/>
      <c r="P123" s="20"/>
      <c r="Q123" s="96">
        <f t="shared" si="26"/>
        <v>0</v>
      </c>
      <c r="R123" s="95"/>
      <c r="S123" s="20"/>
      <c r="T123" s="96">
        <f t="shared" si="14"/>
        <v>0</v>
      </c>
      <c r="U123" s="221">
        <f t="shared" si="21"/>
        <v>0</v>
      </c>
      <c r="W123" s="133" t="s">
        <v>48</v>
      </c>
      <c r="X123" s="114">
        <f t="shared" si="15"/>
        <v>0</v>
      </c>
      <c r="Y123" s="115">
        <f t="shared" si="16"/>
        <v>0</v>
      </c>
      <c r="Z123" s="115">
        <f t="shared" si="17"/>
        <v>0</v>
      </c>
      <c r="AA123" s="115">
        <f t="shared" si="18"/>
        <v>0</v>
      </c>
      <c r="AB123" s="115">
        <f t="shared" si="19"/>
        <v>0</v>
      </c>
      <c r="AC123" s="121">
        <f t="shared" si="20"/>
        <v>0</v>
      </c>
    </row>
    <row r="124" spans="1:29" ht="15.75">
      <c r="A124" s="255"/>
      <c r="B124" s="133" t="s">
        <v>49</v>
      </c>
      <c r="C124" s="95"/>
      <c r="D124" s="20"/>
      <c r="E124" s="96">
        <f t="shared" si="22"/>
        <v>0</v>
      </c>
      <c r="F124" s="95"/>
      <c r="G124" s="20"/>
      <c r="H124" s="96">
        <f t="shared" si="23"/>
        <v>0</v>
      </c>
      <c r="I124" s="95"/>
      <c r="J124" s="20"/>
      <c r="K124" s="96">
        <f t="shared" si="24"/>
        <v>0</v>
      </c>
      <c r="L124" s="95"/>
      <c r="M124" s="20"/>
      <c r="N124" s="96">
        <f t="shared" si="25"/>
        <v>0</v>
      </c>
      <c r="O124" s="95"/>
      <c r="P124" s="20"/>
      <c r="Q124" s="96">
        <f t="shared" si="26"/>
        <v>0</v>
      </c>
      <c r="R124" s="95"/>
      <c r="S124" s="20"/>
      <c r="T124" s="96">
        <f t="shared" si="14"/>
        <v>0</v>
      </c>
      <c r="U124" s="221">
        <f t="shared" si="21"/>
        <v>0</v>
      </c>
      <c r="W124" s="133" t="s">
        <v>49</v>
      </c>
      <c r="X124" s="114">
        <f t="shared" si="15"/>
        <v>0</v>
      </c>
      <c r="Y124" s="115">
        <f t="shared" si="16"/>
        <v>0</v>
      </c>
      <c r="Z124" s="115">
        <f t="shared" si="17"/>
        <v>0</v>
      </c>
      <c r="AA124" s="115">
        <f t="shared" si="18"/>
        <v>0</v>
      </c>
      <c r="AB124" s="115">
        <f t="shared" si="19"/>
        <v>0</v>
      </c>
      <c r="AC124" s="121">
        <f t="shared" si="20"/>
        <v>0</v>
      </c>
    </row>
    <row r="125" spans="1:29" ht="15.75">
      <c r="A125" s="256"/>
      <c r="B125" s="134" t="s">
        <v>50</v>
      </c>
      <c r="C125" s="97"/>
      <c r="D125" s="98"/>
      <c r="E125" s="99">
        <f t="shared" si="22"/>
        <v>0</v>
      </c>
      <c r="F125" s="97"/>
      <c r="G125" s="98"/>
      <c r="H125" s="99">
        <f t="shared" si="23"/>
        <v>0</v>
      </c>
      <c r="I125" s="97"/>
      <c r="J125" s="98"/>
      <c r="K125" s="99">
        <f t="shared" si="24"/>
        <v>0</v>
      </c>
      <c r="L125" s="97"/>
      <c r="M125" s="98"/>
      <c r="N125" s="99">
        <f t="shared" si="25"/>
        <v>0</v>
      </c>
      <c r="O125" s="97"/>
      <c r="P125" s="98"/>
      <c r="Q125" s="99">
        <f t="shared" si="26"/>
        <v>0</v>
      </c>
      <c r="R125" s="97"/>
      <c r="S125" s="98"/>
      <c r="T125" s="99">
        <f t="shared" si="14"/>
        <v>0</v>
      </c>
      <c r="U125" s="222">
        <f t="shared" si="21"/>
        <v>0</v>
      </c>
      <c r="W125" s="134" t="s">
        <v>50</v>
      </c>
      <c r="X125" s="118">
        <f t="shared" si="15"/>
        <v>0</v>
      </c>
      <c r="Y125" s="119">
        <f t="shared" si="16"/>
        <v>0</v>
      </c>
      <c r="Z125" s="119">
        <f t="shared" si="17"/>
        <v>0</v>
      </c>
      <c r="AA125" s="119">
        <f t="shared" si="18"/>
        <v>0</v>
      </c>
      <c r="AB125" s="119">
        <f t="shared" si="19"/>
        <v>0</v>
      </c>
      <c r="AC125" s="124">
        <f t="shared" si="20"/>
        <v>0</v>
      </c>
    </row>
    <row r="126" spans="1:29" ht="15.75" customHeight="1">
      <c r="A126" s="254">
        <v>42780</v>
      </c>
      <c r="B126" s="133" t="s">
        <v>42</v>
      </c>
      <c r="C126" s="95"/>
      <c r="D126" s="20"/>
      <c r="E126" s="96">
        <f t="shared" si="22"/>
        <v>0</v>
      </c>
      <c r="F126" s="95"/>
      <c r="G126" s="20"/>
      <c r="H126" s="96">
        <f t="shared" si="23"/>
        <v>0</v>
      </c>
      <c r="I126" s="95"/>
      <c r="J126" s="20"/>
      <c r="K126" s="96">
        <f t="shared" si="24"/>
        <v>0</v>
      </c>
      <c r="L126" s="95"/>
      <c r="M126" s="20"/>
      <c r="N126" s="96">
        <f t="shared" si="25"/>
        <v>0</v>
      </c>
      <c r="O126" s="95"/>
      <c r="P126" s="20"/>
      <c r="Q126" s="96">
        <f t="shared" si="26"/>
        <v>0</v>
      </c>
      <c r="R126" s="95"/>
      <c r="S126" s="20"/>
      <c r="T126" s="96">
        <f t="shared" si="14"/>
        <v>0</v>
      </c>
      <c r="U126" s="221">
        <f t="shared" si="21"/>
        <v>0</v>
      </c>
      <c r="W126" s="132" t="s">
        <v>42</v>
      </c>
      <c r="X126" s="110">
        <f t="shared" si="15"/>
        <v>0</v>
      </c>
      <c r="Y126" s="111">
        <f t="shared" si="16"/>
        <v>0</v>
      </c>
      <c r="Z126" s="111">
        <f t="shared" si="17"/>
        <v>0</v>
      </c>
      <c r="AA126" s="111">
        <f t="shared" si="18"/>
        <v>0</v>
      </c>
      <c r="AB126" s="111">
        <f t="shared" si="19"/>
        <v>0</v>
      </c>
      <c r="AC126" s="123">
        <f t="shared" si="20"/>
        <v>0</v>
      </c>
    </row>
    <row r="127" spans="1:29" ht="15.75">
      <c r="A127" s="255"/>
      <c r="B127" s="133" t="s">
        <v>43</v>
      </c>
      <c r="C127" s="95"/>
      <c r="D127" s="20"/>
      <c r="E127" s="96">
        <f t="shared" si="22"/>
        <v>0</v>
      </c>
      <c r="F127" s="95"/>
      <c r="G127" s="20"/>
      <c r="H127" s="96">
        <f t="shared" si="23"/>
        <v>0</v>
      </c>
      <c r="I127" s="95"/>
      <c r="J127" s="20"/>
      <c r="K127" s="96">
        <f t="shared" si="24"/>
        <v>0</v>
      </c>
      <c r="L127" s="95"/>
      <c r="M127" s="20"/>
      <c r="N127" s="96">
        <f t="shared" si="25"/>
        <v>0</v>
      </c>
      <c r="O127" s="95"/>
      <c r="P127" s="20"/>
      <c r="Q127" s="96">
        <f t="shared" si="26"/>
        <v>0</v>
      </c>
      <c r="R127" s="95"/>
      <c r="S127" s="20"/>
      <c r="T127" s="96">
        <f t="shared" si="14"/>
        <v>0</v>
      </c>
      <c r="U127" s="221">
        <f t="shared" si="21"/>
        <v>0</v>
      </c>
      <c r="W127" s="133" t="s">
        <v>43</v>
      </c>
      <c r="X127" s="114">
        <f t="shared" si="15"/>
        <v>0</v>
      </c>
      <c r="Y127" s="115">
        <f t="shared" si="16"/>
        <v>0</v>
      </c>
      <c r="Z127" s="115">
        <f t="shared" si="17"/>
        <v>0</v>
      </c>
      <c r="AA127" s="115">
        <f t="shared" si="18"/>
        <v>0</v>
      </c>
      <c r="AB127" s="115">
        <f t="shared" si="19"/>
        <v>0</v>
      </c>
      <c r="AC127" s="121">
        <f t="shared" si="20"/>
        <v>0</v>
      </c>
    </row>
    <row r="128" spans="1:29" ht="15.75">
      <c r="A128" s="255"/>
      <c r="B128" s="104" t="s">
        <v>44</v>
      </c>
      <c r="C128" s="95"/>
      <c r="D128" s="20"/>
      <c r="E128" s="96">
        <f t="shared" si="22"/>
        <v>0</v>
      </c>
      <c r="F128" s="95"/>
      <c r="G128" s="20"/>
      <c r="H128" s="96">
        <f t="shared" si="23"/>
        <v>0</v>
      </c>
      <c r="I128" s="95"/>
      <c r="J128" s="20"/>
      <c r="K128" s="96">
        <f t="shared" si="24"/>
        <v>0</v>
      </c>
      <c r="L128" s="95"/>
      <c r="M128" s="20"/>
      <c r="N128" s="96">
        <f t="shared" si="25"/>
        <v>0</v>
      </c>
      <c r="O128" s="95"/>
      <c r="P128" s="20"/>
      <c r="Q128" s="96">
        <f t="shared" si="26"/>
        <v>0</v>
      </c>
      <c r="R128" s="95"/>
      <c r="S128" s="20"/>
      <c r="T128" s="96">
        <f t="shared" si="14"/>
        <v>0</v>
      </c>
      <c r="U128" s="221">
        <f t="shared" si="21"/>
        <v>0</v>
      </c>
      <c r="W128" s="104" t="s">
        <v>44</v>
      </c>
      <c r="X128" s="114">
        <f t="shared" si="15"/>
        <v>0</v>
      </c>
      <c r="Y128" s="115">
        <f t="shared" si="16"/>
        <v>0</v>
      </c>
      <c r="Z128" s="115">
        <f t="shared" si="17"/>
        <v>0</v>
      </c>
      <c r="AA128" s="115">
        <f t="shared" si="18"/>
        <v>0</v>
      </c>
      <c r="AB128" s="115">
        <f t="shared" si="19"/>
        <v>0</v>
      </c>
      <c r="AC128" s="121">
        <f t="shared" si="20"/>
        <v>0</v>
      </c>
    </row>
    <row r="129" spans="1:29" ht="15.75">
      <c r="A129" s="255"/>
      <c r="B129" s="133" t="s">
        <v>45</v>
      </c>
      <c r="C129" s="95"/>
      <c r="D129" s="20"/>
      <c r="E129" s="96">
        <f t="shared" si="22"/>
        <v>0</v>
      </c>
      <c r="F129" s="95"/>
      <c r="G129" s="20"/>
      <c r="H129" s="96">
        <f t="shared" si="23"/>
        <v>0</v>
      </c>
      <c r="I129" s="95"/>
      <c r="J129" s="20"/>
      <c r="K129" s="96">
        <f t="shared" si="24"/>
        <v>0</v>
      </c>
      <c r="L129" s="95"/>
      <c r="M129" s="20"/>
      <c r="N129" s="96">
        <f t="shared" si="25"/>
        <v>0</v>
      </c>
      <c r="O129" s="95"/>
      <c r="P129" s="20"/>
      <c r="Q129" s="96">
        <f t="shared" si="26"/>
        <v>0</v>
      </c>
      <c r="R129" s="95"/>
      <c r="S129" s="20"/>
      <c r="T129" s="96">
        <f t="shared" si="14"/>
        <v>0</v>
      </c>
      <c r="U129" s="221">
        <f t="shared" si="21"/>
        <v>0</v>
      </c>
      <c r="W129" s="133" t="s">
        <v>45</v>
      </c>
      <c r="X129" s="114">
        <f t="shared" si="15"/>
        <v>0</v>
      </c>
      <c r="Y129" s="115">
        <f t="shared" si="16"/>
        <v>0</v>
      </c>
      <c r="Z129" s="115">
        <f t="shared" si="17"/>
        <v>0</v>
      </c>
      <c r="AA129" s="115">
        <f t="shared" si="18"/>
        <v>0</v>
      </c>
      <c r="AB129" s="115">
        <f t="shared" si="19"/>
        <v>0</v>
      </c>
      <c r="AC129" s="121">
        <f t="shared" si="20"/>
        <v>0</v>
      </c>
    </row>
    <row r="130" spans="1:29" ht="15.75">
      <c r="A130" s="255"/>
      <c r="B130" s="133" t="s">
        <v>46</v>
      </c>
      <c r="C130" s="95"/>
      <c r="D130" s="20"/>
      <c r="E130" s="96">
        <f t="shared" si="22"/>
        <v>0</v>
      </c>
      <c r="F130" s="95"/>
      <c r="G130" s="20"/>
      <c r="H130" s="96">
        <f t="shared" si="23"/>
        <v>0</v>
      </c>
      <c r="I130" s="95"/>
      <c r="J130" s="20"/>
      <c r="K130" s="96">
        <f t="shared" si="24"/>
        <v>0</v>
      </c>
      <c r="L130" s="95"/>
      <c r="M130" s="20"/>
      <c r="N130" s="96">
        <f t="shared" si="25"/>
        <v>0</v>
      </c>
      <c r="O130" s="95"/>
      <c r="P130" s="20"/>
      <c r="Q130" s="96">
        <f t="shared" si="26"/>
        <v>0</v>
      </c>
      <c r="R130" s="95"/>
      <c r="S130" s="20"/>
      <c r="T130" s="96">
        <f t="shared" si="14"/>
        <v>0</v>
      </c>
      <c r="U130" s="221">
        <f t="shared" si="21"/>
        <v>0</v>
      </c>
      <c r="W130" s="133" t="s">
        <v>46</v>
      </c>
      <c r="X130" s="114">
        <f t="shared" si="15"/>
        <v>0</v>
      </c>
      <c r="Y130" s="115">
        <f t="shared" si="16"/>
        <v>0</v>
      </c>
      <c r="Z130" s="115">
        <f t="shared" si="17"/>
        <v>0</v>
      </c>
      <c r="AA130" s="115">
        <f t="shared" si="18"/>
        <v>0</v>
      </c>
      <c r="AB130" s="115">
        <f t="shared" si="19"/>
        <v>0</v>
      </c>
      <c r="AC130" s="121">
        <f t="shared" si="20"/>
        <v>0</v>
      </c>
    </row>
    <row r="131" spans="1:29" ht="15.75">
      <c r="A131" s="255"/>
      <c r="B131" s="133" t="s">
        <v>47</v>
      </c>
      <c r="C131" s="95"/>
      <c r="D131" s="20"/>
      <c r="E131" s="96">
        <f t="shared" si="22"/>
        <v>0</v>
      </c>
      <c r="F131" s="95"/>
      <c r="G131" s="20"/>
      <c r="H131" s="96">
        <f t="shared" si="23"/>
        <v>0</v>
      </c>
      <c r="I131" s="95"/>
      <c r="J131" s="20"/>
      <c r="K131" s="96">
        <f t="shared" si="24"/>
        <v>0</v>
      </c>
      <c r="L131" s="95"/>
      <c r="M131" s="20"/>
      <c r="N131" s="96">
        <f t="shared" si="25"/>
        <v>0</v>
      </c>
      <c r="O131" s="95"/>
      <c r="P131" s="20"/>
      <c r="Q131" s="96">
        <f t="shared" si="26"/>
        <v>0</v>
      </c>
      <c r="R131" s="95"/>
      <c r="S131" s="20"/>
      <c r="T131" s="96">
        <f t="shared" si="14"/>
        <v>0</v>
      </c>
      <c r="U131" s="221">
        <f t="shared" si="21"/>
        <v>0</v>
      </c>
      <c r="W131" s="133" t="s">
        <v>47</v>
      </c>
      <c r="X131" s="114">
        <f t="shared" si="15"/>
        <v>0</v>
      </c>
      <c r="Y131" s="115">
        <f t="shared" si="16"/>
        <v>0</v>
      </c>
      <c r="Z131" s="115">
        <f t="shared" si="17"/>
        <v>0</v>
      </c>
      <c r="AA131" s="115">
        <f t="shared" si="18"/>
        <v>0</v>
      </c>
      <c r="AB131" s="115">
        <f t="shared" si="19"/>
        <v>0</v>
      </c>
      <c r="AC131" s="121">
        <f t="shared" si="20"/>
        <v>0</v>
      </c>
    </row>
    <row r="132" spans="1:29" ht="15.75">
      <c r="A132" s="255"/>
      <c r="B132" s="133" t="s">
        <v>48</v>
      </c>
      <c r="C132" s="95"/>
      <c r="D132" s="20"/>
      <c r="E132" s="96">
        <f t="shared" si="22"/>
        <v>0</v>
      </c>
      <c r="F132" s="95"/>
      <c r="G132" s="20"/>
      <c r="H132" s="96">
        <f t="shared" si="23"/>
        <v>0</v>
      </c>
      <c r="I132" s="95"/>
      <c r="J132" s="20"/>
      <c r="K132" s="96">
        <f t="shared" si="24"/>
        <v>0</v>
      </c>
      <c r="L132" s="95"/>
      <c r="M132" s="20"/>
      <c r="N132" s="96">
        <f t="shared" si="25"/>
        <v>0</v>
      </c>
      <c r="O132" s="95"/>
      <c r="P132" s="20"/>
      <c r="Q132" s="96">
        <f t="shared" si="26"/>
        <v>0</v>
      </c>
      <c r="R132" s="95"/>
      <c r="S132" s="20"/>
      <c r="T132" s="96">
        <f t="shared" si="14"/>
        <v>0</v>
      </c>
      <c r="U132" s="221">
        <f t="shared" si="21"/>
        <v>0</v>
      </c>
      <c r="W132" s="133" t="s">
        <v>48</v>
      </c>
      <c r="X132" s="114">
        <f t="shared" si="15"/>
        <v>0</v>
      </c>
      <c r="Y132" s="115">
        <f t="shared" si="16"/>
        <v>0</v>
      </c>
      <c r="Z132" s="115">
        <f t="shared" si="17"/>
        <v>0</v>
      </c>
      <c r="AA132" s="115">
        <f t="shared" si="18"/>
        <v>0</v>
      </c>
      <c r="AB132" s="115">
        <f t="shared" si="19"/>
        <v>0</v>
      </c>
      <c r="AC132" s="121">
        <f t="shared" si="20"/>
        <v>0</v>
      </c>
    </row>
    <row r="133" spans="1:29" ht="15.75">
      <c r="A133" s="255"/>
      <c r="B133" s="133" t="s">
        <v>49</v>
      </c>
      <c r="C133" s="95"/>
      <c r="D133" s="20"/>
      <c r="E133" s="96">
        <f t="shared" si="22"/>
        <v>0</v>
      </c>
      <c r="F133" s="95"/>
      <c r="G133" s="20"/>
      <c r="H133" s="96">
        <f t="shared" si="23"/>
        <v>0</v>
      </c>
      <c r="I133" s="95"/>
      <c r="J133" s="20"/>
      <c r="K133" s="96">
        <f t="shared" si="24"/>
        <v>0</v>
      </c>
      <c r="L133" s="95"/>
      <c r="M133" s="20"/>
      <c r="N133" s="96">
        <f t="shared" si="25"/>
        <v>0</v>
      </c>
      <c r="O133" s="95"/>
      <c r="P133" s="20"/>
      <c r="Q133" s="96">
        <f t="shared" si="26"/>
        <v>0</v>
      </c>
      <c r="R133" s="95"/>
      <c r="S133" s="20"/>
      <c r="T133" s="96">
        <f t="shared" si="14"/>
        <v>0</v>
      </c>
      <c r="U133" s="221">
        <f t="shared" si="21"/>
        <v>0</v>
      </c>
      <c r="W133" s="133" t="s">
        <v>49</v>
      </c>
      <c r="X133" s="114">
        <f t="shared" si="15"/>
        <v>0</v>
      </c>
      <c r="Y133" s="115">
        <f t="shared" si="16"/>
        <v>0</v>
      </c>
      <c r="Z133" s="115">
        <f t="shared" si="17"/>
        <v>0</v>
      </c>
      <c r="AA133" s="115">
        <f t="shared" si="18"/>
        <v>0</v>
      </c>
      <c r="AB133" s="115">
        <f t="shared" si="19"/>
        <v>0</v>
      </c>
      <c r="AC133" s="121">
        <f t="shared" si="20"/>
        <v>0</v>
      </c>
    </row>
    <row r="134" spans="1:29" ht="15.75">
      <c r="A134" s="256"/>
      <c r="B134" s="133" t="s">
        <v>50</v>
      </c>
      <c r="C134" s="95"/>
      <c r="D134" s="20"/>
      <c r="E134" s="96">
        <f t="shared" si="22"/>
        <v>0</v>
      </c>
      <c r="F134" s="95"/>
      <c r="G134" s="20"/>
      <c r="H134" s="96">
        <f t="shared" si="23"/>
        <v>0</v>
      </c>
      <c r="I134" s="95"/>
      <c r="J134" s="20"/>
      <c r="K134" s="96">
        <f t="shared" si="24"/>
        <v>0</v>
      </c>
      <c r="L134" s="95"/>
      <c r="M134" s="20"/>
      <c r="N134" s="96">
        <f t="shared" si="25"/>
        <v>0</v>
      </c>
      <c r="O134" s="95"/>
      <c r="P134" s="20"/>
      <c r="Q134" s="96">
        <f t="shared" si="26"/>
        <v>0</v>
      </c>
      <c r="R134" s="95"/>
      <c r="S134" s="20"/>
      <c r="T134" s="96">
        <f t="shared" si="14"/>
        <v>0</v>
      </c>
      <c r="U134" s="221">
        <f t="shared" si="21"/>
        <v>0</v>
      </c>
      <c r="W134" s="134" t="s">
        <v>50</v>
      </c>
      <c r="X134" s="118">
        <f t="shared" si="15"/>
        <v>0</v>
      </c>
      <c r="Y134" s="119">
        <f t="shared" si="16"/>
        <v>0</v>
      </c>
      <c r="Z134" s="119">
        <f t="shared" si="17"/>
        <v>0</v>
      </c>
      <c r="AA134" s="119">
        <f t="shared" si="18"/>
        <v>0</v>
      </c>
      <c r="AB134" s="119">
        <f t="shared" si="19"/>
        <v>0</v>
      </c>
      <c r="AC134" s="124">
        <f t="shared" si="20"/>
        <v>0</v>
      </c>
    </row>
    <row r="135" spans="1:29" ht="15.75" customHeight="1">
      <c r="A135" s="254">
        <v>42781</v>
      </c>
      <c r="B135" s="132" t="s">
        <v>42</v>
      </c>
      <c r="C135" s="92"/>
      <c r="D135" s="93"/>
      <c r="E135" s="94">
        <f t="shared" si="22"/>
        <v>0</v>
      </c>
      <c r="F135" s="92"/>
      <c r="G135" s="101"/>
      <c r="H135" s="94">
        <f t="shared" si="23"/>
        <v>0</v>
      </c>
      <c r="I135" s="92"/>
      <c r="J135" s="93"/>
      <c r="K135" s="94">
        <f t="shared" si="24"/>
        <v>0</v>
      </c>
      <c r="L135" s="92"/>
      <c r="M135" s="93"/>
      <c r="N135" s="94">
        <f t="shared" si="25"/>
        <v>0</v>
      </c>
      <c r="O135" s="92"/>
      <c r="P135" s="93"/>
      <c r="Q135" s="94">
        <f t="shared" si="26"/>
        <v>0</v>
      </c>
      <c r="R135" s="92"/>
      <c r="S135" s="93"/>
      <c r="T135" s="94">
        <f t="shared" si="14"/>
        <v>0</v>
      </c>
      <c r="U135" s="220">
        <f t="shared" si="21"/>
        <v>0</v>
      </c>
      <c r="W135" s="132" t="s">
        <v>42</v>
      </c>
      <c r="X135" s="114">
        <f t="shared" si="15"/>
        <v>0</v>
      </c>
      <c r="Y135" s="115">
        <f t="shared" si="16"/>
        <v>0</v>
      </c>
      <c r="Z135" s="115">
        <f t="shared" si="17"/>
        <v>0</v>
      </c>
      <c r="AA135" s="115">
        <f t="shared" si="18"/>
        <v>0</v>
      </c>
      <c r="AB135" s="115">
        <f t="shared" si="19"/>
        <v>0</v>
      </c>
      <c r="AC135" s="121">
        <f t="shared" si="20"/>
        <v>0</v>
      </c>
    </row>
    <row r="136" spans="1:29" ht="15.75">
      <c r="A136" s="255"/>
      <c r="B136" s="133" t="s">
        <v>43</v>
      </c>
      <c r="C136" s="95"/>
      <c r="D136" s="20"/>
      <c r="E136" s="96">
        <f t="shared" si="22"/>
        <v>0</v>
      </c>
      <c r="F136" s="95"/>
      <c r="G136" s="6"/>
      <c r="H136" s="96">
        <f t="shared" si="23"/>
        <v>0</v>
      </c>
      <c r="I136" s="95"/>
      <c r="J136" s="20"/>
      <c r="K136" s="96">
        <f t="shared" si="24"/>
        <v>0</v>
      </c>
      <c r="L136" s="95"/>
      <c r="M136" s="20"/>
      <c r="N136" s="96">
        <f t="shared" si="25"/>
        <v>0</v>
      </c>
      <c r="O136" s="95"/>
      <c r="P136" s="20"/>
      <c r="Q136" s="96">
        <f t="shared" si="26"/>
        <v>0</v>
      </c>
      <c r="R136" s="95"/>
      <c r="S136" s="20"/>
      <c r="T136" s="96">
        <f t="shared" si="14"/>
        <v>0</v>
      </c>
      <c r="U136" s="221">
        <f t="shared" si="21"/>
        <v>0</v>
      </c>
      <c r="W136" s="133" t="s">
        <v>43</v>
      </c>
      <c r="X136" s="114">
        <f t="shared" si="15"/>
        <v>0</v>
      </c>
      <c r="Y136" s="115">
        <f t="shared" si="16"/>
        <v>0</v>
      </c>
      <c r="Z136" s="115">
        <f t="shared" si="17"/>
        <v>0</v>
      </c>
      <c r="AA136" s="115">
        <f t="shared" si="18"/>
        <v>0</v>
      </c>
      <c r="AB136" s="115">
        <f t="shared" si="19"/>
        <v>0</v>
      </c>
      <c r="AC136" s="121">
        <f t="shared" si="20"/>
        <v>0</v>
      </c>
    </row>
    <row r="137" spans="1:29" ht="15.75">
      <c r="A137" s="255"/>
      <c r="B137" s="104" t="s">
        <v>44</v>
      </c>
      <c r="C137" s="95"/>
      <c r="D137" s="20"/>
      <c r="E137" s="96">
        <f t="shared" si="22"/>
        <v>0</v>
      </c>
      <c r="F137" s="95"/>
      <c r="G137" s="6"/>
      <c r="H137" s="96">
        <f t="shared" si="23"/>
        <v>0</v>
      </c>
      <c r="I137" s="95"/>
      <c r="J137" s="20"/>
      <c r="K137" s="96">
        <f t="shared" si="24"/>
        <v>0</v>
      </c>
      <c r="L137" s="95"/>
      <c r="M137" s="20"/>
      <c r="N137" s="96">
        <f t="shared" si="25"/>
        <v>0</v>
      </c>
      <c r="O137" s="95"/>
      <c r="P137" s="20"/>
      <c r="Q137" s="96">
        <f t="shared" si="26"/>
        <v>0</v>
      </c>
      <c r="R137" s="95"/>
      <c r="S137" s="20"/>
      <c r="T137" s="96">
        <f t="shared" si="14"/>
        <v>0</v>
      </c>
      <c r="U137" s="221">
        <f t="shared" si="21"/>
        <v>0</v>
      </c>
      <c r="W137" s="104" t="s">
        <v>44</v>
      </c>
      <c r="X137" s="114">
        <f t="shared" si="15"/>
        <v>0</v>
      </c>
      <c r="Y137" s="115">
        <f t="shared" si="16"/>
        <v>0</v>
      </c>
      <c r="Z137" s="115">
        <f t="shared" si="17"/>
        <v>0</v>
      </c>
      <c r="AA137" s="115">
        <f t="shared" si="18"/>
        <v>0</v>
      </c>
      <c r="AB137" s="115">
        <f t="shared" si="19"/>
        <v>0</v>
      </c>
      <c r="AC137" s="121">
        <f t="shared" si="20"/>
        <v>0</v>
      </c>
    </row>
    <row r="138" spans="1:29" ht="15.75">
      <c r="A138" s="255"/>
      <c r="B138" s="133" t="s">
        <v>45</v>
      </c>
      <c r="C138" s="95"/>
      <c r="D138" s="20"/>
      <c r="E138" s="96">
        <f t="shared" si="22"/>
        <v>0</v>
      </c>
      <c r="F138" s="95"/>
      <c r="G138" s="6"/>
      <c r="H138" s="96">
        <f t="shared" si="23"/>
        <v>0</v>
      </c>
      <c r="I138" s="95"/>
      <c r="J138" s="20"/>
      <c r="K138" s="96">
        <f t="shared" si="24"/>
        <v>0</v>
      </c>
      <c r="L138" s="95"/>
      <c r="M138" s="20"/>
      <c r="N138" s="96">
        <f t="shared" si="25"/>
        <v>0</v>
      </c>
      <c r="O138" s="95"/>
      <c r="P138" s="20"/>
      <c r="Q138" s="96">
        <f t="shared" si="26"/>
        <v>0</v>
      </c>
      <c r="R138" s="95"/>
      <c r="S138" s="20"/>
      <c r="T138" s="96">
        <f t="shared" ref="T138:T201" si="27">R138-S138</f>
        <v>0</v>
      </c>
      <c r="U138" s="221">
        <f t="shared" si="21"/>
        <v>0</v>
      </c>
      <c r="W138" s="133" t="s">
        <v>45</v>
      </c>
      <c r="X138" s="114">
        <f t="shared" ref="X138:X201" si="28">+IF(AND(C138&lt;&gt;0,D138&lt;&gt;0,OR(E138&gt;100,E138&lt;-100)),1,0)</f>
        <v>0</v>
      </c>
      <c r="Y138" s="115">
        <f t="shared" ref="Y138:Y201" si="29">+IF(AND(F138&lt;&gt;0,G138&lt;&gt;0,OR(H138&gt;100,H138&lt;-100)),1,0)</f>
        <v>0</v>
      </c>
      <c r="Z138" s="115">
        <f t="shared" ref="Z138:Z201" si="30">+IF(AND(I138&lt;&gt;0,J138&lt;&gt;0,OR(K138&gt;100,K138&lt;-100)),1,0)</f>
        <v>0</v>
      </c>
      <c r="AA138" s="115">
        <f t="shared" ref="AA138:AA201" si="31">+IF(AND(L138&lt;&gt;0,M138&lt;&gt;0,OR(N138&gt;100,N138&lt;-100)),1,0)</f>
        <v>0</v>
      </c>
      <c r="AB138" s="115">
        <f t="shared" ref="AB138:AB201" si="32">+IF(AND(O138&lt;&gt;0,P138&lt;&gt;0,OR(Q138&gt;100,Q138&lt;-100)),1,0)</f>
        <v>0</v>
      </c>
      <c r="AC138" s="121">
        <f t="shared" ref="AC138:AC201" si="33">+IF(AND(R138&lt;&gt;0,S138&lt;&gt;0,OR(T138&gt;100,T138&lt;-100)),1,0)</f>
        <v>0</v>
      </c>
    </row>
    <row r="139" spans="1:29" ht="15.75">
      <c r="A139" s="255"/>
      <c r="B139" s="133" t="s">
        <v>46</v>
      </c>
      <c r="C139" s="95"/>
      <c r="D139" s="20"/>
      <c r="E139" s="96">
        <f t="shared" si="22"/>
        <v>0</v>
      </c>
      <c r="F139" s="95"/>
      <c r="G139" s="6"/>
      <c r="H139" s="96">
        <f t="shared" si="23"/>
        <v>0</v>
      </c>
      <c r="I139" s="95"/>
      <c r="J139" s="20"/>
      <c r="K139" s="96">
        <f t="shared" si="24"/>
        <v>0</v>
      </c>
      <c r="L139" s="95"/>
      <c r="M139" s="20"/>
      <c r="N139" s="96">
        <f t="shared" si="25"/>
        <v>0</v>
      </c>
      <c r="O139" s="95"/>
      <c r="P139" s="20"/>
      <c r="Q139" s="96">
        <f t="shared" si="26"/>
        <v>0</v>
      </c>
      <c r="R139" s="95"/>
      <c r="S139" s="20"/>
      <c r="T139" s="96">
        <f t="shared" si="27"/>
        <v>0</v>
      </c>
      <c r="U139" s="221">
        <f t="shared" si="21"/>
        <v>0</v>
      </c>
      <c r="W139" s="133" t="s">
        <v>46</v>
      </c>
      <c r="X139" s="114">
        <f t="shared" si="28"/>
        <v>0</v>
      </c>
      <c r="Y139" s="115">
        <f t="shared" si="29"/>
        <v>0</v>
      </c>
      <c r="Z139" s="115">
        <f t="shared" si="30"/>
        <v>0</v>
      </c>
      <c r="AA139" s="115">
        <f t="shared" si="31"/>
        <v>0</v>
      </c>
      <c r="AB139" s="115">
        <f t="shared" si="32"/>
        <v>0</v>
      </c>
      <c r="AC139" s="121">
        <f t="shared" si="33"/>
        <v>0</v>
      </c>
    </row>
    <row r="140" spans="1:29" ht="15.75">
      <c r="A140" s="255"/>
      <c r="B140" s="133" t="s">
        <v>47</v>
      </c>
      <c r="C140" s="95"/>
      <c r="D140" s="20"/>
      <c r="E140" s="96">
        <f t="shared" si="22"/>
        <v>0</v>
      </c>
      <c r="F140" s="95"/>
      <c r="G140" s="6"/>
      <c r="H140" s="96">
        <f t="shared" si="23"/>
        <v>0</v>
      </c>
      <c r="I140" s="95"/>
      <c r="J140" s="20"/>
      <c r="K140" s="96">
        <f t="shared" si="24"/>
        <v>0</v>
      </c>
      <c r="L140" s="95"/>
      <c r="M140" s="20"/>
      <c r="N140" s="96">
        <f t="shared" si="25"/>
        <v>0</v>
      </c>
      <c r="O140" s="95"/>
      <c r="P140" s="20"/>
      <c r="Q140" s="96">
        <f t="shared" si="26"/>
        <v>0</v>
      </c>
      <c r="R140" s="95"/>
      <c r="S140" s="20"/>
      <c r="T140" s="96">
        <f t="shared" si="27"/>
        <v>0</v>
      </c>
      <c r="U140" s="221">
        <f t="shared" si="21"/>
        <v>0</v>
      </c>
      <c r="W140" s="133" t="s">
        <v>47</v>
      </c>
      <c r="X140" s="114">
        <f t="shared" si="28"/>
        <v>0</v>
      </c>
      <c r="Y140" s="115">
        <f t="shared" si="29"/>
        <v>0</v>
      </c>
      <c r="Z140" s="115">
        <f t="shared" si="30"/>
        <v>0</v>
      </c>
      <c r="AA140" s="115">
        <f t="shared" si="31"/>
        <v>0</v>
      </c>
      <c r="AB140" s="115">
        <f t="shared" si="32"/>
        <v>0</v>
      </c>
      <c r="AC140" s="121">
        <f t="shared" si="33"/>
        <v>0</v>
      </c>
    </row>
    <row r="141" spans="1:29" ht="15.75">
      <c r="A141" s="255"/>
      <c r="B141" s="133" t="s">
        <v>48</v>
      </c>
      <c r="C141" s="95"/>
      <c r="D141" s="20"/>
      <c r="E141" s="96">
        <f t="shared" si="22"/>
        <v>0</v>
      </c>
      <c r="F141" s="95"/>
      <c r="G141" s="6"/>
      <c r="H141" s="96">
        <f t="shared" si="23"/>
        <v>0</v>
      </c>
      <c r="I141" s="95"/>
      <c r="J141" s="20"/>
      <c r="K141" s="96">
        <f t="shared" si="24"/>
        <v>0</v>
      </c>
      <c r="L141" s="95"/>
      <c r="M141" s="20"/>
      <c r="N141" s="96">
        <f t="shared" si="25"/>
        <v>0</v>
      </c>
      <c r="O141" s="95"/>
      <c r="P141" s="20"/>
      <c r="Q141" s="96">
        <f t="shared" si="26"/>
        <v>0</v>
      </c>
      <c r="R141" s="95"/>
      <c r="S141" s="20"/>
      <c r="T141" s="96">
        <f t="shared" si="27"/>
        <v>0</v>
      </c>
      <c r="U141" s="221">
        <f t="shared" si="21"/>
        <v>0</v>
      </c>
      <c r="W141" s="133" t="s">
        <v>48</v>
      </c>
      <c r="X141" s="114">
        <f t="shared" si="28"/>
        <v>0</v>
      </c>
      <c r="Y141" s="115">
        <f t="shared" si="29"/>
        <v>0</v>
      </c>
      <c r="Z141" s="115">
        <f t="shared" si="30"/>
        <v>0</v>
      </c>
      <c r="AA141" s="115">
        <f t="shared" si="31"/>
        <v>0</v>
      </c>
      <c r="AB141" s="115">
        <f t="shared" si="32"/>
        <v>0</v>
      </c>
      <c r="AC141" s="121">
        <f t="shared" si="33"/>
        <v>0</v>
      </c>
    </row>
    <row r="142" spans="1:29" ht="15.75">
      <c r="A142" s="255"/>
      <c r="B142" s="133" t="s">
        <v>49</v>
      </c>
      <c r="C142" s="95"/>
      <c r="D142" s="20"/>
      <c r="E142" s="96">
        <f t="shared" si="22"/>
        <v>0</v>
      </c>
      <c r="F142" s="95"/>
      <c r="G142" s="6"/>
      <c r="H142" s="96">
        <f t="shared" si="23"/>
        <v>0</v>
      </c>
      <c r="I142" s="95"/>
      <c r="J142" s="20"/>
      <c r="K142" s="96">
        <f t="shared" si="24"/>
        <v>0</v>
      </c>
      <c r="L142" s="95"/>
      <c r="M142" s="20"/>
      <c r="N142" s="96">
        <f t="shared" si="25"/>
        <v>0</v>
      </c>
      <c r="O142" s="95"/>
      <c r="P142" s="20"/>
      <c r="Q142" s="96">
        <f t="shared" si="26"/>
        <v>0</v>
      </c>
      <c r="R142" s="95"/>
      <c r="S142" s="20"/>
      <c r="T142" s="96">
        <f t="shared" si="27"/>
        <v>0</v>
      </c>
      <c r="U142" s="221">
        <f t="shared" si="21"/>
        <v>0</v>
      </c>
      <c r="W142" s="133" t="s">
        <v>49</v>
      </c>
      <c r="X142" s="114">
        <f t="shared" si="28"/>
        <v>0</v>
      </c>
      <c r="Y142" s="115">
        <f t="shared" si="29"/>
        <v>0</v>
      </c>
      <c r="Z142" s="115">
        <f t="shared" si="30"/>
        <v>0</v>
      </c>
      <c r="AA142" s="115">
        <f t="shared" si="31"/>
        <v>0</v>
      </c>
      <c r="AB142" s="115">
        <f t="shared" si="32"/>
        <v>0</v>
      </c>
      <c r="AC142" s="121">
        <f t="shared" si="33"/>
        <v>0</v>
      </c>
    </row>
    <row r="143" spans="1:29" ht="15.75">
      <c r="A143" s="256"/>
      <c r="B143" s="134" t="s">
        <v>50</v>
      </c>
      <c r="C143" s="97"/>
      <c r="D143" s="98"/>
      <c r="E143" s="99">
        <f t="shared" si="22"/>
        <v>0</v>
      </c>
      <c r="F143" s="97"/>
      <c r="G143" s="103"/>
      <c r="H143" s="99">
        <f t="shared" si="23"/>
        <v>0</v>
      </c>
      <c r="I143" s="97"/>
      <c r="J143" s="98"/>
      <c r="K143" s="99">
        <f t="shared" si="24"/>
        <v>0</v>
      </c>
      <c r="L143" s="97"/>
      <c r="M143" s="98"/>
      <c r="N143" s="99">
        <f t="shared" si="25"/>
        <v>0</v>
      </c>
      <c r="O143" s="97"/>
      <c r="P143" s="98"/>
      <c r="Q143" s="99">
        <f t="shared" si="26"/>
        <v>0</v>
      </c>
      <c r="R143" s="97"/>
      <c r="S143" s="98"/>
      <c r="T143" s="99">
        <f t="shared" si="27"/>
        <v>0</v>
      </c>
      <c r="U143" s="222">
        <f t="shared" si="21"/>
        <v>0</v>
      </c>
      <c r="W143" s="134" t="s">
        <v>50</v>
      </c>
      <c r="X143" s="118">
        <f t="shared" si="28"/>
        <v>0</v>
      </c>
      <c r="Y143" s="119">
        <f t="shared" si="29"/>
        <v>0</v>
      </c>
      <c r="Z143" s="119">
        <f t="shared" si="30"/>
        <v>0</v>
      </c>
      <c r="AA143" s="119">
        <f t="shared" si="31"/>
        <v>0</v>
      </c>
      <c r="AB143" s="119">
        <f t="shared" si="32"/>
        <v>0</v>
      </c>
      <c r="AC143" s="124">
        <f t="shared" si="33"/>
        <v>0</v>
      </c>
    </row>
    <row r="144" spans="1:29" ht="15.75" customHeight="1">
      <c r="A144" s="254">
        <v>42782</v>
      </c>
      <c r="B144" s="133" t="s">
        <v>42</v>
      </c>
      <c r="C144" s="95"/>
      <c r="D144" s="20"/>
      <c r="E144" s="96">
        <f t="shared" si="22"/>
        <v>0</v>
      </c>
      <c r="F144" s="95"/>
      <c r="G144" s="20"/>
      <c r="H144" s="96">
        <f t="shared" si="23"/>
        <v>0</v>
      </c>
      <c r="I144" s="95"/>
      <c r="J144" s="20"/>
      <c r="K144" s="96">
        <f t="shared" si="24"/>
        <v>0</v>
      </c>
      <c r="L144" s="95"/>
      <c r="M144" s="20"/>
      <c r="N144" s="96">
        <f t="shared" si="25"/>
        <v>0</v>
      </c>
      <c r="O144" s="95"/>
      <c r="P144" s="20"/>
      <c r="Q144" s="96">
        <f t="shared" si="26"/>
        <v>0</v>
      </c>
      <c r="R144" s="95"/>
      <c r="S144" s="20"/>
      <c r="T144" s="96">
        <f t="shared" si="27"/>
        <v>0</v>
      </c>
      <c r="U144" s="221">
        <f t="shared" si="21"/>
        <v>0</v>
      </c>
      <c r="W144" s="132" t="s">
        <v>42</v>
      </c>
      <c r="X144" s="110">
        <f t="shared" si="28"/>
        <v>0</v>
      </c>
      <c r="Y144" s="111">
        <f t="shared" si="29"/>
        <v>0</v>
      </c>
      <c r="Z144" s="111">
        <f t="shared" si="30"/>
        <v>0</v>
      </c>
      <c r="AA144" s="111">
        <f t="shared" si="31"/>
        <v>0</v>
      </c>
      <c r="AB144" s="111">
        <f t="shared" si="32"/>
        <v>0</v>
      </c>
      <c r="AC144" s="123">
        <f t="shared" si="33"/>
        <v>0</v>
      </c>
    </row>
    <row r="145" spans="1:29" ht="15.75">
      <c r="A145" s="255"/>
      <c r="B145" s="133" t="s">
        <v>43</v>
      </c>
      <c r="C145" s="95"/>
      <c r="D145" s="20"/>
      <c r="E145" s="96">
        <f t="shared" si="22"/>
        <v>0</v>
      </c>
      <c r="F145" s="95"/>
      <c r="G145" s="20"/>
      <c r="H145" s="96">
        <f t="shared" si="23"/>
        <v>0</v>
      </c>
      <c r="I145" s="95"/>
      <c r="J145" s="20"/>
      <c r="K145" s="96">
        <f t="shared" si="24"/>
        <v>0</v>
      </c>
      <c r="L145" s="95"/>
      <c r="M145" s="20"/>
      <c r="N145" s="96">
        <f t="shared" si="25"/>
        <v>0</v>
      </c>
      <c r="O145" s="95"/>
      <c r="P145" s="20"/>
      <c r="Q145" s="96">
        <f t="shared" si="26"/>
        <v>0</v>
      </c>
      <c r="R145" s="95"/>
      <c r="S145" s="20"/>
      <c r="T145" s="96">
        <f t="shared" si="27"/>
        <v>0</v>
      </c>
      <c r="U145" s="221">
        <f t="shared" si="21"/>
        <v>0</v>
      </c>
      <c r="W145" s="133" t="s">
        <v>43</v>
      </c>
      <c r="X145" s="114">
        <f t="shared" si="28"/>
        <v>0</v>
      </c>
      <c r="Y145" s="115">
        <f t="shared" si="29"/>
        <v>0</v>
      </c>
      <c r="Z145" s="115">
        <f t="shared" si="30"/>
        <v>0</v>
      </c>
      <c r="AA145" s="115">
        <f t="shared" si="31"/>
        <v>0</v>
      </c>
      <c r="AB145" s="115">
        <f t="shared" si="32"/>
        <v>0</v>
      </c>
      <c r="AC145" s="121">
        <f t="shared" si="33"/>
        <v>0</v>
      </c>
    </row>
    <row r="146" spans="1:29" ht="15.75">
      <c r="A146" s="255"/>
      <c r="B146" s="104" t="s">
        <v>44</v>
      </c>
      <c r="C146" s="95"/>
      <c r="D146" s="20"/>
      <c r="E146" s="96">
        <f t="shared" si="22"/>
        <v>0</v>
      </c>
      <c r="F146" s="95"/>
      <c r="G146" s="20"/>
      <c r="H146" s="96">
        <f t="shared" si="23"/>
        <v>0</v>
      </c>
      <c r="I146" s="95"/>
      <c r="J146" s="20"/>
      <c r="K146" s="96">
        <f t="shared" si="24"/>
        <v>0</v>
      </c>
      <c r="L146" s="95"/>
      <c r="M146" s="20"/>
      <c r="N146" s="96">
        <f t="shared" si="25"/>
        <v>0</v>
      </c>
      <c r="O146" s="95"/>
      <c r="P146" s="20"/>
      <c r="Q146" s="96">
        <f t="shared" si="26"/>
        <v>0</v>
      </c>
      <c r="R146" s="95"/>
      <c r="S146" s="20"/>
      <c r="T146" s="96">
        <f t="shared" si="27"/>
        <v>0</v>
      </c>
      <c r="U146" s="221">
        <f t="shared" si="21"/>
        <v>0</v>
      </c>
      <c r="W146" s="104" t="s">
        <v>44</v>
      </c>
      <c r="X146" s="114">
        <f t="shared" si="28"/>
        <v>0</v>
      </c>
      <c r="Y146" s="115">
        <f t="shared" si="29"/>
        <v>0</v>
      </c>
      <c r="Z146" s="115">
        <f t="shared" si="30"/>
        <v>0</v>
      </c>
      <c r="AA146" s="115">
        <f t="shared" si="31"/>
        <v>0</v>
      </c>
      <c r="AB146" s="115">
        <f t="shared" si="32"/>
        <v>0</v>
      </c>
      <c r="AC146" s="121">
        <f t="shared" si="33"/>
        <v>0</v>
      </c>
    </row>
    <row r="147" spans="1:29" ht="15.75">
      <c r="A147" s="255"/>
      <c r="B147" s="133" t="s">
        <v>45</v>
      </c>
      <c r="C147" s="95"/>
      <c r="D147" s="20"/>
      <c r="E147" s="96">
        <f t="shared" si="22"/>
        <v>0</v>
      </c>
      <c r="F147" s="95"/>
      <c r="G147" s="20"/>
      <c r="H147" s="96">
        <f t="shared" si="23"/>
        <v>0</v>
      </c>
      <c r="I147" s="95"/>
      <c r="J147" s="20"/>
      <c r="K147" s="96">
        <f t="shared" si="24"/>
        <v>0</v>
      </c>
      <c r="L147" s="95"/>
      <c r="M147" s="20"/>
      <c r="N147" s="96">
        <f t="shared" si="25"/>
        <v>0</v>
      </c>
      <c r="O147" s="95"/>
      <c r="P147" s="20"/>
      <c r="Q147" s="96">
        <f t="shared" si="26"/>
        <v>0</v>
      </c>
      <c r="R147" s="95"/>
      <c r="S147" s="20"/>
      <c r="T147" s="96">
        <f t="shared" si="27"/>
        <v>0</v>
      </c>
      <c r="U147" s="221">
        <f t="shared" ref="U147:U210" si="34">IF(D147=0,0,1)</f>
        <v>0</v>
      </c>
      <c r="W147" s="133" t="s">
        <v>45</v>
      </c>
      <c r="X147" s="114">
        <f t="shared" si="28"/>
        <v>0</v>
      </c>
      <c r="Y147" s="115">
        <f t="shared" si="29"/>
        <v>0</v>
      </c>
      <c r="Z147" s="115">
        <f t="shared" si="30"/>
        <v>0</v>
      </c>
      <c r="AA147" s="115">
        <f t="shared" si="31"/>
        <v>0</v>
      </c>
      <c r="AB147" s="115">
        <f t="shared" si="32"/>
        <v>0</v>
      </c>
      <c r="AC147" s="121">
        <f t="shared" si="33"/>
        <v>0</v>
      </c>
    </row>
    <row r="148" spans="1:29" ht="15.75">
      <c r="A148" s="255"/>
      <c r="B148" s="133" t="s">
        <v>46</v>
      </c>
      <c r="C148" s="95"/>
      <c r="D148" s="20"/>
      <c r="E148" s="96">
        <f t="shared" si="22"/>
        <v>0</v>
      </c>
      <c r="F148" s="95"/>
      <c r="G148" s="20"/>
      <c r="H148" s="96">
        <f t="shared" si="23"/>
        <v>0</v>
      </c>
      <c r="I148" s="95"/>
      <c r="J148" s="20"/>
      <c r="K148" s="96">
        <f t="shared" si="24"/>
        <v>0</v>
      </c>
      <c r="L148" s="95"/>
      <c r="M148" s="20"/>
      <c r="N148" s="96">
        <f t="shared" si="25"/>
        <v>0</v>
      </c>
      <c r="O148" s="95"/>
      <c r="P148" s="20"/>
      <c r="Q148" s="96">
        <f t="shared" si="26"/>
        <v>0</v>
      </c>
      <c r="R148" s="95"/>
      <c r="S148" s="20"/>
      <c r="T148" s="96">
        <f t="shared" si="27"/>
        <v>0</v>
      </c>
      <c r="U148" s="221">
        <f t="shared" si="34"/>
        <v>0</v>
      </c>
      <c r="W148" s="133" t="s">
        <v>46</v>
      </c>
      <c r="X148" s="114">
        <f t="shared" si="28"/>
        <v>0</v>
      </c>
      <c r="Y148" s="115">
        <f t="shared" si="29"/>
        <v>0</v>
      </c>
      <c r="Z148" s="115">
        <f t="shared" si="30"/>
        <v>0</v>
      </c>
      <c r="AA148" s="115">
        <f t="shared" si="31"/>
        <v>0</v>
      </c>
      <c r="AB148" s="115">
        <f t="shared" si="32"/>
        <v>0</v>
      </c>
      <c r="AC148" s="121">
        <f t="shared" si="33"/>
        <v>0</v>
      </c>
    </row>
    <row r="149" spans="1:29" ht="15.75">
      <c r="A149" s="255"/>
      <c r="B149" s="133" t="s">
        <v>47</v>
      </c>
      <c r="C149" s="95"/>
      <c r="D149" s="20"/>
      <c r="E149" s="96">
        <f t="shared" si="22"/>
        <v>0</v>
      </c>
      <c r="F149" s="95"/>
      <c r="G149" s="20"/>
      <c r="H149" s="96">
        <f t="shared" si="23"/>
        <v>0</v>
      </c>
      <c r="I149" s="95"/>
      <c r="J149" s="20"/>
      <c r="K149" s="96">
        <f t="shared" si="24"/>
        <v>0</v>
      </c>
      <c r="L149" s="95"/>
      <c r="M149" s="20"/>
      <c r="N149" s="96">
        <f t="shared" si="25"/>
        <v>0</v>
      </c>
      <c r="O149" s="95"/>
      <c r="P149" s="20"/>
      <c r="Q149" s="96">
        <f t="shared" si="26"/>
        <v>0</v>
      </c>
      <c r="R149" s="95"/>
      <c r="S149" s="20"/>
      <c r="T149" s="96">
        <f t="shared" si="27"/>
        <v>0</v>
      </c>
      <c r="U149" s="221">
        <f t="shared" si="34"/>
        <v>0</v>
      </c>
      <c r="W149" s="133" t="s">
        <v>47</v>
      </c>
      <c r="X149" s="114">
        <f t="shared" si="28"/>
        <v>0</v>
      </c>
      <c r="Y149" s="115">
        <f t="shared" si="29"/>
        <v>0</v>
      </c>
      <c r="Z149" s="115">
        <f t="shared" si="30"/>
        <v>0</v>
      </c>
      <c r="AA149" s="115">
        <f t="shared" si="31"/>
        <v>0</v>
      </c>
      <c r="AB149" s="115">
        <f t="shared" si="32"/>
        <v>0</v>
      </c>
      <c r="AC149" s="121">
        <f t="shared" si="33"/>
        <v>0</v>
      </c>
    </row>
    <row r="150" spans="1:29" ht="15.75">
      <c r="A150" s="255"/>
      <c r="B150" s="133" t="s">
        <v>48</v>
      </c>
      <c r="C150" s="95"/>
      <c r="D150" s="20"/>
      <c r="E150" s="96">
        <f t="shared" si="22"/>
        <v>0</v>
      </c>
      <c r="F150" s="95"/>
      <c r="G150" s="20"/>
      <c r="H150" s="96">
        <f t="shared" si="23"/>
        <v>0</v>
      </c>
      <c r="I150" s="95"/>
      <c r="J150" s="20"/>
      <c r="K150" s="96">
        <f t="shared" si="24"/>
        <v>0</v>
      </c>
      <c r="L150" s="95"/>
      <c r="M150" s="20"/>
      <c r="N150" s="96">
        <f t="shared" si="25"/>
        <v>0</v>
      </c>
      <c r="O150" s="95"/>
      <c r="P150" s="20"/>
      <c r="Q150" s="96">
        <f t="shared" si="26"/>
        <v>0</v>
      </c>
      <c r="R150" s="95"/>
      <c r="S150" s="20"/>
      <c r="T150" s="96">
        <f t="shared" si="27"/>
        <v>0</v>
      </c>
      <c r="U150" s="221">
        <f t="shared" si="34"/>
        <v>0</v>
      </c>
      <c r="W150" s="133" t="s">
        <v>48</v>
      </c>
      <c r="X150" s="114">
        <f t="shared" si="28"/>
        <v>0</v>
      </c>
      <c r="Y150" s="115">
        <f t="shared" si="29"/>
        <v>0</v>
      </c>
      <c r="Z150" s="115">
        <f t="shared" si="30"/>
        <v>0</v>
      </c>
      <c r="AA150" s="115">
        <f t="shared" si="31"/>
        <v>0</v>
      </c>
      <c r="AB150" s="115">
        <f t="shared" si="32"/>
        <v>0</v>
      </c>
      <c r="AC150" s="121">
        <f t="shared" si="33"/>
        <v>0</v>
      </c>
    </row>
    <row r="151" spans="1:29" ht="15.75">
      <c r="A151" s="255"/>
      <c r="B151" s="133" t="s">
        <v>49</v>
      </c>
      <c r="C151" s="95"/>
      <c r="D151" s="20"/>
      <c r="E151" s="96">
        <f t="shared" si="22"/>
        <v>0</v>
      </c>
      <c r="F151" s="95"/>
      <c r="G151" s="20"/>
      <c r="H151" s="96">
        <f t="shared" si="23"/>
        <v>0</v>
      </c>
      <c r="I151" s="95"/>
      <c r="J151" s="20"/>
      <c r="K151" s="96">
        <f t="shared" si="24"/>
        <v>0</v>
      </c>
      <c r="L151" s="95"/>
      <c r="M151" s="20"/>
      <c r="N151" s="96">
        <f t="shared" si="25"/>
        <v>0</v>
      </c>
      <c r="O151" s="95"/>
      <c r="P151" s="20"/>
      <c r="Q151" s="96">
        <f t="shared" si="26"/>
        <v>0</v>
      </c>
      <c r="R151" s="95"/>
      <c r="S151" s="20"/>
      <c r="T151" s="96">
        <f t="shared" si="27"/>
        <v>0</v>
      </c>
      <c r="U151" s="221">
        <f t="shared" si="34"/>
        <v>0</v>
      </c>
      <c r="W151" s="133" t="s">
        <v>49</v>
      </c>
      <c r="X151" s="114">
        <f t="shared" si="28"/>
        <v>0</v>
      </c>
      <c r="Y151" s="115">
        <f t="shared" si="29"/>
        <v>0</v>
      </c>
      <c r="Z151" s="115">
        <f t="shared" si="30"/>
        <v>0</v>
      </c>
      <c r="AA151" s="115">
        <f t="shared" si="31"/>
        <v>0</v>
      </c>
      <c r="AB151" s="115">
        <f t="shared" si="32"/>
        <v>0</v>
      </c>
      <c r="AC151" s="121">
        <f t="shared" si="33"/>
        <v>0</v>
      </c>
    </row>
    <row r="152" spans="1:29" ht="15.75">
      <c r="A152" s="256"/>
      <c r="B152" s="133" t="s">
        <v>50</v>
      </c>
      <c r="C152" s="95"/>
      <c r="D152" s="20"/>
      <c r="E152" s="96">
        <f t="shared" si="22"/>
        <v>0</v>
      </c>
      <c r="F152" s="95"/>
      <c r="G152" s="20"/>
      <c r="H152" s="96">
        <f t="shared" si="23"/>
        <v>0</v>
      </c>
      <c r="I152" s="95"/>
      <c r="J152" s="20"/>
      <c r="K152" s="96">
        <f t="shared" si="24"/>
        <v>0</v>
      </c>
      <c r="L152" s="95"/>
      <c r="M152" s="20"/>
      <c r="N152" s="96">
        <f t="shared" si="25"/>
        <v>0</v>
      </c>
      <c r="O152" s="95"/>
      <c r="P152" s="20"/>
      <c r="Q152" s="96">
        <f t="shared" si="26"/>
        <v>0</v>
      </c>
      <c r="R152" s="95"/>
      <c r="S152" s="20"/>
      <c r="T152" s="96">
        <f t="shared" si="27"/>
        <v>0</v>
      </c>
      <c r="U152" s="221">
        <f t="shared" si="34"/>
        <v>0</v>
      </c>
      <c r="W152" s="134" t="s">
        <v>50</v>
      </c>
      <c r="X152" s="118">
        <f t="shared" si="28"/>
        <v>0</v>
      </c>
      <c r="Y152" s="119">
        <f t="shared" si="29"/>
        <v>0</v>
      </c>
      <c r="Z152" s="119">
        <f t="shared" si="30"/>
        <v>0</v>
      </c>
      <c r="AA152" s="119">
        <f t="shared" si="31"/>
        <v>0</v>
      </c>
      <c r="AB152" s="119">
        <f t="shared" si="32"/>
        <v>0</v>
      </c>
      <c r="AC152" s="124">
        <f t="shared" si="33"/>
        <v>0</v>
      </c>
    </row>
    <row r="153" spans="1:29" ht="15.75" customHeight="1">
      <c r="A153" s="254">
        <v>42783</v>
      </c>
      <c r="B153" s="132" t="s">
        <v>42</v>
      </c>
      <c r="C153" s="92"/>
      <c r="D153" s="93"/>
      <c r="E153" s="94">
        <f t="shared" si="22"/>
        <v>0</v>
      </c>
      <c r="F153" s="92"/>
      <c r="G153" s="93"/>
      <c r="H153" s="94">
        <f t="shared" si="23"/>
        <v>0</v>
      </c>
      <c r="I153" s="92"/>
      <c r="J153" s="93"/>
      <c r="K153" s="94">
        <f t="shared" si="24"/>
        <v>0</v>
      </c>
      <c r="L153" s="92"/>
      <c r="M153" s="93"/>
      <c r="N153" s="94">
        <f t="shared" si="25"/>
        <v>0</v>
      </c>
      <c r="O153" s="92"/>
      <c r="P153" s="93"/>
      <c r="Q153" s="94">
        <f t="shared" si="26"/>
        <v>0</v>
      </c>
      <c r="R153" s="92"/>
      <c r="S153" s="93"/>
      <c r="T153" s="94">
        <f t="shared" si="27"/>
        <v>0</v>
      </c>
      <c r="U153" s="220">
        <f t="shared" si="34"/>
        <v>0</v>
      </c>
      <c r="W153" s="132" t="s">
        <v>42</v>
      </c>
      <c r="X153" s="110">
        <f t="shared" si="28"/>
        <v>0</v>
      </c>
      <c r="Y153" s="111">
        <f t="shared" si="29"/>
        <v>0</v>
      </c>
      <c r="Z153" s="111">
        <f t="shared" si="30"/>
        <v>0</v>
      </c>
      <c r="AA153" s="111">
        <f t="shared" si="31"/>
        <v>0</v>
      </c>
      <c r="AB153" s="111">
        <f t="shared" si="32"/>
        <v>0</v>
      </c>
      <c r="AC153" s="123">
        <f t="shared" si="33"/>
        <v>0</v>
      </c>
    </row>
    <row r="154" spans="1:29" ht="15.75">
      <c r="A154" s="255"/>
      <c r="B154" s="133" t="s">
        <v>43</v>
      </c>
      <c r="C154" s="95"/>
      <c r="D154" s="20"/>
      <c r="E154" s="96">
        <f t="shared" si="22"/>
        <v>0</v>
      </c>
      <c r="F154" s="95"/>
      <c r="G154" s="20"/>
      <c r="H154" s="96">
        <f t="shared" si="23"/>
        <v>0</v>
      </c>
      <c r="I154" s="95"/>
      <c r="J154" s="20"/>
      <c r="K154" s="96">
        <f t="shared" si="24"/>
        <v>0</v>
      </c>
      <c r="L154" s="95"/>
      <c r="M154" s="20"/>
      <c r="N154" s="96">
        <f t="shared" si="25"/>
        <v>0</v>
      </c>
      <c r="O154" s="95"/>
      <c r="P154" s="20"/>
      <c r="Q154" s="96">
        <f t="shared" si="26"/>
        <v>0</v>
      </c>
      <c r="R154" s="95"/>
      <c r="S154" s="20"/>
      <c r="T154" s="96">
        <f t="shared" si="27"/>
        <v>0</v>
      </c>
      <c r="U154" s="221">
        <f t="shared" si="34"/>
        <v>0</v>
      </c>
      <c r="W154" s="133" t="s">
        <v>43</v>
      </c>
      <c r="X154" s="114">
        <f t="shared" si="28"/>
        <v>0</v>
      </c>
      <c r="Y154" s="115">
        <f t="shared" si="29"/>
        <v>0</v>
      </c>
      <c r="Z154" s="115">
        <f t="shared" si="30"/>
        <v>0</v>
      </c>
      <c r="AA154" s="115">
        <f t="shared" si="31"/>
        <v>0</v>
      </c>
      <c r="AB154" s="115">
        <f t="shared" si="32"/>
        <v>0</v>
      </c>
      <c r="AC154" s="121">
        <f t="shared" si="33"/>
        <v>0</v>
      </c>
    </row>
    <row r="155" spans="1:29" ht="15.75">
      <c r="A155" s="255"/>
      <c r="B155" s="104" t="s">
        <v>44</v>
      </c>
      <c r="C155" s="95"/>
      <c r="D155" s="20"/>
      <c r="E155" s="96">
        <f t="shared" si="22"/>
        <v>0</v>
      </c>
      <c r="F155" s="95"/>
      <c r="G155" s="20"/>
      <c r="H155" s="96">
        <f t="shared" si="23"/>
        <v>0</v>
      </c>
      <c r="I155" s="95"/>
      <c r="J155" s="20"/>
      <c r="K155" s="96">
        <f t="shared" si="24"/>
        <v>0</v>
      </c>
      <c r="L155" s="95"/>
      <c r="M155" s="20"/>
      <c r="N155" s="96">
        <f t="shared" si="25"/>
        <v>0</v>
      </c>
      <c r="O155" s="95"/>
      <c r="P155" s="20"/>
      <c r="Q155" s="96">
        <f t="shared" si="26"/>
        <v>0</v>
      </c>
      <c r="R155" s="95"/>
      <c r="S155" s="20"/>
      <c r="T155" s="96">
        <f t="shared" si="27"/>
        <v>0</v>
      </c>
      <c r="U155" s="221">
        <f t="shared" si="34"/>
        <v>0</v>
      </c>
      <c r="W155" s="104" t="s">
        <v>44</v>
      </c>
      <c r="X155" s="114">
        <f t="shared" si="28"/>
        <v>0</v>
      </c>
      <c r="Y155" s="115">
        <f t="shared" si="29"/>
        <v>0</v>
      </c>
      <c r="Z155" s="115">
        <f t="shared" si="30"/>
        <v>0</v>
      </c>
      <c r="AA155" s="115">
        <f t="shared" si="31"/>
        <v>0</v>
      </c>
      <c r="AB155" s="115">
        <f t="shared" si="32"/>
        <v>0</v>
      </c>
      <c r="AC155" s="121">
        <f t="shared" si="33"/>
        <v>0</v>
      </c>
    </row>
    <row r="156" spans="1:29" ht="15.75">
      <c r="A156" s="255"/>
      <c r="B156" s="133" t="s">
        <v>45</v>
      </c>
      <c r="C156" s="95"/>
      <c r="D156" s="20"/>
      <c r="E156" s="96">
        <f t="shared" si="22"/>
        <v>0</v>
      </c>
      <c r="F156" s="95"/>
      <c r="G156" s="20"/>
      <c r="H156" s="96">
        <f t="shared" si="23"/>
        <v>0</v>
      </c>
      <c r="I156" s="95"/>
      <c r="J156" s="20"/>
      <c r="K156" s="96">
        <f t="shared" si="24"/>
        <v>0</v>
      </c>
      <c r="L156" s="95"/>
      <c r="M156" s="20"/>
      <c r="N156" s="96">
        <f t="shared" si="25"/>
        <v>0</v>
      </c>
      <c r="O156" s="95"/>
      <c r="P156" s="20"/>
      <c r="Q156" s="96">
        <f t="shared" si="26"/>
        <v>0</v>
      </c>
      <c r="R156" s="95"/>
      <c r="S156" s="20"/>
      <c r="T156" s="96">
        <f t="shared" si="27"/>
        <v>0</v>
      </c>
      <c r="U156" s="221">
        <f t="shared" si="34"/>
        <v>0</v>
      </c>
      <c r="W156" s="133" t="s">
        <v>45</v>
      </c>
      <c r="X156" s="114">
        <f t="shared" si="28"/>
        <v>0</v>
      </c>
      <c r="Y156" s="115">
        <f t="shared" si="29"/>
        <v>0</v>
      </c>
      <c r="Z156" s="115">
        <f t="shared" si="30"/>
        <v>0</v>
      </c>
      <c r="AA156" s="115">
        <f t="shared" si="31"/>
        <v>0</v>
      </c>
      <c r="AB156" s="115">
        <f t="shared" si="32"/>
        <v>0</v>
      </c>
      <c r="AC156" s="121">
        <f t="shared" si="33"/>
        <v>0</v>
      </c>
    </row>
    <row r="157" spans="1:29" ht="15.75">
      <c r="A157" s="255"/>
      <c r="B157" s="133" t="s">
        <v>46</v>
      </c>
      <c r="C157" s="95"/>
      <c r="D157" s="20"/>
      <c r="E157" s="96">
        <f t="shared" si="22"/>
        <v>0</v>
      </c>
      <c r="F157" s="95"/>
      <c r="G157" s="20"/>
      <c r="H157" s="96">
        <f t="shared" si="23"/>
        <v>0</v>
      </c>
      <c r="I157" s="95"/>
      <c r="J157" s="20"/>
      <c r="K157" s="96">
        <f t="shared" si="24"/>
        <v>0</v>
      </c>
      <c r="L157" s="95"/>
      <c r="M157" s="20"/>
      <c r="N157" s="96">
        <f t="shared" si="25"/>
        <v>0</v>
      </c>
      <c r="O157" s="95"/>
      <c r="P157" s="20"/>
      <c r="Q157" s="96">
        <f t="shared" si="26"/>
        <v>0</v>
      </c>
      <c r="R157" s="95"/>
      <c r="S157" s="20"/>
      <c r="T157" s="96">
        <f t="shared" si="27"/>
        <v>0</v>
      </c>
      <c r="U157" s="221">
        <f t="shared" si="34"/>
        <v>0</v>
      </c>
      <c r="W157" s="133" t="s">
        <v>46</v>
      </c>
      <c r="X157" s="114">
        <f t="shared" si="28"/>
        <v>0</v>
      </c>
      <c r="Y157" s="115">
        <f t="shared" si="29"/>
        <v>0</v>
      </c>
      <c r="Z157" s="115">
        <f t="shared" si="30"/>
        <v>0</v>
      </c>
      <c r="AA157" s="115">
        <f t="shared" si="31"/>
        <v>0</v>
      </c>
      <c r="AB157" s="115">
        <f t="shared" si="32"/>
        <v>0</v>
      </c>
      <c r="AC157" s="121">
        <f t="shared" si="33"/>
        <v>0</v>
      </c>
    </row>
    <row r="158" spans="1:29" ht="15.75">
      <c r="A158" s="255"/>
      <c r="B158" s="133" t="s">
        <v>47</v>
      </c>
      <c r="C158" s="95"/>
      <c r="D158" s="20"/>
      <c r="E158" s="96">
        <f t="shared" si="22"/>
        <v>0</v>
      </c>
      <c r="F158" s="95"/>
      <c r="G158" s="20"/>
      <c r="H158" s="96">
        <f t="shared" si="23"/>
        <v>0</v>
      </c>
      <c r="I158" s="95"/>
      <c r="J158" s="20"/>
      <c r="K158" s="96">
        <f t="shared" si="24"/>
        <v>0</v>
      </c>
      <c r="L158" s="95"/>
      <c r="M158" s="20"/>
      <c r="N158" s="96">
        <f t="shared" si="25"/>
        <v>0</v>
      </c>
      <c r="O158" s="95"/>
      <c r="P158" s="20"/>
      <c r="Q158" s="96">
        <f t="shared" si="26"/>
        <v>0</v>
      </c>
      <c r="R158" s="95"/>
      <c r="S158" s="20"/>
      <c r="T158" s="96">
        <f t="shared" si="27"/>
        <v>0</v>
      </c>
      <c r="U158" s="221">
        <f t="shared" si="34"/>
        <v>0</v>
      </c>
      <c r="W158" s="133" t="s">
        <v>47</v>
      </c>
      <c r="X158" s="114">
        <f t="shared" si="28"/>
        <v>0</v>
      </c>
      <c r="Y158" s="115">
        <f t="shared" si="29"/>
        <v>0</v>
      </c>
      <c r="Z158" s="115">
        <f t="shared" si="30"/>
        <v>0</v>
      </c>
      <c r="AA158" s="115">
        <f t="shared" si="31"/>
        <v>0</v>
      </c>
      <c r="AB158" s="115">
        <f t="shared" si="32"/>
        <v>0</v>
      </c>
      <c r="AC158" s="121">
        <f t="shared" si="33"/>
        <v>0</v>
      </c>
    </row>
    <row r="159" spans="1:29" ht="15.75">
      <c r="A159" s="255"/>
      <c r="B159" s="133" t="s">
        <v>48</v>
      </c>
      <c r="C159" s="95"/>
      <c r="D159" s="20"/>
      <c r="E159" s="96">
        <f t="shared" si="22"/>
        <v>0</v>
      </c>
      <c r="F159" s="95"/>
      <c r="G159" s="20"/>
      <c r="H159" s="96">
        <f t="shared" si="23"/>
        <v>0</v>
      </c>
      <c r="I159" s="95"/>
      <c r="J159" s="20"/>
      <c r="K159" s="96">
        <f t="shared" si="24"/>
        <v>0</v>
      </c>
      <c r="L159" s="95"/>
      <c r="M159" s="20"/>
      <c r="N159" s="96">
        <f t="shared" si="25"/>
        <v>0</v>
      </c>
      <c r="O159" s="95"/>
      <c r="P159" s="20"/>
      <c r="Q159" s="96">
        <f t="shared" si="26"/>
        <v>0</v>
      </c>
      <c r="R159" s="95"/>
      <c r="S159" s="20"/>
      <c r="T159" s="96">
        <f t="shared" si="27"/>
        <v>0</v>
      </c>
      <c r="U159" s="221">
        <f t="shared" si="34"/>
        <v>0</v>
      </c>
      <c r="W159" s="133" t="s">
        <v>48</v>
      </c>
      <c r="X159" s="114">
        <f t="shared" si="28"/>
        <v>0</v>
      </c>
      <c r="Y159" s="115">
        <f t="shared" si="29"/>
        <v>0</v>
      </c>
      <c r="Z159" s="115">
        <f t="shared" si="30"/>
        <v>0</v>
      </c>
      <c r="AA159" s="115">
        <f t="shared" si="31"/>
        <v>0</v>
      </c>
      <c r="AB159" s="115">
        <f t="shared" si="32"/>
        <v>0</v>
      </c>
      <c r="AC159" s="121">
        <f t="shared" si="33"/>
        <v>0</v>
      </c>
    </row>
    <row r="160" spans="1:29" ht="15.75">
      <c r="A160" s="255"/>
      <c r="B160" s="133" t="s">
        <v>49</v>
      </c>
      <c r="C160" s="95"/>
      <c r="D160" s="20"/>
      <c r="E160" s="96">
        <f t="shared" si="22"/>
        <v>0</v>
      </c>
      <c r="F160" s="95"/>
      <c r="G160" s="20"/>
      <c r="H160" s="96">
        <f t="shared" si="23"/>
        <v>0</v>
      </c>
      <c r="I160" s="95"/>
      <c r="J160" s="20"/>
      <c r="K160" s="96">
        <f t="shared" si="24"/>
        <v>0</v>
      </c>
      <c r="L160" s="95"/>
      <c r="M160" s="20"/>
      <c r="N160" s="96">
        <f t="shared" si="25"/>
        <v>0</v>
      </c>
      <c r="O160" s="95"/>
      <c r="P160" s="20"/>
      <c r="Q160" s="96">
        <f t="shared" si="26"/>
        <v>0</v>
      </c>
      <c r="R160" s="95"/>
      <c r="S160" s="20"/>
      <c r="T160" s="96">
        <f t="shared" si="27"/>
        <v>0</v>
      </c>
      <c r="U160" s="221">
        <f t="shared" si="34"/>
        <v>0</v>
      </c>
      <c r="W160" s="133" t="s">
        <v>49</v>
      </c>
      <c r="X160" s="114">
        <f t="shared" si="28"/>
        <v>0</v>
      </c>
      <c r="Y160" s="115">
        <f t="shared" si="29"/>
        <v>0</v>
      </c>
      <c r="Z160" s="115">
        <f t="shared" si="30"/>
        <v>0</v>
      </c>
      <c r="AA160" s="115">
        <f t="shared" si="31"/>
        <v>0</v>
      </c>
      <c r="AB160" s="115">
        <f t="shared" si="32"/>
        <v>0</v>
      </c>
      <c r="AC160" s="121">
        <f t="shared" si="33"/>
        <v>0</v>
      </c>
    </row>
    <row r="161" spans="1:29" ht="15.75">
      <c r="A161" s="256"/>
      <c r="B161" s="134" t="s">
        <v>50</v>
      </c>
      <c r="C161" s="97"/>
      <c r="D161" s="98"/>
      <c r="E161" s="99">
        <f t="shared" ref="E161:E215" si="35">C161-D161</f>
        <v>0</v>
      </c>
      <c r="F161" s="97"/>
      <c r="G161" s="98"/>
      <c r="H161" s="99">
        <f t="shared" ref="H161:H215" si="36">F161-G161</f>
        <v>0</v>
      </c>
      <c r="I161" s="97"/>
      <c r="J161" s="98"/>
      <c r="K161" s="99">
        <f t="shared" ref="K161:K215" si="37">I161-J161</f>
        <v>0</v>
      </c>
      <c r="L161" s="97"/>
      <c r="M161" s="98"/>
      <c r="N161" s="99">
        <f t="shared" ref="N161:N215" si="38">L161-M161</f>
        <v>0</v>
      </c>
      <c r="O161" s="97"/>
      <c r="P161" s="98"/>
      <c r="Q161" s="99">
        <f t="shared" ref="Q161:Q215" si="39">O161-P161</f>
        <v>0</v>
      </c>
      <c r="R161" s="97"/>
      <c r="S161" s="98"/>
      <c r="T161" s="99">
        <f t="shared" si="27"/>
        <v>0</v>
      </c>
      <c r="U161" s="222">
        <f t="shared" si="34"/>
        <v>0</v>
      </c>
      <c r="W161" s="134" t="s">
        <v>50</v>
      </c>
      <c r="X161" s="118">
        <f t="shared" si="28"/>
        <v>0</v>
      </c>
      <c r="Y161" s="119">
        <f t="shared" si="29"/>
        <v>0</v>
      </c>
      <c r="Z161" s="119">
        <f t="shared" si="30"/>
        <v>0</v>
      </c>
      <c r="AA161" s="119">
        <f t="shared" si="31"/>
        <v>0</v>
      </c>
      <c r="AB161" s="119">
        <f t="shared" si="32"/>
        <v>0</v>
      </c>
      <c r="AC161" s="124">
        <f t="shared" si="33"/>
        <v>0</v>
      </c>
    </row>
    <row r="162" spans="1:29" ht="15.75" customHeight="1">
      <c r="A162" s="254">
        <v>42784</v>
      </c>
      <c r="B162" s="133" t="s">
        <v>42</v>
      </c>
      <c r="C162" s="95"/>
      <c r="D162" s="20"/>
      <c r="E162" s="96">
        <f t="shared" si="35"/>
        <v>0</v>
      </c>
      <c r="F162" s="95"/>
      <c r="G162" s="20"/>
      <c r="H162" s="96">
        <f t="shared" si="36"/>
        <v>0</v>
      </c>
      <c r="I162" s="95"/>
      <c r="J162" s="20"/>
      <c r="K162" s="96">
        <f t="shared" si="37"/>
        <v>0</v>
      </c>
      <c r="L162" s="95"/>
      <c r="M162" s="20"/>
      <c r="N162" s="96">
        <f t="shared" si="38"/>
        <v>0</v>
      </c>
      <c r="O162" s="95"/>
      <c r="P162" s="20"/>
      <c r="Q162" s="96">
        <f t="shared" si="39"/>
        <v>0</v>
      </c>
      <c r="R162" s="95"/>
      <c r="S162" s="20"/>
      <c r="T162" s="96">
        <f t="shared" si="27"/>
        <v>0</v>
      </c>
      <c r="U162" s="221">
        <f t="shared" si="34"/>
        <v>0</v>
      </c>
      <c r="W162" s="132" t="s">
        <v>42</v>
      </c>
      <c r="X162" s="110">
        <f t="shared" si="28"/>
        <v>0</v>
      </c>
      <c r="Y162" s="111">
        <f t="shared" si="29"/>
        <v>0</v>
      </c>
      <c r="Z162" s="111">
        <f t="shared" si="30"/>
        <v>0</v>
      </c>
      <c r="AA162" s="111">
        <f t="shared" si="31"/>
        <v>0</v>
      </c>
      <c r="AB162" s="111">
        <f t="shared" si="32"/>
        <v>0</v>
      </c>
      <c r="AC162" s="123">
        <f t="shared" si="33"/>
        <v>0</v>
      </c>
    </row>
    <row r="163" spans="1:29" ht="15.75">
      <c r="A163" s="255"/>
      <c r="B163" s="133" t="s">
        <v>43</v>
      </c>
      <c r="C163" s="95"/>
      <c r="D163" s="20"/>
      <c r="E163" s="96">
        <f t="shared" si="35"/>
        <v>0</v>
      </c>
      <c r="F163" s="95"/>
      <c r="G163" s="20"/>
      <c r="H163" s="96">
        <f t="shared" si="36"/>
        <v>0</v>
      </c>
      <c r="I163" s="95"/>
      <c r="J163" s="20"/>
      <c r="K163" s="96">
        <f t="shared" si="37"/>
        <v>0</v>
      </c>
      <c r="L163" s="95"/>
      <c r="M163" s="20"/>
      <c r="N163" s="96">
        <f t="shared" si="38"/>
        <v>0</v>
      </c>
      <c r="O163" s="95"/>
      <c r="P163" s="20"/>
      <c r="Q163" s="96">
        <f t="shared" si="39"/>
        <v>0</v>
      </c>
      <c r="R163" s="95"/>
      <c r="S163" s="20"/>
      <c r="T163" s="96">
        <f t="shared" si="27"/>
        <v>0</v>
      </c>
      <c r="U163" s="221">
        <f t="shared" si="34"/>
        <v>0</v>
      </c>
      <c r="W163" s="133" t="s">
        <v>43</v>
      </c>
      <c r="X163" s="114">
        <f t="shared" si="28"/>
        <v>0</v>
      </c>
      <c r="Y163" s="115">
        <f t="shared" si="29"/>
        <v>0</v>
      </c>
      <c r="Z163" s="115">
        <f t="shared" si="30"/>
        <v>0</v>
      </c>
      <c r="AA163" s="115">
        <f t="shared" si="31"/>
        <v>0</v>
      </c>
      <c r="AB163" s="115">
        <f t="shared" si="32"/>
        <v>0</v>
      </c>
      <c r="AC163" s="121">
        <f t="shared" si="33"/>
        <v>0</v>
      </c>
    </row>
    <row r="164" spans="1:29" ht="15.75">
      <c r="A164" s="255"/>
      <c r="B164" s="104" t="s">
        <v>44</v>
      </c>
      <c r="C164" s="95"/>
      <c r="D164" s="20"/>
      <c r="E164" s="96">
        <f t="shared" si="35"/>
        <v>0</v>
      </c>
      <c r="F164" s="95"/>
      <c r="G164" s="20"/>
      <c r="H164" s="96">
        <f t="shared" si="36"/>
        <v>0</v>
      </c>
      <c r="I164" s="95"/>
      <c r="J164" s="20"/>
      <c r="K164" s="96">
        <f t="shared" si="37"/>
        <v>0</v>
      </c>
      <c r="L164" s="95"/>
      <c r="M164" s="20"/>
      <c r="N164" s="96">
        <f t="shared" si="38"/>
        <v>0</v>
      </c>
      <c r="O164" s="95"/>
      <c r="P164" s="20"/>
      <c r="Q164" s="96">
        <f t="shared" si="39"/>
        <v>0</v>
      </c>
      <c r="R164" s="95"/>
      <c r="S164" s="20"/>
      <c r="T164" s="96">
        <f t="shared" si="27"/>
        <v>0</v>
      </c>
      <c r="U164" s="221">
        <f t="shared" si="34"/>
        <v>0</v>
      </c>
      <c r="W164" s="104" t="s">
        <v>44</v>
      </c>
      <c r="X164" s="114">
        <f t="shared" si="28"/>
        <v>0</v>
      </c>
      <c r="Y164" s="115">
        <f t="shared" si="29"/>
        <v>0</v>
      </c>
      <c r="Z164" s="115">
        <f t="shared" si="30"/>
        <v>0</v>
      </c>
      <c r="AA164" s="115">
        <f t="shared" si="31"/>
        <v>0</v>
      </c>
      <c r="AB164" s="115">
        <f t="shared" si="32"/>
        <v>0</v>
      </c>
      <c r="AC164" s="121">
        <f t="shared" si="33"/>
        <v>0</v>
      </c>
    </row>
    <row r="165" spans="1:29" ht="15.75">
      <c r="A165" s="255"/>
      <c r="B165" s="133" t="s">
        <v>45</v>
      </c>
      <c r="C165" s="95"/>
      <c r="D165" s="20"/>
      <c r="E165" s="96">
        <f t="shared" si="35"/>
        <v>0</v>
      </c>
      <c r="F165" s="95"/>
      <c r="G165" s="20"/>
      <c r="H165" s="96">
        <f t="shared" si="36"/>
        <v>0</v>
      </c>
      <c r="I165" s="95"/>
      <c r="J165" s="20"/>
      <c r="K165" s="96">
        <f t="shared" si="37"/>
        <v>0</v>
      </c>
      <c r="L165" s="95"/>
      <c r="M165" s="20"/>
      <c r="N165" s="96">
        <f t="shared" si="38"/>
        <v>0</v>
      </c>
      <c r="O165" s="95"/>
      <c r="P165" s="20"/>
      <c r="Q165" s="96">
        <f t="shared" si="39"/>
        <v>0</v>
      </c>
      <c r="R165" s="95"/>
      <c r="S165" s="20"/>
      <c r="T165" s="96">
        <f t="shared" si="27"/>
        <v>0</v>
      </c>
      <c r="U165" s="221">
        <f t="shared" si="34"/>
        <v>0</v>
      </c>
      <c r="W165" s="133" t="s">
        <v>45</v>
      </c>
      <c r="X165" s="114">
        <f t="shared" si="28"/>
        <v>0</v>
      </c>
      <c r="Y165" s="115">
        <f t="shared" si="29"/>
        <v>0</v>
      </c>
      <c r="Z165" s="115">
        <f t="shared" si="30"/>
        <v>0</v>
      </c>
      <c r="AA165" s="115">
        <f t="shared" si="31"/>
        <v>0</v>
      </c>
      <c r="AB165" s="115">
        <f t="shared" si="32"/>
        <v>0</v>
      </c>
      <c r="AC165" s="121">
        <f t="shared" si="33"/>
        <v>0</v>
      </c>
    </row>
    <row r="166" spans="1:29" ht="15.75">
      <c r="A166" s="255"/>
      <c r="B166" s="133" t="s">
        <v>46</v>
      </c>
      <c r="C166" s="95"/>
      <c r="D166" s="20"/>
      <c r="E166" s="96">
        <f t="shared" si="35"/>
        <v>0</v>
      </c>
      <c r="F166" s="95"/>
      <c r="G166" s="20"/>
      <c r="H166" s="96">
        <f t="shared" si="36"/>
        <v>0</v>
      </c>
      <c r="I166" s="95"/>
      <c r="J166" s="20"/>
      <c r="K166" s="96">
        <f t="shared" si="37"/>
        <v>0</v>
      </c>
      <c r="L166" s="95"/>
      <c r="M166" s="20"/>
      <c r="N166" s="96">
        <f t="shared" si="38"/>
        <v>0</v>
      </c>
      <c r="O166" s="95"/>
      <c r="P166" s="20"/>
      <c r="Q166" s="96">
        <f t="shared" si="39"/>
        <v>0</v>
      </c>
      <c r="R166" s="95"/>
      <c r="S166" s="20"/>
      <c r="T166" s="96">
        <f t="shared" si="27"/>
        <v>0</v>
      </c>
      <c r="U166" s="221">
        <f t="shared" si="34"/>
        <v>0</v>
      </c>
      <c r="W166" s="133" t="s">
        <v>46</v>
      </c>
      <c r="X166" s="114">
        <f t="shared" si="28"/>
        <v>0</v>
      </c>
      <c r="Y166" s="115">
        <f t="shared" si="29"/>
        <v>0</v>
      </c>
      <c r="Z166" s="115">
        <f t="shared" si="30"/>
        <v>0</v>
      </c>
      <c r="AA166" s="115">
        <f t="shared" si="31"/>
        <v>0</v>
      </c>
      <c r="AB166" s="115">
        <f t="shared" si="32"/>
        <v>0</v>
      </c>
      <c r="AC166" s="121">
        <f t="shared" si="33"/>
        <v>0</v>
      </c>
    </row>
    <row r="167" spans="1:29" ht="15.75">
      <c r="A167" s="255"/>
      <c r="B167" s="133" t="s">
        <v>47</v>
      </c>
      <c r="C167" s="95"/>
      <c r="D167" s="20"/>
      <c r="E167" s="96">
        <f t="shared" si="35"/>
        <v>0</v>
      </c>
      <c r="F167" s="95"/>
      <c r="G167" s="20"/>
      <c r="H167" s="96">
        <f t="shared" si="36"/>
        <v>0</v>
      </c>
      <c r="I167" s="95"/>
      <c r="J167" s="20"/>
      <c r="K167" s="96">
        <f t="shared" si="37"/>
        <v>0</v>
      </c>
      <c r="L167" s="95"/>
      <c r="M167" s="20"/>
      <c r="N167" s="96">
        <f t="shared" si="38"/>
        <v>0</v>
      </c>
      <c r="O167" s="95"/>
      <c r="P167" s="20"/>
      <c r="Q167" s="96">
        <f t="shared" si="39"/>
        <v>0</v>
      </c>
      <c r="R167" s="95"/>
      <c r="S167" s="20"/>
      <c r="T167" s="96">
        <f t="shared" si="27"/>
        <v>0</v>
      </c>
      <c r="U167" s="221">
        <f t="shared" si="34"/>
        <v>0</v>
      </c>
      <c r="W167" s="133" t="s">
        <v>47</v>
      </c>
      <c r="X167" s="114">
        <f t="shared" si="28"/>
        <v>0</v>
      </c>
      <c r="Y167" s="115">
        <f t="shared" si="29"/>
        <v>0</v>
      </c>
      <c r="Z167" s="115">
        <f t="shared" si="30"/>
        <v>0</v>
      </c>
      <c r="AA167" s="115">
        <f t="shared" si="31"/>
        <v>0</v>
      </c>
      <c r="AB167" s="115">
        <f t="shared" si="32"/>
        <v>0</v>
      </c>
      <c r="AC167" s="121">
        <f t="shared" si="33"/>
        <v>0</v>
      </c>
    </row>
    <row r="168" spans="1:29" ht="15.75">
      <c r="A168" s="255"/>
      <c r="B168" s="133" t="s">
        <v>48</v>
      </c>
      <c r="C168" s="95"/>
      <c r="D168" s="20"/>
      <c r="E168" s="96">
        <f t="shared" si="35"/>
        <v>0</v>
      </c>
      <c r="F168" s="95"/>
      <c r="G168" s="20"/>
      <c r="H168" s="96">
        <f t="shared" si="36"/>
        <v>0</v>
      </c>
      <c r="I168" s="95"/>
      <c r="J168" s="20"/>
      <c r="K168" s="96">
        <f t="shared" si="37"/>
        <v>0</v>
      </c>
      <c r="L168" s="95"/>
      <c r="M168" s="20"/>
      <c r="N168" s="96">
        <f t="shared" si="38"/>
        <v>0</v>
      </c>
      <c r="O168" s="95"/>
      <c r="P168" s="20"/>
      <c r="Q168" s="96">
        <f t="shared" si="39"/>
        <v>0</v>
      </c>
      <c r="R168" s="95"/>
      <c r="S168" s="20"/>
      <c r="T168" s="96">
        <f t="shared" si="27"/>
        <v>0</v>
      </c>
      <c r="U168" s="221">
        <f t="shared" si="34"/>
        <v>0</v>
      </c>
      <c r="W168" s="133" t="s">
        <v>48</v>
      </c>
      <c r="X168" s="114">
        <f t="shared" si="28"/>
        <v>0</v>
      </c>
      <c r="Y168" s="115">
        <f t="shared" si="29"/>
        <v>0</v>
      </c>
      <c r="Z168" s="115">
        <f t="shared" si="30"/>
        <v>0</v>
      </c>
      <c r="AA168" s="115">
        <f t="shared" si="31"/>
        <v>0</v>
      </c>
      <c r="AB168" s="115">
        <f t="shared" si="32"/>
        <v>0</v>
      </c>
      <c r="AC168" s="121">
        <f t="shared" si="33"/>
        <v>0</v>
      </c>
    </row>
    <row r="169" spans="1:29" ht="15.75">
      <c r="A169" s="255"/>
      <c r="B169" s="133" t="s">
        <v>49</v>
      </c>
      <c r="C169" s="95"/>
      <c r="D169" s="20"/>
      <c r="E169" s="96">
        <f t="shared" si="35"/>
        <v>0</v>
      </c>
      <c r="F169" s="95"/>
      <c r="G169" s="20"/>
      <c r="H169" s="96">
        <f t="shared" si="36"/>
        <v>0</v>
      </c>
      <c r="I169" s="95"/>
      <c r="J169" s="20"/>
      <c r="K169" s="96">
        <f t="shared" si="37"/>
        <v>0</v>
      </c>
      <c r="L169" s="95"/>
      <c r="M169" s="20"/>
      <c r="N169" s="96">
        <f t="shared" si="38"/>
        <v>0</v>
      </c>
      <c r="O169" s="95"/>
      <c r="P169" s="20"/>
      <c r="Q169" s="96">
        <f t="shared" si="39"/>
        <v>0</v>
      </c>
      <c r="R169" s="95"/>
      <c r="S169" s="20"/>
      <c r="T169" s="96">
        <f t="shared" si="27"/>
        <v>0</v>
      </c>
      <c r="U169" s="221">
        <f t="shared" si="34"/>
        <v>0</v>
      </c>
      <c r="W169" s="133" t="s">
        <v>49</v>
      </c>
      <c r="X169" s="114">
        <f t="shared" si="28"/>
        <v>0</v>
      </c>
      <c r="Y169" s="115">
        <f t="shared" si="29"/>
        <v>0</v>
      </c>
      <c r="Z169" s="115">
        <f t="shared" si="30"/>
        <v>0</v>
      </c>
      <c r="AA169" s="115">
        <f t="shared" si="31"/>
        <v>0</v>
      </c>
      <c r="AB169" s="115">
        <f t="shared" si="32"/>
        <v>0</v>
      </c>
      <c r="AC169" s="121">
        <f t="shared" si="33"/>
        <v>0</v>
      </c>
    </row>
    <row r="170" spans="1:29" ht="15.75">
      <c r="A170" s="256"/>
      <c r="B170" s="133" t="s">
        <v>50</v>
      </c>
      <c r="C170" s="95"/>
      <c r="D170" s="20"/>
      <c r="E170" s="96">
        <f t="shared" si="35"/>
        <v>0</v>
      </c>
      <c r="F170" s="95"/>
      <c r="G170" s="20"/>
      <c r="H170" s="96">
        <f t="shared" si="36"/>
        <v>0</v>
      </c>
      <c r="I170" s="95"/>
      <c r="J170" s="20"/>
      <c r="K170" s="96">
        <f t="shared" si="37"/>
        <v>0</v>
      </c>
      <c r="L170" s="95"/>
      <c r="M170" s="20"/>
      <c r="N170" s="96">
        <f t="shared" si="38"/>
        <v>0</v>
      </c>
      <c r="O170" s="95"/>
      <c r="P170" s="20"/>
      <c r="Q170" s="96">
        <f t="shared" si="39"/>
        <v>0</v>
      </c>
      <c r="R170" s="95"/>
      <c r="S170" s="20"/>
      <c r="T170" s="96">
        <f t="shared" si="27"/>
        <v>0</v>
      </c>
      <c r="U170" s="221">
        <f t="shared" si="34"/>
        <v>0</v>
      </c>
      <c r="W170" s="134" t="s">
        <v>50</v>
      </c>
      <c r="X170" s="118">
        <f t="shared" si="28"/>
        <v>0</v>
      </c>
      <c r="Y170" s="119">
        <f t="shared" si="29"/>
        <v>0</v>
      </c>
      <c r="Z170" s="119">
        <f t="shared" si="30"/>
        <v>0</v>
      </c>
      <c r="AA170" s="119">
        <f t="shared" si="31"/>
        <v>0</v>
      </c>
      <c r="AB170" s="119">
        <f t="shared" si="32"/>
        <v>0</v>
      </c>
      <c r="AC170" s="124">
        <f t="shared" si="33"/>
        <v>0</v>
      </c>
    </row>
    <row r="171" spans="1:29" ht="15.75" customHeight="1">
      <c r="A171" s="254">
        <v>42785</v>
      </c>
      <c r="B171" s="132" t="s">
        <v>42</v>
      </c>
      <c r="C171" s="92"/>
      <c r="D171" s="93"/>
      <c r="E171" s="94">
        <f t="shared" si="35"/>
        <v>0</v>
      </c>
      <c r="F171" s="92"/>
      <c r="G171" s="148"/>
      <c r="H171" s="94">
        <f t="shared" si="36"/>
        <v>0</v>
      </c>
      <c r="I171" s="92"/>
      <c r="J171" s="93"/>
      <c r="K171" s="94">
        <f t="shared" si="37"/>
        <v>0</v>
      </c>
      <c r="L171" s="92"/>
      <c r="M171" s="93"/>
      <c r="N171" s="94">
        <f t="shared" si="38"/>
        <v>0</v>
      </c>
      <c r="O171" s="92"/>
      <c r="P171" s="93"/>
      <c r="Q171" s="94">
        <f t="shared" si="39"/>
        <v>0</v>
      </c>
      <c r="R171" s="92"/>
      <c r="S171" s="93"/>
      <c r="T171" s="94">
        <f t="shared" si="27"/>
        <v>0</v>
      </c>
      <c r="U171" s="220">
        <f t="shared" si="34"/>
        <v>0</v>
      </c>
      <c r="W171" s="132" t="s">
        <v>42</v>
      </c>
      <c r="X171" s="110">
        <f t="shared" si="28"/>
        <v>0</v>
      </c>
      <c r="Y171" s="111">
        <f t="shared" si="29"/>
        <v>0</v>
      </c>
      <c r="Z171" s="111">
        <f t="shared" si="30"/>
        <v>0</v>
      </c>
      <c r="AA171" s="111">
        <f t="shared" si="31"/>
        <v>0</v>
      </c>
      <c r="AB171" s="111">
        <f t="shared" si="32"/>
        <v>0</v>
      </c>
      <c r="AC171" s="123">
        <f t="shared" si="33"/>
        <v>0</v>
      </c>
    </row>
    <row r="172" spans="1:29" ht="15.75">
      <c r="A172" s="255"/>
      <c r="B172" s="133" t="s">
        <v>43</v>
      </c>
      <c r="C172" s="95"/>
      <c r="D172" s="20"/>
      <c r="E172" s="96">
        <f t="shared" si="35"/>
        <v>0</v>
      </c>
      <c r="F172" s="95"/>
      <c r="G172" s="20"/>
      <c r="H172" s="96">
        <f t="shared" si="36"/>
        <v>0</v>
      </c>
      <c r="I172" s="95"/>
      <c r="J172" s="20"/>
      <c r="K172" s="96">
        <f t="shared" si="37"/>
        <v>0</v>
      </c>
      <c r="L172" s="95"/>
      <c r="M172" s="20"/>
      <c r="N172" s="96">
        <f t="shared" si="38"/>
        <v>0</v>
      </c>
      <c r="O172" s="95"/>
      <c r="P172" s="20"/>
      <c r="Q172" s="96">
        <f t="shared" si="39"/>
        <v>0</v>
      </c>
      <c r="R172" s="95"/>
      <c r="S172" s="20"/>
      <c r="T172" s="96">
        <f t="shared" si="27"/>
        <v>0</v>
      </c>
      <c r="U172" s="221">
        <f t="shared" si="34"/>
        <v>0</v>
      </c>
      <c r="W172" s="133" t="s">
        <v>43</v>
      </c>
      <c r="X172" s="114">
        <f t="shared" si="28"/>
        <v>0</v>
      </c>
      <c r="Y172" s="115">
        <f t="shared" si="29"/>
        <v>0</v>
      </c>
      <c r="Z172" s="115">
        <f t="shared" si="30"/>
        <v>0</v>
      </c>
      <c r="AA172" s="115">
        <f t="shared" si="31"/>
        <v>0</v>
      </c>
      <c r="AB172" s="115">
        <f t="shared" si="32"/>
        <v>0</v>
      </c>
      <c r="AC172" s="121">
        <f t="shared" si="33"/>
        <v>0</v>
      </c>
    </row>
    <row r="173" spans="1:29" ht="15.75">
      <c r="A173" s="255"/>
      <c r="B173" s="104" t="s">
        <v>44</v>
      </c>
      <c r="C173" s="95"/>
      <c r="D173" s="20"/>
      <c r="E173" s="96">
        <f t="shared" si="35"/>
        <v>0</v>
      </c>
      <c r="F173" s="95"/>
      <c r="G173" s="20"/>
      <c r="H173" s="96">
        <f t="shared" si="36"/>
        <v>0</v>
      </c>
      <c r="I173" s="95"/>
      <c r="J173" s="20"/>
      <c r="K173" s="96">
        <f t="shared" si="37"/>
        <v>0</v>
      </c>
      <c r="L173" s="95"/>
      <c r="M173" s="20"/>
      <c r="N173" s="96">
        <f t="shared" si="38"/>
        <v>0</v>
      </c>
      <c r="O173" s="95"/>
      <c r="P173" s="20"/>
      <c r="Q173" s="96">
        <f t="shared" si="39"/>
        <v>0</v>
      </c>
      <c r="R173" s="95"/>
      <c r="S173" s="20"/>
      <c r="T173" s="96">
        <f t="shared" si="27"/>
        <v>0</v>
      </c>
      <c r="U173" s="221">
        <f t="shared" si="34"/>
        <v>0</v>
      </c>
      <c r="W173" s="104" t="s">
        <v>44</v>
      </c>
      <c r="X173" s="114">
        <f t="shared" si="28"/>
        <v>0</v>
      </c>
      <c r="Y173" s="115">
        <f t="shared" si="29"/>
        <v>0</v>
      </c>
      <c r="Z173" s="115">
        <f t="shared" si="30"/>
        <v>0</v>
      </c>
      <c r="AA173" s="115">
        <f t="shared" si="31"/>
        <v>0</v>
      </c>
      <c r="AB173" s="115">
        <f t="shared" si="32"/>
        <v>0</v>
      </c>
      <c r="AC173" s="121">
        <f t="shared" si="33"/>
        <v>0</v>
      </c>
    </row>
    <row r="174" spans="1:29" ht="15.75">
      <c r="A174" s="255"/>
      <c r="B174" s="133" t="s">
        <v>45</v>
      </c>
      <c r="C174" s="95"/>
      <c r="D174" s="20"/>
      <c r="E174" s="96">
        <f t="shared" si="35"/>
        <v>0</v>
      </c>
      <c r="F174" s="95"/>
      <c r="G174" s="20"/>
      <c r="H174" s="96">
        <f t="shared" si="36"/>
        <v>0</v>
      </c>
      <c r="I174" s="95"/>
      <c r="J174" s="20"/>
      <c r="K174" s="96">
        <f t="shared" si="37"/>
        <v>0</v>
      </c>
      <c r="L174" s="95"/>
      <c r="M174" s="20"/>
      <c r="N174" s="96">
        <f t="shared" si="38"/>
        <v>0</v>
      </c>
      <c r="O174" s="95"/>
      <c r="P174" s="20"/>
      <c r="Q174" s="96">
        <f t="shared" si="39"/>
        <v>0</v>
      </c>
      <c r="R174" s="95"/>
      <c r="S174" s="20"/>
      <c r="T174" s="96">
        <f t="shared" si="27"/>
        <v>0</v>
      </c>
      <c r="U174" s="221">
        <f t="shared" si="34"/>
        <v>0</v>
      </c>
      <c r="W174" s="133" t="s">
        <v>45</v>
      </c>
      <c r="X174" s="114">
        <f t="shared" si="28"/>
        <v>0</v>
      </c>
      <c r="Y174" s="115">
        <f t="shared" si="29"/>
        <v>0</v>
      </c>
      <c r="Z174" s="115">
        <f t="shared" si="30"/>
        <v>0</v>
      </c>
      <c r="AA174" s="115">
        <f t="shared" si="31"/>
        <v>0</v>
      </c>
      <c r="AB174" s="115">
        <f t="shared" si="32"/>
        <v>0</v>
      </c>
      <c r="AC174" s="121">
        <f t="shared" si="33"/>
        <v>0</v>
      </c>
    </row>
    <row r="175" spans="1:29" ht="15.75">
      <c r="A175" s="255"/>
      <c r="B175" s="133" t="s">
        <v>46</v>
      </c>
      <c r="C175" s="95"/>
      <c r="D175" s="20"/>
      <c r="E175" s="96">
        <f t="shared" si="35"/>
        <v>0</v>
      </c>
      <c r="F175" s="95"/>
      <c r="G175" s="20"/>
      <c r="H175" s="96">
        <f t="shared" si="36"/>
        <v>0</v>
      </c>
      <c r="I175" s="95"/>
      <c r="J175" s="20"/>
      <c r="K175" s="96">
        <f t="shared" si="37"/>
        <v>0</v>
      </c>
      <c r="L175" s="95"/>
      <c r="M175" s="20"/>
      <c r="N175" s="96">
        <f t="shared" si="38"/>
        <v>0</v>
      </c>
      <c r="O175" s="95"/>
      <c r="P175" s="20"/>
      <c r="Q175" s="96">
        <f t="shared" si="39"/>
        <v>0</v>
      </c>
      <c r="R175" s="95"/>
      <c r="S175" s="20"/>
      <c r="T175" s="96">
        <f t="shared" si="27"/>
        <v>0</v>
      </c>
      <c r="U175" s="221">
        <f t="shared" si="34"/>
        <v>0</v>
      </c>
      <c r="W175" s="133" t="s">
        <v>46</v>
      </c>
      <c r="X175" s="114">
        <f t="shared" si="28"/>
        <v>0</v>
      </c>
      <c r="Y175" s="115">
        <f t="shared" si="29"/>
        <v>0</v>
      </c>
      <c r="Z175" s="115">
        <f t="shared" si="30"/>
        <v>0</v>
      </c>
      <c r="AA175" s="115">
        <f t="shared" si="31"/>
        <v>0</v>
      </c>
      <c r="AB175" s="115">
        <f t="shared" si="32"/>
        <v>0</v>
      </c>
      <c r="AC175" s="121">
        <f t="shared" si="33"/>
        <v>0</v>
      </c>
    </row>
    <row r="176" spans="1:29" ht="15.75">
      <c r="A176" s="255"/>
      <c r="B176" s="133" t="s">
        <v>47</v>
      </c>
      <c r="C176" s="95"/>
      <c r="D176" s="20"/>
      <c r="E176" s="96">
        <f t="shared" si="35"/>
        <v>0</v>
      </c>
      <c r="F176" s="95"/>
      <c r="G176" s="20"/>
      <c r="H176" s="96">
        <f t="shared" si="36"/>
        <v>0</v>
      </c>
      <c r="I176" s="95"/>
      <c r="J176" s="20"/>
      <c r="K176" s="96">
        <f t="shared" si="37"/>
        <v>0</v>
      </c>
      <c r="L176" s="95"/>
      <c r="M176" s="20"/>
      <c r="N176" s="96">
        <f t="shared" si="38"/>
        <v>0</v>
      </c>
      <c r="O176" s="95"/>
      <c r="P176" s="20"/>
      <c r="Q176" s="96">
        <f t="shared" si="39"/>
        <v>0</v>
      </c>
      <c r="R176" s="95"/>
      <c r="S176" s="20"/>
      <c r="T176" s="96">
        <f t="shared" si="27"/>
        <v>0</v>
      </c>
      <c r="U176" s="221">
        <f t="shared" si="34"/>
        <v>0</v>
      </c>
      <c r="W176" s="133" t="s">
        <v>47</v>
      </c>
      <c r="X176" s="114">
        <f t="shared" si="28"/>
        <v>0</v>
      </c>
      <c r="Y176" s="115">
        <f t="shared" si="29"/>
        <v>0</v>
      </c>
      <c r="Z176" s="115">
        <f t="shared" si="30"/>
        <v>0</v>
      </c>
      <c r="AA176" s="115">
        <f t="shared" si="31"/>
        <v>0</v>
      </c>
      <c r="AB176" s="115">
        <f t="shared" si="32"/>
        <v>0</v>
      </c>
      <c r="AC176" s="121">
        <f t="shared" si="33"/>
        <v>0</v>
      </c>
    </row>
    <row r="177" spans="1:29" ht="15.75">
      <c r="A177" s="255"/>
      <c r="B177" s="133" t="s">
        <v>48</v>
      </c>
      <c r="C177" s="95"/>
      <c r="D177" s="20"/>
      <c r="E177" s="96">
        <f t="shared" si="35"/>
        <v>0</v>
      </c>
      <c r="F177" s="95"/>
      <c r="G177" s="20"/>
      <c r="H177" s="96">
        <f t="shared" si="36"/>
        <v>0</v>
      </c>
      <c r="I177" s="95"/>
      <c r="J177" s="20"/>
      <c r="K177" s="96">
        <f t="shared" si="37"/>
        <v>0</v>
      </c>
      <c r="L177" s="95"/>
      <c r="M177" s="20"/>
      <c r="N177" s="96">
        <f t="shared" si="38"/>
        <v>0</v>
      </c>
      <c r="O177" s="95"/>
      <c r="P177" s="20"/>
      <c r="Q177" s="96">
        <f t="shared" si="39"/>
        <v>0</v>
      </c>
      <c r="R177" s="95"/>
      <c r="S177" s="20"/>
      <c r="T177" s="96">
        <f t="shared" si="27"/>
        <v>0</v>
      </c>
      <c r="U177" s="221">
        <f t="shared" si="34"/>
        <v>0</v>
      </c>
      <c r="W177" s="133" t="s">
        <v>48</v>
      </c>
      <c r="X177" s="114">
        <f t="shared" si="28"/>
        <v>0</v>
      </c>
      <c r="Y177" s="115">
        <f t="shared" si="29"/>
        <v>0</v>
      </c>
      <c r="Z177" s="115">
        <f t="shared" si="30"/>
        <v>0</v>
      </c>
      <c r="AA177" s="115">
        <f t="shared" si="31"/>
        <v>0</v>
      </c>
      <c r="AB177" s="115">
        <f t="shared" si="32"/>
        <v>0</v>
      </c>
      <c r="AC177" s="121">
        <f t="shared" si="33"/>
        <v>0</v>
      </c>
    </row>
    <row r="178" spans="1:29" ht="15.75">
      <c r="A178" s="255"/>
      <c r="B178" s="133" t="s">
        <v>49</v>
      </c>
      <c r="C178" s="95"/>
      <c r="D178" s="20"/>
      <c r="E178" s="96">
        <f t="shared" si="35"/>
        <v>0</v>
      </c>
      <c r="F178" s="95"/>
      <c r="G178" s="20"/>
      <c r="H178" s="96">
        <f t="shared" si="36"/>
        <v>0</v>
      </c>
      <c r="I178" s="95"/>
      <c r="J178" s="20"/>
      <c r="K178" s="96">
        <f t="shared" si="37"/>
        <v>0</v>
      </c>
      <c r="L178" s="95"/>
      <c r="M178" s="20"/>
      <c r="N178" s="96">
        <f t="shared" si="38"/>
        <v>0</v>
      </c>
      <c r="O178" s="95"/>
      <c r="P178" s="20"/>
      <c r="Q178" s="96">
        <f t="shared" si="39"/>
        <v>0</v>
      </c>
      <c r="R178" s="95"/>
      <c r="S178" s="20"/>
      <c r="T178" s="96">
        <f t="shared" si="27"/>
        <v>0</v>
      </c>
      <c r="U178" s="221">
        <f t="shared" si="34"/>
        <v>0</v>
      </c>
      <c r="W178" s="133" t="s">
        <v>49</v>
      </c>
      <c r="X178" s="114">
        <f t="shared" si="28"/>
        <v>0</v>
      </c>
      <c r="Y178" s="115">
        <f t="shared" si="29"/>
        <v>0</v>
      </c>
      <c r="Z178" s="115">
        <f t="shared" si="30"/>
        <v>0</v>
      </c>
      <c r="AA178" s="115">
        <f t="shared" si="31"/>
        <v>0</v>
      </c>
      <c r="AB178" s="115">
        <f t="shared" si="32"/>
        <v>0</v>
      </c>
      <c r="AC178" s="121">
        <f t="shared" si="33"/>
        <v>0</v>
      </c>
    </row>
    <row r="179" spans="1:29" ht="15.75">
      <c r="A179" s="256"/>
      <c r="B179" s="134" t="s">
        <v>50</v>
      </c>
      <c r="C179" s="97"/>
      <c r="D179" s="98"/>
      <c r="E179" s="99">
        <f t="shared" si="35"/>
        <v>0</v>
      </c>
      <c r="F179" s="97"/>
      <c r="G179" s="98"/>
      <c r="H179" s="99">
        <f t="shared" si="36"/>
        <v>0</v>
      </c>
      <c r="I179" s="97"/>
      <c r="J179" s="98"/>
      <c r="K179" s="99">
        <f t="shared" si="37"/>
        <v>0</v>
      </c>
      <c r="L179" s="97"/>
      <c r="M179" s="98"/>
      <c r="N179" s="99">
        <f t="shared" si="38"/>
        <v>0</v>
      </c>
      <c r="O179" s="97"/>
      <c r="P179" s="98"/>
      <c r="Q179" s="99">
        <f t="shared" si="39"/>
        <v>0</v>
      </c>
      <c r="R179" s="97"/>
      <c r="S179" s="98"/>
      <c r="T179" s="99">
        <f t="shared" si="27"/>
        <v>0</v>
      </c>
      <c r="U179" s="222">
        <f t="shared" si="34"/>
        <v>0</v>
      </c>
      <c r="W179" s="134" t="s">
        <v>50</v>
      </c>
      <c r="X179" s="118">
        <f t="shared" si="28"/>
        <v>0</v>
      </c>
      <c r="Y179" s="119">
        <f t="shared" si="29"/>
        <v>0</v>
      </c>
      <c r="Z179" s="119">
        <f t="shared" si="30"/>
        <v>0</v>
      </c>
      <c r="AA179" s="119">
        <f t="shared" si="31"/>
        <v>0</v>
      </c>
      <c r="AB179" s="119">
        <f t="shared" si="32"/>
        <v>0</v>
      </c>
      <c r="AC179" s="124">
        <f t="shared" si="33"/>
        <v>0</v>
      </c>
    </row>
    <row r="180" spans="1:29" ht="15.75" customHeight="1">
      <c r="A180" s="254">
        <v>42786</v>
      </c>
      <c r="B180" s="133" t="s">
        <v>42</v>
      </c>
      <c r="C180" s="95"/>
      <c r="D180" s="20"/>
      <c r="E180" s="96">
        <f t="shared" si="35"/>
        <v>0</v>
      </c>
      <c r="F180" s="95"/>
      <c r="G180" s="20"/>
      <c r="H180" s="96">
        <f t="shared" si="36"/>
        <v>0</v>
      </c>
      <c r="I180" s="95"/>
      <c r="J180" s="20"/>
      <c r="K180" s="96">
        <f t="shared" si="37"/>
        <v>0</v>
      </c>
      <c r="L180" s="95"/>
      <c r="M180" s="20"/>
      <c r="N180" s="96">
        <f t="shared" si="38"/>
        <v>0</v>
      </c>
      <c r="O180" s="95"/>
      <c r="P180" s="20"/>
      <c r="Q180" s="96">
        <f t="shared" si="39"/>
        <v>0</v>
      </c>
      <c r="R180" s="95"/>
      <c r="S180" s="20"/>
      <c r="T180" s="96">
        <f t="shared" si="27"/>
        <v>0</v>
      </c>
      <c r="U180" s="221">
        <f t="shared" si="34"/>
        <v>0</v>
      </c>
      <c r="W180" s="132" t="s">
        <v>42</v>
      </c>
      <c r="X180" s="110">
        <f t="shared" si="28"/>
        <v>0</v>
      </c>
      <c r="Y180" s="111">
        <f t="shared" si="29"/>
        <v>0</v>
      </c>
      <c r="Z180" s="111">
        <f t="shared" si="30"/>
        <v>0</v>
      </c>
      <c r="AA180" s="111">
        <f t="shared" si="31"/>
        <v>0</v>
      </c>
      <c r="AB180" s="111">
        <f t="shared" si="32"/>
        <v>0</v>
      </c>
      <c r="AC180" s="123">
        <f t="shared" si="33"/>
        <v>0</v>
      </c>
    </row>
    <row r="181" spans="1:29" ht="15.75">
      <c r="A181" s="255"/>
      <c r="B181" s="133" t="s">
        <v>43</v>
      </c>
      <c r="C181" s="95"/>
      <c r="D181" s="20"/>
      <c r="E181" s="96">
        <f t="shared" si="35"/>
        <v>0</v>
      </c>
      <c r="F181" s="95"/>
      <c r="G181" s="20"/>
      <c r="H181" s="96">
        <f t="shared" si="36"/>
        <v>0</v>
      </c>
      <c r="I181" s="95"/>
      <c r="J181" s="20"/>
      <c r="K181" s="96">
        <f t="shared" si="37"/>
        <v>0</v>
      </c>
      <c r="L181" s="95"/>
      <c r="M181" s="20"/>
      <c r="N181" s="96">
        <f t="shared" si="38"/>
        <v>0</v>
      </c>
      <c r="O181" s="95"/>
      <c r="P181" s="20"/>
      <c r="Q181" s="96">
        <f t="shared" si="39"/>
        <v>0</v>
      </c>
      <c r="R181" s="95"/>
      <c r="S181" s="20"/>
      <c r="T181" s="96">
        <f t="shared" si="27"/>
        <v>0</v>
      </c>
      <c r="U181" s="221">
        <f t="shared" si="34"/>
        <v>0</v>
      </c>
      <c r="W181" s="133" t="s">
        <v>43</v>
      </c>
      <c r="X181" s="114">
        <f t="shared" si="28"/>
        <v>0</v>
      </c>
      <c r="Y181" s="115">
        <f t="shared" si="29"/>
        <v>0</v>
      </c>
      <c r="Z181" s="115">
        <f t="shared" si="30"/>
        <v>0</v>
      </c>
      <c r="AA181" s="115">
        <f t="shared" si="31"/>
        <v>0</v>
      </c>
      <c r="AB181" s="115">
        <f t="shared" si="32"/>
        <v>0</v>
      </c>
      <c r="AC181" s="121">
        <f t="shared" si="33"/>
        <v>0</v>
      </c>
    </row>
    <row r="182" spans="1:29" ht="15.75">
      <c r="A182" s="255"/>
      <c r="B182" s="104" t="s">
        <v>44</v>
      </c>
      <c r="C182" s="95"/>
      <c r="D182" s="20"/>
      <c r="E182" s="96">
        <f t="shared" si="35"/>
        <v>0</v>
      </c>
      <c r="F182" s="95"/>
      <c r="G182" s="20"/>
      <c r="H182" s="96">
        <f t="shared" si="36"/>
        <v>0</v>
      </c>
      <c r="I182" s="95"/>
      <c r="J182" s="20"/>
      <c r="K182" s="96">
        <f t="shared" si="37"/>
        <v>0</v>
      </c>
      <c r="L182" s="95"/>
      <c r="M182" s="20"/>
      <c r="N182" s="96">
        <f t="shared" si="38"/>
        <v>0</v>
      </c>
      <c r="O182" s="95"/>
      <c r="P182" s="20"/>
      <c r="Q182" s="96">
        <f t="shared" si="39"/>
        <v>0</v>
      </c>
      <c r="R182" s="95"/>
      <c r="S182" s="20"/>
      <c r="T182" s="96">
        <f t="shared" si="27"/>
        <v>0</v>
      </c>
      <c r="U182" s="221">
        <f t="shared" si="34"/>
        <v>0</v>
      </c>
      <c r="W182" s="104" t="s">
        <v>44</v>
      </c>
      <c r="X182" s="114">
        <f t="shared" si="28"/>
        <v>0</v>
      </c>
      <c r="Y182" s="115">
        <f t="shared" si="29"/>
        <v>0</v>
      </c>
      <c r="Z182" s="115">
        <f t="shared" si="30"/>
        <v>0</v>
      </c>
      <c r="AA182" s="115">
        <f t="shared" si="31"/>
        <v>0</v>
      </c>
      <c r="AB182" s="115">
        <f t="shared" si="32"/>
        <v>0</v>
      </c>
      <c r="AC182" s="121">
        <f t="shared" si="33"/>
        <v>0</v>
      </c>
    </row>
    <row r="183" spans="1:29" ht="15.75">
      <c r="A183" s="255"/>
      <c r="B183" s="133" t="s">
        <v>45</v>
      </c>
      <c r="C183" s="95"/>
      <c r="D183" s="20"/>
      <c r="E183" s="96">
        <f t="shared" si="35"/>
        <v>0</v>
      </c>
      <c r="F183" s="95"/>
      <c r="G183" s="20"/>
      <c r="H183" s="96">
        <f t="shared" si="36"/>
        <v>0</v>
      </c>
      <c r="I183" s="95"/>
      <c r="J183" s="20"/>
      <c r="K183" s="96">
        <f t="shared" si="37"/>
        <v>0</v>
      </c>
      <c r="L183" s="95"/>
      <c r="M183" s="20"/>
      <c r="N183" s="96">
        <f t="shared" si="38"/>
        <v>0</v>
      </c>
      <c r="O183" s="95"/>
      <c r="P183" s="20"/>
      <c r="Q183" s="96">
        <f t="shared" si="39"/>
        <v>0</v>
      </c>
      <c r="R183" s="95"/>
      <c r="S183" s="20"/>
      <c r="T183" s="96">
        <f t="shared" si="27"/>
        <v>0</v>
      </c>
      <c r="U183" s="221">
        <f t="shared" si="34"/>
        <v>0</v>
      </c>
      <c r="W183" s="133" t="s">
        <v>45</v>
      </c>
      <c r="X183" s="114">
        <f t="shared" si="28"/>
        <v>0</v>
      </c>
      <c r="Y183" s="115">
        <f t="shared" si="29"/>
        <v>0</v>
      </c>
      <c r="Z183" s="115">
        <f t="shared" si="30"/>
        <v>0</v>
      </c>
      <c r="AA183" s="115">
        <f t="shared" si="31"/>
        <v>0</v>
      </c>
      <c r="AB183" s="115">
        <f t="shared" si="32"/>
        <v>0</v>
      </c>
      <c r="AC183" s="121">
        <f t="shared" si="33"/>
        <v>0</v>
      </c>
    </row>
    <row r="184" spans="1:29" ht="15.75">
      <c r="A184" s="255"/>
      <c r="B184" s="133" t="s">
        <v>46</v>
      </c>
      <c r="C184" s="95"/>
      <c r="D184" s="20"/>
      <c r="E184" s="96">
        <f t="shared" si="35"/>
        <v>0</v>
      </c>
      <c r="F184" s="95"/>
      <c r="G184" s="20"/>
      <c r="H184" s="96">
        <f t="shared" si="36"/>
        <v>0</v>
      </c>
      <c r="I184" s="95"/>
      <c r="J184" s="20"/>
      <c r="K184" s="96">
        <f t="shared" si="37"/>
        <v>0</v>
      </c>
      <c r="L184" s="95"/>
      <c r="M184" s="20"/>
      <c r="N184" s="96">
        <f t="shared" si="38"/>
        <v>0</v>
      </c>
      <c r="O184" s="95"/>
      <c r="P184" s="20"/>
      <c r="Q184" s="96">
        <f t="shared" si="39"/>
        <v>0</v>
      </c>
      <c r="R184" s="95"/>
      <c r="S184" s="20"/>
      <c r="T184" s="96">
        <f t="shared" si="27"/>
        <v>0</v>
      </c>
      <c r="U184" s="221">
        <f t="shared" si="34"/>
        <v>0</v>
      </c>
      <c r="W184" s="133" t="s">
        <v>46</v>
      </c>
      <c r="X184" s="114">
        <f t="shared" si="28"/>
        <v>0</v>
      </c>
      <c r="Y184" s="115">
        <f t="shared" si="29"/>
        <v>0</v>
      </c>
      <c r="Z184" s="115">
        <f t="shared" si="30"/>
        <v>0</v>
      </c>
      <c r="AA184" s="115">
        <f t="shared" si="31"/>
        <v>0</v>
      </c>
      <c r="AB184" s="115">
        <f t="shared" si="32"/>
        <v>0</v>
      </c>
      <c r="AC184" s="121">
        <f t="shared" si="33"/>
        <v>0</v>
      </c>
    </row>
    <row r="185" spans="1:29" ht="15.75">
      <c r="A185" s="255"/>
      <c r="B185" s="133" t="s">
        <v>47</v>
      </c>
      <c r="C185" s="95"/>
      <c r="D185" s="20"/>
      <c r="E185" s="96">
        <f t="shared" si="35"/>
        <v>0</v>
      </c>
      <c r="F185" s="95"/>
      <c r="G185" s="20"/>
      <c r="H185" s="96">
        <f t="shared" si="36"/>
        <v>0</v>
      </c>
      <c r="I185" s="95"/>
      <c r="J185" s="20"/>
      <c r="K185" s="96">
        <f t="shared" si="37"/>
        <v>0</v>
      </c>
      <c r="L185" s="95"/>
      <c r="M185" s="20"/>
      <c r="N185" s="96">
        <f t="shared" si="38"/>
        <v>0</v>
      </c>
      <c r="O185" s="95"/>
      <c r="P185" s="20"/>
      <c r="Q185" s="96">
        <f t="shared" si="39"/>
        <v>0</v>
      </c>
      <c r="R185" s="95"/>
      <c r="S185" s="20"/>
      <c r="T185" s="96">
        <f t="shared" si="27"/>
        <v>0</v>
      </c>
      <c r="U185" s="221">
        <f t="shared" si="34"/>
        <v>0</v>
      </c>
      <c r="W185" s="133" t="s">
        <v>47</v>
      </c>
      <c r="X185" s="114">
        <f t="shared" si="28"/>
        <v>0</v>
      </c>
      <c r="Y185" s="115">
        <f t="shared" si="29"/>
        <v>0</v>
      </c>
      <c r="Z185" s="115">
        <f t="shared" si="30"/>
        <v>0</v>
      </c>
      <c r="AA185" s="115">
        <f t="shared" si="31"/>
        <v>0</v>
      </c>
      <c r="AB185" s="115">
        <f t="shared" si="32"/>
        <v>0</v>
      </c>
      <c r="AC185" s="121">
        <f t="shared" si="33"/>
        <v>0</v>
      </c>
    </row>
    <row r="186" spans="1:29" ht="15.75">
      <c r="A186" s="255"/>
      <c r="B186" s="133" t="s">
        <v>48</v>
      </c>
      <c r="C186" s="95"/>
      <c r="D186" s="20"/>
      <c r="E186" s="96">
        <f t="shared" si="35"/>
        <v>0</v>
      </c>
      <c r="F186" s="95"/>
      <c r="G186" s="20"/>
      <c r="H186" s="96">
        <f t="shared" si="36"/>
        <v>0</v>
      </c>
      <c r="I186" s="95"/>
      <c r="J186" s="20"/>
      <c r="K186" s="96">
        <f t="shared" si="37"/>
        <v>0</v>
      </c>
      <c r="L186" s="95"/>
      <c r="M186" s="20"/>
      <c r="N186" s="96">
        <f t="shared" si="38"/>
        <v>0</v>
      </c>
      <c r="O186" s="95"/>
      <c r="P186" s="20"/>
      <c r="Q186" s="96">
        <f t="shared" si="39"/>
        <v>0</v>
      </c>
      <c r="R186" s="95"/>
      <c r="S186" s="20"/>
      <c r="T186" s="96">
        <f t="shared" si="27"/>
        <v>0</v>
      </c>
      <c r="U186" s="221">
        <f t="shared" si="34"/>
        <v>0</v>
      </c>
      <c r="W186" s="133" t="s">
        <v>48</v>
      </c>
      <c r="X186" s="114">
        <f t="shared" si="28"/>
        <v>0</v>
      </c>
      <c r="Y186" s="115">
        <f t="shared" si="29"/>
        <v>0</v>
      </c>
      <c r="Z186" s="115">
        <f t="shared" si="30"/>
        <v>0</v>
      </c>
      <c r="AA186" s="115">
        <f t="shared" si="31"/>
        <v>0</v>
      </c>
      <c r="AB186" s="115">
        <f t="shared" si="32"/>
        <v>0</v>
      </c>
      <c r="AC186" s="121">
        <f t="shared" si="33"/>
        <v>0</v>
      </c>
    </row>
    <row r="187" spans="1:29" ht="15.75">
      <c r="A187" s="255"/>
      <c r="B187" s="133" t="s">
        <v>49</v>
      </c>
      <c r="C187" s="95"/>
      <c r="D187" s="20"/>
      <c r="E187" s="96">
        <f t="shared" si="35"/>
        <v>0</v>
      </c>
      <c r="F187" s="95"/>
      <c r="G187" s="20"/>
      <c r="H187" s="96">
        <f t="shared" si="36"/>
        <v>0</v>
      </c>
      <c r="I187" s="95"/>
      <c r="J187" s="20"/>
      <c r="K187" s="96">
        <f t="shared" si="37"/>
        <v>0</v>
      </c>
      <c r="L187" s="95"/>
      <c r="M187" s="20"/>
      <c r="N187" s="96">
        <f t="shared" si="38"/>
        <v>0</v>
      </c>
      <c r="O187" s="95"/>
      <c r="P187" s="20"/>
      <c r="Q187" s="96">
        <f t="shared" si="39"/>
        <v>0</v>
      </c>
      <c r="R187" s="95"/>
      <c r="S187" s="20"/>
      <c r="T187" s="96">
        <f t="shared" si="27"/>
        <v>0</v>
      </c>
      <c r="U187" s="221">
        <f t="shared" si="34"/>
        <v>0</v>
      </c>
      <c r="W187" s="133" t="s">
        <v>49</v>
      </c>
      <c r="X187" s="114">
        <f t="shared" si="28"/>
        <v>0</v>
      </c>
      <c r="Y187" s="115">
        <f t="shared" si="29"/>
        <v>0</v>
      </c>
      <c r="Z187" s="115">
        <f t="shared" si="30"/>
        <v>0</v>
      </c>
      <c r="AA187" s="115">
        <f t="shared" si="31"/>
        <v>0</v>
      </c>
      <c r="AB187" s="115">
        <f t="shared" si="32"/>
        <v>0</v>
      </c>
      <c r="AC187" s="121">
        <f t="shared" si="33"/>
        <v>0</v>
      </c>
    </row>
    <row r="188" spans="1:29" ht="15.75">
      <c r="A188" s="256"/>
      <c r="B188" s="133" t="s">
        <v>50</v>
      </c>
      <c r="C188" s="95"/>
      <c r="D188" s="20"/>
      <c r="E188" s="96">
        <f t="shared" si="35"/>
        <v>0</v>
      </c>
      <c r="F188" s="95"/>
      <c r="G188" s="20"/>
      <c r="H188" s="96">
        <f t="shared" si="36"/>
        <v>0</v>
      </c>
      <c r="I188" s="95"/>
      <c r="J188" s="20"/>
      <c r="K188" s="96">
        <f t="shared" si="37"/>
        <v>0</v>
      </c>
      <c r="L188" s="95"/>
      <c r="M188" s="20"/>
      <c r="N188" s="96">
        <f t="shared" si="38"/>
        <v>0</v>
      </c>
      <c r="O188" s="95"/>
      <c r="P188" s="20"/>
      <c r="Q188" s="96">
        <f t="shared" si="39"/>
        <v>0</v>
      </c>
      <c r="R188" s="95"/>
      <c r="S188" s="20"/>
      <c r="T188" s="96">
        <f t="shared" si="27"/>
        <v>0</v>
      </c>
      <c r="U188" s="221">
        <f t="shared" si="34"/>
        <v>0</v>
      </c>
      <c r="W188" s="134" t="s">
        <v>50</v>
      </c>
      <c r="X188" s="118">
        <f t="shared" si="28"/>
        <v>0</v>
      </c>
      <c r="Y188" s="119">
        <f t="shared" si="29"/>
        <v>0</v>
      </c>
      <c r="Z188" s="119">
        <f t="shared" si="30"/>
        <v>0</v>
      </c>
      <c r="AA188" s="119">
        <f t="shared" si="31"/>
        <v>0</v>
      </c>
      <c r="AB188" s="119">
        <f t="shared" si="32"/>
        <v>0</v>
      </c>
      <c r="AC188" s="124">
        <f t="shared" si="33"/>
        <v>0</v>
      </c>
    </row>
    <row r="189" spans="1:29" ht="15.75" customHeight="1">
      <c r="A189" s="254">
        <v>42787</v>
      </c>
      <c r="B189" s="132" t="s">
        <v>42</v>
      </c>
      <c r="C189" s="92"/>
      <c r="D189" s="93"/>
      <c r="E189" s="94">
        <f t="shared" si="35"/>
        <v>0</v>
      </c>
      <c r="F189" s="92"/>
      <c r="G189" s="93"/>
      <c r="H189" s="94">
        <f t="shared" si="36"/>
        <v>0</v>
      </c>
      <c r="I189" s="92"/>
      <c r="J189" s="93"/>
      <c r="K189" s="94">
        <f t="shared" si="37"/>
        <v>0</v>
      </c>
      <c r="L189" s="92"/>
      <c r="M189" s="93"/>
      <c r="N189" s="94">
        <f t="shared" si="38"/>
        <v>0</v>
      </c>
      <c r="O189" s="92"/>
      <c r="P189" s="93"/>
      <c r="Q189" s="94">
        <f t="shared" si="39"/>
        <v>0</v>
      </c>
      <c r="R189" s="92"/>
      <c r="S189" s="93"/>
      <c r="T189" s="94">
        <f t="shared" si="27"/>
        <v>0</v>
      </c>
      <c r="U189" s="220">
        <f t="shared" si="34"/>
        <v>0</v>
      </c>
      <c r="W189" s="132" t="s">
        <v>42</v>
      </c>
      <c r="X189" s="114">
        <f t="shared" si="28"/>
        <v>0</v>
      </c>
      <c r="Y189" s="115">
        <f t="shared" si="29"/>
        <v>0</v>
      </c>
      <c r="Z189" s="115">
        <f t="shared" si="30"/>
        <v>0</v>
      </c>
      <c r="AA189" s="115">
        <f t="shared" si="31"/>
        <v>0</v>
      </c>
      <c r="AB189" s="115">
        <f t="shared" si="32"/>
        <v>0</v>
      </c>
      <c r="AC189" s="121">
        <f t="shared" si="33"/>
        <v>0</v>
      </c>
    </row>
    <row r="190" spans="1:29" ht="15.75">
      <c r="A190" s="255"/>
      <c r="B190" s="133" t="s">
        <v>43</v>
      </c>
      <c r="C190" s="95"/>
      <c r="D190" s="20"/>
      <c r="E190" s="96">
        <f t="shared" si="35"/>
        <v>0</v>
      </c>
      <c r="F190" s="95"/>
      <c r="G190" s="20"/>
      <c r="H190" s="96">
        <f t="shared" si="36"/>
        <v>0</v>
      </c>
      <c r="I190" s="95"/>
      <c r="J190" s="20"/>
      <c r="K190" s="96">
        <f t="shared" si="37"/>
        <v>0</v>
      </c>
      <c r="L190" s="95"/>
      <c r="M190" s="20"/>
      <c r="N190" s="96">
        <f t="shared" si="38"/>
        <v>0</v>
      </c>
      <c r="O190" s="95"/>
      <c r="P190" s="20"/>
      <c r="Q190" s="96">
        <f t="shared" si="39"/>
        <v>0</v>
      </c>
      <c r="R190" s="95"/>
      <c r="S190" s="20"/>
      <c r="T190" s="96">
        <f t="shared" si="27"/>
        <v>0</v>
      </c>
      <c r="U190" s="221">
        <f t="shared" si="34"/>
        <v>0</v>
      </c>
      <c r="W190" s="133" t="s">
        <v>43</v>
      </c>
      <c r="X190" s="114">
        <f t="shared" si="28"/>
        <v>0</v>
      </c>
      <c r="Y190" s="115">
        <f t="shared" si="29"/>
        <v>0</v>
      </c>
      <c r="Z190" s="115">
        <f t="shared" si="30"/>
        <v>0</v>
      </c>
      <c r="AA190" s="115">
        <f t="shared" si="31"/>
        <v>0</v>
      </c>
      <c r="AB190" s="115">
        <f t="shared" si="32"/>
        <v>0</v>
      </c>
      <c r="AC190" s="121">
        <f t="shared" si="33"/>
        <v>0</v>
      </c>
    </row>
    <row r="191" spans="1:29" ht="15.75">
      <c r="A191" s="255"/>
      <c r="B191" s="104" t="s">
        <v>44</v>
      </c>
      <c r="C191" s="95"/>
      <c r="D191" s="20"/>
      <c r="E191" s="96">
        <f t="shared" si="35"/>
        <v>0</v>
      </c>
      <c r="F191" s="95"/>
      <c r="G191" s="20"/>
      <c r="H191" s="96">
        <f t="shared" si="36"/>
        <v>0</v>
      </c>
      <c r="I191" s="95"/>
      <c r="J191" s="20"/>
      <c r="K191" s="96">
        <f t="shared" si="37"/>
        <v>0</v>
      </c>
      <c r="L191" s="95"/>
      <c r="M191" s="20"/>
      <c r="N191" s="96">
        <f t="shared" si="38"/>
        <v>0</v>
      </c>
      <c r="O191" s="95"/>
      <c r="P191" s="20"/>
      <c r="Q191" s="96">
        <f t="shared" si="39"/>
        <v>0</v>
      </c>
      <c r="R191" s="95"/>
      <c r="S191" s="20"/>
      <c r="T191" s="96">
        <f t="shared" si="27"/>
        <v>0</v>
      </c>
      <c r="U191" s="221">
        <f t="shared" si="34"/>
        <v>0</v>
      </c>
      <c r="W191" s="104" t="s">
        <v>44</v>
      </c>
      <c r="X191" s="114">
        <f t="shared" si="28"/>
        <v>0</v>
      </c>
      <c r="Y191" s="115">
        <f t="shared" si="29"/>
        <v>0</v>
      </c>
      <c r="Z191" s="115">
        <f t="shared" si="30"/>
        <v>0</v>
      </c>
      <c r="AA191" s="115">
        <f t="shared" si="31"/>
        <v>0</v>
      </c>
      <c r="AB191" s="115">
        <f t="shared" si="32"/>
        <v>0</v>
      </c>
      <c r="AC191" s="121">
        <f t="shared" si="33"/>
        <v>0</v>
      </c>
    </row>
    <row r="192" spans="1:29" ht="15.75">
      <c r="A192" s="255"/>
      <c r="B192" s="133" t="s">
        <v>45</v>
      </c>
      <c r="C192" s="95"/>
      <c r="D192" s="20"/>
      <c r="E192" s="96">
        <f t="shared" si="35"/>
        <v>0</v>
      </c>
      <c r="F192" s="95"/>
      <c r="G192" s="20"/>
      <c r="H192" s="96">
        <f t="shared" si="36"/>
        <v>0</v>
      </c>
      <c r="I192" s="95"/>
      <c r="J192" s="20"/>
      <c r="K192" s="96">
        <f t="shared" si="37"/>
        <v>0</v>
      </c>
      <c r="L192" s="95"/>
      <c r="M192" s="20"/>
      <c r="N192" s="96">
        <f t="shared" si="38"/>
        <v>0</v>
      </c>
      <c r="O192" s="95"/>
      <c r="P192" s="20"/>
      <c r="Q192" s="96">
        <f t="shared" si="39"/>
        <v>0</v>
      </c>
      <c r="R192" s="95"/>
      <c r="S192" s="20"/>
      <c r="T192" s="96">
        <f t="shared" si="27"/>
        <v>0</v>
      </c>
      <c r="U192" s="221">
        <f t="shared" si="34"/>
        <v>0</v>
      </c>
      <c r="W192" s="133" t="s">
        <v>45</v>
      </c>
      <c r="X192" s="114">
        <f t="shared" si="28"/>
        <v>0</v>
      </c>
      <c r="Y192" s="115">
        <f t="shared" si="29"/>
        <v>0</v>
      </c>
      <c r="Z192" s="115">
        <f t="shared" si="30"/>
        <v>0</v>
      </c>
      <c r="AA192" s="115">
        <f t="shared" si="31"/>
        <v>0</v>
      </c>
      <c r="AB192" s="115">
        <f t="shared" si="32"/>
        <v>0</v>
      </c>
      <c r="AC192" s="121">
        <f t="shared" si="33"/>
        <v>0</v>
      </c>
    </row>
    <row r="193" spans="1:29" ht="15.75">
      <c r="A193" s="255"/>
      <c r="B193" s="133" t="s">
        <v>46</v>
      </c>
      <c r="C193" s="95"/>
      <c r="D193" s="20"/>
      <c r="E193" s="96">
        <f t="shared" si="35"/>
        <v>0</v>
      </c>
      <c r="F193" s="95"/>
      <c r="G193" s="20"/>
      <c r="H193" s="96">
        <f t="shared" si="36"/>
        <v>0</v>
      </c>
      <c r="I193" s="95"/>
      <c r="J193" s="20"/>
      <c r="K193" s="96">
        <f t="shared" si="37"/>
        <v>0</v>
      </c>
      <c r="L193" s="95"/>
      <c r="M193" s="20"/>
      <c r="N193" s="96">
        <f t="shared" si="38"/>
        <v>0</v>
      </c>
      <c r="O193" s="95"/>
      <c r="P193" s="20"/>
      <c r="Q193" s="96">
        <f t="shared" si="39"/>
        <v>0</v>
      </c>
      <c r="R193" s="95"/>
      <c r="S193" s="20"/>
      <c r="T193" s="96">
        <f t="shared" si="27"/>
        <v>0</v>
      </c>
      <c r="U193" s="221">
        <f t="shared" si="34"/>
        <v>0</v>
      </c>
      <c r="W193" s="133" t="s">
        <v>46</v>
      </c>
      <c r="X193" s="114">
        <f t="shared" si="28"/>
        <v>0</v>
      </c>
      <c r="Y193" s="115">
        <f t="shared" si="29"/>
        <v>0</v>
      </c>
      <c r="Z193" s="115">
        <f t="shared" si="30"/>
        <v>0</v>
      </c>
      <c r="AA193" s="115">
        <f t="shared" si="31"/>
        <v>0</v>
      </c>
      <c r="AB193" s="115">
        <f t="shared" si="32"/>
        <v>0</v>
      </c>
      <c r="AC193" s="121">
        <f t="shared" si="33"/>
        <v>0</v>
      </c>
    </row>
    <row r="194" spans="1:29" ht="15.75">
      <c r="A194" s="255"/>
      <c r="B194" s="133" t="s">
        <v>47</v>
      </c>
      <c r="C194" s="95"/>
      <c r="D194" s="20"/>
      <c r="E194" s="96">
        <f t="shared" si="35"/>
        <v>0</v>
      </c>
      <c r="F194" s="95"/>
      <c r="G194" s="20"/>
      <c r="H194" s="96">
        <f t="shared" si="36"/>
        <v>0</v>
      </c>
      <c r="I194" s="95"/>
      <c r="J194" s="20"/>
      <c r="K194" s="96">
        <f t="shared" si="37"/>
        <v>0</v>
      </c>
      <c r="L194" s="95"/>
      <c r="M194" s="20"/>
      <c r="N194" s="96">
        <f t="shared" si="38"/>
        <v>0</v>
      </c>
      <c r="O194" s="95"/>
      <c r="P194" s="20"/>
      <c r="Q194" s="96">
        <f t="shared" si="39"/>
        <v>0</v>
      </c>
      <c r="R194" s="95"/>
      <c r="S194" s="20"/>
      <c r="T194" s="96">
        <f t="shared" si="27"/>
        <v>0</v>
      </c>
      <c r="U194" s="221">
        <f t="shared" si="34"/>
        <v>0</v>
      </c>
      <c r="W194" s="133" t="s">
        <v>47</v>
      </c>
      <c r="X194" s="114">
        <f t="shared" si="28"/>
        <v>0</v>
      </c>
      <c r="Y194" s="115">
        <f t="shared" si="29"/>
        <v>0</v>
      </c>
      <c r="Z194" s="115">
        <f t="shared" si="30"/>
        <v>0</v>
      </c>
      <c r="AA194" s="115">
        <f t="shared" si="31"/>
        <v>0</v>
      </c>
      <c r="AB194" s="115">
        <f t="shared" si="32"/>
        <v>0</v>
      </c>
      <c r="AC194" s="121">
        <f t="shared" si="33"/>
        <v>0</v>
      </c>
    </row>
    <row r="195" spans="1:29" ht="15.75">
      <c r="A195" s="255"/>
      <c r="B195" s="133" t="s">
        <v>48</v>
      </c>
      <c r="C195" s="95"/>
      <c r="D195" s="20"/>
      <c r="E195" s="96">
        <f t="shared" si="35"/>
        <v>0</v>
      </c>
      <c r="F195" s="95"/>
      <c r="G195" s="20"/>
      <c r="H195" s="96">
        <f t="shared" si="36"/>
        <v>0</v>
      </c>
      <c r="I195" s="95"/>
      <c r="J195" s="20"/>
      <c r="K195" s="96">
        <f t="shared" si="37"/>
        <v>0</v>
      </c>
      <c r="L195" s="95"/>
      <c r="M195" s="20"/>
      <c r="N195" s="96">
        <f t="shared" si="38"/>
        <v>0</v>
      </c>
      <c r="O195" s="95"/>
      <c r="P195" s="20"/>
      <c r="Q195" s="96">
        <f t="shared" si="39"/>
        <v>0</v>
      </c>
      <c r="R195" s="95"/>
      <c r="S195" s="20"/>
      <c r="T195" s="96">
        <f t="shared" si="27"/>
        <v>0</v>
      </c>
      <c r="U195" s="221">
        <f t="shared" si="34"/>
        <v>0</v>
      </c>
      <c r="W195" s="133" t="s">
        <v>48</v>
      </c>
      <c r="X195" s="114">
        <f t="shared" si="28"/>
        <v>0</v>
      </c>
      <c r="Y195" s="115">
        <f t="shared" si="29"/>
        <v>0</v>
      </c>
      <c r="Z195" s="115">
        <f t="shared" si="30"/>
        <v>0</v>
      </c>
      <c r="AA195" s="115">
        <f t="shared" si="31"/>
        <v>0</v>
      </c>
      <c r="AB195" s="115">
        <f t="shared" si="32"/>
        <v>0</v>
      </c>
      <c r="AC195" s="121">
        <f t="shared" si="33"/>
        <v>0</v>
      </c>
    </row>
    <row r="196" spans="1:29" ht="15.75">
      <c r="A196" s="255"/>
      <c r="B196" s="133" t="s">
        <v>49</v>
      </c>
      <c r="C196" s="95"/>
      <c r="D196" s="20"/>
      <c r="E196" s="96">
        <f t="shared" si="35"/>
        <v>0</v>
      </c>
      <c r="F196" s="95"/>
      <c r="G196" s="20"/>
      <c r="H196" s="96">
        <f t="shared" si="36"/>
        <v>0</v>
      </c>
      <c r="I196" s="95"/>
      <c r="J196" s="20"/>
      <c r="K196" s="96">
        <f t="shared" si="37"/>
        <v>0</v>
      </c>
      <c r="L196" s="95"/>
      <c r="M196" s="20"/>
      <c r="N196" s="96">
        <f t="shared" si="38"/>
        <v>0</v>
      </c>
      <c r="O196" s="95"/>
      <c r="P196" s="20"/>
      <c r="Q196" s="96">
        <f t="shared" si="39"/>
        <v>0</v>
      </c>
      <c r="R196" s="95"/>
      <c r="S196" s="20"/>
      <c r="T196" s="96">
        <f t="shared" si="27"/>
        <v>0</v>
      </c>
      <c r="U196" s="221">
        <f t="shared" si="34"/>
        <v>0</v>
      </c>
      <c r="W196" s="133" t="s">
        <v>49</v>
      </c>
      <c r="X196" s="114">
        <f t="shared" si="28"/>
        <v>0</v>
      </c>
      <c r="Y196" s="115">
        <f t="shared" si="29"/>
        <v>0</v>
      </c>
      <c r="Z196" s="115">
        <f t="shared" si="30"/>
        <v>0</v>
      </c>
      <c r="AA196" s="115">
        <f t="shared" si="31"/>
        <v>0</v>
      </c>
      <c r="AB196" s="115">
        <f t="shared" si="32"/>
        <v>0</v>
      </c>
      <c r="AC196" s="121">
        <f t="shared" si="33"/>
        <v>0</v>
      </c>
    </row>
    <row r="197" spans="1:29" ht="15.75">
      <c r="A197" s="256"/>
      <c r="B197" s="134" t="s">
        <v>50</v>
      </c>
      <c r="C197" s="97"/>
      <c r="D197" s="98"/>
      <c r="E197" s="99">
        <f t="shared" si="35"/>
        <v>0</v>
      </c>
      <c r="F197" s="97"/>
      <c r="G197" s="98"/>
      <c r="H197" s="99">
        <f t="shared" si="36"/>
        <v>0</v>
      </c>
      <c r="I197" s="97"/>
      <c r="J197" s="98"/>
      <c r="K197" s="99">
        <f t="shared" si="37"/>
        <v>0</v>
      </c>
      <c r="L197" s="97"/>
      <c r="M197" s="98"/>
      <c r="N197" s="99">
        <f t="shared" si="38"/>
        <v>0</v>
      </c>
      <c r="O197" s="97"/>
      <c r="P197" s="98"/>
      <c r="Q197" s="99">
        <f t="shared" si="39"/>
        <v>0</v>
      </c>
      <c r="R197" s="97"/>
      <c r="S197" s="98"/>
      <c r="T197" s="99">
        <f t="shared" si="27"/>
        <v>0</v>
      </c>
      <c r="U197" s="222">
        <f t="shared" si="34"/>
        <v>0</v>
      </c>
      <c r="W197" s="134" t="s">
        <v>50</v>
      </c>
      <c r="X197" s="118">
        <f t="shared" si="28"/>
        <v>0</v>
      </c>
      <c r="Y197" s="119">
        <f t="shared" si="29"/>
        <v>0</v>
      </c>
      <c r="Z197" s="119">
        <f t="shared" si="30"/>
        <v>0</v>
      </c>
      <c r="AA197" s="119">
        <f t="shared" si="31"/>
        <v>0</v>
      </c>
      <c r="AB197" s="119">
        <f t="shared" si="32"/>
        <v>0</v>
      </c>
      <c r="AC197" s="124">
        <f t="shared" si="33"/>
        <v>0</v>
      </c>
    </row>
    <row r="198" spans="1:29" ht="15.75" customHeight="1">
      <c r="A198" s="254">
        <v>42788</v>
      </c>
      <c r="B198" s="133" t="s">
        <v>42</v>
      </c>
      <c r="C198" s="95"/>
      <c r="D198" s="20"/>
      <c r="E198" s="96">
        <f t="shared" si="35"/>
        <v>0</v>
      </c>
      <c r="F198" s="95"/>
      <c r="G198" s="20"/>
      <c r="H198" s="96">
        <f t="shared" si="36"/>
        <v>0</v>
      </c>
      <c r="I198" s="95"/>
      <c r="J198" s="20"/>
      <c r="K198" s="96">
        <f t="shared" si="37"/>
        <v>0</v>
      </c>
      <c r="L198" s="95"/>
      <c r="M198" s="20"/>
      <c r="N198" s="96">
        <f t="shared" si="38"/>
        <v>0</v>
      </c>
      <c r="O198" s="95"/>
      <c r="P198" s="20"/>
      <c r="Q198" s="96">
        <f t="shared" si="39"/>
        <v>0</v>
      </c>
      <c r="R198" s="95"/>
      <c r="S198" s="20"/>
      <c r="T198" s="96">
        <f t="shared" si="27"/>
        <v>0</v>
      </c>
      <c r="U198" s="221">
        <f t="shared" si="34"/>
        <v>0</v>
      </c>
      <c r="W198" s="132" t="s">
        <v>42</v>
      </c>
      <c r="X198" s="110">
        <f t="shared" si="28"/>
        <v>0</v>
      </c>
      <c r="Y198" s="111">
        <f t="shared" si="29"/>
        <v>0</v>
      </c>
      <c r="Z198" s="111">
        <f t="shared" si="30"/>
        <v>0</v>
      </c>
      <c r="AA198" s="111">
        <f t="shared" si="31"/>
        <v>0</v>
      </c>
      <c r="AB198" s="111">
        <f t="shared" si="32"/>
        <v>0</v>
      </c>
      <c r="AC198" s="123">
        <f t="shared" si="33"/>
        <v>0</v>
      </c>
    </row>
    <row r="199" spans="1:29" ht="15.75">
      <c r="A199" s="255"/>
      <c r="B199" s="133" t="s">
        <v>43</v>
      </c>
      <c r="C199" s="95"/>
      <c r="D199" s="20"/>
      <c r="E199" s="96">
        <f t="shared" si="35"/>
        <v>0</v>
      </c>
      <c r="F199" s="95"/>
      <c r="G199" s="20"/>
      <c r="H199" s="96">
        <f t="shared" si="36"/>
        <v>0</v>
      </c>
      <c r="I199" s="95"/>
      <c r="J199" s="20"/>
      <c r="K199" s="96">
        <f t="shared" si="37"/>
        <v>0</v>
      </c>
      <c r="L199" s="95"/>
      <c r="M199" s="20"/>
      <c r="N199" s="96">
        <f t="shared" si="38"/>
        <v>0</v>
      </c>
      <c r="O199" s="95"/>
      <c r="P199" s="20"/>
      <c r="Q199" s="96">
        <f t="shared" si="39"/>
        <v>0</v>
      </c>
      <c r="R199" s="95"/>
      <c r="S199" s="20"/>
      <c r="T199" s="96">
        <f t="shared" si="27"/>
        <v>0</v>
      </c>
      <c r="U199" s="221">
        <f t="shared" si="34"/>
        <v>0</v>
      </c>
      <c r="W199" s="133" t="s">
        <v>43</v>
      </c>
      <c r="X199" s="114">
        <f t="shared" si="28"/>
        <v>0</v>
      </c>
      <c r="Y199" s="115">
        <f t="shared" si="29"/>
        <v>0</v>
      </c>
      <c r="Z199" s="115">
        <f t="shared" si="30"/>
        <v>0</v>
      </c>
      <c r="AA199" s="115">
        <f t="shared" si="31"/>
        <v>0</v>
      </c>
      <c r="AB199" s="115">
        <f t="shared" si="32"/>
        <v>0</v>
      </c>
      <c r="AC199" s="121">
        <f t="shared" si="33"/>
        <v>0</v>
      </c>
    </row>
    <row r="200" spans="1:29" ht="15.75">
      <c r="A200" s="255"/>
      <c r="B200" s="104" t="s">
        <v>44</v>
      </c>
      <c r="C200" s="95"/>
      <c r="D200" s="20"/>
      <c r="E200" s="96">
        <f t="shared" si="35"/>
        <v>0</v>
      </c>
      <c r="F200" s="95"/>
      <c r="G200" s="20"/>
      <c r="H200" s="96">
        <f t="shared" si="36"/>
        <v>0</v>
      </c>
      <c r="I200" s="95"/>
      <c r="J200" s="20"/>
      <c r="K200" s="96">
        <f t="shared" si="37"/>
        <v>0</v>
      </c>
      <c r="L200" s="95"/>
      <c r="M200" s="20"/>
      <c r="N200" s="96">
        <f t="shared" si="38"/>
        <v>0</v>
      </c>
      <c r="O200" s="95"/>
      <c r="P200" s="20"/>
      <c r="Q200" s="96">
        <f t="shared" si="39"/>
        <v>0</v>
      </c>
      <c r="R200" s="95"/>
      <c r="S200" s="20"/>
      <c r="T200" s="96">
        <f t="shared" si="27"/>
        <v>0</v>
      </c>
      <c r="U200" s="221">
        <f t="shared" si="34"/>
        <v>0</v>
      </c>
      <c r="W200" s="104" t="s">
        <v>44</v>
      </c>
      <c r="X200" s="114">
        <f t="shared" si="28"/>
        <v>0</v>
      </c>
      <c r="Y200" s="115">
        <f t="shared" si="29"/>
        <v>0</v>
      </c>
      <c r="Z200" s="115">
        <f t="shared" si="30"/>
        <v>0</v>
      </c>
      <c r="AA200" s="115">
        <f t="shared" si="31"/>
        <v>0</v>
      </c>
      <c r="AB200" s="115">
        <f t="shared" si="32"/>
        <v>0</v>
      </c>
      <c r="AC200" s="121">
        <f t="shared" si="33"/>
        <v>0</v>
      </c>
    </row>
    <row r="201" spans="1:29" ht="15.75">
      <c r="A201" s="255"/>
      <c r="B201" s="133" t="s">
        <v>45</v>
      </c>
      <c r="C201" s="95"/>
      <c r="D201" s="20"/>
      <c r="E201" s="96">
        <f t="shared" si="35"/>
        <v>0</v>
      </c>
      <c r="F201" s="95"/>
      <c r="G201" s="20"/>
      <c r="H201" s="96">
        <f t="shared" si="36"/>
        <v>0</v>
      </c>
      <c r="I201" s="95"/>
      <c r="J201" s="20"/>
      <c r="K201" s="96">
        <f t="shared" si="37"/>
        <v>0</v>
      </c>
      <c r="L201" s="95"/>
      <c r="M201" s="20"/>
      <c r="N201" s="96">
        <f t="shared" si="38"/>
        <v>0</v>
      </c>
      <c r="O201" s="95"/>
      <c r="P201" s="20"/>
      <c r="Q201" s="96">
        <f t="shared" si="39"/>
        <v>0</v>
      </c>
      <c r="R201" s="95"/>
      <c r="S201" s="20"/>
      <c r="T201" s="96">
        <f t="shared" si="27"/>
        <v>0</v>
      </c>
      <c r="U201" s="221">
        <f t="shared" si="34"/>
        <v>0</v>
      </c>
      <c r="W201" s="133" t="s">
        <v>45</v>
      </c>
      <c r="X201" s="114">
        <f t="shared" si="28"/>
        <v>0</v>
      </c>
      <c r="Y201" s="115">
        <f t="shared" si="29"/>
        <v>0</v>
      </c>
      <c r="Z201" s="115">
        <f t="shared" si="30"/>
        <v>0</v>
      </c>
      <c r="AA201" s="115">
        <f t="shared" si="31"/>
        <v>0</v>
      </c>
      <c r="AB201" s="115">
        <f t="shared" si="32"/>
        <v>0</v>
      </c>
      <c r="AC201" s="121">
        <f t="shared" si="33"/>
        <v>0</v>
      </c>
    </row>
    <row r="202" spans="1:29" ht="15.75">
      <c r="A202" s="255"/>
      <c r="B202" s="133" t="s">
        <v>46</v>
      </c>
      <c r="C202" s="95"/>
      <c r="D202" s="20"/>
      <c r="E202" s="96">
        <f t="shared" si="35"/>
        <v>0</v>
      </c>
      <c r="F202" s="95"/>
      <c r="G202" s="20"/>
      <c r="H202" s="96">
        <f t="shared" si="36"/>
        <v>0</v>
      </c>
      <c r="I202" s="95"/>
      <c r="J202" s="20"/>
      <c r="K202" s="96">
        <f t="shared" si="37"/>
        <v>0</v>
      </c>
      <c r="L202" s="95"/>
      <c r="M202" s="20"/>
      <c r="N202" s="96">
        <f t="shared" si="38"/>
        <v>0</v>
      </c>
      <c r="O202" s="95"/>
      <c r="P202" s="20"/>
      <c r="Q202" s="96">
        <f t="shared" si="39"/>
        <v>0</v>
      </c>
      <c r="R202" s="95"/>
      <c r="S202" s="20"/>
      <c r="T202" s="96">
        <f t="shared" ref="T202:T215" si="40">R202-S202</f>
        <v>0</v>
      </c>
      <c r="U202" s="221">
        <f t="shared" si="34"/>
        <v>0</v>
      </c>
      <c r="W202" s="133" t="s">
        <v>46</v>
      </c>
      <c r="X202" s="114">
        <f t="shared" ref="X202:X215" si="41">+IF(AND(C202&lt;&gt;0,D202&lt;&gt;0,OR(E202&gt;100,E202&lt;-100)),1,0)</f>
        <v>0</v>
      </c>
      <c r="Y202" s="115">
        <f t="shared" ref="Y202:Y215" si="42">+IF(AND(F202&lt;&gt;0,G202&lt;&gt;0,OR(H202&gt;100,H202&lt;-100)),1,0)</f>
        <v>0</v>
      </c>
      <c r="Z202" s="115">
        <f t="shared" ref="Z202:Z215" si="43">+IF(AND(I202&lt;&gt;0,J202&lt;&gt;0,OR(K202&gt;100,K202&lt;-100)),1,0)</f>
        <v>0</v>
      </c>
      <c r="AA202" s="115">
        <f t="shared" ref="AA202:AA215" si="44">+IF(AND(L202&lt;&gt;0,M202&lt;&gt;0,OR(N202&gt;100,N202&lt;-100)),1,0)</f>
        <v>0</v>
      </c>
      <c r="AB202" s="115">
        <f t="shared" ref="AB202:AB215" si="45">+IF(AND(O202&lt;&gt;0,P202&lt;&gt;0,OR(Q202&gt;100,Q202&lt;-100)),1,0)</f>
        <v>0</v>
      </c>
      <c r="AC202" s="121">
        <f t="shared" ref="AC202:AC215" si="46">+IF(AND(R202&lt;&gt;0,S202&lt;&gt;0,OR(T202&gt;100,T202&lt;-100)),1,0)</f>
        <v>0</v>
      </c>
    </row>
    <row r="203" spans="1:29" ht="15.75">
      <c r="A203" s="255"/>
      <c r="B203" s="133" t="s">
        <v>47</v>
      </c>
      <c r="C203" s="95"/>
      <c r="D203" s="20"/>
      <c r="E203" s="96">
        <f t="shared" si="35"/>
        <v>0</v>
      </c>
      <c r="F203" s="95"/>
      <c r="G203" s="20"/>
      <c r="H203" s="96">
        <f t="shared" si="36"/>
        <v>0</v>
      </c>
      <c r="I203" s="95"/>
      <c r="J203" s="20"/>
      <c r="K203" s="96">
        <f t="shared" si="37"/>
        <v>0</v>
      </c>
      <c r="L203" s="95"/>
      <c r="M203" s="20"/>
      <c r="N203" s="96">
        <f t="shared" si="38"/>
        <v>0</v>
      </c>
      <c r="O203" s="95"/>
      <c r="P203" s="20"/>
      <c r="Q203" s="96">
        <f t="shared" si="39"/>
        <v>0</v>
      </c>
      <c r="R203" s="95"/>
      <c r="S203" s="20"/>
      <c r="T203" s="96">
        <f t="shared" si="40"/>
        <v>0</v>
      </c>
      <c r="U203" s="221">
        <f t="shared" si="34"/>
        <v>0</v>
      </c>
      <c r="W203" s="133" t="s">
        <v>47</v>
      </c>
      <c r="X203" s="114">
        <f t="shared" si="41"/>
        <v>0</v>
      </c>
      <c r="Y203" s="115">
        <f t="shared" si="42"/>
        <v>0</v>
      </c>
      <c r="Z203" s="115">
        <f t="shared" si="43"/>
        <v>0</v>
      </c>
      <c r="AA203" s="115">
        <f t="shared" si="44"/>
        <v>0</v>
      </c>
      <c r="AB203" s="115">
        <f t="shared" si="45"/>
        <v>0</v>
      </c>
      <c r="AC203" s="121">
        <f t="shared" si="46"/>
        <v>0</v>
      </c>
    </row>
    <row r="204" spans="1:29" ht="15.75">
      <c r="A204" s="255"/>
      <c r="B204" s="133" t="s">
        <v>48</v>
      </c>
      <c r="C204" s="95"/>
      <c r="D204" s="20"/>
      <c r="E204" s="96">
        <f t="shared" si="35"/>
        <v>0</v>
      </c>
      <c r="F204" s="95"/>
      <c r="G204" s="20"/>
      <c r="H204" s="96">
        <f t="shared" si="36"/>
        <v>0</v>
      </c>
      <c r="I204" s="95"/>
      <c r="J204" s="20"/>
      <c r="K204" s="96">
        <f t="shared" si="37"/>
        <v>0</v>
      </c>
      <c r="L204" s="95"/>
      <c r="M204" s="20"/>
      <c r="N204" s="96">
        <f t="shared" si="38"/>
        <v>0</v>
      </c>
      <c r="O204" s="95"/>
      <c r="P204" s="20"/>
      <c r="Q204" s="96">
        <f t="shared" si="39"/>
        <v>0</v>
      </c>
      <c r="R204" s="95"/>
      <c r="S204" s="20"/>
      <c r="T204" s="96">
        <f t="shared" si="40"/>
        <v>0</v>
      </c>
      <c r="U204" s="221">
        <f t="shared" si="34"/>
        <v>0</v>
      </c>
      <c r="W204" s="133" t="s">
        <v>48</v>
      </c>
      <c r="X204" s="114">
        <f t="shared" si="41"/>
        <v>0</v>
      </c>
      <c r="Y204" s="115">
        <f t="shared" si="42"/>
        <v>0</v>
      </c>
      <c r="Z204" s="115">
        <f t="shared" si="43"/>
        <v>0</v>
      </c>
      <c r="AA204" s="115">
        <f t="shared" si="44"/>
        <v>0</v>
      </c>
      <c r="AB204" s="115">
        <f t="shared" si="45"/>
        <v>0</v>
      </c>
      <c r="AC204" s="121">
        <f t="shared" si="46"/>
        <v>0</v>
      </c>
    </row>
    <row r="205" spans="1:29" ht="15.75">
      <c r="A205" s="255"/>
      <c r="B205" s="133" t="s">
        <v>49</v>
      </c>
      <c r="C205" s="95"/>
      <c r="D205" s="20"/>
      <c r="E205" s="96">
        <f t="shared" si="35"/>
        <v>0</v>
      </c>
      <c r="F205" s="95"/>
      <c r="G205" s="20"/>
      <c r="H205" s="96">
        <f t="shared" si="36"/>
        <v>0</v>
      </c>
      <c r="I205" s="95"/>
      <c r="J205" s="20"/>
      <c r="K205" s="96">
        <f t="shared" si="37"/>
        <v>0</v>
      </c>
      <c r="L205" s="95"/>
      <c r="M205" s="20"/>
      <c r="N205" s="96">
        <f t="shared" si="38"/>
        <v>0</v>
      </c>
      <c r="O205" s="95"/>
      <c r="P205" s="20"/>
      <c r="Q205" s="96">
        <f t="shared" si="39"/>
        <v>0</v>
      </c>
      <c r="R205" s="95"/>
      <c r="S205" s="20"/>
      <c r="T205" s="96">
        <f t="shared" si="40"/>
        <v>0</v>
      </c>
      <c r="U205" s="221">
        <f t="shared" si="34"/>
        <v>0</v>
      </c>
      <c r="W205" s="133" t="s">
        <v>49</v>
      </c>
      <c r="X205" s="114">
        <f t="shared" si="41"/>
        <v>0</v>
      </c>
      <c r="Y205" s="115">
        <f t="shared" si="42"/>
        <v>0</v>
      </c>
      <c r="Z205" s="115">
        <f t="shared" si="43"/>
        <v>0</v>
      </c>
      <c r="AA205" s="115">
        <f t="shared" si="44"/>
        <v>0</v>
      </c>
      <c r="AB205" s="115">
        <f t="shared" si="45"/>
        <v>0</v>
      </c>
      <c r="AC205" s="121">
        <f t="shared" si="46"/>
        <v>0</v>
      </c>
    </row>
    <row r="206" spans="1:29" ht="15.75">
      <c r="A206" s="256"/>
      <c r="B206" s="133" t="s">
        <v>50</v>
      </c>
      <c r="C206" s="95"/>
      <c r="D206" s="20"/>
      <c r="E206" s="96">
        <f t="shared" si="35"/>
        <v>0</v>
      </c>
      <c r="F206" s="95"/>
      <c r="G206" s="20"/>
      <c r="H206" s="96">
        <f t="shared" si="36"/>
        <v>0</v>
      </c>
      <c r="I206" s="95"/>
      <c r="J206" s="20"/>
      <c r="K206" s="96">
        <f t="shared" si="37"/>
        <v>0</v>
      </c>
      <c r="L206" s="95"/>
      <c r="M206" s="20"/>
      <c r="N206" s="96">
        <f t="shared" si="38"/>
        <v>0</v>
      </c>
      <c r="O206" s="95"/>
      <c r="P206" s="20"/>
      <c r="Q206" s="96">
        <f t="shared" si="39"/>
        <v>0</v>
      </c>
      <c r="R206" s="95"/>
      <c r="S206" s="20"/>
      <c r="T206" s="96">
        <f t="shared" si="40"/>
        <v>0</v>
      </c>
      <c r="U206" s="221">
        <f t="shared" si="34"/>
        <v>0</v>
      </c>
      <c r="W206" s="134" t="s">
        <v>50</v>
      </c>
      <c r="X206" s="118">
        <f t="shared" si="41"/>
        <v>0</v>
      </c>
      <c r="Y206" s="119">
        <f t="shared" si="42"/>
        <v>0</v>
      </c>
      <c r="Z206" s="119">
        <f t="shared" si="43"/>
        <v>0</v>
      </c>
      <c r="AA206" s="119">
        <f t="shared" si="44"/>
        <v>0</v>
      </c>
      <c r="AB206" s="119">
        <f t="shared" si="45"/>
        <v>0</v>
      </c>
      <c r="AC206" s="124">
        <f t="shared" si="46"/>
        <v>0</v>
      </c>
    </row>
    <row r="207" spans="1:29" ht="15.75" customHeight="1">
      <c r="A207" s="254">
        <v>42789</v>
      </c>
      <c r="B207" s="132" t="s">
        <v>42</v>
      </c>
      <c r="C207" s="92"/>
      <c r="D207" s="93"/>
      <c r="E207" s="94">
        <f t="shared" si="35"/>
        <v>0</v>
      </c>
      <c r="F207" s="92"/>
      <c r="G207" s="93"/>
      <c r="H207" s="94">
        <f t="shared" si="36"/>
        <v>0</v>
      </c>
      <c r="I207" s="92"/>
      <c r="J207" s="93"/>
      <c r="K207" s="94">
        <f t="shared" si="37"/>
        <v>0</v>
      </c>
      <c r="L207" s="92"/>
      <c r="M207" s="93"/>
      <c r="N207" s="94">
        <f t="shared" si="38"/>
        <v>0</v>
      </c>
      <c r="O207" s="92"/>
      <c r="P207" s="93"/>
      <c r="Q207" s="94">
        <f t="shared" si="39"/>
        <v>0</v>
      </c>
      <c r="R207" s="92"/>
      <c r="S207" s="93"/>
      <c r="T207" s="94">
        <f t="shared" si="40"/>
        <v>0</v>
      </c>
      <c r="U207" s="220">
        <f t="shared" si="34"/>
        <v>0</v>
      </c>
      <c r="W207" s="132" t="s">
        <v>42</v>
      </c>
      <c r="X207" s="114">
        <f t="shared" si="41"/>
        <v>0</v>
      </c>
      <c r="Y207" s="115">
        <f t="shared" si="42"/>
        <v>0</v>
      </c>
      <c r="Z207" s="115">
        <f t="shared" si="43"/>
        <v>0</v>
      </c>
      <c r="AA207" s="115">
        <f t="shared" si="44"/>
        <v>0</v>
      </c>
      <c r="AB207" s="115">
        <f t="shared" si="45"/>
        <v>0</v>
      </c>
      <c r="AC207" s="121">
        <f t="shared" si="46"/>
        <v>0</v>
      </c>
    </row>
    <row r="208" spans="1:29" ht="15.75">
      <c r="A208" s="255"/>
      <c r="B208" s="133" t="s">
        <v>43</v>
      </c>
      <c r="C208" s="95"/>
      <c r="D208" s="20"/>
      <c r="E208" s="96">
        <f t="shared" si="35"/>
        <v>0</v>
      </c>
      <c r="F208" s="95"/>
      <c r="G208" s="20"/>
      <c r="H208" s="96">
        <f t="shared" si="36"/>
        <v>0</v>
      </c>
      <c r="I208" s="95"/>
      <c r="J208" s="20"/>
      <c r="K208" s="96">
        <f t="shared" si="37"/>
        <v>0</v>
      </c>
      <c r="L208" s="95"/>
      <c r="M208" s="20"/>
      <c r="N208" s="96">
        <f t="shared" si="38"/>
        <v>0</v>
      </c>
      <c r="O208" s="95"/>
      <c r="P208" s="20"/>
      <c r="Q208" s="96">
        <f t="shared" si="39"/>
        <v>0</v>
      </c>
      <c r="R208" s="95"/>
      <c r="S208" s="20"/>
      <c r="T208" s="96">
        <f t="shared" si="40"/>
        <v>0</v>
      </c>
      <c r="U208" s="221">
        <f t="shared" si="34"/>
        <v>0</v>
      </c>
      <c r="W208" s="133" t="s">
        <v>43</v>
      </c>
      <c r="X208" s="114">
        <f t="shared" si="41"/>
        <v>0</v>
      </c>
      <c r="Y208" s="115">
        <f t="shared" si="42"/>
        <v>0</v>
      </c>
      <c r="Z208" s="115">
        <f t="shared" si="43"/>
        <v>0</v>
      </c>
      <c r="AA208" s="115">
        <f t="shared" si="44"/>
        <v>0</v>
      </c>
      <c r="AB208" s="115">
        <f t="shared" si="45"/>
        <v>0</v>
      </c>
      <c r="AC208" s="121">
        <f t="shared" si="46"/>
        <v>0</v>
      </c>
    </row>
    <row r="209" spans="1:29" ht="15.75">
      <c r="A209" s="255"/>
      <c r="B209" s="104" t="s">
        <v>44</v>
      </c>
      <c r="C209" s="95"/>
      <c r="D209" s="20"/>
      <c r="E209" s="96">
        <f t="shared" si="35"/>
        <v>0</v>
      </c>
      <c r="F209" s="95"/>
      <c r="G209" s="20"/>
      <c r="H209" s="96">
        <f t="shared" si="36"/>
        <v>0</v>
      </c>
      <c r="I209" s="95"/>
      <c r="J209" s="20"/>
      <c r="K209" s="96">
        <f t="shared" si="37"/>
        <v>0</v>
      </c>
      <c r="L209" s="95"/>
      <c r="M209" s="20"/>
      <c r="N209" s="96">
        <f t="shared" si="38"/>
        <v>0</v>
      </c>
      <c r="O209" s="95"/>
      <c r="P209" s="20"/>
      <c r="Q209" s="96">
        <f t="shared" si="39"/>
        <v>0</v>
      </c>
      <c r="R209" s="95"/>
      <c r="S209" s="20"/>
      <c r="T209" s="96">
        <f t="shared" si="40"/>
        <v>0</v>
      </c>
      <c r="U209" s="221">
        <f t="shared" si="34"/>
        <v>0</v>
      </c>
      <c r="W209" s="104" t="s">
        <v>44</v>
      </c>
      <c r="X209" s="114">
        <f t="shared" si="41"/>
        <v>0</v>
      </c>
      <c r="Y209" s="115">
        <f t="shared" si="42"/>
        <v>0</v>
      </c>
      <c r="Z209" s="115">
        <f t="shared" si="43"/>
        <v>0</v>
      </c>
      <c r="AA209" s="115">
        <f t="shared" si="44"/>
        <v>0</v>
      </c>
      <c r="AB209" s="115">
        <f t="shared" si="45"/>
        <v>0</v>
      </c>
      <c r="AC209" s="121">
        <f t="shared" si="46"/>
        <v>0</v>
      </c>
    </row>
    <row r="210" spans="1:29" ht="15.75">
      <c r="A210" s="255"/>
      <c r="B210" s="133" t="s">
        <v>45</v>
      </c>
      <c r="C210" s="95"/>
      <c r="D210" s="20"/>
      <c r="E210" s="96">
        <f t="shared" si="35"/>
        <v>0</v>
      </c>
      <c r="F210" s="95"/>
      <c r="G210" s="20"/>
      <c r="H210" s="96">
        <f t="shared" si="36"/>
        <v>0</v>
      </c>
      <c r="I210" s="95"/>
      <c r="J210" s="20"/>
      <c r="K210" s="96">
        <f t="shared" si="37"/>
        <v>0</v>
      </c>
      <c r="L210" s="95"/>
      <c r="M210" s="20"/>
      <c r="N210" s="96">
        <f t="shared" si="38"/>
        <v>0</v>
      </c>
      <c r="O210" s="95"/>
      <c r="P210" s="20"/>
      <c r="Q210" s="96">
        <f t="shared" si="39"/>
        <v>0</v>
      </c>
      <c r="R210" s="95"/>
      <c r="S210" s="20"/>
      <c r="T210" s="96">
        <f t="shared" si="40"/>
        <v>0</v>
      </c>
      <c r="U210" s="221">
        <f t="shared" si="34"/>
        <v>0</v>
      </c>
      <c r="W210" s="133" t="s">
        <v>45</v>
      </c>
      <c r="X210" s="114">
        <f t="shared" si="41"/>
        <v>0</v>
      </c>
      <c r="Y210" s="115">
        <f t="shared" si="42"/>
        <v>0</v>
      </c>
      <c r="Z210" s="115">
        <f t="shared" si="43"/>
        <v>0</v>
      </c>
      <c r="AA210" s="115">
        <f t="shared" si="44"/>
        <v>0</v>
      </c>
      <c r="AB210" s="115">
        <f t="shared" si="45"/>
        <v>0</v>
      </c>
      <c r="AC210" s="121">
        <f t="shared" si="46"/>
        <v>0</v>
      </c>
    </row>
    <row r="211" spans="1:29" ht="15.75">
      <c r="A211" s="255"/>
      <c r="B211" s="133" t="s">
        <v>46</v>
      </c>
      <c r="C211" s="95"/>
      <c r="D211" s="20"/>
      <c r="E211" s="96">
        <f t="shared" si="35"/>
        <v>0</v>
      </c>
      <c r="F211" s="95"/>
      <c r="G211" s="20"/>
      <c r="H211" s="96">
        <f t="shared" si="36"/>
        <v>0</v>
      </c>
      <c r="I211" s="95"/>
      <c r="J211" s="20"/>
      <c r="K211" s="96">
        <f t="shared" si="37"/>
        <v>0</v>
      </c>
      <c r="L211" s="95"/>
      <c r="M211" s="20"/>
      <c r="N211" s="96">
        <f t="shared" si="38"/>
        <v>0</v>
      </c>
      <c r="O211" s="95"/>
      <c r="P211" s="20"/>
      <c r="Q211" s="96">
        <f t="shared" si="39"/>
        <v>0</v>
      </c>
      <c r="R211" s="95"/>
      <c r="S211" s="20"/>
      <c r="T211" s="96">
        <f t="shared" si="40"/>
        <v>0</v>
      </c>
      <c r="U211" s="221">
        <f t="shared" ref="U211:U215" si="47">IF(D211=0,0,1)</f>
        <v>0</v>
      </c>
      <c r="W211" s="133" t="s">
        <v>46</v>
      </c>
      <c r="X211" s="114">
        <f t="shared" si="41"/>
        <v>0</v>
      </c>
      <c r="Y211" s="115">
        <f t="shared" si="42"/>
        <v>0</v>
      </c>
      <c r="Z211" s="115">
        <f t="shared" si="43"/>
        <v>0</v>
      </c>
      <c r="AA211" s="115">
        <f t="shared" si="44"/>
        <v>0</v>
      </c>
      <c r="AB211" s="115">
        <f t="shared" si="45"/>
        <v>0</v>
      </c>
      <c r="AC211" s="121">
        <f t="shared" si="46"/>
        <v>0</v>
      </c>
    </row>
    <row r="212" spans="1:29" ht="15.75">
      <c r="A212" s="255"/>
      <c r="B212" s="133" t="s">
        <v>47</v>
      </c>
      <c r="C212" s="95"/>
      <c r="D212" s="20"/>
      <c r="E212" s="96">
        <f t="shared" si="35"/>
        <v>0</v>
      </c>
      <c r="F212" s="95"/>
      <c r="G212" s="20"/>
      <c r="H212" s="96">
        <f t="shared" si="36"/>
        <v>0</v>
      </c>
      <c r="I212" s="95"/>
      <c r="J212" s="20"/>
      <c r="K212" s="96">
        <f t="shared" si="37"/>
        <v>0</v>
      </c>
      <c r="L212" s="95"/>
      <c r="M212" s="20"/>
      <c r="N212" s="96">
        <f t="shared" si="38"/>
        <v>0</v>
      </c>
      <c r="O212" s="95"/>
      <c r="P212" s="20"/>
      <c r="Q212" s="96">
        <f t="shared" si="39"/>
        <v>0</v>
      </c>
      <c r="R212" s="95"/>
      <c r="S212" s="20"/>
      <c r="T212" s="96">
        <f t="shared" si="40"/>
        <v>0</v>
      </c>
      <c r="U212" s="221">
        <f t="shared" si="47"/>
        <v>0</v>
      </c>
      <c r="W212" s="133" t="s">
        <v>47</v>
      </c>
      <c r="X212" s="114">
        <f t="shared" si="41"/>
        <v>0</v>
      </c>
      <c r="Y212" s="115">
        <f t="shared" si="42"/>
        <v>0</v>
      </c>
      <c r="Z212" s="115">
        <f t="shared" si="43"/>
        <v>0</v>
      </c>
      <c r="AA212" s="115">
        <f t="shared" si="44"/>
        <v>0</v>
      </c>
      <c r="AB212" s="115">
        <f t="shared" si="45"/>
        <v>0</v>
      </c>
      <c r="AC212" s="121">
        <f t="shared" si="46"/>
        <v>0</v>
      </c>
    </row>
    <row r="213" spans="1:29" ht="15.75">
      <c r="A213" s="255"/>
      <c r="B213" s="133" t="s">
        <v>48</v>
      </c>
      <c r="C213" s="95"/>
      <c r="D213" s="20"/>
      <c r="E213" s="96">
        <f t="shared" si="35"/>
        <v>0</v>
      </c>
      <c r="F213" s="95"/>
      <c r="G213" s="20"/>
      <c r="H213" s="96">
        <f t="shared" si="36"/>
        <v>0</v>
      </c>
      <c r="I213" s="95"/>
      <c r="J213" s="20"/>
      <c r="K213" s="96">
        <f t="shared" si="37"/>
        <v>0</v>
      </c>
      <c r="L213" s="95"/>
      <c r="M213" s="20"/>
      <c r="N213" s="96">
        <f t="shared" si="38"/>
        <v>0</v>
      </c>
      <c r="O213" s="95"/>
      <c r="P213" s="20"/>
      <c r="Q213" s="96">
        <f t="shared" si="39"/>
        <v>0</v>
      </c>
      <c r="R213" s="95"/>
      <c r="S213" s="20"/>
      <c r="T213" s="96">
        <f t="shared" si="40"/>
        <v>0</v>
      </c>
      <c r="U213" s="221">
        <f t="shared" si="47"/>
        <v>0</v>
      </c>
      <c r="W213" s="133" t="s">
        <v>48</v>
      </c>
      <c r="X213" s="114">
        <f t="shared" si="41"/>
        <v>0</v>
      </c>
      <c r="Y213" s="115">
        <f t="shared" si="42"/>
        <v>0</v>
      </c>
      <c r="Z213" s="115">
        <f t="shared" si="43"/>
        <v>0</v>
      </c>
      <c r="AA213" s="115">
        <f t="shared" si="44"/>
        <v>0</v>
      </c>
      <c r="AB213" s="115">
        <f t="shared" si="45"/>
        <v>0</v>
      </c>
      <c r="AC213" s="121">
        <f t="shared" si="46"/>
        <v>0</v>
      </c>
    </row>
    <row r="214" spans="1:29" ht="15.75">
      <c r="A214" s="255"/>
      <c r="B214" s="133" t="s">
        <v>49</v>
      </c>
      <c r="C214" s="95"/>
      <c r="D214" s="20"/>
      <c r="E214" s="96">
        <f t="shared" si="35"/>
        <v>0</v>
      </c>
      <c r="F214" s="95"/>
      <c r="G214" s="20"/>
      <c r="H214" s="96">
        <f t="shared" si="36"/>
        <v>0</v>
      </c>
      <c r="I214" s="95"/>
      <c r="J214" s="20"/>
      <c r="K214" s="96">
        <f t="shared" si="37"/>
        <v>0</v>
      </c>
      <c r="L214" s="95"/>
      <c r="M214" s="20"/>
      <c r="N214" s="96">
        <f t="shared" si="38"/>
        <v>0</v>
      </c>
      <c r="O214" s="95"/>
      <c r="P214" s="20"/>
      <c r="Q214" s="96">
        <f t="shared" si="39"/>
        <v>0</v>
      </c>
      <c r="R214" s="95"/>
      <c r="S214" s="20"/>
      <c r="T214" s="96">
        <f t="shared" si="40"/>
        <v>0</v>
      </c>
      <c r="U214" s="221">
        <f t="shared" si="47"/>
        <v>0</v>
      </c>
      <c r="W214" s="133" t="s">
        <v>49</v>
      </c>
      <c r="X214" s="114">
        <f t="shared" si="41"/>
        <v>0</v>
      </c>
      <c r="Y214" s="115">
        <f t="shared" si="42"/>
        <v>0</v>
      </c>
      <c r="Z214" s="115">
        <f t="shared" si="43"/>
        <v>0</v>
      </c>
      <c r="AA214" s="115">
        <f t="shared" si="44"/>
        <v>0</v>
      </c>
      <c r="AB214" s="115">
        <f t="shared" si="45"/>
        <v>0</v>
      </c>
      <c r="AC214" s="121">
        <f t="shared" si="46"/>
        <v>0</v>
      </c>
    </row>
    <row r="215" spans="1:29" ht="15.75">
      <c r="A215" s="256"/>
      <c r="B215" s="134" t="s">
        <v>50</v>
      </c>
      <c r="C215" s="97"/>
      <c r="D215" s="98"/>
      <c r="E215" s="99">
        <f t="shared" si="35"/>
        <v>0</v>
      </c>
      <c r="F215" s="97"/>
      <c r="G215" s="98"/>
      <c r="H215" s="99">
        <f t="shared" si="36"/>
        <v>0</v>
      </c>
      <c r="I215" s="97"/>
      <c r="J215" s="98"/>
      <c r="K215" s="99">
        <f t="shared" si="37"/>
        <v>0</v>
      </c>
      <c r="L215" s="97"/>
      <c r="M215" s="98"/>
      <c r="N215" s="99">
        <f t="shared" si="38"/>
        <v>0</v>
      </c>
      <c r="O215" s="97"/>
      <c r="P215" s="98"/>
      <c r="Q215" s="99">
        <f t="shared" si="39"/>
        <v>0</v>
      </c>
      <c r="R215" s="97"/>
      <c r="S215" s="98"/>
      <c r="T215" s="99">
        <f t="shared" si="40"/>
        <v>0</v>
      </c>
      <c r="U215" s="222">
        <f t="shared" si="47"/>
        <v>0</v>
      </c>
      <c r="W215" s="134" t="s">
        <v>50</v>
      </c>
      <c r="X215" s="118">
        <f t="shared" si="41"/>
        <v>0</v>
      </c>
      <c r="Y215" s="119">
        <f t="shared" si="42"/>
        <v>0</v>
      </c>
      <c r="Z215" s="119">
        <f t="shared" si="43"/>
        <v>0</v>
      </c>
      <c r="AA215" s="119">
        <f t="shared" si="44"/>
        <v>0</v>
      </c>
      <c r="AB215" s="119">
        <f t="shared" si="45"/>
        <v>0</v>
      </c>
      <c r="AC215" s="124">
        <f t="shared" si="46"/>
        <v>0</v>
      </c>
    </row>
    <row r="216" spans="1:29">
      <c r="G216" s="20"/>
      <c r="P216" s="20"/>
      <c r="U216" s="227" t="s">
        <v>368</v>
      </c>
      <c r="X216" s="91" t="s">
        <v>13</v>
      </c>
      <c r="Y216" s="91" t="s">
        <v>14</v>
      </c>
      <c r="Z216" s="109" t="s">
        <v>15</v>
      </c>
      <c r="AA216" s="91" t="s">
        <v>16</v>
      </c>
      <c r="AB216" s="91" t="s">
        <v>17</v>
      </c>
      <c r="AC216" s="91" t="s">
        <v>18</v>
      </c>
    </row>
    <row r="217" spans="1:29">
      <c r="G217" s="20"/>
      <c r="P217" s="20"/>
      <c r="U217" s="228">
        <f>U9+U18+U27+U36+U45+U54+U63+U72+U81+U90+U99+U108+U117+U126+U135+U144+U153+U162+U171+U180+U189+U198+U207</f>
        <v>0</v>
      </c>
      <c r="W217" s="132" t="s">
        <v>42</v>
      </c>
      <c r="X217" s="110">
        <f t="shared" ref="X217:AC225" si="48">X9+X18+X27+X36+X45+X54+X63+X72+X81+X90+X99+X108+X117+X126+X135+X144+X153+X162+X171+X180+X189+X198+X207</f>
        <v>0</v>
      </c>
      <c r="Y217" s="111">
        <f t="shared" si="48"/>
        <v>0</v>
      </c>
      <c r="Z217" s="111">
        <f t="shared" si="48"/>
        <v>0</v>
      </c>
      <c r="AA217" s="111">
        <f t="shared" si="48"/>
        <v>0</v>
      </c>
      <c r="AB217" s="111">
        <f t="shared" si="48"/>
        <v>0</v>
      </c>
      <c r="AC217" s="123">
        <f t="shared" si="48"/>
        <v>0</v>
      </c>
    </row>
    <row r="218" spans="1:29">
      <c r="G218" s="20"/>
      <c r="P218" s="20"/>
      <c r="U218" s="229">
        <f t="shared" ref="U218:U225" si="49">U10+U19+U28+U37+U46+U55+U64+U73+U82+U91+U100+U109+U118+U127+U136+U145+U154+U163+U172+U181+U190+U199+U208</f>
        <v>0</v>
      </c>
      <c r="W218" s="133" t="s">
        <v>43</v>
      </c>
      <c r="X218" s="114">
        <f t="shared" si="48"/>
        <v>0</v>
      </c>
      <c r="Y218" s="115">
        <f t="shared" si="48"/>
        <v>0</v>
      </c>
      <c r="Z218" s="115">
        <f t="shared" si="48"/>
        <v>0</v>
      </c>
      <c r="AA218" s="115">
        <f t="shared" si="48"/>
        <v>0</v>
      </c>
      <c r="AB218" s="115">
        <f t="shared" si="48"/>
        <v>0</v>
      </c>
      <c r="AC218" s="121">
        <f t="shared" si="48"/>
        <v>0</v>
      </c>
    </row>
    <row r="219" spans="1:29">
      <c r="G219" s="20"/>
      <c r="P219" s="20"/>
      <c r="U219" s="229">
        <f t="shared" si="49"/>
        <v>0</v>
      </c>
      <c r="W219" s="104" t="s">
        <v>44</v>
      </c>
      <c r="X219" s="114">
        <f t="shared" si="48"/>
        <v>0</v>
      </c>
      <c r="Y219" s="115">
        <f t="shared" si="48"/>
        <v>0</v>
      </c>
      <c r="Z219" s="115">
        <f t="shared" si="48"/>
        <v>0</v>
      </c>
      <c r="AA219" s="115">
        <f t="shared" si="48"/>
        <v>0</v>
      </c>
      <c r="AB219" s="115">
        <f t="shared" si="48"/>
        <v>0</v>
      </c>
      <c r="AC219" s="121">
        <f t="shared" si="48"/>
        <v>0</v>
      </c>
    </row>
    <row r="220" spans="1:29">
      <c r="U220" s="229">
        <f t="shared" si="49"/>
        <v>0</v>
      </c>
      <c r="W220" s="133" t="s">
        <v>45</v>
      </c>
      <c r="X220" s="114">
        <f t="shared" si="48"/>
        <v>0</v>
      </c>
      <c r="Y220" s="115">
        <f t="shared" si="48"/>
        <v>0</v>
      </c>
      <c r="Z220" s="115">
        <f t="shared" si="48"/>
        <v>0</v>
      </c>
      <c r="AA220" s="115">
        <f t="shared" si="48"/>
        <v>0</v>
      </c>
      <c r="AB220" s="115">
        <f t="shared" si="48"/>
        <v>0</v>
      </c>
      <c r="AC220" s="121">
        <f t="shared" si="48"/>
        <v>0</v>
      </c>
    </row>
    <row r="221" spans="1:29">
      <c r="U221" s="229">
        <f t="shared" si="49"/>
        <v>0</v>
      </c>
      <c r="W221" s="133" t="s">
        <v>46</v>
      </c>
      <c r="X221" s="114">
        <f t="shared" si="48"/>
        <v>0</v>
      </c>
      <c r="Y221" s="115">
        <f t="shared" si="48"/>
        <v>0</v>
      </c>
      <c r="Z221" s="115">
        <f t="shared" si="48"/>
        <v>0</v>
      </c>
      <c r="AA221" s="115">
        <f t="shared" si="48"/>
        <v>0</v>
      </c>
      <c r="AB221" s="115">
        <f t="shared" si="48"/>
        <v>0</v>
      </c>
      <c r="AC221" s="121">
        <f t="shared" si="48"/>
        <v>0</v>
      </c>
    </row>
    <row r="222" spans="1:29">
      <c r="U222" s="229">
        <f t="shared" si="49"/>
        <v>0</v>
      </c>
      <c r="W222" s="133" t="s">
        <v>47</v>
      </c>
      <c r="X222" s="114">
        <f t="shared" si="48"/>
        <v>0</v>
      </c>
      <c r="Y222" s="115">
        <f t="shared" si="48"/>
        <v>0</v>
      </c>
      <c r="Z222" s="115">
        <f t="shared" si="48"/>
        <v>0</v>
      </c>
      <c r="AA222" s="115">
        <f t="shared" si="48"/>
        <v>0</v>
      </c>
      <c r="AB222" s="115">
        <f t="shared" si="48"/>
        <v>0</v>
      </c>
      <c r="AC222" s="121">
        <f t="shared" si="48"/>
        <v>0</v>
      </c>
    </row>
    <row r="223" spans="1:29">
      <c r="U223" s="229">
        <f t="shared" si="49"/>
        <v>0</v>
      </c>
      <c r="W223" s="133" t="s">
        <v>48</v>
      </c>
      <c r="X223" s="114">
        <f t="shared" si="48"/>
        <v>0</v>
      </c>
      <c r="Y223" s="115">
        <f t="shared" si="48"/>
        <v>0</v>
      </c>
      <c r="Z223" s="115">
        <f t="shared" si="48"/>
        <v>0</v>
      </c>
      <c r="AA223" s="115">
        <f t="shared" si="48"/>
        <v>0</v>
      </c>
      <c r="AB223" s="115">
        <f t="shared" si="48"/>
        <v>0</v>
      </c>
      <c r="AC223" s="121">
        <f t="shared" si="48"/>
        <v>0</v>
      </c>
    </row>
    <row r="224" spans="1:29">
      <c r="U224" s="229">
        <f t="shared" si="49"/>
        <v>0</v>
      </c>
      <c r="W224" s="133" t="s">
        <v>49</v>
      </c>
      <c r="X224" s="114">
        <f t="shared" si="48"/>
        <v>0</v>
      </c>
      <c r="Y224" s="115">
        <f t="shared" si="48"/>
        <v>0</v>
      </c>
      <c r="Z224" s="115">
        <f t="shared" si="48"/>
        <v>0</v>
      </c>
      <c r="AA224" s="115">
        <f t="shared" si="48"/>
        <v>0</v>
      </c>
      <c r="AB224" s="115">
        <f t="shared" si="48"/>
        <v>0</v>
      </c>
      <c r="AC224" s="121">
        <f t="shared" si="48"/>
        <v>0</v>
      </c>
    </row>
    <row r="225" spans="21:29" customFormat="1">
      <c r="U225" s="230">
        <f t="shared" si="49"/>
        <v>0</v>
      </c>
      <c r="W225" s="134" t="s">
        <v>50</v>
      </c>
      <c r="X225" s="118">
        <f t="shared" si="48"/>
        <v>0</v>
      </c>
      <c r="Y225" s="119">
        <f t="shared" si="48"/>
        <v>0</v>
      </c>
      <c r="Z225" s="119">
        <f t="shared" si="48"/>
        <v>0</v>
      </c>
      <c r="AA225" s="119">
        <f t="shared" si="48"/>
        <v>0</v>
      </c>
      <c r="AB225" s="119">
        <f t="shared" si="48"/>
        <v>0</v>
      </c>
      <c r="AC225" s="124">
        <f t="shared" si="48"/>
        <v>0</v>
      </c>
    </row>
  </sheetData>
  <mergeCells count="31">
    <mergeCell ref="A207:A215"/>
    <mergeCell ref="A153:A161"/>
    <mergeCell ref="A162:A170"/>
    <mergeCell ref="A171:A179"/>
    <mergeCell ref="A180:A188"/>
    <mergeCell ref="A189:A197"/>
    <mergeCell ref="A198:A206"/>
    <mergeCell ref="A99:A107"/>
    <mergeCell ref="A108:A116"/>
    <mergeCell ref="A117:A125"/>
    <mergeCell ref="A126:A134"/>
    <mergeCell ref="A135:A143"/>
    <mergeCell ref="A144:A152"/>
    <mergeCell ref="A45:A53"/>
    <mergeCell ref="A54:A62"/>
    <mergeCell ref="A63:A71"/>
    <mergeCell ref="A72:A80"/>
    <mergeCell ref="A81:A89"/>
    <mergeCell ref="A90:A98"/>
    <mergeCell ref="R7:T7"/>
    <mergeCell ref="U7:U8"/>
    <mergeCell ref="A9:A17"/>
    <mergeCell ref="A18:A26"/>
    <mergeCell ref="A27:A35"/>
    <mergeCell ref="A36:A44"/>
    <mergeCell ref="B7:B8"/>
    <mergeCell ref="C7:E7"/>
    <mergeCell ref="F7:H7"/>
    <mergeCell ref="I7:K7"/>
    <mergeCell ref="L7:N7"/>
    <mergeCell ref="O7:Q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02"/>
  <sheetViews>
    <sheetView topLeftCell="A113" zoomScale="85" zoomScaleNormal="85" workbookViewId="0">
      <selection activeCell="T142" sqref="T142"/>
    </sheetView>
  </sheetViews>
  <sheetFormatPr baseColWidth="10" defaultRowHeight="15"/>
  <cols>
    <col min="1" max="1" width="2.85546875" customWidth="1"/>
    <col min="2" max="2" width="28" customWidth="1"/>
    <col min="3" max="3" width="0.7109375" style="16" customWidth="1"/>
    <col min="4" max="5" width="17" customWidth="1"/>
    <col min="6" max="6" width="0.7109375" style="17" customWidth="1"/>
    <col min="7" max="7" width="17" customWidth="1"/>
    <col min="8" max="8" width="19.7109375" customWidth="1"/>
    <col min="9" max="10" width="17" customWidth="1"/>
    <col min="11" max="11" width="0.7109375" style="17" customWidth="1"/>
    <col min="12" max="13" width="17" customWidth="1"/>
    <col min="14" max="14" width="0.7109375" style="17" customWidth="1"/>
    <col min="15" max="15" width="18.85546875" customWidth="1"/>
    <col min="64" max="64" width="14.140625" customWidth="1"/>
    <col min="65" max="65" width="15.7109375" customWidth="1"/>
    <col min="66" max="66" width="4.85546875" bestFit="1" customWidth="1"/>
    <col min="68" max="68" width="12.85546875" bestFit="1" customWidth="1"/>
    <col min="69" max="69" width="13.5703125" bestFit="1" customWidth="1"/>
  </cols>
  <sheetData>
    <row r="1" spans="1:57">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row>
    <row r="2" spans="1:57" ht="18.75" customHeight="1">
      <c r="B2" s="259" t="s">
        <v>340</v>
      </c>
      <c r="C2" s="260"/>
      <c r="D2" s="260"/>
      <c r="E2" s="260"/>
      <c r="F2" s="260"/>
      <c r="G2" s="260"/>
      <c r="H2" s="260"/>
      <c r="I2" s="260"/>
      <c r="J2" s="260"/>
      <c r="K2" s="260"/>
      <c r="L2" s="260"/>
      <c r="M2" s="260"/>
      <c r="N2" s="260"/>
      <c r="O2" s="26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row>
    <row r="3" spans="1:57">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row>
    <row r="4" spans="1:57">
      <c r="A4" s="7"/>
      <c r="B4" s="7"/>
      <c r="C4" s="8"/>
      <c r="D4" s="7"/>
      <c r="E4" s="7"/>
      <c r="F4" s="9"/>
      <c r="G4" s="262" t="s">
        <v>19</v>
      </c>
      <c r="H4" s="262"/>
      <c r="I4" s="262"/>
      <c r="J4" s="262"/>
      <c r="K4" s="9"/>
      <c r="L4" s="262" t="s">
        <v>20</v>
      </c>
      <c r="M4" s="262"/>
      <c r="N4" s="9"/>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row>
    <row r="5" spans="1:57" ht="30">
      <c r="A5" s="7"/>
      <c r="B5" s="23" t="s">
        <v>21</v>
      </c>
      <c r="C5" s="35"/>
      <c r="D5" s="63" t="s">
        <v>355</v>
      </c>
      <c r="E5" s="64" t="s">
        <v>356</v>
      </c>
      <c r="F5" s="36"/>
      <c r="G5" s="63" t="s">
        <v>24</v>
      </c>
      <c r="H5" s="65" t="s">
        <v>25</v>
      </c>
      <c r="I5" s="65" t="s">
        <v>11</v>
      </c>
      <c r="J5" s="64" t="s">
        <v>26</v>
      </c>
      <c r="K5" s="36"/>
      <c r="L5" s="63" t="s">
        <v>27</v>
      </c>
      <c r="M5" s="64" t="s">
        <v>28</v>
      </c>
      <c r="N5" s="36"/>
      <c r="O5" s="66" t="s">
        <v>40</v>
      </c>
      <c r="P5" s="11"/>
      <c r="Q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row>
    <row r="6" spans="1:57">
      <c r="A6" s="12"/>
      <c r="B6" s="21" t="s">
        <v>42</v>
      </c>
      <c r="C6" s="10"/>
      <c r="D6" s="24">
        <v>0</v>
      </c>
      <c r="E6" s="25">
        <v>0</v>
      </c>
      <c r="F6" s="51"/>
      <c r="G6" s="52">
        <v>0</v>
      </c>
      <c r="H6" s="53">
        <v>0</v>
      </c>
      <c r="I6" s="54">
        <v>0</v>
      </c>
      <c r="J6" s="55">
        <v>0</v>
      </c>
      <c r="K6" s="51"/>
      <c r="L6" s="52">
        <v>0</v>
      </c>
      <c r="M6" s="55">
        <v>0</v>
      </c>
      <c r="N6" s="51"/>
      <c r="O6" s="56">
        <f>SUM(G6:M6)</f>
        <v>0</v>
      </c>
      <c r="P6" s="11"/>
      <c r="Q6" s="214"/>
      <c r="R6" s="217"/>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row>
    <row r="7" spans="1:57" s="11" customFormat="1">
      <c r="A7" s="8"/>
      <c r="B7" s="21" t="s">
        <v>43</v>
      </c>
      <c r="C7" s="10"/>
      <c r="D7" s="26">
        <v>21</v>
      </c>
      <c r="E7" s="27">
        <v>21</v>
      </c>
      <c r="F7" s="57"/>
      <c r="G7" s="58">
        <v>4</v>
      </c>
      <c r="H7" s="30">
        <v>21</v>
      </c>
      <c r="I7" s="59">
        <v>0</v>
      </c>
      <c r="J7" s="60">
        <v>3</v>
      </c>
      <c r="K7" s="57"/>
      <c r="L7" s="58">
        <v>0</v>
      </c>
      <c r="M7" s="60">
        <v>0</v>
      </c>
      <c r="N7" s="57"/>
      <c r="O7" s="61">
        <f>SUM(G7:M7)</f>
        <v>28</v>
      </c>
      <c r="Q7" s="214"/>
      <c r="R7" s="215"/>
    </row>
    <row r="8" spans="1:57" s="11" customFormat="1">
      <c r="A8" s="8"/>
      <c r="B8" s="22" t="s">
        <v>44</v>
      </c>
      <c r="C8" s="10"/>
      <c r="D8" s="26">
        <v>0</v>
      </c>
      <c r="E8" s="27">
        <v>0</v>
      </c>
      <c r="F8" s="57"/>
      <c r="G8" s="58">
        <v>0</v>
      </c>
      <c r="H8" s="30">
        <v>0</v>
      </c>
      <c r="I8" s="59">
        <v>0</v>
      </c>
      <c r="J8" s="60">
        <v>0</v>
      </c>
      <c r="K8" s="57"/>
      <c r="L8" s="58">
        <v>0</v>
      </c>
      <c r="M8" s="60">
        <v>0</v>
      </c>
      <c r="N8" s="57"/>
      <c r="O8" s="61">
        <f t="shared" ref="O8:O12" si="0">SUM(G8:M8)</f>
        <v>0</v>
      </c>
      <c r="Q8" s="214"/>
      <c r="R8" s="215"/>
    </row>
    <row r="9" spans="1:57" s="11" customFormat="1">
      <c r="A9" s="8"/>
      <c r="B9" s="21" t="s">
        <v>45</v>
      </c>
      <c r="C9" s="10"/>
      <c r="D9" s="26">
        <v>0</v>
      </c>
      <c r="E9" s="27">
        <v>0</v>
      </c>
      <c r="F9" s="57"/>
      <c r="G9" s="58">
        <v>0</v>
      </c>
      <c r="H9" s="30">
        <v>0</v>
      </c>
      <c r="I9" s="59">
        <v>0</v>
      </c>
      <c r="J9" s="60">
        <v>0</v>
      </c>
      <c r="K9" s="57"/>
      <c r="L9" s="58">
        <v>0</v>
      </c>
      <c r="M9" s="60">
        <v>0</v>
      </c>
      <c r="N9" s="57"/>
      <c r="O9" s="61">
        <f t="shared" si="0"/>
        <v>0</v>
      </c>
      <c r="Q9" s="214"/>
      <c r="R9" s="218"/>
    </row>
    <row r="10" spans="1:57" s="11" customFormat="1">
      <c r="A10" s="8"/>
      <c r="B10" s="21" t="s">
        <v>46</v>
      </c>
      <c r="C10" s="10"/>
      <c r="D10" s="26">
        <v>16</v>
      </c>
      <c r="E10" s="27">
        <v>14</v>
      </c>
      <c r="F10" s="57"/>
      <c r="G10" s="58">
        <v>1</v>
      </c>
      <c r="H10" s="30">
        <v>1</v>
      </c>
      <c r="I10" s="59">
        <v>6</v>
      </c>
      <c r="J10" s="60">
        <v>0</v>
      </c>
      <c r="K10" s="57"/>
      <c r="L10" s="58">
        <v>1</v>
      </c>
      <c r="M10" s="60">
        <v>0</v>
      </c>
      <c r="N10" s="57"/>
      <c r="O10" s="61">
        <f t="shared" si="0"/>
        <v>9</v>
      </c>
      <c r="Q10" s="214"/>
      <c r="R10" s="216"/>
      <c r="S10" s="14"/>
      <c r="T10" s="14"/>
      <c r="U10" s="15"/>
    </row>
    <row r="11" spans="1:57" s="11" customFormat="1">
      <c r="A11" s="8"/>
      <c r="B11" s="21" t="s">
        <v>47</v>
      </c>
      <c r="C11" s="10"/>
      <c r="D11" s="26">
        <v>8</v>
      </c>
      <c r="E11" s="27">
        <v>9</v>
      </c>
      <c r="F11" s="57"/>
      <c r="G11" s="58">
        <v>0</v>
      </c>
      <c r="H11" s="30">
        <v>2</v>
      </c>
      <c r="I11" s="59">
        <v>0</v>
      </c>
      <c r="J11" s="60">
        <v>1</v>
      </c>
      <c r="K11" s="57"/>
      <c r="L11" s="58">
        <v>1</v>
      </c>
      <c r="M11" s="60">
        <v>0</v>
      </c>
      <c r="N11" s="57"/>
      <c r="O11" s="61">
        <f t="shared" si="0"/>
        <v>4</v>
      </c>
      <c r="Q11" s="214"/>
      <c r="R11" s="215"/>
    </row>
    <row r="12" spans="1:57" s="11" customFormat="1">
      <c r="A12" s="8"/>
      <c r="B12" s="21" t="s">
        <v>48</v>
      </c>
      <c r="C12" s="10"/>
      <c r="D12" s="26">
        <v>0</v>
      </c>
      <c r="E12" s="27">
        <v>0</v>
      </c>
      <c r="F12" s="57"/>
      <c r="G12" s="58">
        <v>0</v>
      </c>
      <c r="H12" s="30">
        <v>0</v>
      </c>
      <c r="I12" s="59">
        <v>0</v>
      </c>
      <c r="J12" s="60">
        <v>0</v>
      </c>
      <c r="K12" s="57"/>
      <c r="L12" s="58">
        <v>0</v>
      </c>
      <c r="M12" s="60">
        <v>0</v>
      </c>
      <c r="N12" s="57"/>
      <c r="O12" s="61">
        <f t="shared" si="0"/>
        <v>0</v>
      </c>
      <c r="Q12" s="214"/>
      <c r="R12" s="215"/>
    </row>
    <row r="13" spans="1:57" s="11" customFormat="1">
      <c r="A13" s="8"/>
      <c r="B13" s="21" t="s">
        <v>49</v>
      </c>
      <c r="C13" s="10"/>
      <c r="D13" s="26">
        <v>0</v>
      </c>
      <c r="E13" s="27">
        <v>1</v>
      </c>
      <c r="F13" s="51"/>
      <c r="G13" s="58">
        <v>0</v>
      </c>
      <c r="H13" s="30">
        <v>1</v>
      </c>
      <c r="I13" s="59">
        <v>1</v>
      </c>
      <c r="J13" s="60">
        <v>0</v>
      </c>
      <c r="K13" s="51"/>
      <c r="L13" s="58">
        <v>0</v>
      </c>
      <c r="M13" s="60">
        <v>0</v>
      </c>
      <c r="N13" s="57"/>
      <c r="O13" s="61">
        <f>SUM(G13:M13)</f>
        <v>2</v>
      </c>
      <c r="Q13" s="214"/>
      <c r="R13" s="215"/>
    </row>
    <row r="14" spans="1:57">
      <c r="A14" s="12"/>
      <c r="B14" s="21" t="s">
        <v>50</v>
      </c>
      <c r="C14" s="10"/>
      <c r="D14" s="26">
        <v>0</v>
      </c>
      <c r="E14" s="27">
        <v>0</v>
      </c>
      <c r="F14" s="51"/>
      <c r="G14" s="58">
        <v>0</v>
      </c>
      <c r="H14" s="30">
        <v>0</v>
      </c>
      <c r="I14" s="59">
        <v>0</v>
      </c>
      <c r="J14" s="60">
        <v>0</v>
      </c>
      <c r="K14" s="51"/>
      <c r="L14" s="58">
        <v>0</v>
      </c>
      <c r="M14" s="60">
        <v>0</v>
      </c>
      <c r="N14" s="57"/>
      <c r="O14" s="61">
        <f>SUM(G14:M14)</f>
        <v>0</v>
      </c>
      <c r="P14" s="11"/>
      <c r="Q14" s="214"/>
      <c r="R14" s="215"/>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row>
    <row r="15" spans="1:57" ht="18.75">
      <c r="B15" s="183" t="s">
        <v>39</v>
      </c>
      <c r="C15" s="184"/>
      <c r="D15" s="185">
        <f>+AVERAGE(D6:D14)</f>
        <v>5</v>
      </c>
      <c r="E15" s="186">
        <f>+AVERAGE(E6:E14)</f>
        <v>5</v>
      </c>
      <c r="F15" s="187"/>
      <c r="G15" s="188">
        <f>SUM(G6:G14)</f>
        <v>5</v>
      </c>
      <c r="H15" s="188">
        <f t="shared" ref="H15:J15" si="1">SUM(H6:H14)</f>
        <v>25</v>
      </c>
      <c r="I15" s="188">
        <f t="shared" si="1"/>
        <v>7</v>
      </c>
      <c r="J15" s="188">
        <f t="shared" si="1"/>
        <v>4</v>
      </c>
      <c r="K15" s="187"/>
      <c r="L15" s="188">
        <f>SUM(L6:L14)</f>
        <v>2</v>
      </c>
      <c r="M15" s="188">
        <f>SUM(M6:M14)</f>
        <v>0</v>
      </c>
      <c r="N15" s="187"/>
      <c r="O15" s="183">
        <f>SUM(O6:O14)</f>
        <v>43</v>
      </c>
      <c r="P15" s="11"/>
      <c r="Q15" s="214"/>
      <c r="R15" s="215"/>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row>
    <row r="16" spans="1:57" ht="15.75">
      <c r="A16" s="47" t="s">
        <v>29</v>
      </c>
      <c r="B16" s="48"/>
      <c r="C16" s="49"/>
      <c r="D16" s="48"/>
      <c r="E16" s="50"/>
      <c r="J16" s="16"/>
      <c r="K16" s="16"/>
      <c r="L16" s="16"/>
      <c r="M16" s="16"/>
      <c r="O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row>
    <row r="17" spans="1:57" ht="15.75">
      <c r="A17" s="48" t="s">
        <v>343</v>
      </c>
      <c r="B17" s="48"/>
      <c r="C17" s="49"/>
      <c r="D17" s="48"/>
      <c r="E17" s="50"/>
      <c r="J17" s="16"/>
      <c r="K17" s="16"/>
      <c r="L17" s="16"/>
      <c r="M17" s="16"/>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row>
    <row r="18" spans="1:57">
      <c r="E18" s="17"/>
      <c r="J18" s="16"/>
      <c r="K18" s="16"/>
      <c r="L18" s="16"/>
      <c r="M18" s="16"/>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row>
    <row r="19" spans="1:57" s="17" customFormat="1" ht="18.75">
      <c r="A19" s="62" t="s">
        <v>33</v>
      </c>
      <c r="B19" s="45"/>
      <c r="C19" s="41"/>
      <c r="D19" s="40"/>
      <c r="E19" s="42"/>
      <c r="F19" s="43"/>
      <c r="G19" s="44"/>
      <c r="H19"/>
      <c r="I19"/>
      <c r="J19" s="16"/>
      <c r="K19" s="16"/>
      <c r="L19" s="16"/>
      <c r="M19" s="16"/>
      <c r="O19"/>
      <c r="P19"/>
      <c r="Q19"/>
      <c r="R19"/>
      <c r="S19"/>
      <c r="T19"/>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row>
    <row r="20" spans="1:57" s="17" customFormat="1" ht="18.75">
      <c r="A20" s="67" t="s">
        <v>34</v>
      </c>
      <c r="B20" s="68"/>
      <c r="C20" s="73"/>
      <c r="D20" s="73"/>
      <c r="E20" s="73"/>
      <c r="F20" s="73"/>
      <c r="G20" s="73"/>
      <c r="H20" s="82"/>
      <c r="I20" s="69"/>
      <c r="J20" s="16"/>
      <c r="K20" s="16"/>
      <c r="L20" s="16"/>
      <c r="M20" s="16"/>
      <c r="O20"/>
      <c r="P20"/>
      <c r="Q20"/>
      <c r="R20"/>
      <c r="S20"/>
      <c r="T20"/>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row>
    <row r="21" spans="1:57" s="17" customFormat="1" ht="18.75">
      <c r="A21" s="75" t="s">
        <v>30</v>
      </c>
      <c r="B21" s="76"/>
      <c r="C21" s="76"/>
      <c r="D21" s="76"/>
      <c r="E21" s="76"/>
      <c r="F21" s="76"/>
      <c r="G21" s="76"/>
      <c r="H21" s="81"/>
      <c r="I21" s="70"/>
      <c r="J21" s="190"/>
      <c r="K21" s="16"/>
      <c r="L21" s="16"/>
      <c r="M21" s="190"/>
      <c r="O21"/>
      <c r="P21"/>
      <c r="Q21"/>
      <c r="R21"/>
      <c r="S21"/>
      <c r="T2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row>
    <row r="22" spans="1:57" s="17" customFormat="1" ht="18.75">
      <c r="A22" s="75" t="s">
        <v>31</v>
      </c>
      <c r="B22" s="76"/>
      <c r="C22" s="76"/>
      <c r="D22" s="76"/>
      <c r="E22" s="76"/>
      <c r="F22" s="76"/>
      <c r="G22" s="76"/>
      <c r="H22" s="81"/>
      <c r="I22" s="70"/>
      <c r="J22" s="190"/>
      <c r="K22" s="16"/>
      <c r="L22" s="16"/>
      <c r="M22" s="190"/>
      <c r="O22"/>
      <c r="P22"/>
      <c r="Q22"/>
      <c r="R22"/>
      <c r="S22"/>
      <c r="T22"/>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row>
    <row r="23" spans="1:57" s="17" customFormat="1" ht="18.75">
      <c r="A23" s="78" t="s">
        <v>32</v>
      </c>
      <c r="B23" s="79"/>
      <c r="C23" s="79"/>
      <c r="D23" s="79"/>
      <c r="E23" s="79"/>
      <c r="F23" s="79"/>
      <c r="G23" s="79"/>
      <c r="H23" s="83"/>
      <c r="I23" s="71"/>
      <c r="J23" s="190"/>
      <c r="K23" s="16"/>
      <c r="L23" s="16"/>
      <c r="M23" s="190"/>
      <c r="O23"/>
      <c r="P23"/>
      <c r="Q23"/>
      <c r="R23"/>
      <c r="S23"/>
      <c r="T23"/>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row>
    <row r="24" spans="1:57" s="17" customFormat="1">
      <c r="A24" s="46"/>
      <c r="B24" s="37"/>
      <c r="C24" s="38"/>
      <c r="D24" s="37"/>
      <c r="E24" s="39"/>
      <c r="F24" s="39"/>
      <c r="G24" s="37"/>
      <c r="H24"/>
      <c r="I24"/>
      <c r="J24" s="16"/>
      <c r="K24" s="16"/>
      <c r="L24" s="16"/>
      <c r="M24" s="16"/>
      <c r="O24"/>
      <c r="P24"/>
      <c r="Q24"/>
      <c r="R24"/>
      <c r="S24"/>
      <c r="T24"/>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row>
    <row r="25" spans="1:57" s="17" customFormat="1" ht="18.75">
      <c r="A25" s="67" t="s">
        <v>35</v>
      </c>
      <c r="B25" s="73"/>
      <c r="C25" s="73"/>
      <c r="D25" s="73"/>
      <c r="E25" s="73"/>
      <c r="F25" s="73"/>
      <c r="G25" s="73"/>
      <c r="H25" s="74"/>
      <c r="I25"/>
      <c r="J25" s="16"/>
      <c r="K25" s="16"/>
      <c r="L25" s="16"/>
      <c r="M25" s="16"/>
      <c r="O25"/>
      <c r="P25"/>
      <c r="Q25"/>
      <c r="R25"/>
      <c r="S25"/>
      <c r="T25"/>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row>
    <row r="26" spans="1:57" s="17" customFormat="1" ht="18.75">
      <c r="A26" s="75" t="s">
        <v>36</v>
      </c>
      <c r="B26" s="76"/>
      <c r="C26" s="76"/>
      <c r="D26" s="76"/>
      <c r="E26" s="76"/>
      <c r="F26" s="76"/>
      <c r="G26" s="76"/>
      <c r="H26" s="77"/>
      <c r="I26"/>
      <c r="J26" s="16"/>
      <c r="K26" s="16">
        <f>IF(AND(K17&gt;100,J17&lt;&gt;0),1,0)</f>
        <v>0</v>
      </c>
      <c r="L26" s="16"/>
      <c r="M26" s="16"/>
      <c r="N26" s="17">
        <f>IF(AND(N17&gt;100,M17&lt;&gt;0),1,0)</f>
        <v>0</v>
      </c>
      <c r="O26"/>
      <c r="P26"/>
      <c r="Q26"/>
      <c r="R26"/>
      <c r="S26"/>
      <c r="T26"/>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row>
    <row r="27" spans="1:57" s="17" customFormat="1" ht="18.75">
      <c r="A27" s="78" t="s">
        <v>37</v>
      </c>
      <c r="B27" s="79"/>
      <c r="C27" s="79"/>
      <c r="D27" s="79"/>
      <c r="E27" s="79"/>
      <c r="F27" s="79"/>
      <c r="G27" s="79"/>
      <c r="H27" s="80"/>
      <c r="I27"/>
      <c r="J27" s="16"/>
      <c r="K27" s="16" t="e">
        <f>IF(AND(#REF!&gt;100,#REF!&lt;&gt;0),1,0)</f>
        <v>#REF!</v>
      </c>
      <c r="L27" s="16"/>
      <c r="M27" s="16"/>
      <c r="N27" s="17" t="e">
        <f>IF(AND(#REF!&gt;100,#REF!&lt;&gt;0),1,0)</f>
        <v>#REF!</v>
      </c>
      <c r="O27"/>
      <c r="P27"/>
      <c r="Q27"/>
      <c r="R27"/>
      <c r="S27"/>
      <c r="T27"/>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row>
    <row r="28" spans="1:57">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row>
    <row r="29" spans="1:57" s="17" customFormat="1" ht="18.75">
      <c r="A29" s="72" t="s">
        <v>38</v>
      </c>
      <c r="B29" s="74"/>
      <c r="C29" s="84"/>
      <c r="D29" s="85"/>
      <c r="E29" s="85"/>
      <c r="F29" s="86"/>
      <c r="G29" s="85"/>
      <c r="H29" s="85"/>
      <c r="I29" s="85"/>
      <c r="J29" s="85"/>
      <c r="K29" s="86"/>
      <c r="L29" s="85"/>
      <c r="M29" s="85"/>
      <c r="O29"/>
      <c r="P29"/>
      <c r="Q29"/>
      <c r="R29"/>
      <c r="S29"/>
      <c r="T29"/>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row>
    <row r="30" spans="1:57" s="17" customFormat="1" ht="38.25" customHeight="1">
      <c r="A30" s="263" t="s">
        <v>346</v>
      </c>
      <c r="B30" s="263"/>
      <c r="C30" s="263"/>
      <c r="D30" s="263"/>
      <c r="E30" s="263"/>
      <c r="F30" s="263"/>
      <c r="G30" s="263"/>
      <c r="H30" s="263"/>
      <c r="I30" s="263"/>
      <c r="J30" s="263"/>
      <c r="K30" s="263"/>
      <c r="L30" s="263"/>
      <c r="M30" s="264"/>
      <c r="O30"/>
      <c r="P30"/>
      <c r="Q30" s="18"/>
      <c r="R30"/>
      <c r="S30"/>
      <c r="T30"/>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row>
    <row r="31" spans="1:57" s="17" customFormat="1" ht="56.25" customHeight="1">
      <c r="A31" s="263" t="s">
        <v>347</v>
      </c>
      <c r="B31" s="263"/>
      <c r="C31" s="263"/>
      <c r="D31" s="263"/>
      <c r="E31" s="263"/>
      <c r="F31" s="263"/>
      <c r="G31" s="263"/>
      <c r="H31" s="263"/>
      <c r="I31" s="263"/>
      <c r="J31" s="263"/>
      <c r="K31" s="263"/>
      <c r="L31" s="263"/>
      <c r="M31" s="264"/>
      <c r="O31"/>
      <c r="P31"/>
      <c r="Q31" s="18"/>
      <c r="R31"/>
      <c r="S31"/>
      <c r="T3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row>
    <row r="32" spans="1:57" s="17" customFormat="1" ht="112.5" customHeight="1">
      <c r="A32" s="257" t="s">
        <v>348</v>
      </c>
      <c r="B32" s="257"/>
      <c r="C32" s="257"/>
      <c r="D32" s="257"/>
      <c r="E32" s="257"/>
      <c r="F32" s="257"/>
      <c r="G32" s="257"/>
      <c r="H32" s="257"/>
      <c r="I32" s="257"/>
      <c r="J32" s="257"/>
      <c r="K32" s="257"/>
      <c r="L32" s="257"/>
      <c r="M32" s="258"/>
      <c r="O32"/>
      <c r="P32"/>
      <c r="Q32"/>
      <c r="R32"/>
      <c r="S32"/>
      <c r="T32"/>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row>
    <row r="33" spans="1:69" ht="9.75" customHeight="1">
      <c r="C33"/>
      <c r="F33"/>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L33" s="5">
        <v>94</v>
      </c>
      <c r="BM33" s="5">
        <v>73</v>
      </c>
      <c r="BN33" s="5">
        <v>24</v>
      </c>
      <c r="BO33" s="5">
        <v>95</v>
      </c>
      <c r="BP33" s="5">
        <v>15</v>
      </c>
      <c r="BQ33" s="19">
        <v>8</v>
      </c>
    </row>
    <row r="34" spans="1:69" s="191" customFormat="1" ht="20.25" customHeight="1"/>
    <row r="35" spans="1:69">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row>
    <row r="36" spans="1:69" ht="18.75" customHeight="1">
      <c r="B36" s="259" t="s">
        <v>341</v>
      </c>
      <c r="C36" s="260"/>
      <c r="D36" s="260"/>
      <c r="E36" s="260"/>
      <c r="F36" s="260"/>
      <c r="G36" s="260"/>
      <c r="H36" s="260"/>
      <c r="I36" s="260"/>
      <c r="J36" s="260"/>
      <c r="K36" s="260"/>
      <c r="L36" s="260"/>
      <c r="M36" s="260"/>
      <c r="N36" s="260"/>
      <c r="O36" s="26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row>
    <row r="37" spans="1:69">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row>
    <row r="38" spans="1:69">
      <c r="A38" s="7"/>
      <c r="B38" s="7"/>
      <c r="C38" s="8"/>
      <c r="D38" s="7"/>
      <c r="E38" s="7"/>
      <c r="F38" s="9"/>
      <c r="G38" s="262" t="s">
        <v>19</v>
      </c>
      <c r="H38" s="262"/>
      <c r="I38" s="262"/>
      <c r="J38" s="262"/>
      <c r="K38" s="9"/>
      <c r="L38" s="262" t="s">
        <v>20</v>
      </c>
      <c r="M38" s="262"/>
      <c r="N38" s="9"/>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row>
    <row r="39" spans="1:69" ht="30">
      <c r="A39" s="7"/>
      <c r="B39" s="23" t="s">
        <v>21</v>
      </c>
      <c r="C39" s="35"/>
      <c r="D39" s="63" t="s">
        <v>22</v>
      </c>
      <c r="E39" s="64" t="s">
        <v>23</v>
      </c>
      <c r="F39" s="36"/>
      <c r="G39" s="63" t="s">
        <v>24</v>
      </c>
      <c r="H39" s="65" t="s">
        <v>25</v>
      </c>
      <c r="I39" s="65" t="s">
        <v>11</v>
      </c>
      <c r="J39" s="64" t="s">
        <v>26</v>
      </c>
      <c r="K39" s="36"/>
      <c r="L39" s="63" t="s">
        <v>27</v>
      </c>
      <c r="M39" s="64" t="s">
        <v>28</v>
      </c>
      <c r="N39" s="36"/>
      <c r="O39" s="66" t="s">
        <v>40</v>
      </c>
      <c r="P39" s="11"/>
      <c r="Q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row>
    <row r="40" spans="1:69">
      <c r="A40" s="12"/>
      <c r="B40" s="21" t="s">
        <v>42</v>
      </c>
      <c r="C40" s="10"/>
      <c r="D40" s="24">
        <v>0</v>
      </c>
      <c r="E40" s="25">
        <v>0</v>
      </c>
      <c r="F40" s="51"/>
      <c r="G40" s="52">
        <v>0</v>
      </c>
      <c r="H40" s="53">
        <v>0</v>
      </c>
      <c r="I40" s="54">
        <v>0</v>
      </c>
      <c r="J40" s="55">
        <v>0</v>
      </c>
      <c r="K40" s="51"/>
      <c r="L40" s="52">
        <v>0</v>
      </c>
      <c r="M40" s="55">
        <v>0</v>
      </c>
      <c r="N40" s="51"/>
      <c r="O40" s="56">
        <f>SUM(G40:M40)</f>
        <v>0</v>
      </c>
      <c r="P40" s="11"/>
      <c r="Q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row>
    <row r="41" spans="1:69">
      <c r="A41" s="8"/>
      <c r="B41" s="21" t="s">
        <v>43</v>
      </c>
      <c r="C41" s="10"/>
      <c r="D41" s="26">
        <v>21</v>
      </c>
      <c r="E41" s="27">
        <v>21</v>
      </c>
      <c r="F41" s="57"/>
      <c r="G41" s="58">
        <v>4</v>
      </c>
      <c r="H41" s="30">
        <v>21</v>
      </c>
      <c r="I41" s="59">
        <v>0</v>
      </c>
      <c r="J41" s="60">
        <v>3</v>
      </c>
      <c r="K41" s="57"/>
      <c r="L41" s="58">
        <v>1</v>
      </c>
      <c r="M41" s="60">
        <v>1</v>
      </c>
      <c r="N41" s="57"/>
      <c r="O41" s="61">
        <f t="shared" ref="O41:O46" si="2">SUM(G41:M41)</f>
        <v>30</v>
      </c>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row>
    <row r="42" spans="1:69">
      <c r="A42" s="8"/>
      <c r="B42" s="22" t="s">
        <v>44</v>
      </c>
      <c r="C42" s="10"/>
      <c r="D42" s="26">
        <v>0</v>
      </c>
      <c r="E42" s="27">
        <v>0</v>
      </c>
      <c r="F42" s="57"/>
      <c r="G42" s="58">
        <v>0</v>
      </c>
      <c r="H42" s="30">
        <v>0</v>
      </c>
      <c r="I42" s="59">
        <v>0</v>
      </c>
      <c r="J42" s="60">
        <v>0</v>
      </c>
      <c r="K42" s="57"/>
      <c r="L42" s="58">
        <v>0</v>
      </c>
      <c r="M42" s="60">
        <v>0</v>
      </c>
      <c r="N42" s="57"/>
      <c r="O42" s="61">
        <f t="shared" si="2"/>
        <v>0</v>
      </c>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row>
    <row r="43" spans="1:69">
      <c r="A43" s="8"/>
      <c r="B43" s="21" t="s">
        <v>45</v>
      </c>
      <c r="C43" s="10"/>
      <c r="D43" s="26">
        <v>0</v>
      </c>
      <c r="E43" s="27">
        <v>0</v>
      </c>
      <c r="F43" s="57"/>
      <c r="G43" s="58">
        <v>0</v>
      </c>
      <c r="H43" s="30">
        <v>0</v>
      </c>
      <c r="I43" s="59">
        <v>0</v>
      </c>
      <c r="J43" s="60">
        <v>0</v>
      </c>
      <c r="K43" s="57"/>
      <c r="L43" s="58">
        <v>0</v>
      </c>
      <c r="M43" s="60">
        <v>0</v>
      </c>
      <c r="N43" s="57"/>
      <c r="O43" s="61">
        <f t="shared" si="2"/>
        <v>0</v>
      </c>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row>
    <row r="44" spans="1:69">
      <c r="A44" s="8"/>
      <c r="B44" s="21" t="s">
        <v>46</v>
      </c>
      <c r="C44" s="10"/>
      <c r="D44" s="26">
        <v>13</v>
      </c>
      <c r="E44" s="27">
        <v>12</v>
      </c>
      <c r="F44" s="57"/>
      <c r="G44" s="58">
        <v>2</v>
      </c>
      <c r="H44" s="30">
        <v>0</v>
      </c>
      <c r="I44" s="59">
        <v>9</v>
      </c>
      <c r="J44" s="60">
        <v>0</v>
      </c>
      <c r="K44" s="57"/>
      <c r="L44" s="58">
        <v>0</v>
      </c>
      <c r="M44" s="60">
        <v>0</v>
      </c>
      <c r="N44" s="57"/>
      <c r="O44" s="61">
        <f t="shared" si="2"/>
        <v>11</v>
      </c>
      <c r="P44" s="11"/>
      <c r="Q44" s="11"/>
      <c r="R44" s="14"/>
      <c r="S44" s="14"/>
      <c r="T44" s="14"/>
      <c r="U44" s="15"/>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row>
    <row r="45" spans="1:69">
      <c r="A45" s="8"/>
      <c r="B45" s="21" t="s">
        <v>47</v>
      </c>
      <c r="C45" s="10"/>
      <c r="D45" s="26">
        <v>17</v>
      </c>
      <c r="E45" s="27">
        <v>18</v>
      </c>
      <c r="F45" s="57"/>
      <c r="G45" s="58">
        <v>4</v>
      </c>
      <c r="H45" s="30">
        <v>3</v>
      </c>
      <c r="I45" s="59">
        <v>4</v>
      </c>
      <c r="J45" s="60">
        <v>3</v>
      </c>
      <c r="K45" s="57"/>
      <c r="L45" s="58">
        <v>3</v>
      </c>
      <c r="M45" s="60">
        <v>4</v>
      </c>
      <c r="N45" s="57"/>
      <c r="O45" s="61">
        <f t="shared" si="2"/>
        <v>21</v>
      </c>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row>
    <row r="46" spans="1:69">
      <c r="A46" s="8"/>
      <c r="B46" s="21" t="s">
        <v>48</v>
      </c>
      <c r="C46" s="10"/>
      <c r="D46" s="26">
        <v>0</v>
      </c>
      <c r="E46" s="27">
        <v>0</v>
      </c>
      <c r="F46" s="57"/>
      <c r="G46" s="58">
        <v>0</v>
      </c>
      <c r="H46" s="30">
        <v>0</v>
      </c>
      <c r="I46" s="59">
        <v>0</v>
      </c>
      <c r="J46" s="60">
        <v>0</v>
      </c>
      <c r="K46" s="57"/>
      <c r="L46" s="58">
        <v>0</v>
      </c>
      <c r="M46" s="60">
        <v>0</v>
      </c>
      <c r="N46" s="57"/>
      <c r="O46" s="61">
        <f t="shared" si="2"/>
        <v>0</v>
      </c>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row>
    <row r="47" spans="1:69">
      <c r="A47" s="8"/>
      <c r="B47" s="21" t="s">
        <v>49</v>
      </c>
      <c r="C47" s="10"/>
      <c r="D47" s="26">
        <v>0</v>
      </c>
      <c r="E47" s="27">
        <v>0</v>
      </c>
      <c r="F47" s="51"/>
      <c r="G47" s="58">
        <v>0</v>
      </c>
      <c r="H47" s="30">
        <v>0</v>
      </c>
      <c r="I47" s="59">
        <v>0</v>
      </c>
      <c r="J47" s="60">
        <v>0</v>
      </c>
      <c r="K47" s="51"/>
      <c r="L47" s="58">
        <v>0</v>
      </c>
      <c r="M47" s="60">
        <v>0</v>
      </c>
      <c r="N47" s="57"/>
      <c r="O47" s="61">
        <f>SUM(G47:M47)</f>
        <v>0</v>
      </c>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row>
    <row r="48" spans="1:69">
      <c r="A48" s="12"/>
      <c r="B48" s="21" t="s">
        <v>50</v>
      </c>
      <c r="C48" s="10"/>
      <c r="D48" s="26">
        <v>0</v>
      </c>
      <c r="E48" s="27">
        <v>0</v>
      </c>
      <c r="F48" s="51"/>
      <c r="G48" s="58">
        <v>0</v>
      </c>
      <c r="H48" s="30">
        <v>0</v>
      </c>
      <c r="I48" s="59">
        <v>0</v>
      </c>
      <c r="J48" s="60">
        <v>0</v>
      </c>
      <c r="K48" s="51"/>
      <c r="L48" s="58">
        <v>0</v>
      </c>
      <c r="M48" s="60">
        <v>0</v>
      </c>
      <c r="N48" s="57"/>
      <c r="O48" s="61">
        <f>SUM(G48:M48)</f>
        <v>0</v>
      </c>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row>
    <row r="49" spans="1:57" ht="15.75">
      <c r="B49" s="23" t="s">
        <v>39</v>
      </c>
      <c r="C49" s="15"/>
      <c r="D49" s="28">
        <f>+AVERAGE(D40:D48)</f>
        <v>5.666666666666667</v>
      </c>
      <c r="E49" s="29">
        <f>+AVERAGE(E40:E48)</f>
        <v>5.666666666666667</v>
      </c>
      <c r="F49" s="13"/>
      <c r="G49" s="31">
        <f>SUM(G40:G48)</f>
        <v>10</v>
      </c>
      <c r="H49" s="32">
        <f>SUM(H40:H48)</f>
        <v>24</v>
      </c>
      <c r="I49" s="202">
        <f>SUM(I40:I48)</f>
        <v>13</v>
      </c>
      <c r="J49" s="203">
        <f>SUM(J40:J48)</f>
        <v>6</v>
      </c>
      <c r="K49" s="33"/>
      <c r="L49" s="31">
        <f>SUM(L40:L48)</f>
        <v>4</v>
      </c>
      <c r="M49" s="203">
        <f>SUM(M40:M48)</f>
        <v>5</v>
      </c>
      <c r="N49" s="33"/>
      <c r="O49" s="34">
        <f>SUM(O40:O48)</f>
        <v>62</v>
      </c>
      <c r="P49" s="11"/>
      <c r="Q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row>
    <row r="50" spans="1:57" ht="15.75">
      <c r="A50" s="47" t="s">
        <v>344</v>
      </c>
      <c r="B50" s="48"/>
      <c r="C50" s="49"/>
      <c r="D50" s="48"/>
      <c r="E50" s="50"/>
      <c r="J50" s="16"/>
      <c r="K50" s="16"/>
      <c r="L50" s="16"/>
      <c r="M50" s="16"/>
      <c r="O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row>
    <row r="51" spans="1:57" ht="15.75">
      <c r="A51" s="48" t="s">
        <v>343</v>
      </c>
      <c r="B51" s="48"/>
      <c r="C51" s="49"/>
      <c r="D51" s="48"/>
      <c r="E51" s="50"/>
      <c r="J51" s="16"/>
      <c r="K51" s="16"/>
      <c r="L51" s="16"/>
      <c r="M51" s="16"/>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row>
    <row r="52" spans="1:57">
      <c r="E52" s="17"/>
      <c r="J52" s="16"/>
      <c r="K52" s="16"/>
      <c r="L52" s="16"/>
      <c r="M52" s="16"/>
      <c r="U52" s="11"/>
      <c r="V52" s="11"/>
      <c r="W52" s="11"/>
      <c r="X52" s="11"/>
    </row>
    <row r="53" spans="1:57" ht="18.75">
      <c r="A53" s="62" t="s">
        <v>33</v>
      </c>
      <c r="B53" s="45"/>
      <c r="C53" s="41"/>
      <c r="D53" s="40"/>
      <c r="E53" s="42"/>
      <c r="F53" s="43"/>
      <c r="G53" s="44"/>
      <c r="J53" s="16"/>
      <c r="K53" s="16"/>
      <c r="L53" s="16"/>
      <c r="M53" s="16"/>
      <c r="U53" s="11"/>
      <c r="V53" s="11"/>
      <c r="W53" s="11"/>
      <c r="X53" s="11"/>
    </row>
    <row r="54" spans="1:57" ht="18.75">
      <c r="A54" s="67" t="s">
        <v>34</v>
      </c>
      <c r="B54" s="68"/>
      <c r="C54" s="73"/>
      <c r="D54" s="73"/>
      <c r="E54" s="73"/>
      <c r="F54" s="73"/>
      <c r="G54" s="73"/>
      <c r="H54" s="82"/>
      <c r="I54" s="192"/>
      <c r="J54" s="16"/>
      <c r="K54" s="16"/>
      <c r="L54" s="16"/>
      <c r="M54" s="16"/>
      <c r="U54" s="11"/>
      <c r="V54" s="11"/>
      <c r="W54" s="11"/>
      <c r="X54" s="11"/>
    </row>
    <row r="55" spans="1:57" ht="18.75">
      <c r="A55" s="75" t="s">
        <v>30</v>
      </c>
      <c r="B55" s="76"/>
      <c r="C55" s="76"/>
      <c r="D55" s="76"/>
      <c r="E55" s="76"/>
      <c r="F55" s="76"/>
      <c r="G55" s="76"/>
      <c r="H55" s="81"/>
      <c r="I55" s="193"/>
      <c r="J55" s="190"/>
      <c r="K55" s="16"/>
      <c r="L55" s="16"/>
      <c r="M55" s="190"/>
      <c r="U55" s="11"/>
      <c r="V55" s="11"/>
      <c r="W55" s="11"/>
      <c r="X55" s="11"/>
    </row>
    <row r="56" spans="1:57" ht="18.75">
      <c r="A56" s="75" t="s">
        <v>31</v>
      </c>
      <c r="B56" s="76"/>
      <c r="C56" s="76"/>
      <c r="D56" s="76"/>
      <c r="E56" s="76"/>
      <c r="F56" s="76"/>
      <c r="G56" s="76"/>
      <c r="H56" s="81"/>
      <c r="I56" s="193"/>
      <c r="J56" s="190"/>
      <c r="K56" s="16"/>
      <c r="L56" s="16"/>
      <c r="M56" s="190"/>
      <c r="U56" s="11"/>
      <c r="V56" s="11"/>
      <c r="W56" s="11"/>
      <c r="X56" s="11"/>
    </row>
    <row r="57" spans="1:57" ht="18.75">
      <c r="A57" s="78" t="s">
        <v>32</v>
      </c>
      <c r="B57" s="79"/>
      <c r="C57" s="79"/>
      <c r="D57" s="79"/>
      <c r="E57" s="79"/>
      <c r="F57" s="79"/>
      <c r="G57" s="79"/>
      <c r="H57" s="83"/>
      <c r="I57" s="194"/>
      <c r="J57" s="190"/>
      <c r="K57" s="16"/>
      <c r="L57" s="16"/>
      <c r="M57" s="190"/>
      <c r="U57" s="11"/>
      <c r="V57" s="11"/>
      <c r="W57" s="11"/>
      <c r="X57" s="11"/>
    </row>
    <row r="58" spans="1:57">
      <c r="A58" s="46"/>
      <c r="B58" s="37"/>
      <c r="C58" s="38"/>
      <c r="D58" s="37"/>
      <c r="E58" s="39"/>
      <c r="F58" s="39"/>
      <c r="G58" s="37"/>
      <c r="J58" s="16"/>
      <c r="K58" s="16"/>
      <c r="L58" s="16"/>
      <c r="M58" s="16"/>
      <c r="U58" s="11"/>
      <c r="V58" s="11"/>
      <c r="W58" s="11"/>
      <c r="X58" s="11"/>
    </row>
    <row r="59" spans="1:57" ht="18.75">
      <c r="A59" s="67" t="s">
        <v>35</v>
      </c>
      <c r="B59" s="73"/>
      <c r="C59" s="73"/>
      <c r="D59" s="73"/>
      <c r="E59" s="73"/>
      <c r="F59" s="73"/>
      <c r="G59" s="73"/>
      <c r="H59" s="74"/>
      <c r="J59" s="16"/>
      <c r="K59" s="16"/>
      <c r="L59" s="16"/>
      <c r="M59" s="16"/>
      <c r="U59" s="11"/>
      <c r="V59" s="11"/>
      <c r="W59" s="11"/>
      <c r="X59" s="11"/>
    </row>
    <row r="60" spans="1:57" ht="18.75">
      <c r="A60" s="75" t="s">
        <v>36</v>
      </c>
      <c r="B60" s="76"/>
      <c r="C60" s="76"/>
      <c r="D60" s="76"/>
      <c r="E60" s="76"/>
      <c r="F60" s="76"/>
      <c r="G60" s="76"/>
      <c r="H60" s="77"/>
      <c r="J60" s="16"/>
      <c r="K60" s="16">
        <f>IF(AND(K51&gt;100,J51&lt;&gt;0),1,0)</f>
        <v>0</v>
      </c>
      <c r="L60" s="16"/>
      <c r="M60" s="16"/>
      <c r="N60" s="17">
        <f>IF(AND(N51&gt;100,M51&lt;&gt;0),1,0)</f>
        <v>0</v>
      </c>
      <c r="U60" s="11"/>
      <c r="V60" s="11"/>
      <c r="W60" s="11"/>
      <c r="X60" s="11"/>
    </row>
    <row r="61" spans="1:57" ht="18.75">
      <c r="A61" s="78" t="s">
        <v>37</v>
      </c>
      <c r="B61" s="79"/>
      <c r="C61" s="79"/>
      <c r="D61" s="79"/>
      <c r="E61" s="79"/>
      <c r="F61" s="79"/>
      <c r="G61" s="79"/>
      <c r="H61" s="80"/>
      <c r="J61" s="16"/>
      <c r="K61" s="16" t="e">
        <f>IF(AND(#REF!&gt;100,#REF!&lt;&gt;0),1,0)</f>
        <v>#REF!</v>
      </c>
      <c r="L61" s="16"/>
      <c r="M61" s="16"/>
      <c r="N61" s="17" t="e">
        <f>IF(AND(#REF!&gt;100,#REF!&lt;&gt;0),1,0)</f>
        <v>#REF!</v>
      </c>
      <c r="U61" s="11"/>
      <c r="V61" s="11"/>
      <c r="W61" s="11"/>
      <c r="X61" s="11"/>
    </row>
    <row r="62" spans="1:57">
      <c r="U62" s="11"/>
      <c r="V62" s="11"/>
      <c r="W62" s="11"/>
      <c r="X62" s="11"/>
    </row>
    <row r="63" spans="1:57" ht="18.75">
      <c r="A63" s="72" t="s">
        <v>38</v>
      </c>
      <c r="B63" s="74"/>
      <c r="C63" s="84"/>
      <c r="D63" s="85"/>
      <c r="E63" s="85"/>
      <c r="F63" s="86"/>
      <c r="G63" s="85"/>
      <c r="H63" s="85"/>
      <c r="I63" s="85"/>
      <c r="J63" s="85"/>
      <c r="K63" s="86"/>
      <c r="L63" s="85"/>
      <c r="M63" s="85"/>
      <c r="U63" s="11"/>
      <c r="V63" s="11"/>
      <c r="W63" s="11"/>
      <c r="X63" s="11"/>
    </row>
    <row r="64" spans="1:57" ht="38.25" customHeight="1">
      <c r="A64" s="263" t="s">
        <v>349</v>
      </c>
      <c r="B64" s="263"/>
      <c r="C64" s="263"/>
      <c r="D64" s="263"/>
      <c r="E64" s="263"/>
      <c r="F64" s="263"/>
      <c r="G64" s="263"/>
      <c r="H64" s="263"/>
      <c r="I64" s="263"/>
      <c r="J64" s="263"/>
      <c r="K64" s="263"/>
      <c r="L64" s="263"/>
      <c r="M64" s="264"/>
      <c r="Q64" s="18"/>
      <c r="U64" s="11"/>
      <c r="V64" s="11"/>
      <c r="W64" s="11"/>
      <c r="X64" s="11"/>
    </row>
    <row r="65" spans="1:24" ht="55.5" customHeight="1">
      <c r="A65" s="263" t="s">
        <v>351</v>
      </c>
      <c r="B65" s="263"/>
      <c r="C65" s="263"/>
      <c r="D65" s="263"/>
      <c r="E65" s="263"/>
      <c r="F65" s="263"/>
      <c r="G65" s="263"/>
      <c r="H65" s="263"/>
      <c r="I65" s="263"/>
      <c r="J65" s="263"/>
      <c r="K65" s="263"/>
      <c r="L65" s="263"/>
      <c r="M65" s="264"/>
      <c r="Q65" s="18"/>
      <c r="U65" s="11"/>
      <c r="V65" s="11"/>
      <c r="W65" s="11"/>
      <c r="X65" s="11"/>
    </row>
    <row r="66" spans="1:24" ht="114.75" customHeight="1">
      <c r="A66" s="257" t="s">
        <v>350</v>
      </c>
      <c r="B66" s="257"/>
      <c r="C66" s="257"/>
      <c r="D66" s="257"/>
      <c r="E66" s="257"/>
      <c r="F66" s="257"/>
      <c r="G66" s="257"/>
      <c r="H66" s="257"/>
      <c r="I66" s="257"/>
      <c r="J66" s="257"/>
      <c r="K66" s="257"/>
      <c r="L66" s="257"/>
      <c r="M66" s="258"/>
      <c r="U66" s="11"/>
      <c r="V66" s="11"/>
      <c r="W66" s="11"/>
      <c r="X66" s="11"/>
    </row>
    <row r="68" spans="1:24" s="191" customFormat="1" ht="20.25" customHeight="1">
      <c r="C68" s="195"/>
    </row>
    <row r="70" spans="1:24" ht="18.75" customHeight="1">
      <c r="B70" s="259" t="s">
        <v>342</v>
      </c>
      <c r="C70" s="260"/>
      <c r="D70" s="260"/>
      <c r="E70" s="260"/>
      <c r="F70" s="260"/>
      <c r="G70" s="260"/>
      <c r="H70" s="260"/>
      <c r="I70" s="260"/>
      <c r="J70" s="260"/>
      <c r="K70" s="260"/>
      <c r="L70" s="260"/>
      <c r="M70" s="260"/>
      <c r="N70" s="260"/>
      <c r="O70" s="261"/>
      <c r="U70" s="11"/>
      <c r="V70" s="11"/>
      <c r="W70" s="11"/>
      <c r="X70" s="11"/>
    </row>
    <row r="71" spans="1:24">
      <c r="U71" s="11"/>
      <c r="V71" s="11"/>
      <c r="W71" s="11"/>
      <c r="X71" s="11"/>
    </row>
    <row r="72" spans="1:24">
      <c r="A72" s="7"/>
      <c r="B72" s="7"/>
      <c r="C72" s="8"/>
      <c r="D72" s="7"/>
      <c r="E72" s="7"/>
      <c r="F72" s="9"/>
      <c r="G72" s="262" t="s">
        <v>19</v>
      </c>
      <c r="H72" s="262"/>
      <c r="I72" s="262"/>
      <c r="J72" s="262"/>
      <c r="K72" s="9"/>
      <c r="L72" s="262" t="s">
        <v>20</v>
      </c>
      <c r="M72" s="262"/>
      <c r="N72" s="9"/>
      <c r="U72" s="11"/>
      <c r="V72" s="11"/>
      <c r="W72" s="11"/>
      <c r="X72" s="11"/>
    </row>
    <row r="73" spans="1:24" ht="30">
      <c r="A73" s="7"/>
      <c r="B73" s="23" t="s">
        <v>21</v>
      </c>
      <c r="C73" s="35"/>
      <c r="D73" s="63" t="s">
        <v>22</v>
      </c>
      <c r="E73" s="64" t="s">
        <v>23</v>
      </c>
      <c r="F73" s="36"/>
      <c r="G73" s="63" t="s">
        <v>24</v>
      </c>
      <c r="H73" s="65" t="s">
        <v>25</v>
      </c>
      <c r="I73" s="65" t="s">
        <v>11</v>
      </c>
      <c r="J73" s="64" t="s">
        <v>26</v>
      </c>
      <c r="K73" s="36"/>
      <c r="L73" s="63" t="s">
        <v>27</v>
      </c>
      <c r="M73" s="64" t="s">
        <v>28</v>
      </c>
      <c r="N73" s="36"/>
      <c r="O73" s="66" t="s">
        <v>40</v>
      </c>
      <c r="P73" s="11"/>
      <c r="Q73" s="11"/>
      <c r="U73" s="11"/>
      <c r="V73" s="11"/>
      <c r="W73" s="11"/>
      <c r="X73" s="11"/>
    </row>
    <row r="74" spans="1:24">
      <c r="A74" s="12"/>
      <c r="B74" s="21" t="s">
        <v>42</v>
      </c>
      <c r="C74" s="10"/>
      <c r="D74" s="24">
        <v>0</v>
      </c>
      <c r="E74" s="25">
        <v>0</v>
      </c>
      <c r="F74" s="51"/>
      <c r="G74" s="52">
        <v>0</v>
      </c>
      <c r="H74" s="53">
        <v>0</v>
      </c>
      <c r="I74" s="54">
        <v>0</v>
      </c>
      <c r="J74" s="55">
        <v>0</v>
      </c>
      <c r="K74" s="51"/>
      <c r="L74" s="52">
        <v>0</v>
      </c>
      <c r="M74" s="55">
        <v>0</v>
      </c>
      <c r="N74" s="51"/>
      <c r="O74" s="56">
        <f>SUM(G74:M74)</f>
        <v>0</v>
      </c>
      <c r="P74" s="11"/>
      <c r="Q74" s="11"/>
      <c r="U74" s="11"/>
      <c r="V74" s="11"/>
      <c r="W74" s="11"/>
      <c r="X74" s="11"/>
    </row>
    <row r="75" spans="1:24">
      <c r="A75" s="8"/>
      <c r="B75" s="21" t="s">
        <v>43</v>
      </c>
      <c r="C75" s="10"/>
      <c r="D75" s="26">
        <v>23</v>
      </c>
      <c r="E75" s="27">
        <v>22</v>
      </c>
      <c r="F75" s="57"/>
      <c r="G75" s="58">
        <v>3</v>
      </c>
      <c r="H75" s="30">
        <v>21</v>
      </c>
      <c r="I75" s="59">
        <v>1</v>
      </c>
      <c r="J75" s="60">
        <v>1</v>
      </c>
      <c r="K75" s="57"/>
      <c r="L75" s="58">
        <v>2</v>
      </c>
      <c r="M75" s="60">
        <v>2</v>
      </c>
      <c r="N75" s="57"/>
      <c r="O75" s="61">
        <f t="shared" ref="O75:O80" si="3">SUM(G75:M75)</f>
        <v>30</v>
      </c>
      <c r="P75" s="11"/>
      <c r="Q75" s="11"/>
      <c r="R75" s="11"/>
      <c r="S75" s="11"/>
      <c r="T75" s="11"/>
      <c r="U75" s="11"/>
      <c r="V75" s="11"/>
      <c r="W75" s="11"/>
      <c r="X75" s="11"/>
    </row>
    <row r="76" spans="1:24">
      <c r="A76" s="8"/>
      <c r="B76" s="22" t="s">
        <v>44</v>
      </c>
      <c r="C76" s="10"/>
      <c r="D76" s="26">
        <v>0</v>
      </c>
      <c r="E76" s="27">
        <v>0</v>
      </c>
      <c r="F76" s="57"/>
      <c r="G76" s="58">
        <v>0</v>
      </c>
      <c r="H76" s="30">
        <v>0</v>
      </c>
      <c r="I76" s="59">
        <v>0</v>
      </c>
      <c r="J76" s="60">
        <v>0</v>
      </c>
      <c r="K76" s="57"/>
      <c r="L76" s="58">
        <v>0</v>
      </c>
      <c r="M76" s="60">
        <v>0</v>
      </c>
      <c r="N76" s="57"/>
      <c r="O76" s="61">
        <f t="shared" si="3"/>
        <v>0</v>
      </c>
      <c r="P76" s="11"/>
      <c r="Q76" s="11"/>
      <c r="R76" s="11"/>
      <c r="S76" s="11"/>
      <c r="T76" s="11"/>
      <c r="U76" s="11"/>
      <c r="V76" s="11"/>
      <c r="W76" s="11"/>
      <c r="X76" s="11"/>
    </row>
    <row r="77" spans="1:24">
      <c r="A77" s="8"/>
      <c r="B77" s="21" t="s">
        <v>45</v>
      </c>
      <c r="C77" s="10"/>
      <c r="D77" s="26">
        <v>0</v>
      </c>
      <c r="E77" s="27">
        <v>0</v>
      </c>
      <c r="F77" s="57"/>
      <c r="G77" s="58">
        <v>0</v>
      </c>
      <c r="H77" s="30">
        <v>0</v>
      </c>
      <c r="I77" s="59">
        <v>0</v>
      </c>
      <c r="J77" s="60">
        <v>0</v>
      </c>
      <c r="K77" s="57"/>
      <c r="L77" s="58">
        <v>0</v>
      </c>
      <c r="M77" s="60">
        <v>0</v>
      </c>
      <c r="N77" s="57"/>
      <c r="O77" s="61">
        <f t="shared" si="3"/>
        <v>0</v>
      </c>
      <c r="P77" s="11"/>
      <c r="Q77" s="11"/>
      <c r="R77" s="11"/>
      <c r="S77" s="11"/>
      <c r="T77" s="11"/>
      <c r="U77" s="11"/>
      <c r="V77" s="11"/>
      <c r="W77" s="11"/>
      <c r="X77" s="11"/>
    </row>
    <row r="78" spans="1:24">
      <c r="A78" s="8"/>
      <c r="B78" s="21" t="s">
        <v>46</v>
      </c>
      <c r="C78" s="10"/>
      <c r="D78" s="26">
        <v>17</v>
      </c>
      <c r="E78" s="27">
        <v>16</v>
      </c>
      <c r="F78" s="57"/>
      <c r="G78" s="58">
        <v>2</v>
      </c>
      <c r="H78" s="30">
        <v>0</v>
      </c>
      <c r="I78" s="59">
        <v>14</v>
      </c>
      <c r="J78" s="60">
        <v>0</v>
      </c>
      <c r="K78" s="57"/>
      <c r="L78" s="58">
        <v>2</v>
      </c>
      <c r="M78" s="60">
        <v>4</v>
      </c>
      <c r="N78" s="57"/>
      <c r="O78" s="61">
        <f t="shared" si="3"/>
        <v>22</v>
      </c>
      <c r="P78" s="11"/>
      <c r="Q78" s="11"/>
      <c r="R78" s="14"/>
      <c r="S78" s="14"/>
      <c r="T78" s="14"/>
      <c r="U78" s="15"/>
      <c r="V78" s="11"/>
      <c r="W78" s="11"/>
      <c r="X78" s="11"/>
    </row>
    <row r="79" spans="1:24">
      <c r="A79" s="8"/>
      <c r="B79" s="21" t="s">
        <v>47</v>
      </c>
      <c r="C79" s="10"/>
      <c r="D79" s="26">
        <v>17</v>
      </c>
      <c r="E79" s="27">
        <v>19</v>
      </c>
      <c r="F79" s="57"/>
      <c r="G79" s="58">
        <v>1</v>
      </c>
      <c r="H79" s="30">
        <v>0</v>
      </c>
      <c r="I79" s="59">
        <v>0</v>
      </c>
      <c r="J79" s="60">
        <v>0</v>
      </c>
      <c r="K79" s="57"/>
      <c r="L79" s="58">
        <v>0</v>
      </c>
      <c r="M79" s="60">
        <v>0</v>
      </c>
      <c r="N79" s="57"/>
      <c r="O79" s="61">
        <f t="shared" si="3"/>
        <v>1</v>
      </c>
      <c r="P79" s="11"/>
      <c r="Q79" s="11"/>
      <c r="R79" s="11"/>
      <c r="S79" s="11"/>
      <c r="T79" s="11"/>
      <c r="U79" s="11"/>
      <c r="V79" s="11"/>
      <c r="W79" s="11"/>
      <c r="X79" s="11"/>
    </row>
    <row r="80" spans="1:24">
      <c r="A80" s="8"/>
      <c r="B80" s="21" t="s">
        <v>48</v>
      </c>
      <c r="C80" s="10"/>
      <c r="D80" s="26">
        <v>0</v>
      </c>
      <c r="E80" s="27">
        <v>0</v>
      </c>
      <c r="F80" s="57"/>
      <c r="G80" s="58">
        <v>0</v>
      </c>
      <c r="H80" s="30">
        <v>0</v>
      </c>
      <c r="I80" s="59">
        <v>0</v>
      </c>
      <c r="J80" s="60">
        <v>0</v>
      </c>
      <c r="K80" s="57"/>
      <c r="L80" s="58">
        <v>0</v>
      </c>
      <c r="M80" s="60">
        <v>0</v>
      </c>
      <c r="N80" s="57"/>
      <c r="O80" s="61">
        <f t="shared" si="3"/>
        <v>0</v>
      </c>
      <c r="P80" s="11"/>
      <c r="Q80" s="11"/>
      <c r="R80" s="11"/>
      <c r="S80" s="11"/>
      <c r="T80" s="11"/>
      <c r="U80" s="11"/>
      <c r="V80" s="11"/>
      <c r="W80" s="11"/>
      <c r="X80" s="11"/>
    </row>
    <row r="81" spans="1:24">
      <c r="A81" s="8"/>
      <c r="B81" s="21" t="s">
        <v>49</v>
      </c>
      <c r="C81" s="10"/>
      <c r="D81" s="26">
        <v>0</v>
      </c>
      <c r="E81" s="27">
        <v>0</v>
      </c>
      <c r="F81" s="51"/>
      <c r="G81" s="58">
        <v>0</v>
      </c>
      <c r="H81" s="30">
        <v>0</v>
      </c>
      <c r="I81" s="59">
        <v>0</v>
      </c>
      <c r="J81" s="60">
        <v>0</v>
      </c>
      <c r="K81" s="51"/>
      <c r="L81" s="58">
        <v>0</v>
      </c>
      <c r="M81" s="60">
        <v>0</v>
      </c>
      <c r="N81" s="57"/>
      <c r="O81" s="61">
        <f>SUM(G81:M81)</f>
        <v>0</v>
      </c>
      <c r="P81" s="11"/>
      <c r="Q81" s="11"/>
      <c r="R81" s="11"/>
      <c r="S81" s="11"/>
      <c r="T81" s="11"/>
      <c r="U81" s="11"/>
      <c r="V81" s="11"/>
      <c r="W81" s="11"/>
      <c r="X81" s="11"/>
    </row>
    <row r="82" spans="1:24">
      <c r="A82" s="12"/>
      <c r="B82" s="21" t="s">
        <v>50</v>
      </c>
      <c r="C82" s="10"/>
      <c r="D82" s="26">
        <v>0</v>
      </c>
      <c r="E82" s="27">
        <v>0</v>
      </c>
      <c r="F82" s="51"/>
      <c r="G82" s="58">
        <v>0</v>
      </c>
      <c r="H82" s="30">
        <v>0</v>
      </c>
      <c r="I82" s="59">
        <v>0</v>
      </c>
      <c r="J82" s="60">
        <v>0</v>
      </c>
      <c r="K82" s="51"/>
      <c r="L82" s="58">
        <v>0</v>
      </c>
      <c r="M82" s="60">
        <v>0</v>
      </c>
      <c r="N82" s="57"/>
      <c r="O82" s="61">
        <f>SUM(G82:M82)</f>
        <v>0</v>
      </c>
      <c r="P82" s="11"/>
      <c r="Q82" s="11"/>
      <c r="R82" s="11"/>
      <c r="S82" s="11"/>
      <c r="T82" s="11"/>
      <c r="U82" s="11"/>
      <c r="V82" s="11"/>
      <c r="W82" s="11"/>
      <c r="X82" s="11"/>
    </row>
    <row r="83" spans="1:24" ht="18.75">
      <c r="B83" s="183" t="s">
        <v>39</v>
      </c>
      <c r="C83" s="184"/>
      <c r="D83" s="185">
        <f>+AVERAGE(D74:D82)</f>
        <v>6.333333333333333</v>
      </c>
      <c r="E83" s="186">
        <f>+AVERAGE(E74:E82)</f>
        <v>6.333333333333333</v>
      </c>
      <c r="F83" s="187"/>
      <c r="G83" s="188">
        <f>SUM(G74:G82)</f>
        <v>6</v>
      </c>
      <c r="H83" s="189">
        <f>SUM(H74:H82)</f>
        <v>21</v>
      </c>
      <c r="I83" s="204">
        <f>SUM(I74:I82)</f>
        <v>15</v>
      </c>
      <c r="J83" s="205">
        <f>SUM(J74:J82)</f>
        <v>1</v>
      </c>
      <c r="K83" s="187"/>
      <c r="L83" s="188">
        <f>SUM(L74:L82)</f>
        <v>4</v>
      </c>
      <c r="M83" s="205">
        <f>SUM(M74:M82)</f>
        <v>6</v>
      </c>
      <c r="N83" s="187"/>
      <c r="O83" s="183">
        <f>SUM(O74:O82)</f>
        <v>53</v>
      </c>
      <c r="P83" s="11"/>
      <c r="Q83" s="11"/>
      <c r="U83" s="11"/>
      <c r="V83" s="11"/>
      <c r="W83" s="11"/>
      <c r="X83" s="11"/>
    </row>
    <row r="84" spans="1:24" ht="15.75">
      <c r="A84" s="47" t="s">
        <v>366</v>
      </c>
      <c r="B84" s="48"/>
      <c r="C84" s="49"/>
      <c r="D84" s="48"/>
      <c r="E84" s="50"/>
      <c r="J84" s="16"/>
      <c r="K84" s="16"/>
      <c r="L84" s="16"/>
      <c r="M84" s="16"/>
      <c r="O84" s="11"/>
      <c r="U84" s="11"/>
      <c r="V84" s="11"/>
      <c r="W84" s="11"/>
      <c r="X84" s="11"/>
    </row>
    <row r="85" spans="1:24" ht="15.75">
      <c r="A85" s="48" t="s">
        <v>367</v>
      </c>
      <c r="B85" s="48"/>
      <c r="C85" s="49"/>
      <c r="D85" s="48"/>
      <c r="E85" s="50"/>
      <c r="J85" s="16"/>
      <c r="K85" s="16"/>
      <c r="L85" s="16"/>
      <c r="M85" s="16"/>
      <c r="U85" s="11"/>
      <c r="V85" s="11"/>
      <c r="W85" s="11"/>
      <c r="X85" s="11"/>
    </row>
    <row r="86" spans="1:24">
      <c r="E86" s="17"/>
      <c r="J86" s="16"/>
      <c r="K86" s="16"/>
      <c r="L86" s="16"/>
      <c r="M86" s="16"/>
      <c r="U86" s="11"/>
      <c r="V86" s="11"/>
      <c r="W86" s="11"/>
      <c r="X86" s="11"/>
    </row>
    <row r="87" spans="1:24" ht="18.75">
      <c r="A87" s="62" t="s">
        <v>33</v>
      </c>
      <c r="B87" s="45"/>
      <c r="C87" s="41"/>
      <c r="D87" s="40"/>
      <c r="E87" s="42"/>
      <c r="F87" s="43"/>
      <c r="G87" s="44"/>
      <c r="J87" s="16"/>
      <c r="K87" s="16"/>
      <c r="L87" s="16"/>
      <c r="M87" s="16"/>
      <c r="U87" s="11"/>
      <c r="V87" s="11"/>
      <c r="W87" s="11"/>
      <c r="X87" s="11"/>
    </row>
    <row r="88" spans="1:24" ht="18.75">
      <c r="A88" s="67" t="s">
        <v>34</v>
      </c>
      <c r="B88" s="68"/>
      <c r="C88" s="73"/>
      <c r="D88" s="73"/>
      <c r="E88" s="73"/>
      <c r="F88" s="73"/>
      <c r="G88" s="73"/>
      <c r="H88" s="82"/>
      <c r="I88" s="192"/>
      <c r="J88" s="16"/>
      <c r="K88" s="16"/>
      <c r="L88" s="16"/>
      <c r="M88" s="16"/>
      <c r="U88" s="11"/>
      <c r="V88" s="11"/>
      <c r="W88" s="11"/>
      <c r="X88" s="11"/>
    </row>
    <row r="89" spans="1:24" ht="18.75">
      <c r="A89" s="75" t="s">
        <v>30</v>
      </c>
      <c r="B89" s="76"/>
      <c r="C89" s="76"/>
      <c r="D89" s="76"/>
      <c r="E89" s="76"/>
      <c r="F89" s="76"/>
      <c r="G89" s="76"/>
      <c r="H89" s="81"/>
      <c r="I89" s="193"/>
      <c r="J89" s="190"/>
      <c r="K89" s="16"/>
      <c r="L89" s="16"/>
      <c r="M89" s="190"/>
      <c r="U89" s="11"/>
      <c r="V89" s="11"/>
      <c r="W89" s="11"/>
      <c r="X89" s="11"/>
    </row>
    <row r="90" spans="1:24" ht="18.75">
      <c r="A90" s="75" t="s">
        <v>31</v>
      </c>
      <c r="B90" s="76"/>
      <c r="C90" s="76"/>
      <c r="D90" s="76"/>
      <c r="E90" s="76"/>
      <c r="F90" s="76"/>
      <c r="G90" s="76"/>
      <c r="H90" s="81"/>
      <c r="I90" s="193"/>
      <c r="J90" s="190"/>
      <c r="K90" s="16"/>
      <c r="L90" s="16"/>
      <c r="M90" s="190"/>
      <c r="U90" s="11"/>
      <c r="V90" s="11"/>
      <c r="W90" s="11"/>
      <c r="X90" s="11"/>
    </row>
    <row r="91" spans="1:24" ht="18.75">
      <c r="A91" s="78" t="s">
        <v>32</v>
      </c>
      <c r="B91" s="79"/>
      <c r="C91" s="79"/>
      <c r="D91" s="79"/>
      <c r="E91" s="79"/>
      <c r="F91" s="79"/>
      <c r="G91" s="79"/>
      <c r="H91" s="83"/>
      <c r="I91" s="194"/>
      <c r="J91" s="190"/>
      <c r="K91" s="16"/>
      <c r="L91" s="16"/>
      <c r="M91" s="190"/>
      <c r="U91" s="11"/>
      <c r="V91" s="11"/>
      <c r="W91" s="11"/>
      <c r="X91" s="11"/>
    </row>
    <row r="92" spans="1:24">
      <c r="A92" s="46"/>
      <c r="B92" s="37"/>
      <c r="C92" s="38"/>
      <c r="D92" s="37"/>
      <c r="E92" s="39"/>
      <c r="F92" s="39"/>
      <c r="G92" s="37"/>
      <c r="J92" s="16"/>
      <c r="K92" s="16"/>
      <c r="L92" s="16"/>
      <c r="M92" s="16"/>
      <c r="U92" s="11"/>
      <c r="V92" s="11"/>
      <c r="W92" s="11"/>
      <c r="X92" s="11"/>
    </row>
    <row r="93" spans="1:24" ht="18.75">
      <c r="A93" s="67" t="s">
        <v>35</v>
      </c>
      <c r="B93" s="73"/>
      <c r="C93" s="73"/>
      <c r="D93" s="73"/>
      <c r="E93" s="73"/>
      <c r="F93" s="73"/>
      <c r="G93" s="73"/>
      <c r="H93" s="74"/>
      <c r="J93" s="16"/>
      <c r="K93" s="16"/>
      <c r="L93" s="16"/>
      <c r="M93" s="16"/>
      <c r="U93" s="11"/>
      <c r="V93" s="11"/>
      <c r="W93" s="11"/>
      <c r="X93" s="11"/>
    </row>
    <row r="94" spans="1:24" ht="18.75">
      <c r="A94" s="75" t="s">
        <v>36</v>
      </c>
      <c r="B94" s="76"/>
      <c r="C94" s="76"/>
      <c r="D94" s="76"/>
      <c r="E94" s="76"/>
      <c r="F94" s="76"/>
      <c r="G94" s="76"/>
      <c r="H94" s="77"/>
      <c r="J94" s="16"/>
      <c r="K94" s="16">
        <f>IF(AND(K85&gt;100,J85&lt;&gt;0),1,0)</f>
        <v>0</v>
      </c>
      <c r="L94" s="16"/>
      <c r="M94" s="16"/>
      <c r="N94" s="17">
        <f>IF(AND(N85&gt;100,M85&lt;&gt;0),1,0)</f>
        <v>0</v>
      </c>
      <c r="U94" s="11"/>
      <c r="V94" s="11"/>
      <c r="W94" s="11"/>
      <c r="X94" s="11"/>
    </row>
    <row r="95" spans="1:24" ht="18.75">
      <c r="A95" s="78" t="s">
        <v>37</v>
      </c>
      <c r="B95" s="79"/>
      <c r="C95" s="79"/>
      <c r="D95" s="79"/>
      <c r="E95" s="79"/>
      <c r="F95" s="79"/>
      <c r="G95" s="79"/>
      <c r="H95" s="80"/>
      <c r="J95" s="16"/>
      <c r="K95" s="16" t="e">
        <f>IF(AND(#REF!&gt;100,#REF!&lt;&gt;0),1,0)</f>
        <v>#REF!</v>
      </c>
      <c r="L95" s="16"/>
      <c r="M95" s="16"/>
      <c r="N95" s="17" t="e">
        <f>IF(AND(#REF!&gt;100,#REF!&lt;&gt;0),1,0)</f>
        <v>#REF!</v>
      </c>
      <c r="U95" s="11"/>
      <c r="V95" s="11"/>
      <c r="W95" s="11"/>
      <c r="X95" s="11"/>
    </row>
    <row r="96" spans="1:24">
      <c r="U96" s="11"/>
      <c r="V96" s="11"/>
      <c r="W96" s="11"/>
      <c r="X96" s="11"/>
    </row>
    <row r="97" spans="1:57" ht="18.75">
      <c r="A97" s="72" t="s">
        <v>38</v>
      </c>
      <c r="B97" s="74"/>
      <c r="C97" s="84"/>
      <c r="D97" s="85"/>
      <c r="E97" s="85"/>
      <c r="F97" s="86"/>
      <c r="G97" s="85"/>
      <c r="H97" s="85"/>
      <c r="I97" s="85"/>
      <c r="J97" s="85"/>
      <c r="K97" s="86"/>
      <c r="L97" s="85"/>
      <c r="M97" s="85"/>
      <c r="U97" s="11"/>
      <c r="V97" s="11"/>
      <c r="W97" s="11"/>
      <c r="X97" s="11"/>
    </row>
    <row r="98" spans="1:57" ht="36" customHeight="1">
      <c r="A98" s="263" t="s">
        <v>352</v>
      </c>
      <c r="B98" s="263"/>
      <c r="C98" s="263"/>
      <c r="D98" s="263"/>
      <c r="E98" s="263"/>
      <c r="F98" s="263"/>
      <c r="G98" s="263"/>
      <c r="H98" s="263"/>
      <c r="I98" s="263"/>
      <c r="J98" s="263"/>
      <c r="K98" s="263"/>
      <c r="L98" s="263"/>
      <c r="M98" s="264"/>
      <c r="Q98" s="18"/>
      <c r="U98" s="11"/>
      <c r="V98" s="11"/>
      <c r="W98" s="11"/>
      <c r="X98" s="11"/>
    </row>
    <row r="99" spans="1:57" ht="58.5" customHeight="1">
      <c r="A99" s="263" t="s">
        <v>353</v>
      </c>
      <c r="B99" s="263"/>
      <c r="C99" s="263"/>
      <c r="D99" s="263"/>
      <c r="E99" s="263"/>
      <c r="F99" s="263"/>
      <c r="G99" s="263"/>
      <c r="H99" s="263"/>
      <c r="I99" s="263"/>
      <c r="J99" s="263"/>
      <c r="K99" s="263"/>
      <c r="L99" s="263"/>
      <c r="M99" s="264"/>
      <c r="Q99" s="18"/>
      <c r="U99" s="11"/>
      <c r="V99" s="11"/>
      <c r="W99" s="11"/>
      <c r="X99" s="11"/>
    </row>
    <row r="100" spans="1:57" ht="114.75" customHeight="1">
      <c r="A100" s="257" t="s">
        <v>354</v>
      </c>
      <c r="B100" s="257"/>
      <c r="C100" s="257"/>
      <c r="D100" s="257"/>
      <c r="E100" s="257"/>
      <c r="F100" s="257"/>
      <c r="G100" s="257"/>
      <c r="H100" s="257"/>
      <c r="I100" s="257"/>
      <c r="J100" s="257"/>
      <c r="K100" s="257"/>
      <c r="L100" s="257"/>
      <c r="M100" s="258"/>
      <c r="U100" s="11"/>
      <c r="V100" s="11"/>
      <c r="W100" s="11"/>
      <c r="X100" s="11"/>
    </row>
    <row r="102" spans="1:57" s="231" customFormat="1" ht="18.75" customHeight="1">
      <c r="C102" s="233"/>
    </row>
    <row r="104" spans="1:57" ht="18.75" customHeight="1">
      <c r="B104" s="259" t="s">
        <v>742</v>
      </c>
      <c r="C104" s="260"/>
      <c r="D104" s="260"/>
      <c r="E104" s="260"/>
      <c r="F104" s="260"/>
      <c r="G104" s="260"/>
      <c r="H104" s="260"/>
      <c r="I104" s="260"/>
      <c r="J104" s="260"/>
      <c r="K104" s="260"/>
      <c r="L104" s="260"/>
      <c r="M104" s="260"/>
      <c r="N104" s="260"/>
      <c r="O104" s="26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row>
    <row r="105" spans="1:57">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row>
    <row r="106" spans="1:57">
      <c r="A106" s="7"/>
      <c r="B106" s="7"/>
      <c r="C106" s="8"/>
      <c r="D106" s="7"/>
      <c r="E106" s="7"/>
      <c r="F106" s="9"/>
      <c r="G106" s="262" t="s">
        <v>19</v>
      </c>
      <c r="H106" s="262"/>
      <c r="I106" s="262"/>
      <c r="J106" s="262"/>
      <c r="K106" s="9"/>
      <c r="L106" s="262" t="s">
        <v>20</v>
      </c>
      <c r="M106" s="262"/>
      <c r="N106" s="9"/>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row>
    <row r="107" spans="1:57" ht="30">
      <c r="A107" s="7"/>
      <c r="B107" s="23" t="s">
        <v>21</v>
      </c>
      <c r="C107" s="35"/>
      <c r="D107" s="63" t="s">
        <v>355</v>
      </c>
      <c r="E107" s="64" t="s">
        <v>356</v>
      </c>
      <c r="F107" s="36"/>
      <c r="G107" s="63" t="s">
        <v>24</v>
      </c>
      <c r="H107" s="65" t="s">
        <v>25</v>
      </c>
      <c r="I107" s="65" t="s">
        <v>11</v>
      </c>
      <c r="J107" s="64" t="s">
        <v>26</v>
      </c>
      <c r="K107" s="36"/>
      <c r="L107" s="63" t="s">
        <v>27</v>
      </c>
      <c r="M107" s="64" t="s">
        <v>28</v>
      </c>
      <c r="N107" s="36"/>
      <c r="O107" s="66" t="s">
        <v>40</v>
      </c>
      <c r="P107" s="11"/>
      <c r="Q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row>
    <row r="108" spans="1:57">
      <c r="A108" s="12"/>
      <c r="B108" s="21" t="s">
        <v>42</v>
      </c>
      <c r="C108" s="10"/>
      <c r="D108" s="24">
        <v>0</v>
      </c>
      <c r="E108" s="25"/>
      <c r="F108" s="51"/>
      <c r="G108" s="52">
        <v>0</v>
      </c>
      <c r="H108" s="53">
        <v>0</v>
      </c>
      <c r="I108" s="54">
        <v>0</v>
      </c>
      <c r="J108" s="55">
        <v>0</v>
      </c>
      <c r="K108" s="51"/>
      <c r="L108" s="52">
        <v>0</v>
      </c>
      <c r="M108" s="55">
        <v>0</v>
      </c>
      <c r="N108" s="51"/>
      <c r="O108" s="56">
        <v>0</v>
      </c>
      <c r="P108" s="11"/>
      <c r="Q108" s="214"/>
      <c r="R108" s="217"/>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row>
    <row r="109" spans="1:57" s="11" customFormat="1">
      <c r="A109" s="8"/>
      <c r="B109" s="21" t="s">
        <v>43</v>
      </c>
      <c r="C109" s="10"/>
      <c r="D109" s="26">
        <v>15</v>
      </c>
      <c r="E109" s="27"/>
      <c r="F109" s="57"/>
      <c r="G109" s="58">
        <v>11</v>
      </c>
      <c r="H109" s="30">
        <v>11</v>
      </c>
      <c r="I109" s="59">
        <v>10</v>
      </c>
      <c r="J109" s="60">
        <v>11</v>
      </c>
      <c r="K109" s="57"/>
      <c r="L109" s="58">
        <v>5</v>
      </c>
      <c r="M109" s="60">
        <v>5</v>
      </c>
      <c r="N109" s="57"/>
      <c r="O109" s="61">
        <v>53</v>
      </c>
      <c r="Q109" s="214"/>
      <c r="R109" s="215"/>
    </row>
    <row r="110" spans="1:57" s="11" customFormat="1">
      <c r="A110" s="8"/>
      <c r="B110" s="22" t="s">
        <v>44</v>
      </c>
      <c r="C110" s="10"/>
      <c r="D110" s="26">
        <v>0</v>
      </c>
      <c r="E110" s="27"/>
      <c r="F110" s="57"/>
      <c r="G110" s="58">
        <v>0</v>
      </c>
      <c r="H110" s="30">
        <v>0</v>
      </c>
      <c r="I110" s="59">
        <v>0</v>
      </c>
      <c r="J110" s="60">
        <v>0</v>
      </c>
      <c r="K110" s="57"/>
      <c r="L110" s="58">
        <v>0</v>
      </c>
      <c r="M110" s="60">
        <v>0</v>
      </c>
      <c r="N110" s="57"/>
      <c r="O110" s="61">
        <v>0</v>
      </c>
      <c r="Q110" s="214"/>
      <c r="R110" s="215"/>
    </row>
    <row r="111" spans="1:57" s="11" customFormat="1">
      <c r="A111" s="8"/>
      <c r="B111" s="21" t="s">
        <v>45</v>
      </c>
      <c r="C111" s="10"/>
      <c r="D111" s="26">
        <v>0</v>
      </c>
      <c r="E111" s="27"/>
      <c r="F111" s="57"/>
      <c r="G111" s="58">
        <v>0</v>
      </c>
      <c r="H111" s="30">
        <v>0</v>
      </c>
      <c r="I111" s="59">
        <v>0</v>
      </c>
      <c r="J111" s="60">
        <v>0</v>
      </c>
      <c r="K111" s="57"/>
      <c r="L111" s="58">
        <v>0</v>
      </c>
      <c r="M111" s="60">
        <v>0</v>
      </c>
      <c r="N111" s="57"/>
      <c r="O111" s="61">
        <v>0</v>
      </c>
      <c r="Q111" s="214"/>
      <c r="R111" s="218"/>
    </row>
    <row r="112" spans="1:57" s="11" customFormat="1">
      <c r="A112" s="8"/>
      <c r="B112" s="21" t="s">
        <v>46</v>
      </c>
      <c r="C112" s="10"/>
      <c r="D112" s="26">
        <v>6</v>
      </c>
      <c r="E112" s="27"/>
      <c r="F112" s="57"/>
      <c r="G112" s="58">
        <v>4</v>
      </c>
      <c r="H112" s="30">
        <v>4</v>
      </c>
      <c r="I112" s="59">
        <v>4</v>
      </c>
      <c r="J112" s="60">
        <v>3</v>
      </c>
      <c r="K112" s="57"/>
      <c r="L112" s="58">
        <v>0</v>
      </c>
      <c r="M112" s="60">
        <v>0</v>
      </c>
      <c r="N112" s="57"/>
      <c r="O112" s="61">
        <v>15</v>
      </c>
      <c r="Q112" s="214"/>
      <c r="R112" s="216"/>
      <c r="S112" s="14"/>
      <c r="T112" s="14"/>
      <c r="U112" s="15"/>
    </row>
    <row r="113" spans="1:57" s="11" customFormat="1">
      <c r="A113" s="8"/>
      <c r="B113" s="21" t="s">
        <v>47</v>
      </c>
      <c r="C113" s="10"/>
      <c r="D113" s="26">
        <v>7</v>
      </c>
      <c r="E113" s="27"/>
      <c r="F113" s="57"/>
      <c r="G113" s="58">
        <v>5</v>
      </c>
      <c r="H113" s="30">
        <v>6</v>
      </c>
      <c r="I113" s="59">
        <v>6</v>
      </c>
      <c r="J113" s="60">
        <v>5</v>
      </c>
      <c r="K113" s="57"/>
      <c r="L113" s="58">
        <v>0</v>
      </c>
      <c r="M113" s="60">
        <v>0</v>
      </c>
      <c r="N113" s="57"/>
      <c r="O113" s="61">
        <v>22</v>
      </c>
      <c r="Q113" s="214"/>
      <c r="R113" s="215"/>
    </row>
    <row r="114" spans="1:57" s="11" customFormat="1">
      <c r="A114" s="8"/>
      <c r="B114" s="21" t="s">
        <v>48</v>
      </c>
      <c r="C114" s="10"/>
      <c r="D114" s="26">
        <v>1</v>
      </c>
      <c r="E114" s="27"/>
      <c r="F114" s="57"/>
      <c r="G114" s="58">
        <v>1</v>
      </c>
      <c r="H114" s="30">
        <v>1</v>
      </c>
      <c r="I114" s="59">
        <v>1</v>
      </c>
      <c r="J114" s="60">
        <v>1</v>
      </c>
      <c r="K114" s="57"/>
      <c r="L114" s="58">
        <v>0</v>
      </c>
      <c r="M114" s="60">
        <v>0</v>
      </c>
      <c r="N114" s="57"/>
      <c r="O114" s="61">
        <v>4</v>
      </c>
      <c r="Q114" s="214"/>
      <c r="R114" s="215"/>
    </row>
    <row r="115" spans="1:57" s="11" customFormat="1">
      <c r="A115" s="8"/>
      <c r="B115" s="21" t="s">
        <v>49</v>
      </c>
      <c r="C115" s="10"/>
      <c r="D115" s="26">
        <v>2</v>
      </c>
      <c r="E115" s="27"/>
      <c r="F115" s="51"/>
      <c r="G115" s="58">
        <v>2</v>
      </c>
      <c r="H115" s="30">
        <v>2</v>
      </c>
      <c r="I115" s="59">
        <v>2</v>
      </c>
      <c r="J115" s="60">
        <v>2</v>
      </c>
      <c r="K115" s="51"/>
      <c r="L115" s="58">
        <v>0</v>
      </c>
      <c r="M115" s="60">
        <v>0</v>
      </c>
      <c r="N115" s="57"/>
      <c r="O115" s="61">
        <v>8</v>
      </c>
      <c r="Q115" s="214"/>
      <c r="R115" s="215"/>
    </row>
    <row r="116" spans="1:57">
      <c r="A116" s="12"/>
      <c r="B116" s="21" t="s">
        <v>50</v>
      </c>
      <c r="C116" s="10"/>
      <c r="D116" s="26">
        <v>0</v>
      </c>
      <c r="E116" s="27"/>
      <c r="F116" s="51"/>
      <c r="G116" s="58">
        <v>0</v>
      </c>
      <c r="H116" s="30">
        <v>0</v>
      </c>
      <c r="I116" s="59">
        <v>0</v>
      </c>
      <c r="J116" s="60">
        <v>0</v>
      </c>
      <c r="K116" s="51"/>
      <c r="L116" s="58">
        <v>0</v>
      </c>
      <c r="M116" s="60">
        <v>0</v>
      </c>
      <c r="N116" s="57"/>
      <c r="O116" s="61">
        <v>0</v>
      </c>
      <c r="P116" s="11"/>
      <c r="Q116" s="214"/>
      <c r="R116" s="215"/>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row>
    <row r="117" spans="1:57" ht="18.75">
      <c r="B117" s="183" t="s">
        <v>39</v>
      </c>
      <c r="C117" s="184"/>
      <c r="D117" s="185">
        <f>+AVERAGE(D108:D116)</f>
        <v>3.4444444444444446</v>
      </c>
      <c r="E117" s="186" t="e">
        <f>+AVERAGE(E108:E116)</f>
        <v>#DIV/0!</v>
      </c>
      <c r="F117" s="187"/>
      <c r="G117" s="188">
        <f>SUM(G108:G116)</f>
        <v>23</v>
      </c>
      <c r="H117" s="188">
        <f t="shared" ref="H117:J117" si="4">SUM(H108:H116)</f>
        <v>24</v>
      </c>
      <c r="I117" s="188">
        <f t="shared" si="4"/>
        <v>23</v>
      </c>
      <c r="J117" s="188">
        <f t="shared" si="4"/>
        <v>22</v>
      </c>
      <c r="K117" s="187"/>
      <c r="L117" s="188">
        <f>SUM(L108:L116)</f>
        <v>5</v>
      </c>
      <c r="M117" s="188">
        <f>SUM(M108:M116)</f>
        <v>5</v>
      </c>
      <c r="N117" s="187"/>
      <c r="O117" s="183">
        <f>SUM(O108:O116)</f>
        <v>102</v>
      </c>
      <c r="P117" s="11"/>
      <c r="Q117" s="214"/>
      <c r="R117" s="215"/>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row>
    <row r="118" spans="1:57" ht="15.75">
      <c r="A118" s="47" t="s">
        <v>29</v>
      </c>
      <c r="B118" s="48"/>
      <c r="C118" s="49"/>
      <c r="D118" s="48"/>
      <c r="E118" s="50"/>
      <c r="J118" s="16"/>
      <c r="K118" s="16"/>
      <c r="L118" s="16"/>
      <c r="M118" s="16"/>
      <c r="O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row>
    <row r="119" spans="1:57" ht="15.75">
      <c r="A119" s="48" t="s">
        <v>343</v>
      </c>
      <c r="B119" s="48"/>
      <c r="C119" s="49"/>
      <c r="D119" s="48"/>
      <c r="E119" s="50"/>
      <c r="J119" s="16"/>
      <c r="K119" s="16"/>
      <c r="L119" s="16"/>
      <c r="M119" s="16"/>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row>
    <row r="120" spans="1:57">
      <c r="E120" s="17"/>
      <c r="J120" s="16"/>
      <c r="K120" s="16"/>
      <c r="L120" s="16"/>
      <c r="M120" s="16"/>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row>
    <row r="121" spans="1:57" s="17" customFormat="1" ht="18.75">
      <c r="A121" s="62" t="s">
        <v>33</v>
      </c>
      <c r="B121" s="45"/>
      <c r="C121" s="41"/>
      <c r="D121" s="40"/>
      <c r="E121" s="42"/>
      <c r="F121" s="43"/>
      <c r="G121" s="44"/>
      <c r="H121"/>
      <c r="I121"/>
      <c r="J121" s="16"/>
      <c r="K121" s="16"/>
      <c r="L121" s="16"/>
      <c r="M121" s="16"/>
      <c r="O121"/>
      <c r="P121"/>
      <c r="Q121"/>
      <c r="R121"/>
      <c r="S121"/>
      <c r="T12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row>
    <row r="122" spans="1:57" s="17" customFormat="1" ht="18.75">
      <c r="A122" s="67" t="s">
        <v>34</v>
      </c>
      <c r="B122" s="68"/>
      <c r="C122" s="73"/>
      <c r="D122" s="73"/>
      <c r="E122" s="73"/>
      <c r="F122" s="73"/>
      <c r="G122" s="73"/>
      <c r="H122" s="82"/>
      <c r="I122" s="69"/>
      <c r="J122" s="16"/>
      <c r="K122" s="16"/>
      <c r="L122" s="16"/>
      <c r="M122" s="16"/>
      <c r="O122"/>
      <c r="P122"/>
      <c r="Q122"/>
      <c r="R122"/>
      <c r="S122"/>
      <c r="T122"/>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row>
    <row r="123" spans="1:57" s="17" customFormat="1" ht="18.75">
      <c r="A123" s="75" t="s">
        <v>30</v>
      </c>
      <c r="B123" s="76"/>
      <c r="C123" s="76"/>
      <c r="D123" s="76"/>
      <c r="E123" s="76"/>
      <c r="F123" s="76"/>
      <c r="G123" s="76"/>
      <c r="H123" s="81"/>
      <c r="I123" s="70"/>
      <c r="J123" s="190"/>
      <c r="K123" s="16"/>
      <c r="L123" s="16"/>
      <c r="M123" s="190"/>
      <c r="O123"/>
      <c r="P123"/>
      <c r="Q123"/>
      <c r="R123"/>
      <c r="S123"/>
      <c r="T123"/>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row>
    <row r="124" spans="1:57" s="17" customFormat="1" ht="18.75">
      <c r="A124" s="75" t="s">
        <v>31</v>
      </c>
      <c r="B124" s="76"/>
      <c r="C124" s="76"/>
      <c r="D124" s="76"/>
      <c r="E124" s="76"/>
      <c r="F124" s="76"/>
      <c r="G124" s="76"/>
      <c r="H124" s="81"/>
      <c r="I124" s="70"/>
      <c r="J124" s="190"/>
      <c r="K124" s="16"/>
      <c r="L124" s="16"/>
      <c r="M124" s="190"/>
      <c r="O124"/>
      <c r="P124"/>
      <c r="Q124"/>
      <c r="R124"/>
      <c r="S124"/>
      <c r="T124"/>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row>
    <row r="125" spans="1:57" s="17" customFormat="1" ht="18.75">
      <c r="A125" s="78" t="s">
        <v>32</v>
      </c>
      <c r="B125" s="79"/>
      <c r="C125" s="79"/>
      <c r="D125" s="79"/>
      <c r="E125" s="79"/>
      <c r="F125" s="79"/>
      <c r="G125" s="79"/>
      <c r="H125" s="83"/>
      <c r="I125" s="71"/>
      <c r="J125" s="190"/>
      <c r="K125" s="16"/>
      <c r="L125" s="16"/>
      <c r="M125" s="190"/>
      <c r="O125"/>
      <c r="P125"/>
      <c r="Q125"/>
      <c r="R125"/>
      <c r="S125"/>
      <c r="T125"/>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row>
    <row r="126" spans="1:57" s="17" customFormat="1">
      <c r="A126" s="46"/>
      <c r="B126" s="37"/>
      <c r="C126" s="38"/>
      <c r="D126" s="37"/>
      <c r="E126" s="39"/>
      <c r="F126" s="39"/>
      <c r="G126" s="37"/>
      <c r="H126"/>
      <c r="I126"/>
      <c r="J126" s="16"/>
      <c r="K126" s="16"/>
      <c r="L126" s="16"/>
      <c r="M126" s="16"/>
      <c r="O126"/>
      <c r="P126"/>
      <c r="Q126"/>
      <c r="R126"/>
      <c r="S126"/>
      <c r="T126"/>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row>
    <row r="127" spans="1:57" s="17" customFormat="1" ht="18.75">
      <c r="A127" s="67" t="s">
        <v>35</v>
      </c>
      <c r="B127" s="73"/>
      <c r="C127" s="73"/>
      <c r="D127" s="73"/>
      <c r="E127" s="73"/>
      <c r="F127" s="73"/>
      <c r="G127" s="73"/>
      <c r="H127" s="74"/>
      <c r="I127"/>
      <c r="J127" s="16"/>
      <c r="K127" s="16"/>
      <c r="L127" s="16"/>
      <c r="M127" s="16"/>
      <c r="O127"/>
      <c r="P127"/>
      <c r="Q127"/>
      <c r="R127"/>
      <c r="S127"/>
      <c r="T127"/>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row>
    <row r="128" spans="1:57" s="17" customFormat="1" ht="18.75">
      <c r="A128" s="75" t="s">
        <v>36</v>
      </c>
      <c r="B128" s="76"/>
      <c r="C128" s="76"/>
      <c r="D128" s="76"/>
      <c r="E128" s="76"/>
      <c r="F128" s="76"/>
      <c r="G128" s="76"/>
      <c r="H128" s="77"/>
      <c r="I128"/>
      <c r="J128" s="16"/>
      <c r="K128" s="16">
        <f>IF(AND(K119&gt;100,J119&lt;&gt;0),1,0)</f>
        <v>0</v>
      </c>
      <c r="L128" s="16"/>
      <c r="M128" s="16"/>
      <c r="N128" s="17">
        <f>IF(AND(N119&gt;100,M119&lt;&gt;0),1,0)</f>
        <v>0</v>
      </c>
      <c r="O128"/>
      <c r="P128"/>
      <c r="Q128"/>
      <c r="R128"/>
      <c r="S128"/>
      <c r="T128"/>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row>
    <row r="129" spans="1:69" s="17" customFormat="1" ht="18.75">
      <c r="A129" s="78" t="s">
        <v>37</v>
      </c>
      <c r="B129" s="79"/>
      <c r="C129" s="79"/>
      <c r="D129" s="79"/>
      <c r="E129" s="79"/>
      <c r="F129" s="79"/>
      <c r="G129" s="79"/>
      <c r="H129" s="80"/>
      <c r="I129"/>
      <c r="J129" s="16"/>
      <c r="K129" s="16" t="e">
        <f>IF(AND(#REF!&gt;100,#REF!&lt;&gt;0),1,0)</f>
        <v>#REF!</v>
      </c>
      <c r="L129" s="16"/>
      <c r="M129" s="16"/>
      <c r="N129" s="17" t="e">
        <f>IF(AND(#REF!&gt;100,#REF!&lt;&gt;0),1,0)</f>
        <v>#REF!</v>
      </c>
      <c r="O129"/>
      <c r="P129"/>
      <c r="Q129"/>
      <c r="R129"/>
      <c r="S129"/>
      <c r="T129"/>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row>
    <row r="130" spans="1:69">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row>
    <row r="131" spans="1:69" s="17" customFormat="1" ht="18.75">
      <c r="A131" s="72" t="s">
        <v>38</v>
      </c>
      <c r="B131" s="74"/>
      <c r="C131" s="84"/>
      <c r="D131" s="85"/>
      <c r="E131" s="85"/>
      <c r="F131" s="86"/>
      <c r="G131" s="85"/>
      <c r="H131" s="85"/>
      <c r="I131" s="85"/>
      <c r="J131" s="85"/>
      <c r="K131" s="86"/>
      <c r="L131" s="85"/>
      <c r="M131" s="85"/>
      <c r="O131"/>
      <c r="P131"/>
      <c r="Q131"/>
      <c r="R131"/>
      <c r="S131"/>
      <c r="T13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row>
    <row r="132" spans="1:69" s="17" customFormat="1" ht="38.25" customHeight="1">
      <c r="A132" s="263" t="s">
        <v>346</v>
      </c>
      <c r="B132" s="263"/>
      <c r="C132" s="263"/>
      <c r="D132" s="263"/>
      <c r="E132" s="263"/>
      <c r="F132" s="263"/>
      <c r="G132" s="263"/>
      <c r="H132" s="263"/>
      <c r="I132" s="263"/>
      <c r="J132" s="263"/>
      <c r="K132" s="263"/>
      <c r="L132" s="263"/>
      <c r="M132" s="264"/>
      <c r="O132"/>
      <c r="P132"/>
      <c r="Q132" s="18"/>
      <c r="R132"/>
      <c r="S132"/>
      <c r="T132"/>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row>
    <row r="133" spans="1:69" s="17" customFormat="1" ht="56.25" customHeight="1">
      <c r="A133" s="263" t="s">
        <v>347</v>
      </c>
      <c r="B133" s="263"/>
      <c r="C133" s="263"/>
      <c r="D133" s="263"/>
      <c r="E133" s="263"/>
      <c r="F133" s="263"/>
      <c r="G133" s="263"/>
      <c r="H133" s="263"/>
      <c r="I133" s="263"/>
      <c r="J133" s="263"/>
      <c r="K133" s="263"/>
      <c r="L133" s="263"/>
      <c r="M133" s="264"/>
      <c r="O133"/>
      <c r="P133"/>
      <c r="Q133" s="18"/>
      <c r="R133"/>
      <c r="S133"/>
      <c r="T133"/>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row>
    <row r="134" spans="1:69" s="17" customFormat="1" ht="112.5" customHeight="1">
      <c r="A134" s="257" t="s">
        <v>348</v>
      </c>
      <c r="B134" s="257"/>
      <c r="C134" s="257"/>
      <c r="D134" s="257"/>
      <c r="E134" s="257"/>
      <c r="F134" s="257"/>
      <c r="G134" s="257"/>
      <c r="H134" s="257"/>
      <c r="I134" s="257"/>
      <c r="J134" s="257"/>
      <c r="K134" s="257"/>
      <c r="L134" s="257"/>
      <c r="M134" s="258"/>
      <c r="O134"/>
      <c r="P134"/>
      <c r="Q134"/>
      <c r="R134"/>
      <c r="S134"/>
      <c r="T134"/>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row>
    <row r="135" spans="1:69" ht="9.75" customHeight="1">
      <c r="C135"/>
      <c r="F135"/>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L135" s="5">
        <v>94</v>
      </c>
      <c r="BM135" s="5">
        <v>73</v>
      </c>
      <c r="BN135" s="5">
        <v>24</v>
      </c>
      <c r="BO135" s="5">
        <v>95</v>
      </c>
      <c r="BP135" s="5">
        <v>15</v>
      </c>
      <c r="BQ135" s="19">
        <v>8</v>
      </c>
    </row>
    <row r="136" spans="1:69" s="191" customFormat="1" ht="20.25" customHeight="1"/>
    <row r="137" spans="1:69">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row>
    <row r="138" spans="1:69" ht="18.75" customHeight="1">
      <c r="B138" s="259" t="s">
        <v>743</v>
      </c>
      <c r="C138" s="260"/>
      <c r="D138" s="260"/>
      <c r="E138" s="260"/>
      <c r="F138" s="260"/>
      <c r="G138" s="260"/>
      <c r="H138" s="260"/>
      <c r="I138" s="260"/>
      <c r="J138" s="260"/>
      <c r="K138" s="260"/>
      <c r="L138" s="260"/>
      <c r="M138" s="260"/>
      <c r="N138" s="260"/>
      <c r="O138" s="26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row>
    <row r="139" spans="1:69">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row>
    <row r="140" spans="1:69">
      <c r="A140" s="7"/>
      <c r="B140" s="7"/>
      <c r="C140" s="8"/>
      <c r="D140" s="7"/>
      <c r="E140" s="7"/>
      <c r="F140" s="9"/>
      <c r="G140" s="262" t="s">
        <v>19</v>
      </c>
      <c r="H140" s="262"/>
      <c r="I140" s="262"/>
      <c r="J140" s="262"/>
      <c r="K140" s="9"/>
      <c r="L140" s="262" t="s">
        <v>20</v>
      </c>
      <c r="M140" s="262"/>
      <c r="N140" s="9"/>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row>
    <row r="141" spans="1:69" ht="30">
      <c r="A141" s="7"/>
      <c r="B141" s="23" t="s">
        <v>21</v>
      </c>
      <c r="C141" s="35"/>
      <c r="D141" s="63" t="s">
        <v>22</v>
      </c>
      <c r="E141" s="64" t="s">
        <v>23</v>
      </c>
      <c r="F141" s="36"/>
      <c r="G141" s="63" t="s">
        <v>24</v>
      </c>
      <c r="H141" s="65" t="s">
        <v>25</v>
      </c>
      <c r="I141" s="65" t="s">
        <v>11</v>
      </c>
      <c r="J141" s="64" t="s">
        <v>26</v>
      </c>
      <c r="K141" s="36"/>
      <c r="L141" s="63" t="s">
        <v>27</v>
      </c>
      <c r="M141" s="64" t="s">
        <v>28</v>
      </c>
      <c r="N141" s="36"/>
      <c r="O141" s="66" t="s">
        <v>40</v>
      </c>
      <c r="P141" s="11"/>
      <c r="Q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row>
    <row r="142" spans="1:69">
      <c r="A142" s="12"/>
      <c r="B142" s="21" t="s">
        <v>42</v>
      </c>
      <c r="C142" s="10"/>
      <c r="D142" s="24">
        <v>0</v>
      </c>
      <c r="E142" s="25"/>
      <c r="F142" s="51"/>
      <c r="G142" s="52">
        <v>0</v>
      </c>
      <c r="H142" s="53">
        <v>0</v>
      </c>
      <c r="I142" s="54">
        <v>0</v>
      </c>
      <c r="J142" s="55">
        <v>0</v>
      </c>
      <c r="K142" s="51"/>
      <c r="L142" s="52">
        <v>0</v>
      </c>
      <c r="M142" s="55">
        <v>0</v>
      </c>
      <c r="N142" s="51"/>
      <c r="O142" s="56">
        <v>0</v>
      </c>
      <c r="P142" s="11"/>
      <c r="Q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row>
    <row r="143" spans="1:69">
      <c r="A143" s="8"/>
      <c r="B143" s="21" t="s">
        <v>43</v>
      </c>
      <c r="C143" s="10"/>
      <c r="D143" s="26">
        <v>13</v>
      </c>
      <c r="E143" s="27"/>
      <c r="F143" s="57"/>
      <c r="G143" s="58">
        <v>11</v>
      </c>
      <c r="H143" s="30">
        <v>11</v>
      </c>
      <c r="I143" s="59">
        <v>10</v>
      </c>
      <c r="J143" s="60">
        <v>11</v>
      </c>
      <c r="K143" s="57"/>
      <c r="L143" s="58">
        <v>10</v>
      </c>
      <c r="M143" s="60">
        <v>10</v>
      </c>
      <c r="N143" s="57"/>
      <c r="O143" s="61">
        <v>63</v>
      </c>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row>
    <row r="144" spans="1:69">
      <c r="A144" s="8"/>
      <c r="B144" s="22" t="s">
        <v>44</v>
      </c>
      <c r="C144" s="10"/>
      <c r="D144" s="26">
        <v>0</v>
      </c>
      <c r="E144" s="27"/>
      <c r="F144" s="57"/>
      <c r="G144" s="58">
        <v>0</v>
      </c>
      <c r="H144" s="30">
        <v>0</v>
      </c>
      <c r="I144" s="59">
        <v>0</v>
      </c>
      <c r="J144" s="60">
        <v>0</v>
      </c>
      <c r="K144" s="57"/>
      <c r="L144" s="58">
        <v>0</v>
      </c>
      <c r="M144" s="60">
        <v>0</v>
      </c>
      <c r="N144" s="57"/>
      <c r="O144" s="61">
        <v>0</v>
      </c>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row>
    <row r="145" spans="1:57">
      <c r="A145" s="8"/>
      <c r="B145" s="21" t="s">
        <v>45</v>
      </c>
      <c r="C145" s="10"/>
      <c r="D145" s="26">
        <v>1</v>
      </c>
      <c r="E145" s="27"/>
      <c r="F145" s="57"/>
      <c r="G145" s="58">
        <v>1</v>
      </c>
      <c r="H145" s="30">
        <v>1</v>
      </c>
      <c r="I145" s="59">
        <v>0</v>
      </c>
      <c r="J145" s="60">
        <v>1</v>
      </c>
      <c r="K145" s="57"/>
      <c r="L145" s="58">
        <v>1</v>
      </c>
      <c r="M145" s="60">
        <v>1</v>
      </c>
      <c r="N145" s="57"/>
      <c r="O145" s="61">
        <v>5</v>
      </c>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row>
    <row r="146" spans="1:57">
      <c r="A146" s="8"/>
      <c r="B146" s="21" t="s">
        <v>46</v>
      </c>
      <c r="C146" s="10"/>
      <c r="D146" s="26">
        <v>14</v>
      </c>
      <c r="E146" s="27"/>
      <c r="F146" s="57"/>
      <c r="G146" s="58">
        <v>8</v>
      </c>
      <c r="H146" s="30">
        <v>7</v>
      </c>
      <c r="I146" s="59">
        <v>6</v>
      </c>
      <c r="J146" s="60">
        <v>8</v>
      </c>
      <c r="K146" s="57"/>
      <c r="L146" s="58">
        <v>8</v>
      </c>
      <c r="M146" s="60">
        <v>7</v>
      </c>
      <c r="N146" s="57"/>
      <c r="O146" s="61">
        <v>44</v>
      </c>
      <c r="P146" s="11"/>
      <c r="Q146" s="11"/>
      <c r="R146" s="14"/>
      <c r="S146" s="14"/>
      <c r="T146" s="14"/>
      <c r="U146" s="15"/>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row>
    <row r="147" spans="1:57">
      <c r="A147" s="8"/>
      <c r="B147" s="21" t="s">
        <v>47</v>
      </c>
      <c r="C147" s="10"/>
      <c r="D147" s="26">
        <v>1</v>
      </c>
      <c r="E147" s="27"/>
      <c r="F147" s="57"/>
      <c r="G147" s="58">
        <v>0</v>
      </c>
      <c r="H147" s="30">
        <v>1</v>
      </c>
      <c r="I147" s="59">
        <v>1</v>
      </c>
      <c r="J147" s="60">
        <v>0</v>
      </c>
      <c r="K147" s="57"/>
      <c r="L147" s="58">
        <v>1</v>
      </c>
      <c r="M147" s="60">
        <v>1</v>
      </c>
      <c r="N147" s="57"/>
      <c r="O147" s="61">
        <v>4</v>
      </c>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row>
    <row r="148" spans="1:57">
      <c r="A148" s="8"/>
      <c r="B148" s="21" t="s">
        <v>48</v>
      </c>
      <c r="C148" s="10"/>
      <c r="D148" s="26">
        <v>0</v>
      </c>
      <c r="E148" s="27"/>
      <c r="F148" s="57"/>
      <c r="G148" s="58">
        <v>0</v>
      </c>
      <c r="H148" s="30">
        <v>0</v>
      </c>
      <c r="I148" s="59">
        <v>0</v>
      </c>
      <c r="J148" s="60">
        <v>0</v>
      </c>
      <c r="K148" s="57"/>
      <c r="L148" s="58">
        <v>0</v>
      </c>
      <c r="M148" s="60">
        <v>0</v>
      </c>
      <c r="N148" s="57"/>
      <c r="O148" s="61">
        <v>0</v>
      </c>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row>
    <row r="149" spans="1:57">
      <c r="A149" s="8"/>
      <c r="B149" s="21" t="s">
        <v>49</v>
      </c>
      <c r="C149" s="10"/>
      <c r="D149" s="26">
        <v>6</v>
      </c>
      <c r="E149" s="27"/>
      <c r="F149" s="51"/>
      <c r="G149" s="58">
        <v>1</v>
      </c>
      <c r="H149" s="30">
        <v>1</v>
      </c>
      <c r="I149" s="59">
        <v>0</v>
      </c>
      <c r="J149" s="60">
        <v>1</v>
      </c>
      <c r="K149" s="51"/>
      <c r="L149" s="58">
        <v>1</v>
      </c>
      <c r="M149" s="60">
        <v>1</v>
      </c>
      <c r="N149" s="57"/>
      <c r="O149" s="61">
        <v>5</v>
      </c>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row>
    <row r="150" spans="1:57">
      <c r="A150" s="12"/>
      <c r="B150" s="21" t="s">
        <v>50</v>
      </c>
      <c r="C150" s="10"/>
      <c r="D150" s="26">
        <v>0</v>
      </c>
      <c r="E150" s="27"/>
      <c r="F150" s="51"/>
      <c r="G150" s="58">
        <v>0</v>
      </c>
      <c r="H150" s="30">
        <v>0</v>
      </c>
      <c r="I150" s="59">
        <v>0</v>
      </c>
      <c r="J150" s="60">
        <v>0</v>
      </c>
      <c r="K150" s="51"/>
      <c r="L150" s="58">
        <v>0</v>
      </c>
      <c r="M150" s="60">
        <v>0</v>
      </c>
      <c r="N150" s="57"/>
      <c r="O150" s="61">
        <v>0</v>
      </c>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row>
    <row r="151" spans="1:57" ht="15.75">
      <c r="B151" s="23" t="s">
        <v>39</v>
      </c>
      <c r="C151" s="15"/>
      <c r="D151" s="28">
        <f>+AVERAGE(D142:D150)</f>
        <v>3.8888888888888888</v>
      </c>
      <c r="E151" s="29" t="e">
        <f>+AVERAGE(E142:E150)</f>
        <v>#DIV/0!</v>
      </c>
      <c r="F151" s="13"/>
      <c r="G151" s="31">
        <f>SUM(G142:G150)</f>
        <v>21</v>
      </c>
      <c r="H151" s="32">
        <f>SUM(H142:H150)</f>
        <v>21</v>
      </c>
      <c r="I151" s="202">
        <f>SUM(I142:I150)</f>
        <v>17</v>
      </c>
      <c r="J151" s="203">
        <f>SUM(J142:J150)</f>
        <v>21</v>
      </c>
      <c r="K151" s="33"/>
      <c r="L151" s="31">
        <f>SUM(L142:L150)</f>
        <v>21</v>
      </c>
      <c r="M151" s="203">
        <f>SUM(M142:M150)</f>
        <v>20</v>
      </c>
      <c r="N151" s="33"/>
      <c r="O151" s="34">
        <f>SUM(O142:O150)</f>
        <v>121</v>
      </c>
      <c r="P151" s="11"/>
      <c r="Q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row>
    <row r="152" spans="1:57" ht="15.75">
      <c r="A152" s="47" t="s">
        <v>344</v>
      </c>
      <c r="B152" s="48"/>
      <c r="C152" s="49"/>
      <c r="D152" s="48"/>
      <c r="E152" s="50"/>
      <c r="J152" s="16"/>
      <c r="K152" s="16"/>
      <c r="L152" s="16"/>
      <c r="M152" s="16"/>
      <c r="O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row>
    <row r="153" spans="1:57" ht="15.75">
      <c r="A153" s="48" t="s">
        <v>343</v>
      </c>
      <c r="B153" s="48"/>
      <c r="C153" s="49"/>
      <c r="D153" s="48"/>
      <c r="E153" s="50"/>
      <c r="J153" s="16"/>
      <c r="K153" s="16"/>
      <c r="L153" s="16"/>
      <c r="M153" s="16"/>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row>
    <row r="154" spans="1:57">
      <c r="E154" s="17"/>
      <c r="J154" s="16"/>
      <c r="K154" s="16"/>
      <c r="L154" s="16"/>
      <c r="M154" s="16"/>
      <c r="U154" s="11"/>
      <c r="V154" s="11"/>
      <c r="W154" s="11"/>
      <c r="X154" s="11"/>
    </row>
    <row r="155" spans="1:57" ht="18.75">
      <c r="A155" s="62" t="s">
        <v>33</v>
      </c>
      <c r="B155" s="45"/>
      <c r="C155" s="41"/>
      <c r="D155" s="40"/>
      <c r="E155" s="42"/>
      <c r="F155" s="43"/>
      <c r="G155" s="44"/>
      <c r="J155" s="16"/>
      <c r="K155" s="16"/>
      <c r="L155" s="16"/>
      <c r="M155" s="16"/>
      <c r="U155" s="11"/>
      <c r="V155" s="11"/>
      <c r="W155" s="11"/>
      <c r="X155" s="11"/>
    </row>
    <row r="156" spans="1:57" ht="18.75">
      <c r="A156" s="67" t="s">
        <v>34</v>
      </c>
      <c r="B156" s="68"/>
      <c r="C156" s="73"/>
      <c r="D156" s="73"/>
      <c r="E156" s="73"/>
      <c r="F156" s="73"/>
      <c r="G156" s="73"/>
      <c r="H156" s="82"/>
      <c r="I156" s="192"/>
      <c r="J156" s="16"/>
      <c r="K156" s="16"/>
      <c r="L156" s="16"/>
      <c r="M156" s="16"/>
      <c r="U156" s="11"/>
      <c r="V156" s="11"/>
      <c r="W156" s="11"/>
      <c r="X156" s="11"/>
    </row>
    <row r="157" spans="1:57" ht="18.75">
      <c r="A157" s="75" t="s">
        <v>30</v>
      </c>
      <c r="B157" s="76"/>
      <c r="C157" s="76"/>
      <c r="D157" s="76"/>
      <c r="E157" s="76"/>
      <c r="F157" s="76"/>
      <c r="G157" s="76"/>
      <c r="H157" s="81"/>
      <c r="I157" s="193"/>
      <c r="J157" s="190"/>
      <c r="K157" s="16"/>
      <c r="L157" s="16"/>
      <c r="M157" s="190"/>
      <c r="U157" s="11"/>
      <c r="V157" s="11"/>
      <c r="W157" s="11"/>
      <c r="X157" s="11"/>
    </row>
    <row r="158" spans="1:57" ht="18.75">
      <c r="A158" s="75" t="s">
        <v>31</v>
      </c>
      <c r="B158" s="76"/>
      <c r="C158" s="76"/>
      <c r="D158" s="76"/>
      <c r="E158" s="76"/>
      <c r="F158" s="76"/>
      <c r="G158" s="76"/>
      <c r="H158" s="81"/>
      <c r="I158" s="193"/>
      <c r="J158" s="190"/>
      <c r="K158" s="16"/>
      <c r="L158" s="16"/>
      <c r="M158" s="190"/>
      <c r="U158" s="11"/>
      <c r="V158" s="11"/>
      <c r="W158" s="11"/>
      <c r="X158" s="11"/>
    </row>
    <row r="159" spans="1:57" ht="18.75">
      <c r="A159" s="78" t="s">
        <v>32</v>
      </c>
      <c r="B159" s="79"/>
      <c r="C159" s="79"/>
      <c r="D159" s="79"/>
      <c r="E159" s="79"/>
      <c r="F159" s="79"/>
      <c r="G159" s="79"/>
      <c r="H159" s="83"/>
      <c r="I159" s="194"/>
      <c r="J159" s="190"/>
      <c r="K159" s="16"/>
      <c r="L159" s="16"/>
      <c r="M159" s="190"/>
      <c r="U159" s="11"/>
      <c r="V159" s="11"/>
      <c r="W159" s="11"/>
      <c r="X159" s="11"/>
    </row>
    <row r="160" spans="1:57">
      <c r="A160" s="46"/>
      <c r="B160" s="37"/>
      <c r="C160" s="38"/>
      <c r="D160" s="37"/>
      <c r="E160" s="39"/>
      <c r="F160" s="39"/>
      <c r="G160" s="37"/>
      <c r="J160" s="16"/>
      <c r="K160" s="16"/>
      <c r="L160" s="16"/>
      <c r="M160" s="16"/>
      <c r="U160" s="11"/>
      <c r="V160" s="11"/>
      <c r="W160" s="11"/>
      <c r="X160" s="11"/>
    </row>
    <row r="161" spans="1:24" ht="18.75">
      <c r="A161" s="67" t="s">
        <v>35</v>
      </c>
      <c r="B161" s="73"/>
      <c r="C161" s="73"/>
      <c r="D161" s="73"/>
      <c r="E161" s="73"/>
      <c r="F161" s="73"/>
      <c r="G161" s="73"/>
      <c r="H161" s="74"/>
      <c r="J161" s="16"/>
      <c r="K161" s="16"/>
      <c r="L161" s="16"/>
      <c r="M161" s="16"/>
      <c r="U161" s="11"/>
      <c r="V161" s="11"/>
      <c r="W161" s="11"/>
      <c r="X161" s="11"/>
    </row>
    <row r="162" spans="1:24" ht="18.75">
      <c r="A162" s="75" t="s">
        <v>36</v>
      </c>
      <c r="B162" s="76"/>
      <c r="C162" s="76"/>
      <c r="D162" s="76"/>
      <c r="E162" s="76"/>
      <c r="F162" s="76"/>
      <c r="G162" s="76"/>
      <c r="H162" s="77"/>
      <c r="J162" s="16"/>
      <c r="K162" s="16">
        <f>IF(AND(K153&gt;100,J153&lt;&gt;0),1,0)</f>
        <v>0</v>
      </c>
      <c r="L162" s="16"/>
      <c r="M162" s="16"/>
      <c r="N162" s="17">
        <f>IF(AND(N153&gt;100,M153&lt;&gt;0),1,0)</f>
        <v>0</v>
      </c>
      <c r="U162" s="11"/>
      <c r="V162" s="11"/>
      <c r="W162" s="11"/>
      <c r="X162" s="11"/>
    </row>
    <row r="163" spans="1:24" ht="18.75">
      <c r="A163" s="78" t="s">
        <v>37</v>
      </c>
      <c r="B163" s="79"/>
      <c r="C163" s="79"/>
      <c r="D163" s="79"/>
      <c r="E163" s="79"/>
      <c r="F163" s="79"/>
      <c r="G163" s="79"/>
      <c r="H163" s="80"/>
      <c r="J163" s="16"/>
      <c r="K163" s="16" t="e">
        <f>IF(AND(#REF!&gt;100,#REF!&lt;&gt;0),1,0)</f>
        <v>#REF!</v>
      </c>
      <c r="L163" s="16"/>
      <c r="M163" s="16"/>
      <c r="N163" s="17" t="e">
        <f>IF(AND(#REF!&gt;100,#REF!&lt;&gt;0),1,0)</f>
        <v>#REF!</v>
      </c>
      <c r="U163" s="11"/>
      <c r="V163" s="11"/>
      <c r="W163" s="11"/>
      <c r="X163" s="11"/>
    </row>
    <row r="164" spans="1:24">
      <c r="U164" s="11"/>
      <c r="V164" s="11"/>
      <c r="W164" s="11"/>
      <c r="X164" s="11"/>
    </row>
    <row r="165" spans="1:24" ht="18.75">
      <c r="A165" s="72" t="s">
        <v>38</v>
      </c>
      <c r="B165" s="74"/>
      <c r="C165" s="84"/>
      <c r="D165" s="85"/>
      <c r="E165" s="85"/>
      <c r="F165" s="86"/>
      <c r="G165" s="85"/>
      <c r="H165" s="85"/>
      <c r="I165" s="85"/>
      <c r="J165" s="85"/>
      <c r="K165" s="86"/>
      <c r="L165" s="85"/>
      <c r="M165" s="85"/>
      <c r="U165" s="11"/>
      <c r="V165" s="11"/>
      <c r="W165" s="11"/>
      <c r="X165" s="11"/>
    </row>
    <row r="166" spans="1:24" ht="38.25" customHeight="1">
      <c r="A166" s="263" t="s">
        <v>349</v>
      </c>
      <c r="B166" s="263"/>
      <c r="C166" s="263"/>
      <c r="D166" s="263"/>
      <c r="E166" s="263"/>
      <c r="F166" s="263"/>
      <c r="G166" s="263"/>
      <c r="H166" s="263"/>
      <c r="I166" s="263"/>
      <c r="J166" s="263"/>
      <c r="K166" s="263"/>
      <c r="L166" s="263"/>
      <c r="M166" s="264"/>
      <c r="Q166" s="18"/>
      <c r="U166" s="11"/>
      <c r="V166" s="11"/>
      <c r="W166" s="11"/>
      <c r="X166" s="11"/>
    </row>
    <row r="167" spans="1:24" ht="55.5" customHeight="1">
      <c r="A167" s="263" t="s">
        <v>351</v>
      </c>
      <c r="B167" s="263"/>
      <c r="C167" s="263"/>
      <c r="D167" s="263"/>
      <c r="E167" s="263"/>
      <c r="F167" s="263"/>
      <c r="G167" s="263"/>
      <c r="H167" s="263"/>
      <c r="I167" s="263"/>
      <c r="J167" s="263"/>
      <c r="K167" s="263"/>
      <c r="L167" s="263"/>
      <c r="M167" s="264"/>
      <c r="Q167" s="18"/>
      <c r="U167" s="11"/>
      <c r="V167" s="11"/>
      <c r="W167" s="11"/>
      <c r="X167" s="11"/>
    </row>
    <row r="168" spans="1:24" ht="114.75" customHeight="1">
      <c r="A168" s="257" t="s">
        <v>350</v>
      </c>
      <c r="B168" s="257"/>
      <c r="C168" s="257"/>
      <c r="D168" s="257"/>
      <c r="E168" s="257"/>
      <c r="F168" s="257"/>
      <c r="G168" s="257"/>
      <c r="H168" s="257"/>
      <c r="I168" s="257"/>
      <c r="J168" s="257"/>
      <c r="K168" s="257"/>
      <c r="L168" s="257"/>
      <c r="M168" s="258"/>
      <c r="U168" s="11"/>
      <c r="V168" s="11"/>
      <c r="W168" s="11"/>
      <c r="X168" s="11"/>
    </row>
    <row r="170" spans="1:24" s="191" customFormat="1" ht="20.25" customHeight="1">
      <c r="C170" s="195"/>
    </row>
    <row r="172" spans="1:24" ht="18.75" customHeight="1">
      <c r="B172" s="259" t="s">
        <v>744</v>
      </c>
      <c r="C172" s="260"/>
      <c r="D172" s="260"/>
      <c r="E172" s="260"/>
      <c r="F172" s="260"/>
      <c r="G172" s="260"/>
      <c r="H172" s="260"/>
      <c r="I172" s="260"/>
      <c r="J172" s="260"/>
      <c r="K172" s="260"/>
      <c r="L172" s="260"/>
      <c r="M172" s="260"/>
      <c r="N172" s="260"/>
      <c r="O172" s="261"/>
      <c r="U172" s="11"/>
      <c r="V172" s="11"/>
      <c r="W172" s="11"/>
      <c r="X172" s="11"/>
    </row>
    <row r="173" spans="1:24">
      <c r="U173" s="11"/>
      <c r="V173" s="11"/>
      <c r="W173" s="11"/>
      <c r="X173" s="11"/>
    </row>
    <row r="174" spans="1:24">
      <c r="A174" s="7"/>
      <c r="B174" s="7"/>
      <c r="C174" s="8"/>
      <c r="D174" s="7"/>
      <c r="E174" s="7"/>
      <c r="F174" s="9"/>
      <c r="G174" s="262" t="s">
        <v>19</v>
      </c>
      <c r="H174" s="262"/>
      <c r="I174" s="262"/>
      <c r="J174" s="262"/>
      <c r="K174" s="9"/>
      <c r="L174" s="262" t="s">
        <v>20</v>
      </c>
      <c r="M174" s="262"/>
      <c r="N174" s="9"/>
      <c r="U174" s="11"/>
      <c r="V174" s="11"/>
      <c r="W174" s="11"/>
      <c r="X174" s="11"/>
    </row>
    <row r="175" spans="1:24" ht="30">
      <c r="A175" s="7"/>
      <c r="B175" s="23" t="s">
        <v>21</v>
      </c>
      <c r="C175" s="35"/>
      <c r="D175" s="63" t="s">
        <v>22</v>
      </c>
      <c r="E175" s="64" t="s">
        <v>23</v>
      </c>
      <c r="F175" s="36"/>
      <c r="G175" s="63" t="s">
        <v>24</v>
      </c>
      <c r="H175" s="65" t="s">
        <v>25</v>
      </c>
      <c r="I175" s="65" t="s">
        <v>11</v>
      </c>
      <c r="J175" s="64" t="s">
        <v>26</v>
      </c>
      <c r="K175" s="36"/>
      <c r="L175" s="63" t="s">
        <v>27</v>
      </c>
      <c r="M175" s="64" t="s">
        <v>28</v>
      </c>
      <c r="N175" s="36"/>
      <c r="O175" s="66" t="s">
        <v>40</v>
      </c>
      <c r="P175" s="11"/>
      <c r="Q175" s="11"/>
      <c r="U175" s="11"/>
      <c r="V175" s="11"/>
      <c r="W175" s="11"/>
      <c r="X175" s="11"/>
    </row>
    <row r="176" spans="1:24">
      <c r="A176" s="12"/>
      <c r="B176" s="21" t="s">
        <v>42</v>
      </c>
      <c r="C176" s="10"/>
      <c r="D176" s="24">
        <v>0</v>
      </c>
      <c r="E176" s="25"/>
      <c r="F176" s="51"/>
      <c r="G176" s="52">
        <v>0</v>
      </c>
      <c r="H176" s="53">
        <v>0</v>
      </c>
      <c r="I176" s="54">
        <v>0</v>
      </c>
      <c r="J176" s="55">
        <v>0</v>
      </c>
      <c r="K176" s="51"/>
      <c r="L176" s="52">
        <v>0</v>
      </c>
      <c r="M176" s="55">
        <v>0</v>
      </c>
      <c r="N176" s="51"/>
      <c r="O176" s="56">
        <v>0</v>
      </c>
      <c r="P176" s="11"/>
      <c r="Q176" s="11"/>
      <c r="U176" s="11"/>
      <c r="V176" s="11"/>
      <c r="W176" s="11"/>
      <c r="X176" s="11"/>
    </row>
    <row r="177" spans="1:24">
      <c r="A177" s="8"/>
      <c r="B177" s="21" t="s">
        <v>43</v>
      </c>
      <c r="C177" s="10"/>
      <c r="D177" s="26">
        <v>4</v>
      </c>
      <c r="E177" s="27"/>
      <c r="F177" s="57"/>
      <c r="G177" s="58">
        <v>2</v>
      </c>
      <c r="H177" s="30">
        <v>2</v>
      </c>
      <c r="I177" s="59">
        <v>1</v>
      </c>
      <c r="J177" s="60">
        <v>1</v>
      </c>
      <c r="K177" s="57"/>
      <c r="L177" s="58">
        <v>1</v>
      </c>
      <c r="M177" s="60">
        <v>1</v>
      </c>
      <c r="N177" s="57"/>
      <c r="O177" s="61">
        <v>8</v>
      </c>
      <c r="P177" s="11"/>
      <c r="Q177" s="11"/>
      <c r="R177" s="11"/>
      <c r="S177" s="11"/>
      <c r="T177" s="11"/>
      <c r="U177" s="11"/>
      <c r="V177" s="11"/>
      <c r="W177" s="11"/>
      <c r="X177" s="11"/>
    </row>
    <row r="178" spans="1:24">
      <c r="A178" s="8"/>
      <c r="B178" s="22" t="s">
        <v>44</v>
      </c>
      <c r="C178" s="10"/>
      <c r="D178" s="26">
        <v>13</v>
      </c>
      <c r="E178" s="27"/>
      <c r="F178" s="57"/>
      <c r="G178" s="58">
        <v>10</v>
      </c>
      <c r="H178" s="30">
        <v>11</v>
      </c>
      <c r="I178" s="59">
        <v>9</v>
      </c>
      <c r="J178" s="60">
        <v>11</v>
      </c>
      <c r="K178" s="57"/>
      <c r="L178" s="58">
        <v>10</v>
      </c>
      <c r="M178" s="60">
        <v>10</v>
      </c>
      <c r="N178" s="57"/>
      <c r="O178" s="61">
        <v>61</v>
      </c>
      <c r="P178" s="11"/>
      <c r="Q178" s="11"/>
      <c r="R178" s="11"/>
      <c r="S178" s="11"/>
      <c r="T178" s="11"/>
      <c r="U178" s="11"/>
      <c r="V178" s="11"/>
      <c r="W178" s="11"/>
      <c r="X178" s="11"/>
    </row>
    <row r="179" spans="1:24">
      <c r="A179" s="8"/>
      <c r="B179" s="21" t="s">
        <v>45</v>
      </c>
      <c r="C179" s="10"/>
      <c r="D179" s="26">
        <v>0</v>
      </c>
      <c r="E179" s="27"/>
      <c r="F179" s="57"/>
      <c r="G179" s="58">
        <v>0</v>
      </c>
      <c r="H179" s="30">
        <v>0</v>
      </c>
      <c r="I179" s="59">
        <v>0</v>
      </c>
      <c r="J179" s="60">
        <v>0</v>
      </c>
      <c r="K179" s="57"/>
      <c r="L179" s="58">
        <v>0</v>
      </c>
      <c r="M179" s="60">
        <v>0</v>
      </c>
      <c r="N179" s="57"/>
      <c r="O179" s="61">
        <v>0</v>
      </c>
      <c r="P179" s="11"/>
      <c r="Q179" s="11"/>
      <c r="R179" s="11"/>
      <c r="S179" s="11"/>
      <c r="T179" s="11"/>
      <c r="U179" s="11"/>
      <c r="V179" s="11"/>
      <c r="W179" s="11"/>
      <c r="X179" s="11"/>
    </row>
    <row r="180" spans="1:24">
      <c r="A180" s="8"/>
      <c r="B180" s="21" t="s">
        <v>46</v>
      </c>
      <c r="C180" s="10"/>
      <c r="D180" s="26">
        <v>14</v>
      </c>
      <c r="E180" s="27"/>
      <c r="F180" s="57"/>
      <c r="G180" s="58">
        <v>11</v>
      </c>
      <c r="H180" s="30">
        <v>10</v>
      </c>
      <c r="I180" s="59">
        <v>8</v>
      </c>
      <c r="J180" s="60">
        <v>11</v>
      </c>
      <c r="K180" s="57"/>
      <c r="L180" s="58">
        <v>9</v>
      </c>
      <c r="M180" s="60">
        <v>9</v>
      </c>
      <c r="N180" s="57"/>
      <c r="O180" s="61">
        <v>58</v>
      </c>
      <c r="P180" s="11"/>
      <c r="Q180" s="11"/>
      <c r="R180" s="14"/>
      <c r="S180" s="14"/>
      <c r="T180" s="14"/>
      <c r="U180" s="15"/>
      <c r="V180" s="11"/>
      <c r="W180" s="11"/>
      <c r="X180" s="11"/>
    </row>
    <row r="181" spans="1:24">
      <c r="A181" s="8"/>
      <c r="B181" s="21" t="s">
        <v>47</v>
      </c>
      <c r="C181" s="10"/>
      <c r="D181" s="26">
        <v>13</v>
      </c>
      <c r="E181" s="27"/>
      <c r="F181" s="57"/>
      <c r="G181" s="58">
        <v>11</v>
      </c>
      <c r="H181" s="30">
        <v>11</v>
      </c>
      <c r="I181" s="59">
        <v>8</v>
      </c>
      <c r="J181" s="60">
        <v>11</v>
      </c>
      <c r="K181" s="57"/>
      <c r="L181" s="58">
        <v>10</v>
      </c>
      <c r="M181" s="60">
        <v>10</v>
      </c>
      <c r="N181" s="57"/>
      <c r="O181" s="61">
        <v>61</v>
      </c>
      <c r="P181" s="11"/>
      <c r="Q181" s="11"/>
      <c r="R181" s="11"/>
      <c r="S181" s="11"/>
      <c r="T181" s="11"/>
      <c r="U181" s="11"/>
      <c r="V181" s="11"/>
      <c r="W181" s="11"/>
      <c r="X181" s="11"/>
    </row>
    <row r="182" spans="1:24">
      <c r="A182" s="8"/>
      <c r="B182" s="21" t="s">
        <v>48</v>
      </c>
      <c r="C182" s="10"/>
      <c r="D182" s="26">
        <v>0</v>
      </c>
      <c r="E182" s="27"/>
      <c r="F182" s="57"/>
      <c r="G182" s="58">
        <v>0</v>
      </c>
      <c r="H182" s="30">
        <v>0</v>
      </c>
      <c r="I182" s="59">
        <v>0</v>
      </c>
      <c r="J182" s="60">
        <v>0</v>
      </c>
      <c r="K182" s="57"/>
      <c r="L182" s="58">
        <v>0</v>
      </c>
      <c r="M182" s="60">
        <v>0</v>
      </c>
      <c r="N182" s="57"/>
      <c r="O182" s="61">
        <v>0</v>
      </c>
      <c r="P182" s="11"/>
      <c r="Q182" s="11"/>
      <c r="R182" s="11"/>
      <c r="S182" s="11"/>
      <c r="T182" s="11"/>
      <c r="U182" s="11"/>
      <c r="V182" s="11"/>
      <c r="W182" s="11"/>
      <c r="X182" s="11"/>
    </row>
    <row r="183" spans="1:24">
      <c r="A183" s="8"/>
      <c r="B183" s="21" t="s">
        <v>49</v>
      </c>
      <c r="C183" s="10"/>
      <c r="D183" s="26">
        <v>1</v>
      </c>
      <c r="E183" s="27"/>
      <c r="F183" s="51"/>
      <c r="G183" s="58">
        <v>1</v>
      </c>
      <c r="H183" s="30">
        <v>1</v>
      </c>
      <c r="I183" s="59">
        <v>1</v>
      </c>
      <c r="J183" s="60">
        <v>1</v>
      </c>
      <c r="K183" s="51"/>
      <c r="L183" s="58">
        <v>0</v>
      </c>
      <c r="M183" s="60">
        <v>0</v>
      </c>
      <c r="N183" s="57"/>
      <c r="O183" s="61">
        <v>4</v>
      </c>
      <c r="P183" s="11"/>
      <c r="Q183" s="11"/>
      <c r="R183" s="11"/>
      <c r="S183" s="11"/>
      <c r="T183" s="11"/>
      <c r="U183" s="11"/>
      <c r="V183" s="11"/>
      <c r="W183" s="11"/>
      <c r="X183" s="11"/>
    </row>
    <row r="184" spans="1:24">
      <c r="A184" s="12"/>
      <c r="B184" s="21" t="s">
        <v>50</v>
      </c>
      <c r="C184" s="10"/>
      <c r="D184" s="26">
        <v>0</v>
      </c>
      <c r="E184" s="27"/>
      <c r="F184" s="51"/>
      <c r="G184" s="58">
        <v>0</v>
      </c>
      <c r="H184" s="30">
        <v>0</v>
      </c>
      <c r="I184" s="59">
        <v>0</v>
      </c>
      <c r="J184" s="60">
        <v>0</v>
      </c>
      <c r="K184" s="51"/>
      <c r="L184" s="58">
        <v>0</v>
      </c>
      <c r="M184" s="60">
        <v>0</v>
      </c>
      <c r="N184" s="57"/>
      <c r="O184" s="61">
        <v>0</v>
      </c>
      <c r="P184" s="11"/>
      <c r="Q184" s="11"/>
      <c r="R184" s="11"/>
      <c r="S184" s="11"/>
      <c r="T184" s="11"/>
      <c r="U184" s="11"/>
      <c r="V184" s="11"/>
      <c r="W184" s="11"/>
      <c r="X184" s="11"/>
    </row>
    <row r="185" spans="1:24" ht="18.75">
      <c r="B185" s="183" t="s">
        <v>39</v>
      </c>
      <c r="C185" s="184"/>
      <c r="D185" s="185">
        <f>+AVERAGE(D176:D184)</f>
        <v>5</v>
      </c>
      <c r="E185" s="186" t="e">
        <f>+AVERAGE(E176:E184)</f>
        <v>#DIV/0!</v>
      </c>
      <c r="F185" s="187"/>
      <c r="G185" s="188">
        <f>SUM(G176:G184)</f>
        <v>35</v>
      </c>
      <c r="H185" s="189">
        <f>SUM(H176:H184)</f>
        <v>35</v>
      </c>
      <c r="I185" s="204">
        <f>SUM(I176:I184)</f>
        <v>27</v>
      </c>
      <c r="J185" s="205">
        <f>SUM(J176:J184)</f>
        <v>35</v>
      </c>
      <c r="K185" s="187"/>
      <c r="L185" s="188">
        <f>SUM(L176:L184)</f>
        <v>30</v>
      </c>
      <c r="M185" s="205">
        <f>SUM(M176:M184)</f>
        <v>30</v>
      </c>
      <c r="N185" s="187"/>
      <c r="O185" s="183">
        <f>SUM(O176:O184)</f>
        <v>192</v>
      </c>
      <c r="P185" s="11"/>
      <c r="Q185" s="11"/>
      <c r="U185" s="11"/>
      <c r="V185" s="11"/>
      <c r="W185" s="11"/>
      <c r="X185" s="11"/>
    </row>
    <row r="186" spans="1:24" ht="15.75">
      <c r="A186" s="47" t="s">
        <v>366</v>
      </c>
      <c r="B186" s="48"/>
      <c r="C186" s="49"/>
      <c r="D186" s="48"/>
      <c r="E186" s="50"/>
      <c r="J186" s="16"/>
      <c r="K186" s="16"/>
      <c r="L186" s="16"/>
      <c r="M186" s="16"/>
      <c r="O186" s="11"/>
      <c r="U186" s="11"/>
      <c r="V186" s="11"/>
      <c r="W186" s="11"/>
      <c r="X186" s="11"/>
    </row>
    <row r="187" spans="1:24" ht="15.75">
      <c r="A187" s="48" t="s">
        <v>367</v>
      </c>
      <c r="B187" s="48"/>
      <c r="C187" s="49"/>
      <c r="D187" s="48"/>
      <c r="E187" s="50"/>
      <c r="J187" s="16"/>
      <c r="K187" s="16"/>
      <c r="L187" s="16"/>
      <c r="M187" s="16"/>
      <c r="U187" s="11"/>
      <c r="V187" s="11"/>
      <c r="W187" s="11"/>
      <c r="X187" s="11"/>
    </row>
    <row r="188" spans="1:24">
      <c r="E188" s="17"/>
      <c r="J188" s="16"/>
      <c r="K188" s="16"/>
      <c r="L188" s="16"/>
      <c r="M188" s="16"/>
      <c r="U188" s="11"/>
      <c r="V188" s="11"/>
      <c r="W188" s="11"/>
      <c r="X188" s="11"/>
    </row>
    <row r="189" spans="1:24" ht="18.75">
      <c r="A189" s="62" t="s">
        <v>33</v>
      </c>
      <c r="B189" s="45"/>
      <c r="C189" s="41"/>
      <c r="D189" s="40"/>
      <c r="E189" s="42"/>
      <c r="F189" s="43"/>
      <c r="G189" s="44"/>
      <c r="J189" s="16"/>
      <c r="K189" s="16"/>
      <c r="L189" s="16"/>
      <c r="M189" s="16"/>
      <c r="U189" s="11"/>
      <c r="V189" s="11"/>
      <c r="W189" s="11"/>
      <c r="X189" s="11"/>
    </row>
    <row r="190" spans="1:24" ht="18.75">
      <c r="A190" s="67" t="s">
        <v>34</v>
      </c>
      <c r="B190" s="68"/>
      <c r="C190" s="73"/>
      <c r="D190" s="73"/>
      <c r="E190" s="73"/>
      <c r="F190" s="73"/>
      <c r="G190" s="73"/>
      <c r="H190" s="82"/>
      <c r="I190" s="192"/>
      <c r="J190" s="16"/>
      <c r="K190" s="16"/>
      <c r="L190" s="16"/>
      <c r="M190" s="16"/>
      <c r="U190" s="11"/>
      <c r="V190" s="11"/>
      <c r="W190" s="11"/>
      <c r="X190" s="11"/>
    </row>
    <row r="191" spans="1:24" ht="18.75">
      <c r="A191" s="75" t="s">
        <v>30</v>
      </c>
      <c r="B191" s="76"/>
      <c r="C191" s="76"/>
      <c r="D191" s="76"/>
      <c r="E191" s="76"/>
      <c r="F191" s="76"/>
      <c r="G191" s="76"/>
      <c r="H191" s="81"/>
      <c r="I191" s="193"/>
      <c r="J191" s="190"/>
      <c r="K191" s="16"/>
      <c r="L191" s="16"/>
      <c r="M191" s="190"/>
      <c r="U191" s="11"/>
      <c r="V191" s="11"/>
      <c r="W191" s="11"/>
      <c r="X191" s="11"/>
    </row>
    <row r="192" spans="1:24" ht="18.75">
      <c r="A192" s="75" t="s">
        <v>31</v>
      </c>
      <c r="B192" s="76"/>
      <c r="C192" s="76"/>
      <c r="D192" s="76"/>
      <c r="E192" s="76"/>
      <c r="F192" s="76"/>
      <c r="G192" s="76"/>
      <c r="H192" s="81"/>
      <c r="I192" s="193"/>
      <c r="J192" s="190"/>
      <c r="K192" s="16"/>
      <c r="L192" s="16"/>
      <c r="M192" s="190"/>
      <c r="U192" s="11"/>
      <c r="V192" s="11"/>
      <c r="W192" s="11"/>
      <c r="X192" s="11"/>
    </row>
    <row r="193" spans="1:24" ht="18.75">
      <c r="A193" s="78" t="s">
        <v>32</v>
      </c>
      <c r="B193" s="79"/>
      <c r="C193" s="79"/>
      <c r="D193" s="79"/>
      <c r="E193" s="79"/>
      <c r="F193" s="79"/>
      <c r="G193" s="79"/>
      <c r="H193" s="83"/>
      <c r="I193" s="194"/>
      <c r="J193" s="190"/>
      <c r="K193" s="16"/>
      <c r="L193" s="16"/>
      <c r="M193" s="190"/>
      <c r="U193" s="11"/>
      <c r="V193" s="11"/>
      <c r="W193" s="11"/>
      <c r="X193" s="11"/>
    </row>
    <row r="194" spans="1:24">
      <c r="A194" s="46"/>
      <c r="B194" s="37"/>
      <c r="C194" s="38"/>
      <c r="D194" s="37"/>
      <c r="E194" s="39"/>
      <c r="F194" s="39"/>
      <c r="G194" s="37"/>
      <c r="J194" s="16"/>
      <c r="K194" s="16"/>
      <c r="L194" s="16"/>
      <c r="M194" s="16"/>
      <c r="U194" s="11"/>
      <c r="V194" s="11"/>
      <c r="W194" s="11"/>
      <c r="X194" s="11"/>
    </row>
    <row r="195" spans="1:24" ht="18.75">
      <c r="A195" s="67" t="s">
        <v>35</v>
      </c>
      <c r="B195" s="73"/>
      <c r="C195" s="73"/>
      <c r="D195" s="73"/>
      <c r="E195" s="73"/>
      <c r="F195" s="73"/>
      <c r="G195" s="73"/>
      <c r="H195" s="74"/>
      <c r="J195" s="16"/>
      <c r="K195" s="16"/>
      <c r="L195" s="16"/>
      <c r="M195" s="16"/>
      <c r="U195" s="11"/>
      <c r="V195" s="11"/>
      <c r="W195" s="11"/>
      <c r="X195" s="11"/>
    </row>
    <row r="196" spans="1:24" ht="18.75">
      <c r="A196" s="75" t="s">
        <v>36</v>
      </c>
      <c r="B196" s="76"/>
      <c r="C196" s="76"/>
      <c r="D196" s="76"/>
      <c r="E196" s="76"/>
      <c r="F196" s="76"/>
      <c r="G196" s="76"/>
      <c r="H196" s="77"/>
      <c r="J196" s="16"/>
      <c r="K196" s="16">
        <f>IF(AND(K187&gt;100,J187&lt;&gt;0),1,0)</f>
        <v>0</v>
      </c>
      <c r="L196" s="16"/>
      <c r="M196" s="16"/>
      <c r="N196" s="17">
        <f>IF(AND(N187&gt;100,M187&lt;&gt;0),1,0)</f>
        <v>0</v>
      </c>
      <c r="U196" s="11"/>
      <c r="V196" s="11"/>
      <c r="W196" s="11"/>
      <c r="X196" s="11"/>
    </row>
    <row r="197" spans="1:24" ht="18.75">
      <c r="A197" s="78" t="s">
        <v>37</v>
      </c>
      <c r="B197" s="79"/>
      <c r="C197" s="79"/>
      <c r="D197" s="79"/>
      <c r="E197" s="79"/>
      <c r="F197" s="79"/>
      <c r="G197" s="79"/>
      <c r="H197" s="80"/>
      <c r="J197" s="16"/>
      <c r="K197" s="16" t="e">
        <f>IF(AND(#REF!&gt;100,#REF!&lt;&gt;0),1,0)</f>
        <v>#REF!</v>
      </c>
      <c r="L197" s="16"/>
      <c r="M197" s="16"/>
      <c r="N197" s="17" t="e">
        <f>IF(AND(#REF!&gt;100,#REF!&lt;&gt;0),1,0)</f>
        <v>#REF!</v>
      </c>
      <c r="U197" s="11"/>
      <c r="V197" s="11"/>
      <c r="W197" s="11"/>
      <c r="X197" s="11"/>
    </row>
    <row r="198" spans="1:24">
      <c r="U198" s="11"/>
      <c r="V198" s="11"/>
      <c r="W198" s="11"/>
      <c r="X198" s="11"/>
    </row>
    <row r="199" spans="1:24" ht="18.75">
      <c r="A199" s="72" t="s">
        <v>38</v>
      </c>
      <c r="B199" s="74"/>
      <c r="C199" s="84"/>
      <c r="D199" s="85"/>
      <c r="E199" s="85"/>
      <c r="F199" s="86"/>
      <c r="G199" s="85"/>
      <c r="H199" s="85"/>
      <c r="I199" s="85"/>
      <c r="J199" s="85"/>
      <c r="K199" s="86"/>
      <c r="L199" s="85"/>
      <c r="M199" s="85"/>
      <c r="U199" s="11"/>
      <c r="V199" s="11"/>
      <c r="W199" s="11"/>
      <c r="X199" s="11"/>
    </row>
    <row r="200" spans="1:24" ht="36" customHeight="1">
      <c r="A200" s="263" t="s">
        <v>352</v>
      </c>
      <c r="B200" s="263"/>
      <c r="C200" s="263"/>
      <c r="D200" s="263"/>
      <c r="E200" s="263"/>
      <c r="F200" s="263"/>
      <c r="G200" s="263"/>
      <c r="H200" s="263"/>
      <c r="I200" s="263"/>
      <c r="J200" s="263"/>
      <c r="K200" s="263"/>
      <c r="L200" s="263"/>
      <c r="M200" s="264"/>
      <c r="Q200" s="18"/>
      <c r="U200" s="11"/>
      <c r="V200" s="11"/>
      <c r="W200" s="11"/>
      <c r="X200" s="11"/>
    </row>
    <row r="201" spans="1:24" ht="58.5" customHeight="1">
      <c r="A201" s="263" t="s">
        <v>353</v>
      </c>
      <c r="B201" s="263"/>
      <c r="C201" s="263"/>
      <c r="D201" s="263"/>
      <c r="E201" s="263"/>
      <c r="F201" s="263"/>
      <c r="G201" s="263"/>
      <c r="H201" s="263"/>
      <c r="I201" s="263"/>
      <c r="J201" s="263"/>
      <c r="K201" s="263"/>
      <c r="L201" s="263"/>
      <c r="M201" s="264"/>
      <c r="Q201" s="18"/>
      <c r="U201" s="11"/>
      <c r="V201" s="11"/>
      <c r="W201" s="11"/>
      <c r="X201" s="11"/>
    </row>
    <row r="202" spans="1:24" ht="114.75" customHeight="1">
      <c r="A202" s="257" t="s">
        <v>354</v>
      </c>
      <c r="B202" s="257"/>
      <c r="C202" s="257"/>
      <c r="D202" s="257"/>
      <c r="E202" s="257"/>
      <c r="F202" s="257"/>
      <c r="G202" s="257"/>
      <c r="H202" s="257"/>
      <c r="I202" s="257"/>
      <c r="J202" s="257"/>
      <c r="K202" s="257"/>
      <c r="L202" s="257"/>
      <c r="M202" s="258"/>
      <c r="U202" s="11"/>
      <c r="V202" s="11"/>
      <c r="W202" s="11"/>
      <c r="X202" s="11"/>
    </row>
  </sheetData>
  <mergeCells count="36">
    <mergeCell ref="A200:M200"/>
    <mergeCell ref="A201:M201"/>
    <mergeCell ref="A202:M202"/>
    <mergeCell ref="A167:M167"/>
    <mergeCell ref="A168:M168"/>
    <mergeCell ref="B172:O172"/>
    <mergeCell ref="G174:J174"/>
    <mergeCell ref="L174:M174"/>
    <mergeCell ref="A134:M134"/>
    <mergeCell ref="B138:O138"/>
    <mergeCell ref="G140:J140"/>
    <mergeCell ref="L140:M140"/>
    <mergeCell ref="A166:M166"/>
    <mergeCell ref="B104:O104"/>
    <mergeCell ref="G106:J106"/>
    <mergeCell ref="L106:M106"/>
    <mergeCell ref="A132:M132"/>
    <mergeCell ref="A133:M133"/>
    <mergeCell ref="A100:M100"/>
    <mergeCell ref="B36:O36"/>
    <mergeCell ref="G38:J38"/>
    <mergeCell ref="L38:M38"/>
    <mergeCell ref="A64:M64"/>
    <mergeCell ref="A65:M65"/>
    <mergeCell ref="A66:M66"/>
    <mergeCell ref="B70:O70"/>
    <mergeCell ref="G72:J72"/>
    <mergeCell ref="L72:M72"/>
    <mergeCell ref="A98:M98"/>
    <mergeCell ref="A99:M99"/>
    <mergeCell ref="A32:M32"/>
    <mergeCell ref="B2:O2"/>
    <mergeCell ref="G4:J4"/>
    <mergeCell ref="L4:M4"/>
    <mergeCell ref="A30:M30"/>
    <mergeCell ref="A31:M31"/>
  </mergeCells>
  <pageMargins left="0.7" right="0.7" top="0.75" bottom="0.75" header="0.3" footer="0.3"/>
  <pageSetup paperSize="9" orientation="portrait" horizontalDpi="4294967295" verticalDpi="4294967295"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5"/>
  <sheetViews>
    <sheetView zoomScale="70" zoomScaleNormal="70" workbookViewId="0">
      <selection sqref="A1:XFD1048576"/>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4.7109375"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42767</v>
      </c>
      <c r="B9" s="132" t="s">
        <v>42</v>
      </c>
      <c r="C9" s="92"/>
      <c r="D9" s="93"/>
      <c r="E9" s="94"/>
      <c r="F9" s="92"/>
      <c r="G9" s="93"/>
      <c r="H9" s="94"/>
      <c r="I9" s="92"/>
      <c r="J9" s="93"/>
      <c r="K9" s="94"/>
      <c r="L9" s="92"/>
      <c r="M9" s="93"/>
      <c r="N9" s="94"/>
      <c r="O9" s="92"/>
      <c r="P9" s="93"/>
      <c r="Q9" s="94"/>
      <c r="R9" s="92"/>
      <c r="S9" s="93"/>
      <c r="T9" s="94">
        <f>R9-S9</f>
        <v>0</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c r="D10" s="20"/>
      <c r="E10" s="96"/>
      <c r="F10" s="95"/>
      <c r="G10" s="20"/>
      <c r="H10" s="96"/>
      <c r="I10" s="95"/>
      <c r="J10" s="20"/>
      <c r="K10" s="96"/>
      <c r="L10" s="95"/>
      <c r="M10" s="20"/>
      <c r="N10" s="96"/>
      <c r="O10" s="95"/>
      <c r="P10" s="20"/>
      <c r="Q10" s="96"/>
      <c r="R10" s="95"/>
      <c r="S10" s="20"/>
      <c r="T10" s="96">
        <f t="shared" ref="T10:T73" si="0">R10-S10</f>
        <v>0</v>
      </c>
      <c r="U10" s="221">
        <f t="shared" ref="U10:U17" si="1">IF(D10=0,0,1)</f>
        <v>0</v>
      </c>
      <c r="V10" s="88"/>
      <c r="W10" s="133" t="s">
        <v>43</v>
      </c>
      <c r="X10" s="114">
        <f t="shared" ref="X10:X73" si="2">+IF(AND(C10&lt;&gt;0,D10&lt;&gt;0,OR(E10&gt;100,E10&lt;-100)),1,0)</f>
        <v>0</v>
      </c>
      <c r="Y10" s="115">
        <f t="shared" ref="Y10:Y73" si="3">+IF(AND(F10&lt;&gt;0,G10&lt;&gt;0,OR(H10&gt;100,H10&lt;-100)),1,0)</f>
        <v>0</v>
      </c>
      <c r="Z10" s="115">
        <f t="shared" ref="Z10:Z73" si="4">+IF(AND(I10&lt;&gt;0,J10&lt;&gt;0,OR(K10&gt;100,K10&lt;-100)),1,0)</f>
        <v>0</v>
      </c>
      <c r="AA10" s="116">
        <f t="shared" ref="AA10:AA73" si="5">+IF(AND(L10&lt;&gt;0,M10&lt;&gt;0,OR(N10&gt;100,N10&lt;-100)),1,0)</f>
        <v>0</v>
      </c>
      <c r="AB10" s="116">
        <f t="shared" ref="AB10:AB73" si="6">+IF(AND(O10&lt;&gt;0,P10&lt;&gt;0,OR(Q10&gt;100,Q10&lt;-100)),1,0)</f>
        <v>0</v>
      </c>
      <c r="AC10" s="117">
        <f t="shared" ref="AC10:AC73" si="7">+IF(AND(R10&lt;&gt;0,S10&lt;&gt;0,OR(T10&gt;100,T10&lt;-100)),1,0)</f>
        <v>0</v>
      </c>
    </row>
    <row r="11" spans="1:29" s="2" customFormat="1" ht="12.75" customHeight="1">
      <c r="A11" s="255"/>
      <c r="B11" s="104" t="s">
        <v>44</v>
      </c>
      <c r="C11" s="95"/>
      <c r="D11" s="20"/>
      <c r="E11" s="96"/>
      <c r="F11" s="95"/>
      <c r="G11" s="20"/>
      <c r="H11" s="96"/>
      <c r="I11" s="95"/>
      <c r="J11" s="20"/>
      <c r="K11" s="96"/>
      <c r="L11" s="95"/>
      <c r="M11" s="20"/>
      <c r="N11" s="96"/>
      <c r="O11" s="95"/>
      <c r="P11" s="20"/>
      <c r="Q11" s="96"/>
      <c r="R11" s="95"/>
      <c r="S11" s="20"/>
      <c r="T11" s="96">
        <f t="shared" si="0"/>
        <v>0</v>
      </c>
      <c r="U11" s="221">
        <f t="shared" si="1"/>
        <v>0</v>
      </c>
      <c r="V11" s="88"/>
      <c r="W11" s="104" t="s">
        <v>44</v>
      </c>
      <c r="X11" s="114">
        <f t="shared" si="2"/>
        <v>0</v>
      </c>
      <c r="Y11" s="115">
        <f t="shared" si="3"/>
        <v>0</v>
      </c>
      <c r="Z11" s="115">
        <f t="shared" si="4"/>
        <v>0</v>
      </c>
      <c r="AA11" s="116">
        <f t="shared" si="5"/>
        <v>0</v>
      </c>
      <c r="AB11" s="116">
        <f t="shared" si="6"/>
        <v>0</v>
      </c>
      <c r="AC11" s="117">
        <f t="shared" si="7"/>
        <v>0</v>
      </c>
    </row>
    <row r="12" spans="1:29" s="2" customFormat="1" ht="12.75" customHeight="1">
      <c r="A12" s="255"/>
      <c r="B12" s="133" t="s">
        <v>45</v>
      </c>
      <c r="C12" s="95"/>
      <c r="D12" s="20"/>
      <c r="E12" s="96"/>
      <c r="F12" s="95"/>
      <c r="G12" s="20"/>
      <c r="H12" s="96"/>
      <c r="I12" s="95"/>
      <c r="J12" s="20"/>
      <c r="K12" s="96"/>
      <c r="L12" s="95"/>
      <c r="M12" s="20"/>
      <c r="N12" s="96"/>
      <c r="O12" s="95"/>
      <c r="P12" s="20"/>
      <c r="Q12" s="96"/>
      <c r="R12" s="95"/>
      <c r="S12" s="20"/>
      <c r="T12" s="96">
        <f t="shared" si="0"/>
        <v>0</v>
      </c>
      <c r="U12" s="221">
        <f t="shared" si="1"/>
        <v>0</v>
      </c>
      <c r="V12" s="88"/>
      <c r="W12" s="133" t="s">
        <v>45</v>
      </c>
      <c r="X12" s="114">
        <f t="shared" si="2"/>
        <v>0</v>
      </c>
      <c r="Y12" s="115">
        <f t="shared" si="3"/>
        <v>0</v>
      </c>
      <c r="Z12" s="115">
        <f t="shared" si="4"/>
        <v>0</v>
      </c>
      <c r="AA12" s="116">
        <f t="shared" si="5"/>
        <v>0</v>
      </c>
      <c r="AB12" s="116">
        <f t="shared" si="6"/>
        <v>0</v>
      </c>
      <c r="AC12" s="117">
        <f t="shared" si="7"/>
        <v>0</v>
      </c>
    </row>
    <row r="13" spans="1:29" s="2" customFormat="1" ht="12.75" customHeight="1">
      <c r="A13" s="255"/>
      <c r="B13" s="133" t="s">
        <v>46</v>
      </c>
      <c r="C13" s="95"/>
      <c r="D13" s="20"/>
      <c r="E13" s="96"/>
      <c r="F13" s="95"/>
      <c r="G13" s="20"/>
      <c r="H13" s="96"/>
      <c r="I13" s="95"/>
      <c r="J13" s="20"/>
      <c r="K13" s="96"/>
      <c r="L13" s="95"/>
      <c r="M13" s="20"/>
      <c r="N13" s="96"/>
      <c r="O13" s="95"/>
      <c r="P13" s="20"/>
      <c r="Q13" s="96"/>
      <c r="R13" s="95"/>
      <c r="S13" s="20"/>
      <c r="T13" s="96">
        <f t="shared" si="0"/>
        <v>0</v>
      </c>
      <c r="U13" s="221">
        <f t="shared" si="1"/>
        <v>0</v>
      </c>
      <c r="V13" s="88"/>
      <c r="W13" s="133" t="s">
        <v>46</v>
      </c>
      <c r="X13" s="114">
        <f t="shared" si="2"/>
        <v>0</v>
      </c>
      <c r="Y13" s="115">
        <f t="shared" si="3"/>
        <v>0</v>
      </c>
      <c r="Z13" s="115">
        <f t="shared" si="4"/>
        <v>0</v>
      </c>
      <c r="AA13" s="116">
        <f t="shared" si="5"/>
        <v>0</v>
      </c>
      <c r="AB13" s="116">
        <f t="shared" si="6"/>
        <v>0</v>
      </c>
      <c r="AC13" s="117">
        <f t="shared" si="7"/>
        <v>0</v>
      </c>
    </row>
    <row r="14" spans="1:29" s="2" customFormat="1" ht="12.75" customHeight="1">
      <c r="A14" s="255"/>
      <c r="B14" s="133" t="s">
        <v>47</v>
      </c>
      <c r="C14" s="95"/>
      <c r="D14" s="20"/>
      <c r="E14" s="96"/>
      <c r="F14" s="95"/>
      <c r="G14" s="20"/>
      <c r="H14" s="96"/>
      <c r="I14" s="95"/>
      <c r="J14" s="20"/>
      <c r="K14" s="96"/>
      <c r="L14" s="95"/>
      <c r="M14" s="20"/>
      <c r="N14" s="96"/>
      <c r="O14" s="95"/>
      <c r="P14" s="20"/>
      <c r="Q14" s="96"/>
      <c r="R14" s="95"/>
      <c r="S14" s="20"/>
      <c r="T14" s="96">
        <f t="shared" si="0"/>
        <v>0</v>
      </c>
      <c r="U14" s="221">
        <f t="shared" si="1"/>
        <v>0</v>
      </c>
      <c r="V14" s="88"/>
      <c r="W14" s="133" t="s">
        <v>47</v>
      </c>
      <c r="X14" s="114">
        <f t="shared" si="2"/>
        <v>0</v>
      </c>
      <c r="Y14" s="115">
        <f t="shared" si="3"/>
        <v>0</v>
      </c>
      <c r="Z14" s="115">
        <f t="shared" si="4"/>
        <v>0</v>
      </c>
      <c r="AA14" s="116">
        <f t="shared" si="5"/>
        <v>0</v>
      </c>
      <c r="AB14" s="116">
        <f t="shared" si="6"/>
        <v>0</v>
      </c>
      <c r="AC14" s="117">
        <f t="shared" si="7"/>
        <v>0</v>
      </c>
    </row>
    <row r="15" spans="1:29" s="2" customFormat="1" ht="12.75" customHeight="1">
      <c r="A15" s="255"/>
      <c r="B15" s="133" t="s">
        <v>48</v>
      </c>
      <c r="C15" s="95"/>
      <c r="D15" s="20"/>
      <c r="E15" s="96"/>
      <c r="F15" s="95"/>
      <c r="G15" s="20"/>
      <c r="H15" s="96"/>
      <c r="I15" s="95"/>
      <c r="J15" s="20"/>
      <c r="K15" s="96"/>
      <c r="L15" s="95"/>
      <c r="M15" s="20"/>
      <c r="N15" s="96"/>
      <c r="O15" s="95"/>
      <c r="P15" s="20"/>
      <c r="Q15" s="96"/>
      <c r="R15" s="95"/>
      <c r="S15" s="20"/>
      <c r="T15" s="96">
        <f t="shared" si="0"/>
        <v>0</v>
      </c>
      <c r="U15" s="221">
        <f t="shared" si="1"/>
        <v>0</v>
      </c>
      <c r="V15" s="88"/>
      <c r="W15" s="133" t="s">
        <v>48</v>
      </c>
      <c r="X15" s="114">
        <f t="shared" si="2"/>
        <v>0</v>
      </c>
      <c r="Y15" s="115">
        <f t="shared" si="3"/>
        <v>0</v>
      </c>
      <c r="Z15" s="115">
        <f t="shared" si="4"/>
        <v>0</v>
      </c>
      <c r="AA15" s="116">
        <f t="shared" si="5"/>
        <v>0</v>
      </c>
      <c r="AB15" s="116">
        <f t="shared" si="6"/>
        <v>0</v>
      </c>
      <c r="AC15" s="117">
        <f t="shared" si="7"/>
        <v>0</v>
      </c>
    </row>
    <row r="16" spans="1:29" s="2" customFormat="1" ht="12.75" customHeight="1">
      <c r="A16" s="255"/>
      <c r="B16" s="133" t="s">
        <v>49</v>
      </c>
      <c r="C16" s="95"/>
      <c r="D16" s="20"/>
      <c r="E16" s="96"/>
      <c r="F16" s="95"/>
      <c r="G16" s="20"/>
      <c r="H16" s="96"/>
      <c r="I16" s="95"/>
      <c r="J16" s="20"/>
      <c r="K16" s="96"/>
      <c r="L16" s="95"/>
      <c r="M16" s="20"/>
      <c r="N16" s="96"/>
      <c r="O16" s="95"/>
      <c r="P16" s="20"/>
      <c r="Q16" s="96"/>
      <c r="R16" s="95"/>
      <c r="S16" s="20"/>
      <c r="T16" s="96">
        <f t="shared" si="0"/>
        <v>0</v>
      </c>
      <c r="U16" s="221">
        <f t="shared" si="1"/>
        <v>0</v>
      </c>
      <c r="V16" s="88"/>
      <c r="W16" s="133" t="s">
        <v>49</v>
      </c>
      <c r="X16" s="114">
        <f t="shared" si="2"/>
        <v>0</v>
      </c>
      <c r="Y16" s="115">
        <f t="shared" si="3"/>
        <v>0</v>
      </c>
      <c r="Z16" s="115">
        <f t="shared" si="4"/>
        <v>0</v>
      </c>
      <c r="AA16" s="116">
        <f t="shared" si="5"/>
        <v>0</v>
      </c>
      <c r="AB16" s="116">
        <f t="shared" si="6"/>
        <v>0</v>
      </c>
      <c r="AC16" s="117">
        <f t="shared" si="7"/>
        <v>0</v>
      </c>
    </row>
    <row r="17" spans="1:29" s="2" customFormat="1" ht="12.75" customHeight="1">
      <c r="A17" s="256"/>
      <c r="B17" s="134" t="s">
        <v>50</v>
      </c>
      <c r="C17" s="97"/>
      <c r="D17" s="98"/>
      <c r="E17" s="99"/>
      <c r="F17" s="97"/>
      <c r="G17" s="98"/>
      <c r="H17" s="99"/>
      <c r="I17" s="97"/>
      <c r="J17" s="98"/>
      <c r="K17" s="99"/>
      <c r="L17" s="97"/>
      <c r="M17" s="98"/>
      <c r="N17" s="99"/>
      <c r="O17" s="97"/>
      <c r="P17" s="98"/>
      <c r="Q17" s="99"/>
      <c r="R17" s="97"/>
      <c r="S17" s="98"/>
      <c r="T17" s="99">
        <f t="shared" si="0"/>
        <v>0</v>
      </c>
      <c r="U17" s="222">
        <f t="shared" si="1"/>
        <v>0</v>
      </c>
      <c r="V17" s="88"/>
      <c r="W17" s="134" t="s">
        <v>50</v>
      </c>
      <c r="X17" s="118">
        <f t="shared" si="2"/>
        <v>0</v>
      </c>
      <c r="Y17" s="119">
        <f t="shared" si="3"/>
        <v>0</v>
      </c>
      <c r="Z17" s="119">
        <f t="shared" si="4"/>
        <v>0</v>
      </c>
      <c r="AA17" s="120">
        <f t="shared" si="5"/>
        <v>0</v>
      </c>
      <c r="AB17" s="120">
        <f t="shared" si="6"/>
        <v>0</v>
      </c>
      <c r="AC17" s="223">
        <f t="shared" si="7"/>
        <v>0</v>
      </c>
    </row>
    <row r="18" spans="1:29" ht="15.75" customHeight="1">
      <c r="A18" s="254">
        <v>42768</v>
      </c>
      <c r="B18" s="132" t="s">
        <v>42</v>
      </c>
      <c r="C18" s="92"/>
      <c r="D18" s="93"/>
      <c r="E18" s="94">
        <f t="shared" ref="E18:E77" si="8">C18-D18</f>
        <v>0</v>
      </c>
      <c r="F18" s="92"/>
      <c r="G18" s="93"/>
      <c r="H18" s="94">
        <f t="shared" ref="H18:H77" si="9">F18-G18</f>
        <v>0</v>
      </c>
      <c r="I18" s="92"/>
      <c r="J18" s="93"/>
      <c r="K18" s="94">
        <f t="shared" ref="K18:K77" si="10">I18-J18</f>
        <v>0</v>
      </c>
      <c r="L18" s="92"/>
      <c r="M18" s="93"/>
      <c r="N18" s="94">
        <f t="shared" ref="N18:N77" si="11">L18-M18</f>
        <v>0</v>
      </c>
      <c r="O18" s="92"/>
      <c r="P18" s="93"/>
      <c r="Q18" s="94">
        <f t="shared" ref="Q18:Q77" si="12">O18-P18</f>
        <v>0</v>
      </c>
      <c r="R18" s="92"/>
      <c r="S18" s="93"/>
      <c r="T18" s="94">
        <f t="shared" si="0"/>
        <v>0</v>
      </c>
      <c r="U18" s="220">
        <f>IF(D18=0,0,1)</f>
        <v>0</v>
      </c>
      <c r="W18" s="132" t="s">
        <v>42</v>
      </c>
      <c r="X18" s="110">
        <f t="shared" si="2"/>
        <v>0</v>
      </c>
      <c r="Y18" s="111">
        <f t="shared" si="3"/>
        <v>0</v>
      </c>
      <c r="Z18" s="111">
        <f t="shared" si="4"/>
        <v>0</v>
      </c>
      <c r="AA18" s="112">
        <f t="shared" si="5"/>
        <v>0</v>
      </c>
      <c r="AB18" s="112">
        <f t="shared" si="6"/>
        <v>0</v>
      </c>
      <c r="AC18" s="113">
        <f t="shared" si="7"/>
        <v>0</v>
      </c>
    </row>
    <row r="19" spans="1:29" ht="15.75">
      <c r="A19" s="255"/>
      <c r="B19" s="133" t="s">
        <v>43</v>
      </c>
      <c r="C19" s="95"/>
      <c r="D19" s="20"/>
      <c r="E19" s="96">
        <f t="shared" si="8"/>
        <v>0</v>
      </c>
      <c r="F19" s="95"/>
      <c r="G19" s="20"/>
      <c r="H19" s="96">
        <f t="shared" si="9"/>
        <v>0</v>
      </c>
      <c r="I19" s="95"/>
      <c r="J19" s="20"/>
      <c r="K19" s="96">
        <f t="shared" si="10"/>
        <v>0</v>
      </c>
      <c r="L19" s="95"/>
      <c r="M19" s="20"/>
      <c r="N19" s="96">
        <f t="shared" si="11"/>
        <v>0</v>
      </c>
      <c r="O19" s="95"/>
      <c r="P19" s="20"/>
      <c r="Q19" s="96">
        <f t="shared" si="12"/>
        <v>0</v>
      </c>
      <c r="R19" s="95"/>
      <c r="S19" s="20"/>
      <c r="T19" s="96">
        <f t="shared" si="0"/>
        <v>0</v>
      </c>
      <c r="U19" s="221">
        <f t="shared" ref="U19:U82" si="13">IF(D19=0,0,1)</f>
        <v>0</v>
      </c>
      <c r="W19" s="133" t="s">
        <v>43</v>
      </c>
      <c r="X19" s="114">
        <f t="shared" si="2"/>
        <v>0</v>
      </c>
      <c r="Y19" s="115">
        <f t="shared" si="3"/>
        <v>0</v>
      </c>
      <c r="Z19" s="115">
        <f t="shared" si="4"/>
        <v>0</v>
      </c>
      <c r="AA19" s="116">
        <f t="shared" si="5"/>
        <v>0</v>
      </c>
      <c r="AB19" s="116">
        <f t="shared" si="6"/>
        <v>0</v>
      </c>
      <c r="AC19" s="117">
        <f t="shared" si="7"/>
        <v>0</v>
      </c>
    </row>
    <row r="20" spans="1:29" ht="15.75">
      <c r="A20" s="255"/>
      <c r="B20" s="104" t="s">
        <v>44</v>
      </c>
      <c r="C20" s="95"/>
      <c r="D20" s="20"/>
      <c r="E20" s="96">
        <f t="shared" si="8"/>
        <v>0</v>
      </c>
      <c r="F20" s="95"/>
      <c r="G20" s="20"/>
      <c r="H20" s="96">
        <f t="shared" si="9"/>
        <v>0</v>
      </c>
      <c r="I20" s="95"/>
      <c r="J20" s="20"/>
      <c r="K20" s="96">
        <f t="shared" si="10"/>
        <v>0</v>
      </c>
      <c r="L20" s="95"/>
      <c r="M20" s="20"/>
      <c r="N20" s="96">
        <f t="shared" si="11"/>
        <v>0</v>
      </c>
      <c r="O20" s="95"/>
      <c r="P20" s="20"/>
      <c r="Q20" s="96">
        <f t="shared" si="12"/>
        <v>0</v>
      </c>
      <c r="R20" s="95"/>
      <c r="S20" s="20"/>
      <c r="T20" s="96">
        <f t="shared" si="0"/>
        <v>0</v>
      </c>
      <c r="U20" s="221">
        <f t="shared" si="13"/>
        <v>0</v>
      </c>
      <c r="W20" s="104" t="s">
        <v>44</v>
      </c>
      <c r="X20" s="114">
        <f t="shared" si="2"/>
        <v>0</v>
      </c>
      <c r="Y20" s="115">
        <f t="shared" si="3"/>
        <v>0</v>
      </c>
      <c r="Z20" s="115">
        <f t="shared" si="4"/>
        <v>0</v>
      </c>
      <c r="AA20" s="116">
        <f t="shared" si="5"/>
        <v>0</v>
      </c>
      <c r="AB20" s="116">
        <f t="shared" si="6"/>
        <v>0</v>
      </c>
      <c r="AC20" s="117">
        <f t="shared" si="7"/>
        <v>0</v>
      </c>
    </row>
    <row r="21" spans="1:29" ht="15.75">
      <c r="A21" s="255"/>
      <c r="B21" s="133" t="s">
        <v>45</v>
      </c>
      <c r="C21" s="95"/>
      <c r="D21" s="20"/>
      <c r="E21" s="96">
        <f t="shared" si="8"/>
        <v>0</v>
      </c>
      <c r="F21" s="95"/>
      <c r="G21" s="20"/>
      <c r="H21" s="96">
        <f t="shared" si="9"/>
        <v>0</v>
      </c>
      <c r="I21" s="95"/>
      <c r="J21" s="20"/>
      <c r="K21" s="96">
        <f t="shared" si="10"/>
        <v>0</v>
      </c>
      <c r="L21" s="95"/>
      <c r="M21" s="20"/>
      <c r="N21" s="96">
        <f t="shared" si="11"/>
        <v>0</v>
      </c>
      <c r="O21" s="95"/>
      <c r="P21" s="20"/>
      <c r="Q21" s="96">
        <f t="shared" si="12"/>
        <v>0</v>
      </c>
      <c r="R21" s="95"/>
      <c r="S21" s="20"/>
      <c r="T21" s="96">
        <f t="shared" si="0"/>
        <v>0</v>
      </c>
      <c r="U21" s="221">
        <f t="shared" si="13"/>
        <v>0</v>
      </c>
      <c r="W21" s="133" t="s">
        <v>45</v>
      </c>
      <c r="X21" s="114">
        <f t="shared" si="2"/>
        <v>0</v>
      </c>
      <c r="Y21" s="115">
        <f t="shared" si="3"/>
        <v>0</v>
      </c>
      <c r="Z21" s="115">
        <f t="shared" si="4"/>
        <v>0</v>
      </c>
      <c r="AA21" s="116">
        <f t="shared" si="5"/>
        <v>0</v>
      </c>
      <c r="AB21" s="116">
        <f t="shared" si="6"/>
        <v>0</v>
      </c>
      <c r="AC21" s="117">
        <f t="shared" si="7"/>
        <v>0</v>
      </c>
    </row>
    <row r="22" spans="1:29" ht="15.75">
      <c r="A22" s="255"/>
      <c r="B22" s="133" t="s">
        <v>46</v>
      </c>
      <c r="C22" s="95"/>
      <c r="D22" s="20"/>
      <c r="E22" s="96">
        <f t="shared" si="8"/>
        <v>0</v>
      </c>
      <c r="F22" s="95"/>
      <c r="G22" s="20"/>
      <c r="H22" s="96">
        <f t="shared" si="9"/>
        <v>0</v>
      </c>
      <c r="I22" s="95"/>
      <c r="J22" s="20"/>
      <c r="K22" s="96">
        <f t="shared" si="10"/>
        <v>0</v>
      </c>
      <c r="L22" s="95"/>
      <c r="M22" s="20"/>
      <c r="N22" s="96">
        <f t="shared" si="11"/>
        <v>0</v>
      </c>
      <c r="O22" s="95"/>
      <c r="P22" s="20"/>
      <c r="Q22" s="96">
        <f t="shared" si="12"/>
        <v>0</v>
      </c>
      <c r="R22" s="95"/>
      <c r="S22" s="20"/>
      <c r="T22" s="96">
        <f t="shared" si="0"/>
        <v>0</v>
      </c>
      <c r="U22" s="221">
        <f t="shared" si="13"/>
        <v>0</v>
      </c>
      <c r="W22" s="133" t="s">
        <v>46</v>
      </c>
      <c r="X22" s="114">
        <f t="shared" si="2"/>
        <v>0</v>
      </c>
      <c r="Y22" s="115">
        <f t="shared" si="3"/>
        <v>0</v>
      </c>
      <c r="Z22" s="115">
        <f t="shared" si="4"/>
        <v>0</v>
      </c>
      <c r="AA22" s="116">
        <f t="shared" si="5"/>
        <v>0</v>
      </c>
      <c r="AB22" s="116">
        <f t="shared" si="6"/>
        <v>0</v>
      </c>
      <c r="AC22" s="117">
        <f t="shared" si="7"/>
        <v>0</v>
      </c>
    </row>
    <row r="23" spans="1:29" ht="15.75">
      <c r="A23" s="255"/>
      <c r="B23" s="133" t="s">
        <v>47</v>
      </c>
      <c r="C23" s="95"/>
      <c r="D23" s="20"/>
      <c r="E23" s="96">
        <f t="shared" si="8"/>
        <v>0</v>
      </c>
      <c r="F23" s="95"/>
      <c r="G23" s="20"/>
      <c r="H23" s="96">
        <f t="shared" si="9"/>
        <v>0</v>
      </c>
      <c r="I23" s="95"/>
      <c r="J23" s="20"/>
      <c r="K23" s="96">
        <f t="shared" si="10"/>
        <v>0</v>
      </c>
      <c r="L23" s="95"/>
      <c r="M23" s="20"/>
      <c r="N23" s="96">
        <f t="shared" si="11"/>
        <v>0</v>
      </c>
      <c r="O23" s="95"/>
      <c r="P23" s="20"/>
      <c r="Q23" s="96">
        <f t="shared" si="12"/>
        <v>0</v>
      </c>
      <c r="R23" s="95"/>
      <c r="S23" s="20"/>
      <c r="T23" s="96">
        <f t="shared" si="0"/>
        <v>0</v>
      </c>
      <c r="U23" s="221">
        <f t="shared" si="13"/>
        <v>0</v>
      </c>
      <c r="W23" s="133" t="s">
        <v>47</v>
      </c>
      <c r="X23" s="114">
        <f t="shared" si="2"/>
        <v>0</v>
      </c>
      <c r="Y23" s="115">
        <f t="shared" si="3"/>
        <v>0</v>
      </c>
      <c r="Z23" s="115">
        <f t="shared" si="4"/>
        <v>0</v>
      </c>
      <c r="AA23" s="116">
        <f t="shared" si="5"/>
        <v>0</v>
      </c>
      <c r="AB23" s="116">
        <f t="shared" si="6"/>
        <v>0</v>
      </c>
      <c r="AC23" s="117">
        <f t="shared" si="7"/>
        <v>0</v>
      </c>
    </row>
    <row r="24" spans="1:29" ht="15.75">
      <c r="A24" s="255"/>
      <c r="B24" s="133" t="s">
        <v>48</v>
      </c>
      <c r="C24" s="95"/>
      <c r="D24" s="20"/>
      <c r="E24" s="96">
        <f t="shared" si="8"/>
        <v>0</v>
      </c>
      <c r="F24" s="95"/>
      <c r="G24" s="20"/>
      <c r="H24" s="96">
        <f t="shared" si="9"/>
        <v>0</v>
      </c>
      <c r="I24" s="95"/>
      <c r="J24" s="20"/>
      <c r="K24" s="96">
        <f t="shared" si="10"/>
        <v>0</v>
      </c>
      <c r="L24" s="95"/>
      <c r="M24" s="20"/>
      <c r="N24" s="96">
        <f t="shared" si="11"/>
        <v>0</v>
      </c>
      <c r="O24" s="95"/>
      <c r="P24" s="20"/>
      <c r="Q24" s="96">
        <f t="shared" si="12"/>
        <v>0</v>
      </c>
      <c r="R24" s="95"/>
      <c r="S24" s="20"/>
      <c r="T24" s="96">
        <f t="shared" si="0"/>
        <v>0</v>
      </c>
      <c r="U24" s="221">
        <f t="shared" si="13"/>
        <v>0</v>
      </c>
      <c r="W24" s="133" t="s">
        <v>48</v>
      </c>
      <c r="X24" s="114">
        <f t="shared" si="2"/>
        <v>0</v>
      </c>
      <c r="Y24" s="115">
        <f t="shared" si="3"/>
        <v>0</v>
      </c>
      <c r="Z24" s="115">
        <f t="shared" si="4"/>
        <v>0</v>
      </c>
      <c r="AA24" s="116">
        <f t="shared" si="5"/>
        <v>0</v>
      </c>
      <c r="AB24" s="116">
        <f t="shared" si="6"/>
        <v>0</v>
      </c>
      <c r="AC24" s="117">
        <f t="shared" si="7"/>
        <v>0</v>
      </c>
    </row>
    <row r="25" spans="1:29" ht="15.75">
      <c r="A25" s="255"/>
      <c r="B25" s="133" t="s">
        <v>49</v>
      </c>
      <c r="C25" s="95"/>
      <c r="D25" s="20"/>
      <c r="E25" s="96">
        <f t="shared" si="8"/>
        <v>0</v>
      </c>
      <c r="F25" s="95"/>
      <c r="G25" s="20"/>
      <c r="H25" s="96">
        <f t="shared" si="9"/>
        <v>0</v>
      </c>
      <c r="I25" s="95"/>
      <c r="J25" s="20"/>
      <c r="K25" s="96">
        <f t="shared" si="10"/>
        <v>0</v>
      </c>
      <c r="L25" s="95"/>
      <c r="M25" s="20"/>
      <c r="N25" s="96">
        <f t="shared" si="11"/>
        <v>0</v>
      </c>
      <c r="O25" s="95"/>
      <c r="P25" s="20"/>
      <c r="Q25" s="96">
        <f t="shared" si="12"/>
        <v>0</v>
      </c>
      <c r="R25" s="95"/>
      <c r="S25" s="20"/>
      <c r="T25" s="96">
        <f t="shared" si="0"/>
        <v>0</v>
      </c>
      <c r="U25" s="221">
        <f t="shared" si="13"/>
        <v>0</v>
      </c>
      <c r="W25" s="133" t="s">
        <v>49</v>
      </c>
      <c r="X25" s="114">
        <f t="shared" si="2"/>
        <v>0</v>
      </c>
      <c r="Y25" s="115">
        <f t="shared" si="3"/>
        <v>0</v>
      </c>
      <c r="Z25" s="115">
        <f t="shared" si="4"/>
        <v>0</v>
      </c>
      <c r="AA25" s="116">
        <f t="shared" si="5"/>
        <v>0</v>
      </c>
      <c r="AB25" s="116">
        <f t="shared" si="6"/>
        <v>0</v>
      </c>
      <c r="AC25" s="117">
        <f t="shared" si="7"/>
        <v>0</v>
      </c>
    </row>
    <row r="26" spans="1:29" ht="15.75">
      <c r="A26" s="256"/>
      <c r="B26" s="134" t="s">
        <v>50</v>
      </c>
      <c r="C26" s="97"/>
      <c r="D26" s="98"/>
      <c r="E26" s="99">
        <f t="shared" si="8"/>
        <v>0</v>
      </c>
      <c r="F26" s="97"/>
      <c r="G26" s="98"/>
      <c r="H26" s="99">
        <f t="shared" si="9"/>
        <v>0</v>
      </c>
      <c r="I26" s="97"/>
      <c r="J26" s="98"/>
      <c r="K26" s="99">
        <f t="shared" si="10"/>
        <v>0</v>
      </c>
      <c r="L26" s="97"/>
      <c r="M26" s="98"/>
      <c r="N26" s="99">
        <f t="shared" si="11"/>
        <v>0</v>
      </c>
      <c r="O26" s="97"/>
      <c r="P26" s="98"/>
      <c r="Q26" s="99">
        <f t="shared" si="12"/>
        <v>0</v>
      </c>
      <c r="R26" s="97"/>
      <c r="S26" s="98"/>
      <c r="T26" s="99">
        <f t="shared" si="0"/>
        <v>0</v>
      </c>
      <c r="U26" s="222">
        <f t="shared" si="13"/>
        <v>0</v>
      </c>
      <c r="W26" s="134" t="s">
        <v>50</v>
      </c>
      <c r="X26" s="118">
        <f t="shared" si="2"/>
        <v>0</v>
      </c>
      <c r="Y26" s="119">
        <f t="shared" si="3"/>
        <v>0</v>
      </c>
      <c r="Z26" s="119">
        <f t="shared" si="4"/>
        <v>0</v>
      </c>
      <c r="AA26" s="120">
        <f t="shared" si="5"/>
        <v>0</v>
      </c>
      <c r="AB26" s="120">
        <f t="shared" si="6"/>
        <v>0</v>
      </c>
      <c r="AC26" s="223">
        <f t="shared" si="7"/>
        <v>0</v>
      </c>
    </row>
    <row r="27" spans="1:29" ht="15.75" customHeight="1">
      <c r="A27" s="254">
        <v>42769</v>
      </c>
      <c r="B27" s="133" t="s">
        <v>42</v>
      </c>
      <c r="C27" s="95"/>
      <c r="D27" s="20"/>
      <c r="E27" s="96"/>
      <c r="F27" s="95"/>
      <c r="G27" s="20"/>
      <c r="H27" s="96"/>
      <c r="I27" s="95"/>
      <c r="J27" s="20"/>
      <c r="K27" s="96"/>
      <c r="L27" s="95"/>
      <c r="M27" s="20"/>
      <c r="N27" s="96"/>
      <c r="O27" s="95"/>
      <c r="P27" s="20"/>
      <c r="Q27" s="96"/>
      <c r="R27" s="95"/>
      <c r="S27" s="20"/>
      <c r="T27" s="96">
        <f t="shared" si="0"/>
        <v>0</v>
      </c>
      <c r="U27" s="221">
        <f t="shared" si="13"/>
        <v>0</v>
      </c>
      <c r="W27" s="132" t="s">
        <v>42</v>
      </c>
      <c r="X27" s="114">
        <f t="shared" si="2"/>
        <v>0</v>
      </c>
      <c r="Y27" s="115">
        <f t="shared" si="3"/>
        <v>0</v>
      </c>
      <c r="Z27" s="115">
        <f t="shared" si="4"/>
        <v>0</v>
      </c>
      <c r="AA27" s="115">
        <f t="shared" si="5"/>
        <v>0</v>
      </c>
      <c r="AB27" s="116">
        <f t="shared" si="6"/>
        <v>0</v>
      </c>
      <c r="AC27" s="121">
        <f t="shared" si="7"/>
        <v>0</v>
      </c>
    </row>
    <row r="28" spans="1:29" ht="15.75">
      <c r="A28" s="255"/>
      <c r="B28" s="133" t="s">
        <v>43</v>
      </c>
      <c r="C28" s="95"/>
      <c r="D28" s="20"/>
      <c r="E28" s="96"/>
      <c r="F28" s="95"/>
      <c r="G28" s="20"/>
      <c r="H28" s="96"/>
      <c r="I28" s="95"/>
      <c r="J28" s="20"/>
      <c r="K28" s="96"/>
      <c r="L28" s="95"/>
      <c r="M28" s="20"/>
      <c r="N28" s="96"/>
      <c r="O28" s="95"/>
      <c r="P28" s="20"/>
      <c r="Q28" s="96"/>
      <c r="R28" s="95"/>
      <c r="S28" s="20"/>
      <c r="T28" s="96">
        <f t="shared" si="0"/>
        <v>0</v>
      </c>
      <c r="U28" s="221">
        <f t="shared" si="13"/>
        <v>0</v>
      </c>
      <c r="W28" s="133" t="s">
        <v>43</v>
      </c>
      <c r="X28" s="114">
        <f t="shared" si="2"/>
        <v>0</v>
      </c>
      <c r="Y28" s="115">
        <f t="shared" si="3"/>
        <v>0</v>
      </c>
      <c r="Z28" s="115">
        <f t="shared" si="4"/>
        <v>0</v>
      </c>
      <c r="AA28" s="115">
        <f t="shared" si="5"/>
        <v>0</v>
      </c>
      <c r="AB28" s="116">
        <f t="shared" si="6"/>
        <v>0</v>
      </c>
      <c r="AC28" s="121">
        <f t="shared" si="7"/>
        <v>0</v>
      </c>
    </row>
    <row r="29" spans="1:29" ht="15.75">
      <c r="A29" s="255"/>
      <c r="B29" s="104" t="s">
        <v>44</v>
      </c>
      <c r="C29" s="95"/>
      <c r="D29" s="20"/>
      <c r="E29" s="96"/>
      <c r="F29" s="95"/>
      <c r="G29" s="20"/>
      <c r="H29" s="96"/>
      <c r="I29" s="95"/>
      <c r="J29" s="20"/>
      <c r="K29" s="96"/>
      <c r="L29" s="95"/>
      <c r="M29" s="20"/>
      <c r="N29" s="96"/>
      <c r="O29" s="95"/>
      <c r="P29" s="20"/>
      <c r="Q29" s="96"/>
      <c r="R29" s="95"/>
      <c r="S29" s="20"/>
      <c r="T29" s="96">
        <f t="shared" si="0"/>
        <v>0</v>
      </c>
      <c r="U29" s="221">
        <f t="shared" si="13"/>
        <v>0</v>
      </c>
      <c r="W29" s="104" t="s">
        <v>44</v>
      </c>
      <c r="X29" s="114">
        <f t="shared" si="2"/>
        <v>0</v>
      </c>
      <c r="Y29" s="115">
        <f t="shared" si="3"/>
        <v>0</v>
      </c>
      <c r="Z29" s="115">
        <f t="shared" si="4"/>
        <v>0</v>
      </c>
      <c r="AA29" s="115">
        <f t="shared" si="5"/>
        <v>0</v>
      </c>
      <c r="AB29" s="116">
        <f t="shared" si="6"/>
        <v>0</v>
      </c>
      <c r="AC29" s="121">
        <f t="shared" si="7"/>
        <v>0</v>
      </c>
    </row>
    <row r="30" spans="1:29" ht="15.75">
      <c r="A30" s="255"/>
      <c r="B30" s="133" t="s">
        <v>45</v>
      </c>
      <c r="C30" s="95"/>
      <c r="D30" s="20"/>
      <c r="E30" s="96"/>
      <c r="F30" s="95"/>
      <c r="G30" s="20"/>
      <c r="H30" s="96"/>
      <c r="I30" s="95"/>
      <c r="J30" s="20"/>
      <c r="K30" s="96"/>
      <c r="L30" s="95"/>
      <c r="M30" s="20"/>
      <c r="N30" s="96"/>
      <c r="O30" s="95"/>
      <c r="P30" s="20"/>
      <c r="Q30" s="96"/>
      <c r="R30" s="95"/>
      <c r="S30" s="20"/>
      <c r="T30" s="96">
        <f t="shared" si="0"/>
        <v>0</v>
      </c>
      <c r="U30" s="221">
        <f t="shared" si="13"/>
        <v>0</v>
      </c>
      <c r="W30" s="133" t="s">
        <v>45</v>
      </c>
      <c r="X30" s="114">
        <f t="shared" si="2"/>
        <v>0</v>
      </c>
      <c r="Y30" s="4">
        <f t="shared" si="3"/>
        <v>0</v>
      </c>
      <c r="Z30" s="122">
        <f t="shared" si="4"/>
        <v>0</v>
      </c>
      <c r="AA30" s="4">
        <f t="shared" si="5"/>
        <v>0</v>
      </c>
      <c r="AB30" s="116">
        <f t="shared" si="6"/>
        <v>0</v>
      </c>
      <c r="AC30" s="121">
        <f t="shared" si="7"/>
        <v>0</v>
      </c>
    </row>
    <row r="31" spans="1:29" ht="15.75">
      <c r="A31" s="255"/>
      <c r="B31" s="133" t="s">
        <v>46</v>
      </c>
      <c r="C31" s="95"/>
      <c r="D31" s="20"/>
      <c r="E31" s="96"/>
      <c r="F31" s="95"/>
      <c r="G31" s="20"/>
      <c r="H31" s="96"/>
      <c r="I31" s="95"/>
      <c r="J31" s="20"/>
      <c r="K31" s="96"/>
      <c r="L31" s="95"/>
      <c r="M31" s="20"/>
      <c r="N31" s="96"/>
      <c r="O31" s="95"/>
      <c r="P31" s="20"/>
      <c r="Q31" s="96"/>
      <c r="R31" s="95"/>
      <c r="S31" s="20"/>
      <c r="T31" s="96">
        <f t="shared" si="0"/>
        <v>0</v>
      </c>
      <c r="U31" s="221">
        <f t="shared" si="13"/>
        <v>0</v>
      </c>
      <c r="W31" s="133" t="s">
        <v>46</v>
      </c>
      <c r="X31" s="114">
        <f t="shared" si="2"/>
        <v>0</v>
      </c>
      <c r="Y31" s="4">
        <f t="shared" si="3"/>
        <v>0</v>
      </c>
      <c r="Z31" s="122">
        <f t="shared" si="4"/>
        <v>0</v>
      </c>
      <c r="AA31" s="4">
        <f t="shared" si="5"/>
        <v>0</v>
      </c>
      <c r="AB31" s="4">
        <f t="shared" si="6"/>
        <v>0</v>
      </c>
      <c r="AC31" s="121">
        <f t="shared" si="7"/>
        <v>0</v>
      </c>
    </row>
    <row r="32" spans="1:29" ht="15.75">
      <c r="A32" s="255"/>
      <c r="B32" s="133" t="s">
        <v>47</v>
      </c>
      <c r="C32" s="95"/>
      <c r="D32" s="20"/>
      <c r="E32" s="96"/>
      <c r="F32" s="95"/>
      <c r="G32" s="20"/>
      <c r="H32" s="96"/>
      <c r="I32" s="95"/>
      <c r="J32" s="20"/>
      <c r="K32" s="96"/>
      <c r="L32" s="95"/>
      <c r="M32" s="20"/>
      <c r="N32" s="96"/>
      <c r="O32" s="95"/>
      <c r="P32" s="20"/>
      <c r="Q32" s="96"/>
      <c r="R32" s="95"/>
      <c r="S32" s="20"/>
      <c r="T32" s="96">
        <f t="shared" si="0"/>
        <v>0</v>
      </c>
      <c r="U32" s="221">
        <f t="shared" si="13"/>
        <v>0</v>
      </c>
      <c r="W32" s="133" t="s">
        <v>47</v>
      </c>
      <c r="X32" s="114">
        <f t="shared" si="2"/>
        <v>0</v>
      </c>
      <c r="Y32" s="4">
        <f t="shared" si="3"/>
        <v>0</v>
      </c>
      <c r="Z32" s="122">
        <f t="shared" si="4"/>
        <v>0</v>
      </c>
      <c r="AA32" s="4">
        <f t="shared" si="5"/>
        <v>0</v>
      </c>
      <c r="AB32" s="4">
        <f t="shared" si="6"/>
        <v>0</v>
      </c>
      <c r="AC32" s="121">
        <f t="shared" si="7"/>
        <v>0</v>
      </c>
    </row>
    <row r="33" spans="1:29" ht="15.75">
      <c r="A33" s="255"/>
      <c r="B33" s="133" t="s">
        <v>48</v>
      </c>
      <c r="C33" s="95"/>
      <c r="D33" s="20"/>
      <c r="E33" s="96"/>
      <c r="F33" s="95"/>
      <c r="G33" s="20"/>
      <c r="H33" s="96"/>
      <c r="I33" s="95"/>
      <c r="J33" s="20"/>
      <c r="K33" s="96"/>
      <c r="L33" s="95"/>
      <c r="M33" s="20"/>
      <c r="N33" s="96"/>
      <c r="O33" s="95"/>
      <c r="P33" s="20"/>
      <c r="Q33" s="96"/>
      <c r="R33" s="95"/>
      <c r="S33" s="20"/>
      <c r="T33" s="96">
        <f t="shared" si="0"/>
        <v>0</v>
      </c>
      <c r="U33" s="221">
        <f t="shared" si="13"/>
        <v>0</v>
      </c>
      <c r="W33" s="133" t="s">
        <v>48</v>
      </c>
      <c r="X33" s="114">
        <f t="shared" si="2"/>
        <v>0</v>
      </c>
      <c r="Y33" s="4">
        <f t="shared" si="3"/>
        <v>0</v>
      </c>
      <c r="Z33" s="122">
        <f t="shared" si="4"/>
        <v>0</v>
      </c>
      <c r="AA33" s="4">
        <f t="shared" si="5"/>
        <v>0</v>
      </c>
      <c r="AB33" s="4">
        <f t="shared" si="6"/>
        <v>0</v>
      </c>
      <c r="AC33" s="121">
        <f t="shared" si="7"/>
        <v>0</v>
      </c>
    </row>
    <row r="34" spans="1:29" ht="15.75">
      <c r="A34" s="255"/>
      <c r="B34" s="133" t="s">
        <v>49</v>
      </c>
      <c r="C34" s="95"/>
      <c r="D34" s="20"/>
      <c r="E34" s="96"/>
      <c r="F34" s="95"/>
      <c r="G34" s="20"/>
      <c r="H34" s="96"/>
      <c r="I34" s="95"/>
      <c r="J34" s="20"/>
      <c r="K34" s="96"/>
      <c r="L34" s="95"/>
      <c r="M34" s="20"/>
      <c r="N34" s="96"/>
      <c r="O34" s="95"/>
      <c r="P34" s="20"/>
      <c r="Q34" s="96"/>
      <c r="R34" s="95"/>
      <c r="S34" s="20"/>
      <c r="T34" s="96">
        <f t="shared" si="0"/>
        <v>0</v>
      </c>
      <c r="U34" s="221">
        <f t="shared" si="13"/>
        <v>0</v>
      </c>
      <c r="W34" s="133" t="s">
        <v>49</v>
      </c>
      <c r="X34" s="114">
        <f t="shared" si="2"/>
        <v>0</v>
      </c>
      <c r="Y34" s="4">
        <f t="shared" si="3"/>
        <v>0</v>
      </c>
      <c r="Z34" s="122">
        <f t="shared" si="4"/>
        <v>0</v>
      </c>
      <c r="AA34" s="4">
        <f t="shared" si="5"/>
        <v>0</v>
      </c>
      <c r="AB34" s="4">
        <f t="shared" si="6"/>
        <v>0</v>
      </c>
      <c r="AC34" s="121">
        <f t="shared" si="7"/>
        <v>0</v>
      </c>
    </row>
    <row r="35" spans="1:29" ht="15.75">
      <c r="A35" s="256"/>
      <c r="B35" s="133" t="s">
        <v>50</v>
      </c>
      <c r="C35" s="95"/>
      <c r="D35" s="20"/>
      <c r="E35" s="96"/>
      <c r="F35" s="95"/>
      <c r="G35" s="20"/>
      <c r="H35" s="96"/>
      <c r="I35" s="95"/>
      <c r="J35" s="20"/>
      <c r="K35" s="96"/>
      <c r="L35" s="95"/>
      <c r="M35" s="20"/>
      <c r="N35" s="96"/>
      <c r="O35" s="95"/>
      <c r="P35" s="20"/>
      <c r="Q35" s="96"/>
      <c r="R35" s="95"/>
      <c r="S35" s="20"/>
      <c r="T35" s="96">
        <f t="shared" si="0"/>
        <v>0</v>
      </c>
      <c r="U35" s="221">
        <f t="shared" si="13"/>
        <v>0</v>
      </c>
      <c r="W35" s="134" t="s">
        <v>50</v>
      </c>
      <c r="X35" s="114">
        <f t="shared" si="2"/>
        <v>0</v>
      </c>
      <c r="Y35" s="4">
        <f t="shared" si="3"/>
        <v>0</v>
      </c>
      <c r="Z35" s="122">
        <f t="shared" si="4"/>
        <v>0</v>
      </c>
      <c r="AA35" s="4">
        <f t="shared" si="5"/>
        <v>0</v>
      </c>
      <c r="AB35" s="4">
        <f t="shared" si="6"/>
        <v>0</v>
      </c>
      <c r="AC35" s="121">
        <f t="shared" si="7"/>
        <v>0</v>
      </c>
    </row>
    <row r="36" spans="1:29" ht="15.75" customHeight="1">
      <c r="A36" s="254">
        <v>42770</v>
      </c>
      <c r="B36" s="132" t="s">
        <v>42</v>
      </c>
      <c r="C36" s="92"/>
      <c r="D36" s="93"/>
      <c r="E36" s="94"/>
      <c r="F36" s="92"/>
      <c r="G36" s="93"/>
      <c r="H36" s="94"/>
      <c r="I36" s="92"/>
      <c r="J36" s="93"/>
      <c r="K36" s="94"/>
      <c r="L36" s="92"/>
      <c r="M36" s="93"/>
      <c r="N36" s="94"/>
      <c r="O36" s="92"/>
      <c r="P36" s="93"/>
      <c r="Q36" s="94"/>
      <c r="R36" s="92"/>
      <c r="S36" s="93"/>
      <c r="T36" s="94">
        <f t="shared" si="0"/>
        <v>0</v>
      </c>
      <c r="U36" s="220">
        <f t="shared" si="13"/>
        <v>0</v>
      </c>
      <c r="W36" s="132" t="s">
        <v>42</v>
      </c>
      <c r="X36" s="110">
        <f t="shared" si="2"/>
        <v>0</v>
      </c>
      <c r="Y36" s="111">
        <f t="shared" si="3"/>
        <v>0</v>
      </c>
      <c r="Z36" s="111">
        <f t="shared" si="4"/>
        <v>0</v>
      </c>
      <c r="AA36" s="111">
        <f t="shared" si="5"/>
        <v>0</v>
      </c>
      <c r="AB36" s="111">
        <f t="shared" si="6"/>
        <v>0</v>
      </c>
      <c r="AC36" s="123">
        <f t="shared" si="7"/>
        <v>0</v>
      </c>
    </row>
    <row r="37" spans="1:29" ht="15.75">
      <c r="A37" s="255"/>
      <c r="B37" s="133" t="s">
        <v>43</v>
      </c>
      <c r="C37" s="95"/>
      <c r="D37" s="20"/>
      <c r="E37" s="96"/>
      <c r="F37" s="95"/>
      <c r="G37" s="20"/>
      <c r="H37" s="96"/>
      <c r="I37" s="95"/>
      <c r="J37" s="20"/>
      <c r="K37" s="96"/>
      <c r="L37" s="95"/>
      <c r="M37" s="20"/>
      <c r="N37" s="96"/>
      <c r="O37" s="95"/>
      <c r="P37" s="20"/>
      <c r="Q37" s="96"/>
      <c r="R37" s="95"/>
      <c r="S37" s="20"/>
      <c r="T37" s="96">
        <f t="shared" si="0"/>
        <v>0</v>
      </c>
      <c r="U37" s="221">
        <f t="shared" si="13"/>
        <v>0</v>
      </c>
      <c r="W37" s="133" t="s">
        <v>43</v>
      </c>
      <c r="X37" s="114">
        <f t="shared" si="2"/>
        <v>0</v>
      </c>
      <c r="Y37" s="115">
        <f t="shared" si="3"/>
        <v>0</v>
      </c>
      <c r="Z37" s="115">
        <f t="shared" si="4"/>
        <v>0</v>
      </c>
      <c r="AA37" s="115">
        <f t="shared" si="5"/>
        <v>0</v>
      </c>
      <c r="AB37" s="115">
        <f t="shared" si="6"/>
        <v>0</v>
      </c>
      <c r="AC37" s="121">
        <f t="shared" si="7"/>
        <v>0</v>
      </c>
    </row>
    <row r="38" spans="1:29" ht="15.75">
      <c r="A38" s="255"/>
      <c r="B38" s="104" t="s">
        <v>44</v>
      </c>
      <c r="C38" s="95"/>
      <c r="D38" s="20"/>
      <c r="E38" s="96"/>
      <c r="F38" s="95"/>
      <c r="G38" s="20"/>
      <c r="H38" s="96"/>
      <c r="I38" s="95"/>
      <c r="J38" s="20"/>
      <c r="K38" s="96"/>
      <c r="L38" s="95"/>
      <c r="M38" s="20"/>
      <c r="N38" s="96"/>
      <c r="O38" s="95"/>
      <c r="P38" s="20"/>
      <c r="Q38" s="96"/>
      <c r="R38" s="95"/>
      <c r="S38" s="20"/>
      <c r="T38" s="96">
        <f t="shared" si="0"/>
        <v>0</v>
      </c>
      <c r="U38" s="221">
        <f t="shared" si="13"/>
        <v>0</v>
      </c>
      <c r="W38" s="104" t="s">
        <v>44</v>
      </c>
      <c r="X38" s="114">
        <f t="shared" si="2"/>
        <v>0</v>
      </c>
      <c r="Y38" s="115">
        <f t="shared" si="3"/>
        <v>0</v>
      </c>
      <c r="Z38" s="115">
        <f t="shared" si="4"/>
        <v>0</v>
      </c>
      <c r="AA38" s="115">
        <f t="shared" si="5"/>
        <v>0</v>
      </c>
      <c r="AB38" s="115">
        <f t="shared" si="6"/>
        <v>0</v>
      </c>
      <c r="AC38" s="121">
        <f t="shared" si="7"/>
        <v>0</v>
      </c>
    </row>
    <row r="39" spans="1:29" ht="15.75">
      <c r="A39" s="255"/>
      <c r="B39" s="133" t="s">
        <v>45</v>
      </c>
      <c r="C39" s="95"/>
      <c r="D39" s="20"/>
      <c r="E39" s="96"/>
      <c r="F39" s="95"/>
      <c r="G39" s="20"/>
      <c r="H39" s="96"/>
      <c r="I39" s="95"/>
      <c r="J39" s="20"/>
      <c r="K39" s="96"/>
      <c r="L39" s="95"/>
      <c r="M39" s="20"/>
      <c r="N39" s="96"/>
      <c r="O39" s="95"/>
      <c r="P39" s="20"/>
      <c r="Q39" s="96"/>
      <c r="R39" s="95"/>
      <c r="S39" s="20"/>
      <c r="T39" s="96">
        <f t="shared" si="0"/>
        <v>0</v>
      </c>
      <c r="U39" s="221">
        <f t="shared" si="13"/>
        <v>0</v>
      </c>
      <c r="W39" s="133" t="s">
        <v>45</v>
      </c>
      <c r="X39" s="114">
        <f t="shared" si="2"/>
        <v>0</v>
      </c>
      <c r="Y39" s="115">
        <f t="shared" si="3"/>
        <v>0</v>
      </c>
      <c r="Z39" s="115">
        <f t="shared" si="4"/>
        <v>0</v>
      </c>
      <c r="AA39" s="115">
        <f t="shared" si="5"/>
        <v>0</v>
      </c>
      <c r="AB39" s="115">
        <f t="shared" si="6"/>
        <v>0</v>
      </c>
      <c r="AC39" s="121">
        <f t="shared" si="7"/>
        <v>0</v>
      </c>
    </row>
    <row r="40" spans="1:29" ht="15.75">
      <c r="A40" s="255"/>
      <c r="B40" s="133" t="s">
        <v>46</v>
      </c>
      <c r="C40" s="95"/>
      <c r="D40" s="20"/>
      <c r="E40" s="96"/>
      <c r="F40" s="95"/>
      <c r="G40" s="20"/>
      <c r="H40" s="96"/>
      <c r="I40" s="95"/>
      <c r="J40" s="20"/>
      <c r="K40" s="96"/>
      <c r="L40" s="95"/>
      <c r="M40" s="20"/>
      <c r="N40" s="96"/>
      <c r="O40" s="95"/>
      <c r="P40" s="20"/>
      <c r="Q40" s="96"/>
      <c r="R40" s="95"/>
      <c r="S40" s="20"/>
      <c r="T40" s="96">
        <f t="shared" si="0"/>
        <v>0</v>
      </c>
      <c r="U40" s="221">
        <f t="shared" si="13"/>
        <v>0</v>
      </c>
      <c r="W40" s="133" t="s">
        <v>46</v>
      </c>
      <c r="X40" s="114">
        <f t="shared" si="2"/>
        <v>0</v>
      </c>
      <c r="Y40" s="115">
        <f t="shared" si="3"/>
        <v>0</v>
      </c>
      <c r="Z40" s="115">
        <f t="shared" si="4"/>
        <v>0</v>
      </c>
      <c r="AA40" s="115">
        <f t="shared" si="5"/>
        <v>0</v>
      </c>
      <c r="AB40" s="115">
        <f t="shared" si="6"/>
        <v>0</v>
      </c>
      <c r="AC40" s="121">
        <f t="shared" si="7"/>
        <v>0</v>
      </c>
    </row>
    <row r="41" spans="1:29" ht="15.75">
      <c r="A41" s="255"/>
      <c r="B41" s="133" t="s">
        <v>47</v>
      </c>
      <c r="C41" s="95"/>
      <c r="D41" s="20"/>
      <c r="E41" s="96"/>
      <c r="F41" s="95"/>
      <c r="G41" s="20"/>
      <c r="H41" s="96"/>
      <c r="I41" s="95"/>
      <c r="J41" s="20"/>
      <c r="K41" s="96"/>
      <c r="L41" s="95"/>
      <c r="M41" s="20"/>
      <c r="N41" s="96"/>
      <c r="O41" s="95"/>
      <c r="P41" s="20"/>
      <c r="Q41" s="96"/>
      <c r="R41" s="95"/>
      <c r="S41" s="20"/>
      <c r="T41" s="96">
        <f t="shared" si="0"/>
        <v>0</v>
      </c>
      <c r="U41" s="221">
        <f t="shared" si="13"/>
        <v>0</v>
      </c>
      <c r="W41" s="133" t="s">
        <v>47</v>
      </c>
      <c r="X41" s="114">
        <f t="shared" si="2"/>
        <v>0</v>
      </c>
      <c r="Y41" s="115">
        <f t="shared" si="3"/>
        <v>0</v>
      </c>
      <c r="Z41" s="115">
        <f t="shared" si="4"/>
        <v>0</v>
      </c>
      <c r="AA41" s="115">
        <f t="shared" si="5"/>
        <v>0</v>
      </c>
      <c r="AB41" s="115">
        <f t="shared" si="6"/>
        <v>0</v>
      </c>
      <c r="AC41" s="121">
        <f t="shared" si="7"/>
        <v>0</v>
      </c>
    </row>
    <row r="42" spans="1:29" ht="15.75">
      <c r="A42" s="255"/>
      <c r="B42" s="133" t="s">
        <v>48</v>
      </c>
      <c r="C42" s="95"/>
      <c r="D42" s="20"/>
      <c r="E42" s="96"/>
      <c r="F42" s="95"/>
      <c r="G42" s="20"/>
      <c r="H42" s="96"/>
      <c r="I42" s="95"/>
      <c r="J42" s="20"/>
      <c r="K42" s="96"/>
      <c r="L42" s="95"/>
      <c r="M42" s="20"/>
      <c r="N42" s="96"/>
      <c r="O42" s="95"/>
      <c r="P42" s="20"/>
      <c r="Q42" s="96"/>
      <c r="R42" s="95"/>
      <c r="S42" s="20"/>
      <c r="T42" s="96">
        <f t="shared" si="0"/>
        <v>0</v>
      </c>
      <c r="U42" s="221">
        <f t="shared" si="13"/>
        <v>0</v>
      </c>
      <c r="W42" s="133" t="s">
        <v>48</v>
      </c>
      <c r="X42" s="114">
        <f t="shared" si="2"/>
        <v>0</v>
      </c>
      <c r="Y42" s="115">
        <f t="shared" si="3"/>
        <v>0</v>
      </c>
      <c r="Z42" s="115">
        <f t="shared" si="4"/>
        <v>0</v>
      </c>
      <c r="AA42" s="115">
        <f t="shared" si="5"/>
        <v>0</v>
      </c>
      <c r="AB42" s="115">
        <f t="shared" si="6"/>
        <v>0</v>
      </c>
      <c r="AC42" s="121">
        <f t="shared" si="7"/>
        <v>0</v>
      </c>
    </row>
    <row r="43" spans="1:29" ht="15.75">
      <c r="A43" s="255"/>
      <c r="B43" s="133" t="s">
        <v>49</v>
      </c>
      <c r="C43" s="95"/>
      <c r="D43" s="20"/>
      <c r="E43" s="96"/>
      <c r="F43" s="95"/>
      <c r="G43" s="20"/>
      <c r="H43" s="96"/>
      <c r="I43" s="95"/>
      <c r="J43" s="20"/>
      <c r="K43" s="96"/>
      <c r="L43" s="95"/>
      <c r="M43" s="20"/>
      <c r="N43" s="96"/>
      <c r="O43" s="95"/>
      <c r="P43" s="20"/>
      <c r="Q43" s="96"/>
      <c r="R43" s="95"/>
      <c r="S43" s="20"/>
      <c r="T43" s="96">
        <f t="shared" si="0"/>
        <v>0</v>
      </c>
      <c r="U43" s="221">
        <f t="shared" si="13"/>
        <v>0</v>
      </c>
      <c r="W43" s="133" t="s">
        <v>49</v>
      </c>
      <c r="X43" s="114">
        <f t="shared" si="2"/>
        <v>0</v>
      </c>
      <c r="Y43" s="115">
        <f t="shared" si="3"/>
        <v>0</v>
      </c>
      <c r="Z43" s="115">
        <f t="shared" si="4"/>
        <v>0</v>
      </c>
      <c r="AA43" s="115">
        <f t="shared" si="5"/>
        <v>0</v>
      </c>
      <c r="AB43" s="115">
        <f t="shared" si="6"/>
        <v>0</v>
      </c>
      <c r="AC43" s="121">
        <f t="shared" si="7"/>
        <v>0</v>
      </c>
    </row>
    <row r="44" spans="1:29" ht="15.75">
      <c r="A44" s="256"/>
      <c r="B44" s="134" t="s">
        <v>50</v>
      </c>
      <c r="C44" s="97"/>
      <c r="D44" s="98"/>
      <c r="E44" s="99"/>
      <c r="F44" s="97"/>
      <c r="G44" s="98"/>
      <c r="H44" s="99"/>
      <c r="I44" s="97"/>
      <c r="J44" s="98"/>
      <c r="K44" s="99"/>
      <c r="L44" s="97"/>
      <c r="M44" s="98"/>
      <c r="N44" s="99"/>
      <c r="O44" s="97"/>
      <c r="P44" s="98"/>
      <c r="Q44" s="99"/>
      <c r="R44" s="97"/>
      <c r="S44" s="98"/>
      <c r="T44" s="99">
        <f t="shared" si="0"/>
        <v>0</v>
      </c>
      <c r="U44" s="222">
        <f t="shared" si="13"/>
        <v>0</v>
      </c>
      <c r="W44" s="134" t="s">
        <v>50</v>
      </c>
      <c r="X44" s="118">
        <f t="shared" si="2"/>
        <v>0</v>
      </c>
      <c r="Y44" s="119">
        <f t="shared" si="3"/>
        <v>0</v>
      </c>
      <c r="Z44" s="119">
        <f t="shared" si="4"/>
        <v>0</v>
      </c>
      <c r="AA44" s="119">
        <f t="shared" si="5"/>
        <v>0</v>
      </c>
      <c r="AB44" s="119">
        <f t="shared" si="6"/>
        <v>0</v>
      </c>
      <c r="AC44" s="124">
        <f t="shared" si="7"/>
        <v>0</v>
      </c>
    </row>
    <row r="45" spans="1:29" ht="15.75" customHeight="1">
      <c r="A45" s="254">
        <v>42771</v>
      </c>
      <c r="B45" s="133" t="s">
        <v>42</v>
      </c>
      <c r="C45" s="95"/>
      <c r="D45" s="20"/>
      <c r="E45" s="96"/>
      <c r="F45" s="95"/>
      <c r="G45" s="20"/>
      <c r="H45" s="96"/>
      <c r="I45" s="95"/>
      <c r="J45" s="20"/>
      <c r="K45" s="96"/>
      <c r="L45" s="95"/>
      <c r="M45" s="20"/>
      <c r="N45" s="96"/>
      <c r="O45" s="95"/>
      <c r="P45" s="20"/>
      <c r="Q45" s="96"/>
      <c r="R45" s="95"/>
      <c r="S45" s="20"/>
      <c r="T45" s="96">
        <f t="shared" si="0"/>
        <v>0</v>
      </c>
      <c r="U45" s="221">
        <f t="shared" si="13"/>
        <v>0</v>
      </c>
      <c r="W45" s="132" t="s">
        <v>42</v>
      </c>
      <c r="X45" s="110">
        <f t="shared" si="2"/>
        <v>0</v>
      </c>
      <c r="Y45" s="111">
        <f t="shared" si="3"/>
        <v>0</v>
      </c>
      <c r="Z45" s="111">
        <f t="shared" si="4"/>
        <v>0</v>
      </c>
      <c r="AA45" s="111">
        <f t="shared" si="5"/>
        <v>0</v>
      </c>
      <c r="AB45" s="111">
        <f t="shared" si="6"/>
        <v>0</v>
      </c>
      <c r="AC45" s="123">
        <f t="shared" si="7"/>
        <v>0</v>
      </c>
    </row>
    <row r="46" spans="1:29" ht="15.75">
      <c r="A46" s="255"/>
      <c r="B46" s="133" t="s">
        <v>43</v>
      </c>
      <c r="C46" s="95"/>
      <c r="D46" s="90"/>
      <c r="E46" s="96"/>
      <c r="F46" s="95"/>
      <c r="G46" s="6"/>
      <c r="H46" s="96"/>
      <c r="I46" s="95"/>
      <c r="J46" s="20"/>
      <c r="K46" s="96"/>
      <c r="L46" s="95"/>
      <c r="M46" s="20"/>
      <c r="N46" s="96"/>
      <c r="O46" s="95"/>
      <c r="P46" s="6"/>
      <c r="Q46" s="96"/>
      <c r="R46" s="95"/>
      <c r="S46" s="6"/>
      <c r="T46" s="96">
        <f t="shared" si="0"/>
        <v>0</v>
      </c>
      <c r="U46" s="221">
        <f t="shared" si="13"/>
        <v>0</v>
      </c>
      <c r="W46" s="133" t="s">
        <v>43</v>
      </c>
      <c r="X46" s="114">
        <f t="shared" si="2"/>
        <v>0</v>
      </c>
      <c r="Y46" s="115">
        <f t="shared" si="3"/>
        <v>0</v>
      </c>
      <c r="Z46" s="115">
        <f t="shared" si="4"/>
        <v>0</v>
      </c>
      <c r="AA46" s="115">
        <f t="shared" si="5"/>
        <v>0</v>
      </c>
      <c r="AB46" s="115">
        <f t="shared" si="6"/>
        <v>0</v>
      </c>
      <c r="AC46" s="121">
        <f t="shared" si="7"/>
        <v>0</v>
      </c>
    </row>
    <row r="47" spans="1:29" ht="15.75">
      <c r="A47" s="255"/>
      <c r="B47" s="104" t="s">
        <v>44</v>
      </c>
      <c r="C47" s="95"/>
      <c r="D47" s="6"/>
      <c r="E47" s="96"/>
      <c r="F47" s="95"/>
      <c r="G47" s="6"/>
      <c r="H47" s="96"/>
      <c r="I47" s="95"/>
      <c r="J47" s="20"/>
      <c r="K47" s="96"/>
      <c r="L47" s="95"/>
      <c r="M47" s="20"/>
      <c r="N47" s="96"/>
      <c r="O47" s="95"/>
      <c r="P47" s="6"/>
      <c r="Q47" s="96"/>
      <c r="R47" s="95"/>
      <c r="S47" s="6"/>
      <c r="T47" s="96">
        <f t="shared" si="0"/>
        <v>0</v>
      </c>
      <c r="U47" s="221">
        <f t="shared" si="13"/>
        <v>0</v>
      </c>
      <c r="W47" s="104" t="s">
        <v>44</v>
      </c>
      <c r="X47" s="114">
        <f t="shared" si="2"/>
        <v>0</v>
      </c>
      <c r="Y47" s="115">
        <f t="shared" si="3"/>
        <v>0</v>
      </c>
      <c r="Z47" s="115">
        <f t="shared" si="4"/>
        <v>0</v>
      </c>
      <c r="AA47" s="115">
        <f t="shared" si="5"/>
        <v>0</v>
      </c>
      <c r="AB47" s="115">
        <f t="shared" si="6"/>
        <v>0</v>
      </c>
      <c r="AC47" s="121">
        <f t="shared" si="7"/>
        <v>0</v>
      </c>
    </row>
    <row r="48" spans="1:29" ht="15.75">
      <c r="A48" s="255"/>
      <c r="B48" s="133" t="s">
        <v>45</v>
      </c>
      <c r="C48" s="95"/>
      <c r="D48" s="6"/>
      <c r="E48" s="96"/>
      <c r="F48" s="95"/>
      <c r="G48" s="6"/>
      <c r="H48" s="96"/>
      <c r="I48" s="95"/>
      <c r="J48" s="20"/>
      <c r="K48" s="96"/>
      <c r="L48" s="95"/>
      <c r="M48" s="20"/>
      <c r="N48" s="96"/>
      <c r="O48" s="95"/>
      <c r="P48" s="6"/>
      <c r="Q48" s="96"/>
      <c r="R48" s="95"/>
      <c r="S48" s="6"/>
      <c r="T48" s="96">
        <f t="shared" si="0"/>
        <v>0</v>
      </c>
      <c r="U48" s="221">
        <f t="shared" si="13"/>
        <v>0</v>
      </c>
      <c r="W48" s="133" t="s">
        <v>45</v>
      </c>
      <c r="X48" s="114">
        <f t="shared" si="2"/>
        <v>0</v>
      </c>
      <c r="Y48" s="115">
        <f t="shared" si="3"/>
        <v>0</v>
      </c>
      <c r="Z48" s="115">
        <f t="shared" si="4"/>
        <v>0</v>
      </c>
      <c r="AA48" s="115">
        <f t="shared" si="5"/>
        <v>0</v>
      </c>
      <c r="AB48" s="115">
        <f t="shared" si="6"/>
        <v>0</v>
      </c>
      <c r="AC48" s="121">
        <f t="shared" si="7"/>
        <v>0</v>
      </c>
    </row>
    <row r="49" spans="1:29" ht="15.75">
      <c r="A49" s="255"/>
      <c r="B49" s="133" t="s">
        <v>46</v>
      </c>
      <c r="C49" s="95"/>
      <c r="D49" s="6"/>
      <c r="E49" s="96"/>
      <c r="F49" s="95"/>
      <c r="G49" s="6"/>
      <c r="H49" s="96"/>
      <c r="I49" s="95"/>
      <c r="J49" s="20"/>
      <c r="K49" s="96"/>
      <c r="L49" s="95"/>
      <c r="M49" s="20"/>
      <c r="N49" s="96"/>
      <c r="O49" s="95"/>
      <c r="P49" s="6"/>
      <c r="Q49" s="96"/>
      <c r="R49" s="95"/>
      <c r="S49" s="6"/>
      <c r="T49" s="96">
        <f t="shared" si="0"/>
        <v>0</v>
      </c>
      <c r="U49" s="221">
        <f t="shared" si="13"/>
        <v>0</v>
      </c>
      <c r="W49" s="133" t="s">
        <v>46</v>
      </c>
      <c r="X49" s="114">
        <f t="shared" si="2"/>
        <v>0</v>
      </c>
      <c r="Y49" s="115">
        <f t="shared" si="3"/>
        <v>0</v>
      </c>
      <c r="Z49" s="115">
        <f t="shared" si="4"/>
        <v>0</v>
      </c>
      <c r="AA49" s="115">
        <f t="shared" si="5"/>
        <v>0</v>
      </c>
      <c r="AB49" s="115">
        <f t="shared" si="6"/>
        <v>0</v>
      </c>
      <c r="AC49" s="121">
        <f t="shared" si="7"/>
        <v>0</v>
      </c>
    </row>
    <row r="50" spans="1:29" ht="15.75">
      <c r="A50" s="255"/>
      <c r="B50" s="133" t="s">
        <v>47</v>
      </c>
      <c r="C50" s="95"/>
      <c r="D50" s="6"/>
      <c r="E50" s="96"/>
      <c r="F50" s="95"/>
      <c r="G50" s="6"/>
      <c r="H50" s="96"/>
      <c r="I50" s="95"/>
      <c r="J50" s="20"/>
      <c r="K50" s="96"/>
      <c r="L50" s="95"/>
      <c r="M50" s="20"/>
      <c r="N50" s="96"/>
      <c r="O50" s="95"/>
      <c r="P50" s="6"/>
      <c r="Q50" s="96"/>
      <c r="R50" s="95"/>
      <c r="S50" s="6"/>
      <c r="T50" s="96">
        <f t="shared" si="0"/>
        <v>0</v>
      </c>
      <c r="U50" s="221">
        <f t="shared" si="13"/>
        <v>0</v>
      </c>
      <c r="W50" s="133" t="s">
        <v>47</v>
      </c>
      <c r="X50" s="114">
        <f t="shared" si="2"/>
        <v>0</v>
      </c>
      <c r="Y50" s="115">
        <f t="shared" si="3"/>
        <v>0</v>
      </c>
      <c r="Z50" s="115">
        <f t="shared" si="4"/>
        <v>0</v>
      </c>
      <c r="AA50" s="115">
        <f t="shared" si="5"/>
        <v>0</v>
      </c>
      <c r="AB50" s="115">
        <f t="shared" si="6"/>
        <v>0</v>
      </c>
      <c r="AC50" s="121">
        <f t="shared" si="7"/>
        <v>0</v>
      </c>
    </row>
    <row r="51" spans="1:29" ht="15.75">
      <c r="A51" s="255"/>
      <c r="B51" s="133" t="s">
        <v>48</v>
      </c>
      <c r="C51" s="95"/>
      <c r="D51" s="6"/>
      <c r="E51" s="96"/>
      <c r="F51" s="95"/>
      <c r="G51" s="6"/>
      <c r="H51" s="96"/>
      <c r="I51" s="95"/>
      <c r="J51" s="20"/>
      <c r="K51" s="96"/>
      <c r="L51" s="95"/>
      <c r="M51" s="20"/>
      <c r="N51" s="96"/>
      <c r="O51" s="95"/>
      <c r="P51" s="6"/>
      <c r="Q51" s="96"/>
      <c r="R51" s="95"/>
      <c r="S51" s="6"/>
      <c r="T51" s="96">
        <f t="shared" si="0"/>
        <v>0</v>
      </c>
      <c r="U51" s="221">
        <f t="shared" si="13"/>
        <v>0</v>
      </c>
      <c r="W51" s="133" t="s">
        <v>48</v>
      </c>
      <c r="X51" s="114">
        <f t="shared" si="2"/>
        <v>0</v>
      </c>
      <c r="Y51" s="115">
        <f t="shared" si="3"/>
        <v>0</v>
      </c>
      <c r="Z51" s="115">
        <f t="shared" si="4"/>
        <v>0</v>
      </c>
      <c r="AA51" s="115">
        <f t="shared" si="5"/>
        <v>0</v>
      </c>
      <c r="AB51" s="115">
        <f t="shared" si="6"/>
        <v>0</v>
      </c>
      <c r="AC51" s="121">
        <f t="shared" si="7"/>
        <v>0</v>
      </c>
    </row>
    <row r="52" spans="1:29" ht="15.75">
      <c r="A52" s="255"/>
      <c r="B52" s="133" t="s">
        <v>49</v>
      </c>
      <c r="C52" s="95"/>
      <c r="D52" s="6"/>
      <c r="E52" s="96">
        <f t="shared" si="8"/>
        <v>0</v>
      </c>
      <c r="F52" s="95"/>
      <c r="G52" s="6"/>
      <c r="H52" s="96">
        <f t="shared" si="9"/>
        <v>0</v>
      </c>
      <c r="I52" s="95"/>
      <c r="J52" s="20"/>
      <c r="K52" s="96">
        <f t="shared" si="10"/>
        <v>0</v>
      </c>
      <c r="L52" s="95"/>
      <c r="M52" s="20"/>
      <c r="N52" s="96">
        <f t="shared" si="11"/>
        <v>0</v>
      </c>
      <c r="O52" s="95"/>
      <c r="P52" s="6"/>
      <c r="Q52" s="96">
        <f t="shared" si="12"/>
        <v>0</v>
      </c>
      <c r="R52" s="95"/>
      <c r="S52" s="6"/>
      <c r="T52" s="96">
        <f t="shared" si="0"/>
        <v>0</v>
      </c>
      <c r="U52" s="221">
        <f t="shared" si="13"/>
        <v>0</v>
      </c>
      <c r="W52" s="133" t="s">
        <v>49</v>
      </c>
      <c r="X52" s="114">
        <f t="shared" si="2"/>
        <v>0</v>
      </c>
      <c r="Y52" s="115">
        <f t="shared" si="3"/>
        <v>0</v>
      </c>
      <c r="Z52" s="115">
        <f t="shared" si="4"/>
        <v>0</v>
      </c>
      <c r="AA52" s="115">
        <f t="shared" si="5"/>
        <v>0</v>
      </c>
      <c r="AB52" s="115">
        <f t="shared" si="6"/>
        <v>0</v>
      </c>
      <c r="AC52" s="121">
        <f t="shared" si="7"/>
        <v>0</v>
      </c>
    </row>
    <row r="53" spans="1:29" ht="15.75">
      <c r="A53" s="256"/>
      <c r="B53" s="133" t="s">
        <v>50</v>
      </c>
      <c r="C53" s="95"/>
      <c r="D53" s="6"/>
      <c r="E53" s="96">
        <f t="shared" si="8"/>
        <v>0</v>
      </c>
      <c r="F53" s="95"/>
      <c r="G53" s="6"/>
      <c r="H53" s="96">
        <f t="shared" si="9"/>
        <v>0</v>
      </c>
      <c r="I53" s="95"/>
      <c r="J53" s="20"/>
      <c r="K53" s="96">
        <f t="shared" si="10"/>
        <v>0</v>
      </c>
      <c r="L53" s="95"/>
      <c r="M53" s="20"/>
      <c r="N53" s="96">
        <f t="shared" si="11"/>
        <v>0</v>
      </c>
      <c r="O53" s="95"/>
      <c r="P53" s="6"/>
      <c r="Q53" s="96">
        <f t="shared" si="12"/>
        <v>0</v>
      </c>
      <c r="R53" s="95"/>
      <c r="S53" s="6"/>
      <c r="T53" s="96">
        <f t="shared" si="0"/>
        <v>0</v>
      </c>
      <c r="U53" s="221">
        <f t="shared" si="13"/>
        <v>0</v>
      </c>
      <c r="W53" s="134" t="s">
        <v>50</v>
      </c>
      <c r="X53" s="118">
        <f t="shared" si="2"/>
        <v>0</v>
      </c>
      <c r="Y53" s="119">
        <f t="shared" si="3"/>
        <v>0</v>
      </c>
      <c r="Z53" s="119">
        <f t="shared" si="4"/>
        <v>0</v>
      </c>
      <c r="AA53" s="119">
        <f t="shared" si="5"/>
        <v>0</v>
      </c>
      <c r="AB53" s="119">
        <f t="shared" si="6"/>
        <v>0</v>
      </c>
      <c r="AC53" s="124">
        <f t="shared" si="7"/>
        <v>0</v>
      </c>
    </row>
    <row r="54" spans="1:29" ht="15.75" customHeight="1">
      <c r="A54" s="254">
        <v>42772</v>
      </c>
      <c r="B54" s="132" t="s">
        <v>42</v>
      </c>
      <c r="C54" s="92"/>
      <c r="D54" s="93"/>
      <c r="E54" s="94"/>
      <c r="F54" s="92"/>
      <c r="G54" s="93"/>
      <c r="H54" s="94"/>
      <c r="I54" s="92"/>
      <c r="J54" s="93"/>
      <c r="K54" s="94"/>
      <c r="L54" s="92"/>
      <c r="M54" s="93"/>
      <c r="N54" s="94"/>
      <c r="O54" s="92"/>
      <c r="P54" s="93"/>
      <c r="Q54" s="94"/>
      <c r="R54" s="92"/>
      <c r="S54" s="93"/>
      <c r="T54" s="94">
        <f t="shared" si="0"/>
        <v>0</v>
      </c>
      <c r="U54" s="220">
        <f t="shared" si="13"/>
        <v>0</v>
      </c>
      <c r="W54" s="132" t="s">
        <v>42</v>
      </c>
      <c r="X54" s="114">
        <f t="shared" si="2"/>
        <v>0</v>
      </c>
      <c r="Y54" s="115">
        <f t="shared" si="3"/>
        <v>0</v>
      </c>
      <c r="Z54" s="115">
        <f t="shared" si="4"/>
        <v>0</v>
      </c>
      <c r="AA54" s="115">
        <f t="shared" si="5"/>
        <v>0</v>
      </c>
      <c r="AB54" s="115">
        <f t="shared" si="6"/>
        <v>0</v>
      </c>
      <c r="AC54" s="121">
        <f t="shared" si="7"/>
        <v>0</v>
      </c>
    </row>
    <row r="55" spans="1:29" ht="15.75">
      <c r="A55" s="255"/>
      <c r="B55" s="133" t="s">
        <v>43</v>
      </c>
      <c r="C55" s="95"/>
      <c r="D55" s="20"/>
      <c r="E55" s="96"/>
      <c r="F55" s="95"/>
      <c r="G55" s="20"/>
      <c r="H55" s="96"/>
      <c r="I55" s="95"/>
      <c r="J55" s="20"/>
      <c r="K55" s="96"/>
      <c r="L55" s="95"/>
      <c r="M55" s="20"/>
      <c r="N55" s="96"/>
      <c r="O55" s="95"/>
      <c r="P55" s="20"/>
      <c r="Q55" s="96"/>
      <c r="R55" s="95"/>
      <c r="S55" s="20"/>
      <c r="T55" s="96">
        <f t="shared" si="0"/>
        <v>0</v>
      </c>
      <c r="U55" s="221">
        <f t="shared" si="13"/>
        <v>0</v>
      </c>
      <c r="W55" s="133" t="s">
        <v>43</v>
      </c>
      <c r="X55" s="114">
        <f t="shared" si="2"/>
        <v>0</v>
      </c>
      <c r="Y55" s="115">
        <f t="shared" si="3"/>
        <v>0</v>
      </c>
      <c r="Z55" s="115">
        <f t="shared" si="4"/>
        <v>0</v>
      </c>
      <c r="AA55" s="115">
        <f t="shared" si="5"/>
        <v>0</v>
      </c>
      <c r="AB55" s="115">
        <f t="shared" si="6"/>
        <v>0</v>
      </c>
      <c r="AC55" s="121">
        <f t="shared" si="7"/>
        <v>0</v>
      </c>
    </row>
    <row r="56" spans="1:29" ht="15.75">
      <c r="A56" s="255"/>
      <c r="B56" s="104" t="s">
        <v>44</v>
      </c>
      <c r="C56" s="95"/>
      <c r="D56" s="20"/>
      <c r="E56" s="96"/>
      <c r="F56" s="95"/>
      <c r="G56" s="20"/>
      <c r="H56" s="96"/>
      <c r="I56" s="95"/>
      <c r="J56" s="20"/>
      <c r="K56" s="96"/>
      <c r="L56" s="95"/>
      <c r="M56" s="20"/>
      <c r="N56" s="96"/>
      <c r="O56" s="95"/>
      <c r="P56" s="20"/>
      <c r="Q56" s="96"/>
      <c r="R56" s="95"/>
      <c r="S56" s="20"/>
      <c r="T56" s="96">
        <f t="shared" si="0"/>
        <v>0</v>
      </c>
      <c r="U56" s="221">
        <f t="shared" si="13"/>
        <v>0</v>
      </c>
      <c r="W56" s="104" t="s">
        <v>44</v>
      </c>
      <c r="X56" s="114">
        <f t="shared" si="2"/>
        <v>0</v>
      </c>
      <c r="Y56" s="115">
        <f t="shared" si="3"/>
        <v>0</v>
      </c>
      <c r="Z56" s="115">
        <f t="shared" si="4"/>
        <v>0</v>
      </c>
      <c r="AA56" s="115">
        <f t="shared" si="5"/>
        <v>0</v>
      </c>
      <c r="AB56" s="115">
        <f t="shared" si="6"/>
        <v>0</v>
      </c>
      <c r="AC56" s="121">
        <f t="shared" si="7"/>
        <v>0</v>
      </c>
    </row>
    <row r="57" spans="1:29" ht="15.75">
      <c r="A57" s="255"/>
      <c r="B57" s="133" t="s">
        <v>45</v>
      </c>
      <c r="C57" s="95"/>
      <c r="D57" s="20"/>
      <c r="E57" s="96"/>
      <c r="F57" s="95"/>
      <c r="G57" s="20"/>
      <c r="H57" s="96"/>
      <c r="I57" s="95"/>
      <c r="J57" s="20"/>
      <c r="K57" s="96"/>
      <c r="L57" s="95"/>
      <c r="M57" s="20"/>
      <c r="N57" s="96"/>
      <c r="O57" s="95"/>
      <c r="P57" s="20"/>
      <c r="Q57" s="96"/>
      <c r="R57" s="95"/>
      <c r="S57" s="20"/>
      <c r="T57" s="96">
        <f t="shared" si="0"/>
        <v>0</v>
      </c>
      <c r="U57" s="221">
        <f t="shared" si="13"/>
        <v>0</v>
      </c>
      <c r="W57" s="133" t="s">
        <v>45</v>
      </c>
      <c r="X57" s="114">
        <f t="shared" si="2"/>
        <v>0</v>
      </c>
      <c r="Y57" s="115">
        <f t="shared" si="3"/>
        <v>0</v>
      </c>
      <c r="Z57" s="115">
        <f t="shared" si="4"/>
        <v>0</v>
      </c>
      <c r="AA57" s="115">
        <f t="shared" si="5"/>
        <v>0</v>
      </c>
      <c r="AB57" s="115">
        <f t="shared" si="6"/>
        <v>0</v>
      </c>
      <c r="AC57" s="121">
        <f t="shared" si="7"/>
        <v>0</v>
      </c>
    </row>
    <row r="58" spans="1:29" ht="15.75">
      <c r="A58" s="255"/>
      <c r="B58" s="133" t="s">
        <v>46</v>
      </c>
      <c r="C58" s="95"/>
      <c r="D58" s="20"/>
      <c r="E58" s="96"/>
      <c r="F58" s="95"/>
      <c r="G58" s="20"/>
      <c r="H58" s="96"/>
      <c r="I58" s="95"/>
      <c r="J58" s="20"/>
      <c r="K58" s="96"/>
      <c r="L58" s="95"/>
      <c r="M58" s="20"/>
      <c r="N58" s="96"/>
      <c r="O58" s="95"/>
      <c r="P58" s="20"/>
      <c r="Q58" s="96"/>
      <c r="R58" s="95"/>
      <c r="S58" s="20"/>
      <c r="T58" s="96">
        <f t="shared" si="0"/>
        <v>0</v>
      </c>
      <c r="U58" s="221">
        <f t="shared" si="13"/>
        <v>0</v>
      </c>
      <c r="W58" s="133" t="s">
        <v>46</v>
      </c>
      <c r="X58" s="114">
        <f t="shared" si="2"/>
        <v>0</v>
      </c>
      <c r="Y58" s="115">
        <f t="shared" si="3"/>
        <v>0</v>
      </c>
      <c r="Z58" s="115">
        <f t="shared" si="4"/>
        <v>0</v>
      </c>
      <c r="AA58" s="115">
        <f t="shared" si="5"/>
        <v>0</v>
      </c>
      <c r="AB58" s="115">
        <f t="shared" si="6"/>
        <v>0</v>
      </c>
      <c r="AC58" s="121">
        <f t="shared" si="7"/>
        <v>0</v>
      </c>
    </row>
    <row r="59" spans="1:29" ht="15.75">
      <c r="A59" s="255"/>
      <c r="B59" s="133" t="s">
        <v>47</v>
      </c>
      <c r="C59" s="95"/>
      <c r="D59" s="20"/>
      <c r="E59" s="96"/>
      <c r="F59" s="95"/>
      <c r="G59" s="20"/>
      <c r="H59" s="96"/>
      <c r="I59" s="95"/>
      <c r="J59" s="20"/>
      <c r="K59" s="96"/>
      <c r="L59" s="95"/>
      <c r="M59" s="20"/>
      <c r="N59" s="96"/>
      <c r="O59" s="95"/>
      <c r="P59" s="20"/>
      <c r="Q59" s="96"/>
      <c r="R59" s="95"/>
      <c r="S59" s="20"/>
      <c r="T59" s="96">
        <f t="shared" si="0"/>
        <v>0</v>
      </c>
      <c r="U59" s="221">
        <f t="shared" si="13"/>
        <v>0</v>
      </c>
      <c r="W59" s="133" t="s">
        <v>47</v>
      </c>
      <c r="X59" s="114">
        <f t="shared" si="2"/>
        <v>0</v>
      </c>
      <c r="Y59" s="115">
        <f t="shared" si="3"/>
        <v>0</v>
      </c>
      <c r="Z59" s="115">
        <f t="shared" si="4"/>
        <v>0</v>
      </c>
      <c r="AA59" s="115">
        <f t="shared" si="5"/>
        <v>0</v>
      </c>
      <c r="AB59" s="115">
        <f t="shared" si="6"/>
        <v>0</v>
      </c>
      <c r="AC59" s="121">
        <f t="shared" si="7"/>
        <v>0</v>
      </c>
    </row>
    <row r="60" spans="1:29" ht="16.5" customHeight="1">
      <c r="A60" s="255"/>
      <c r="B60" s="133" t="s">
        <v>48</v>
      </c>
      <c r="C60" s="95"/>
      <c r="D60" s="20"/>
      <c r="E60" s="96"/>
      <c r="F60" s="95"/>
      <c r="G60" s="20"/>
      <c r="H60" s="96"/>
      <c r="I60" s="95"/>
      <c r="J60" s="20"/>
      <c r="K60" s="96"/>
      <c r="L60" s="95"/>
      <c r="M60" s="20"/>
      <c r="N60" s="96"/>
      <c r="O60" s="95"/>
      <c r="P60" s="20"/>
      <c r="Q60" s="96"/>
      <c r="R60" s="95"/>
      <c r="S60" s="20"/>
      <c r="T60" s="96">
        <f t="shared" si="0"/>
        <v>0</v>
      </c>
      <c r="U60" s="221">
        <f t="shared" si="13"/>
        <v>0</v>
      </c>
      <c r="W60" s="133" t="s">
        <v>48</v>
      </c>
      <c r="X60" s="114">
        <f t="shared" si="2"/>
        <v>0</v>
      </c>
      <c r="Y60" s="115">
        <f t="shared" si="3"/>
        <v>0</v>
      </c>
      <c r="Z60" s="115">
        <f t="shared" si="4"/>
        <v>0</v>
      </c>
      <c r="AA60" s="115">
        <f t="shared" si="5"/>
        <v>0</v>
      </c>
      <c r="AB60" s="115">
        <f t="shared" si="6"/>
        <v>0</v>
      </c>
      <c r="AC60" s="121">
        <f t="shared" si="7"/>
        <v>0</v>
      </c>
    </row>
    <row r="61" spans="1:29" ht="15.75">
      <c r="A61" s="255"/>
      <c r="B61" s="133" t="s">
        <v>49</v>
      </c>
      <c r="C61" s="95"/>
      <c r="D61" s="20"/>
      <c r="E61" s="96"/>
      <c r="F61" s="95"/>
      <c r="G61" s="20"/>
      <c r="H61" s="96"/>
      <c r="I61" s="95"/>
      <c r="J61" s="20"/>
      <c r="K61" s="96"/>
      <c r="L61" s="95"/>
      <c r="M61" s="20"/>
      <c r="N61" s="96"/>
      <c r="O61" s="95"/>
      <c r="P61" s="20"/>
      <c r="Q61" s="96"/>
      <c r="R61" s="95"/>
      <c r="S61" s="20"/>
      <c r="T61" s="96">
        <f t="shared" si="0"/>
        <v>0</v>
      </c>
      <c r="U61" s="221">
        <f t="shared" si="13"/>
        <v>0</v>
      </c>
      <c r="W61" s="133" t="s">
        <v>49</v>
      </c>
      <c r="X61" s="114">
        <f t="shared" si="2"/>
        <v>0</v>
      </c>
      <c r="Y61" s="115">
        <f t="shared" si="3"/>
        <v>0</v>
      </c>
      <c r="Z61" s="115">
        <f t="shared" si="4"/>
        <v>0</v>
      </c>
      <c r="AA61" s="115">
        <f t="shared" si="5"/>
        <v>0</v>
      </c>
      <c r="AB61" s="115">
        <f t="shared" si="6"/>
        <v>0</v>
      </c>
      <c r="AC61" s="121">
        <f t="shared" si="7"/>
        <v>0</v>
      </c>
    </row>
    <row r="62" spans="1:29" ht="15.75">
      <c r="A62" s="256"/>
      <c r="B62" s="134" t="s">
        <v>50</v>
      </c>
      <c r="C62" s="97"/>
      <c r="D62" s="98"/>
      <c r="E62" s="99"/>
      <c r="F62" s="97"/>
      <c r="G62" s="98"/>
      <c r="H62" s="99"/>
      <c r="I62" s="97"/>
      <c r="J62" s="98"/>
      <c r="K62" s="99"/>
      <c r="L62" s="97"/>
      <c r="M62" s="98"/>
      <c r="N62" s="99"/>
      <c r="O62" s="97"/>
      <c r="P62" s="98"/>
      <c r="Q62" s="99"/>
      <c r="R62" s="97"/>
      <c r="S62" s="98"/>
      <c r="T62" s="99">
        <f t="shared" si="0"/>
        <v>0</v>
      </c>
      <c r="U62" s="222">
        <f t="shared" si="13"/>
        <v>0</v>
      </c>
      <c r="W62" s="134" t="s">
        <v>50</v>
      </c>
      <c r="X62" s="114">
        <f t="shared" si="2"/>
        <v>0</v>
      </c>
      <c r="Y62" s="115">
        <f t="shared" si="3"/>
        <v>0</v>
      </c>
      <c r="Z62" s="115">
        <f t="shared" si="4"/>
        <v>0</v>
      </c>
      <c r="AA62" s="115">
        <f t="shared" si="5"/>
        <v>0</v>
      </c>
      <c r="AB62" s="115">
        <f t="shared" si="6"/>
        <v>0</v>
      </c>
      <c r="AC62" s="121">
        <f t="shared" si="7"/>
        <v>0</v>
      </c>
    </row>
    <row r="63" spans="1:29" ht="15.75" customHeight="1">
      <c r="A63" s="254">
        <v>42773</v>
      </c>
      <c r="B63" s="133" t="s">
        <v>42</v>
      </c>
      <c r="C63" s="95"/>
      <c r="D63" s="20"/>
      <c r="E63" s="96"/>
      <c r="F63" s="95"/>
      <c r="G63" s="20"/>
      <c r="H63" s="96"/>
      <c r="I63" s="95"/>
      <c r="J63" s="20"/>
      <c r="K63" s="96"/>
      <c r="L63" s="95"/>
      <c r="M63" s="20"/>
      <c r="N63" s="96"/>
      <c r="O63" s="95"/>
      <c r="P63" s="20"/>
      <c r="Q63" s="96"/>
      <c r="R63" s="95"/>
      <c r="S63" s="20"/>
      <c r="T63" s="96">
        <f t="shared" si="0"/>
        <v>0</v>
      </c>
      <c r="U63" s="221">
        <f t="shared" si="13"/>
        <v>0</v>
      </c>
      <c r="W63" s="132" t="s">
        <v>42</v>
      </c>
      <c r="X63" s="110">
        <f t="shared" si="2"/>
        <v>0</v>
      </c>
      <c r="Y63" s="111">
        <f t="shared" si="3"/>
        <v>0</v>
      </c>
      <c r="Z63" s="111">
        <f t="shared" si="4"/>
        <v>0</v>
      </c>
      <c r="AA63" s="111">
        <f t="shared" si="5"/>
        <v>0</v>
      </c>
      <c r="AB63" s="111">
        <f t="shared" si="6"/>
        <v>0</v>
      </c>
      <c r="AC63" s="123">
        <f t="shared" si="7"/>
        <v>0</v>
      </c>
    </row>
    <row r="64" spans="1:29" ht="15.75">
      <c r="A64" s="255"/>
      <c r="B64" s="133" t="s">
        <v>43</v>
      </c>
      <c r="C64" s="95"/>
      <c r="D64" s="20"/>
      <c r="E64" s="96"/>
      <c r="F64" s="95"/>
      <c r="G64" s="20"/>
      <c r="H64" s="96"/>
      <c r="I64" s="95"/>
      <c r="J64" s="20"/>
      <c r="K64" s="96"/>
      <c r="L64" s="95"/>
      <c r="M64" s="20"/>
      <c r="N64" s="96"/>
      <c r="O64" s="95"/>
      <c r="P64" s="20"/>
      <c r="Q64" s="96"/>
      <c r="R64" s="95"/>
      <c r="S64" s="20"/>
      <c r="T64" s="96">
        <f t="shared" si="0"/>
        <v>0</v>
      </c>
      <c r="U64" s="221">
        <f t="shared" si="13"/>
        <v>0</v>
      </c>
      <c r="W64" s="133" t="s">
        <v>43</v>
      </c>
      <c r="X64" s="114">
        <f t="shared" si="2"/>
        <v>0</v>
      </c>
      <c r="Y64" s="115">
        <f t="shared" si="3"/>
        <v>0</v>
      </c>
      <c r="Z64" s="115">
        <f t="shared" si="4"/>
        <v>0</v>
      </c>
      <c r="AA64" s="115">
        <f t="shared" si="5"/>
        <v>0</v>
      </c>
      <c r="AB64" s="115">
        <f t="shared" si="6"/>
        <v>0</v>
      </c>
      <c r="AC64" s="121">
        <f t="shared" si="7"/>
        <v>0</v>
      </c>
    </row>
    <row r="65" spans="1:29" ht="15.75">
      <c r="A65" s="255"/>
      <c r="B65" s="104" t="s">
        <v>44</v>
      </c>
      <c r="C65" s="95"/>
      <c r="D65" s="20"/>
      <c r="E65" s="96"/>
      <c r="F65" s="95"/>
      <c r="G65" s="20"/>
      <c r="H65" s="96"/>
      <c r="I65" s="95"/>
      <c r="J65" s="20"/>
      <c r="K65" s="96"/>
      <c r="L65" s="95"/>
      <c r="M65" s="20"/>
      <c r="N65" s="96"/>
      <c r="O65" s="95"/>
      <c r="P65" s="20"/>
      <c r="Q65" s="96"/>
      <c r="R65" s="95"/>
      <c r="S65" s="20"/>
      <c r="T65" s="96">
        <f t="shared" si="0"/>
        <v>0</v>
      </c>
      <c r="U65" s="221">
        <f t="shared" si="13"/>
        <v>0</v>
      </c>
      <c r="W65" s="104" t="s">
        <v>44</v>
      </c>
      <c r="X65" s="114">
        <f t="shared" si="2"/>
        <v>0</v>
      </c>
      <c r="Y65" s="115">
        <f t="shared" si="3"/>
        <v>0</v>
      </c>
      <c r="Z65" s="115">
        <f t="shared" si="4"/>
        <v>0</v>
      </c>
      <c r="AA65" s="115">
        <f t="shared" si="5"/>
        <v>0</v>
      </c>
      <c r="AB65" s="115">
        <f t="shared" si="6"/>
        <v>0</v>
      </c>
      <c r="AC65" s="121">
        <f t="shared" si="7"/>
        <v>0</v>
      </c>
    </row>
    <row r="66" spans="1:29" ht="15.75">
      <c r="A66" s="255"/>
      <c r="B66" s="133" t="s">
        <v>45</v>
      </c>
      <c r="C66" s="95"/>
      <c r="D66" s="20"/>
      <c r="E66" s="96"/>
      <c r="F66" s="95"/>
      <c r="G66" s="20"/>
      <c r="H66" s="96"/>
      <c r="I66" s="95"/>
      <c r="J66" s="20"/>
      <c r="K66" s="96"/>
      <c r="L66" s="95"/>
      <c r="M66" s="20"/>
      <c r="N66" s="96"/>
      <c r="O66" s="95"/>
      <c r="P66" s="20"/>
      <c r="Q66" s="96"/>
      <c r="R66" s="95"/>
      <c r="S66" s="20"/>
      <c r="T66" s="96">
        <f t="shared" si="0"/>
        <v>0</v>
      </c>
      <c r="U66" s="221">
        <f t="shared" si="13"/>
        <v>0</v>
      </c>
      <c r="W66" s="133" t="s">
        <v>45</v>
      </c>
      <c r="X66" s="114">
        <f t="shared" si="2"/>
        <v>0</v>
      </c>
      <c r="Y66" s="115">
        <f t="shared" si="3"/>
        <v>0</v>
      </c>
      <c r="Z66" s="115">
        <f t="shared" si="4"/>
        <v>0</v>
      </c>
      <c r="AA66" s="115">
        <f t="shared" si="5"/>
        <v>0</v>
      </c>
      <c r="AB66" s="115">
        <f t="shared" si="6"/>
        <v>0</v>
      </c>
      <c r="AC66" s="121">
        <f t="shared" si="7"/>
        <v>0</v>
      </c>
    </row>
    <row r="67" spans="1:29" ht="15.75">
      <c r="A67" s="255"/>
      <c r="B67" s="133" t="s">
        <v>46</v>
      </c>
      <c r="C67" s="95"/>
      <c r="D67" s="20"/>
      <c r="E67" s="96"/>
      <c r="F67" s="95"/>
      <c r="G67" s="20"/>
      <c r="H67" s="96"/>
      <c r="I67" s="95"/>
      <c r="J67" s="20"/>
      <c r="K67" s="96"/>
      <c r="L67" s="95"/>
      <c r="M67" s="20"/>
      <c r="N67" s="96"/>
      <c r="O67" s="95"/>
      <c r="P67" s="20"/>
      <c r="Q67" s="96"/>
      <c r="R67" s="95"/>
      <c r="S67" s="20"/>
      <c r="T67" s="96">
        <f t="shared" si="0"/>
        <v>0</v>
      </c>
      <c r="U67" s="221">
        <f t="shared" si="13"/>
        <v>0</v>
      </c>
      <c r="W67" s="133" t="s">
        <v>46</v>
      </c>
      <c r="X67" s="114">
        <f t="shared" si="2"/>
        <v>0</v>
      </c>
      <c r="Y67" s="115">
        <f t="shared" si="3"/>
        <v>0</v>
      </c>
      <c r="Z67" s="115">
        <f t="shared" si="4"/>
        <v>0</v>
      </c>
      <c r="AA67" s="115">
        <f t="shared" si="5"/>
        <v>0</v>
      </c>
      <c r="AB67" s="115">
        <f t="shared" si="6"/>
        <v>0</v>
      </c>
      <c r="AC67" s="121">
        <f t="shared" si="7"/>
        <v>0</v>
      </c>
    </row>
    <row r="68" spans="1:29" ht="15.75">
      <c r="A68" s="255"/>
      <c r="B68" s="133" t="s">
        <v>47</v>
      </c>
      <c r="C68" s="95"/>
      <c r="D68" s="20"/>
      <c r="E68" s="96"/>
      <c r="F68" s="95"/>
      <c r="G68" s="20"/>
      <c r="H68" s="96"/>
      <c r="I68" s="95"/>
      <c r="J68" s="20"/>
      <c r="K68" s="96"/>
      <c r="L68" s="95"/>
      <c r="M68" s="20"/>
      <c r="N68" s="96"/>
      <c r="O68" s="95"/>
      <c r="P68" s="20"/>
      <c r="Q68" s="96"/>
      <c r="R68" s="95"/>
      <c r="S68" s="20"/>
      <c r="T68" s="96">
        <f t="shared" si="0"/>
        <v>0</v>
      </c>
      <c r="U68" s="221">
        <f t="shared" si="13"/>
        <v>0</v>
      </c>
      <c r="W68" s="133" t="s">
        <v>47</v>
      </c>
      <c r="X68" s="114">
        <f t="shared" si="2"/>
        <v>0</v>
      </c>
      <c r="Y68" s="115">
        <f t="shared" si="3"/>
        <v>0</v>
      </c>
      <c r="Z68" s="115">
        <f t="shared" si="4"/>
        <v>0</v>
      </c>
      <c r="AA68" s="115">
        <f t="shared" si="5"/>
        <v>0</v>
      </c>
      <c r="AB68" s="115">
        <f t="shared" si="6"/>
        <v>0</v>
      </c>
      <c r="AC68" s="121">
        <f t="shared" si="7"/>
        <v>0</v>
      </c>
    </row>
    <row r="69" spans="1:29" ht="15.75">
      <c r="A69" s="255"/>
      <c r="B69" s="133" t="s">
        <v>48</v>
      </c>
      <c r="C69" s="95"/>
      <c r="D69" s="20"/>
      <c r="E69" s="96"/>
      <c r="F69" s="95"/>
      <c r="G69" s="20"/>
      <c r="H69" s="96"/>
      <c r="I69" s="95"/>
      <c r="J69" s="20"/>
      <c r="K69" s="96"/>
      <c r="L69" s="95"/>
      <c r="M69" s="20"/>
      <c r="N69" s="96"/>
      <c r="O69" s="95"/>
      <c r="P69" s="20"/>
      <c r="Q69" s="96"/>
      <c r="R69" s="95"/>
      <c r="S69" s="20"/>
      <c r="T69" s="96">
        <f t="shared" si="0"/>
        <v>0</v>
      </c>
      <c r="U69" s="221">
        <f t="shared" si="13"/>
        <v>0</v>
      </c>
      <c r="W69" s="133" t="s">
        <v>48</v>
      </c>
      <c r="X69" s="114">
        <f t="shared" si="2"/>
        <v>0</v>
      </c>
      <c r="Y69" s="115">
        <f t="shared" si="3"/>
        <v>0</v>
      </c>
      <c r="Z69" s="115">
        <f t="shared" si="4"/>
        <v>0</v>
      </c>
      <c r="AA69" s="115">
        <f t="shared" si="5"/>
        <v>0</v>
      </c>
      <c r="AB69" s="115">
        <f t="shared" si="6"/>
        <v>0</v>
      </c>
      <c r="AC69" s="121">
        <f t="shared" si="7"/>
        <v>0</v>
      </c>
    </row>
    <row r="70" spans="1:29" ht="15.75">
      <c r="A70" s="255"/>
      <c r="B70" s="133" t="s">
        <v>49</v>
      </c>
      <c r="C70" s="95"/>
      <c r="D70" s="20"/>
      <c r="E70" s="96"/>
      <c r="F70" s="95"/>
      <c r="G70" s="20"/>
      <c r="H70" s="96"/>
      <c r="I70" s="95"/>
      <c r="J70" s="20"/>
      <c r="K70" s="96"/>
      <c r="L70" s="95"/>
      <c r="M70" s="20"/>
      <c r="N70" s="96"/>
      <c r="O70" s="95"/>
      <c r="P70" s="20"/>
      <c r="Q70" s="96"/>
      <c r="R70" s="95"/>
      <c r="S70" s="20"/>
      <c r="T70" s="96">
        <f t="shared" si="0"/>
        <v>0</v>
      </c>
      <c r="U70" s="221">
        <f t="shared" si="13"/>
        <v>0</v>
      </c>
      <c r="W70" s="133" t="s">
        <v>49</v>
      </c>
      <c r="X70" s="114">
        <f t="shared" si="2"/>
        <v>0</v>
      </c>
      <c r="Y70" s="115">
        <f t="shared" si="3"/>
        <v>0</v>
      </c>
      <c r="Z70" s="115">
        <f t="shared" si="4"/>
        <v>0</v>
      </c>
      <c r="AA70" s="115">
        <f t="shared" si="5"/>
        <v>0</v>
      </c>
      <c r="AB70" s="115">
        <f t="shared" si="6"/>
        <v>0</v>
      </c>
      <c r="AC70" s="121">
        <f t="shared" si="7"/>
        <v>0</v>
      </c>
    </row>
    <row r="71" spans="1:29" ht="15.75">
      <c r="A71" s="256"/>
      <c r="B71" s="133" t="s">
        <v>50</v>
      </c>
      <c r="C71" s="95"/>
      <c r="D71" s="20"/>
      <c r="E71" s="96"/>
      <c r="F71" s="95"/>
      <c r="G71" s="20"/>
      <c r="H71" s="96"/>
      <c r="I71" s="95"/>
      <c r="J71" s="20"/>
      <c r="K71" s="96"/>
      <c r="L71" s="95"/>
      <c r="M71" s="20"/>
      <c r="N71" s="96"/>
      <c r="O71" s="95"/>
      <c r="P71" s="20"/>
      <c r="Q71" s="96"/>
      <c r="R71" s="95"/>
      <c r="S71" s="20"/>
      <c r="T71" s="96">
        <f t="shared" si="0"/>
        <v>0</v>
      </c>
      <c r="U71" s="221">
        <f t="shared" si="13"/>
        <v>0</v>
      </c>
      <c r="W71" s="134" t="s">
        <v>50</v>
      </c>
      <c r="X71" s="118">
        <f t="shared" si="2"/>
        <v>0</v>
      </c>
      <c r="Y71" s="119">
        <f t="shared" si="3"/>
        <v>0</v>
      </c>
      <c r="Z71" s="119">
        <f t="shared" si="4"/>
        <v>0</v>
      </c>
      <c r="AA71" s="119">
        <f t="shared" si="5"/>
        <v>0</v>
      </c>
      <c r="AB71" s="119">
        <f t="shared" si="6"/>
        <v>0</v>
      </c>
      <c r="AC71" s="124">
        <f t="shared" si="7"/>
        <v>0</v>
      </c>
    </row>
    <row r="72" spans="1:29" ht="15.75" customHeight="1">
      <c r="A72" s="254">
        <v>42774</v>
      </c>
      <c r="B72" s="132" t="s">
        <v>42</v>
      </c>
      <c r="C72" s="92"/>
      <c r="D72" s="93"/>
      <c r="E72" s="94">
        <f t="shared" si="8"/>
        <v>0</v>
      </c>
      <c r="F72" s="92"/>
      <c r="G72" s="93"/>
      <c r="H72" s="94">
        <f t="shared" si="9"/>
        <v>0</v>
      </c>
      <c r="I72" s="92"/>
      <c r="J72" s="93"/>
      <c r="K72" s="94">
        <f t="shared" si="10"/>
        <v>0</v>
      </c>
      <c r="L72" s="92"/>
      <c r="M72" s="93"/>
      <c r="N72" s="94">
        <f t="shared" si="11"/>
        <v>0</v>
      </c>
      <c r="O72" s="92"/>
      <c r="P72" s="93"/>
      <c r="Q72" s="94">
        <f t="shared" si="12"/>
        <v>0</v>
      </c>
      <c r="R72" s="92"/>
      <c r="S72" s="93"/>
      <c r="T72" s="94">
        <f t="shared" si="0"/>
        <v>0</v>
      </c>
      <c r="U72" s="220">
        <f t="shared" si="13"/>
        <v>0</v>
      </c>
      <c r="W72" s="132" t="s">
        <v>42</v>
      </c>
      <c r="X72" s="110">
        <f t="shared" si="2"/>
        <v>0</v>
      </c>
      <c r="Y72" s="111">
        <f t="shared" si="3"/>
        <v>0</v>
      </c>
      <c r="Z72" s="111">
        <f t="shared" si="4"/>
        <v>0</v>
      </c>
      <c r="AA72" s="111">
        <f t="shared" si="5"/>
        <v>0</v>
      </c>
      <c r="AB72" s="111">
        <f t="shared" si="6"/>
        <v>0</v>
      </c>
      <c r="AC72" s="123">
        <f t="shared" si="7"/>
        <v>0</v>
      </c>
    </row>
    <row r="73" spans="1:29" ht="15.75">
      <c r="A73" s="255"/>
      <c r="B73" s="133" t="s">
        <v>43</v>
      </c>
      <c r="C73" s="95"/>
      <c r="D73" s="20"/>
      <c r="E73" s="96">
        <f t="shared" si="8"/>
        <v>0</v>
      </c>
      <c r="F73" s="95"/>
      <c r="G73" s="20"/>
      <c r="H73" s="96">
        <f t="shared" si="9"/>
        <v>0</v>
      </c>
      <c r="I73" s="95"/>
      <c r="J73" s="20"/>
      <c r="K73" s="96">
        <f t="shared" si="10"/>
        <v>0</v>
      </c>
      <c r="L73" s="95"/>
      <c r="M73" s="20"/>
      <c r="N73" s="96">
        <f t="shared" si="11"/>
        <v>0</v>
      </c>
      <c r="O73" s="95"/>
      <c r="P73" s="20"/>
      <c r="Q73" s="96">
        <f t="shared" si="12"/>
        <v>0</v>
      </c>
      <c r="R73" s="95"/>
      <c r="S73" s="20"/>
      <c r="T73" s="96">
        <f t="shared" si="0"/>
        <v>0</v>
      </c>
      <c r="U73" s="221">
        <f t="shared" si="13"/>
        <v>0</v>
      </c>
      <c r="W73" s="133" t="s">
        <v>43</v>
      </c>
      <c r="X73" s="114">
        <f t="shared" si="2"/>
        <v>0</v>
      </c>
      <c r="Y73" s="115">
        <f t="shared" si="3"/>
        <v>0</v>
      </c>
      <c r="Z73" s="115">
        <f t="shared" si="4"/>
        <v>0</v>
      </c>
      <c r="AA73" s="115">
        <f t="shared" si="5"/>
        <v>0</v>
      </c>
      <c r="AB73" s="115">
        <f t="shared" si="6"/>
        <v>0</v>
      </c>
      <c r="AC73" s="121">
        <f t="shared" si="7"/>
        <v>0</v>
      </c>
    </row>
    <row r="74" spans="1:29" ht="15.75">
      <c r="A74" s="255"/>
      <c r="B74" s="104" t="s">
        <v>44</v>
      </c>
      <c r="C74" s="95"/>
      <c r="D74" s="20"/>
      <c r="E74" s="96">
        <f t="shared" si="8"/>
        <v>0</v>
      </c>
      <c r="F74" s="95"/>
      <c r="G74" s="20"/>
      <c r="H74" s="96">
        <f t="shared" si="9"/>
        <v>0</v>
      </c>
      <c r="I74" s="95"/>
      <c r="J74" s="20"/>
      <c r="K74" s="96">
        <f t="shared" si="10"/>
        <v>0</v>
      </c>
      <c r="L74" s="95"/>
      <c r="M74" s="20"/>
      <c r="N74" s="96">
        <f t="shared" si="11"/>
        <v>0</v>
      </c>
      <c r="O74" s="95"/>
      <c r="P74" s="20"/>
      <c r="Q74" s="96">
        <f t="shared" si="12"/>
        <v>0</v>
      </c>
      <c r="R74" s="95"/>
      <c r="S74" s="20"/>
      <c r="T74" s="96">
        <f t="shared" ref="T74:T137" si="14">R74-S74</f>
        <v>0</v>
      </c>
      <c r="U74" s="221">
        <f t="shared" si="13"/>
        <v>0</v>
      </c>
      <c r="W74" s="104" t="s">
        <v>44</v>
      </c>
      <c r="X74" s="114">
        <f t="shared" ref="X74:X137" si="15">+IF(AND(C74&lt;&gt;0,D74&lt;&gt;0,OR(E74&gt;100,E74&lt;-100)),1,0)</f>
        <v>0</v>
      </c>
      <c r="Y74" s="115">
        <f t="shared" ref="Y74:Y137" si="16">+IF(AND(F74&lt;&gt;0,G74&lt;&gt;0,OR(H74&gt;100,H74&lt;-100)),1,0)</f>
        <v>0</v>
      </c>
      <c r="Z74" s="115">
        <f t="shared" ref="Z74:Z137" si="17">+IF(AND(I74&lt;&gt;0,J74&lt;&gt;0,OR(K74&gt;100,K74&lt;-100)),1,0)</f>
        <v>0</v>
      </c>
      <c r="AA74" s="115">
        <f t="shared" ref="AA74:AA137" si="18">+IF(AND(L74&lt;&gt;0,M74&lt;&gt;0,OR(N74&gt;100,N74&lt;-100)),1,0)</f>
        <v>0</v>
      </c>
      <c r="AB74" s="115">
        <f t="shared" ref="AB74:AB137" si="19">+IF(AND(O74&lt;&gt;0,P74&lt;&gt;0,OR(Q74&gt;100,Q74&lt;-100)),1,0)</f>
        <v>0</v>
      </c>
      <c r="AC74" s="121">
        <f t="shared" ref="AC74:AC137" si="20">+IF(AND(R74&lt;&gt;0,S74&lt;&gt;0,OR(T74&gt;100,T74&lt;-100)),1,0)</f>
        <v>0</v>
      </c>
    </row>
    <row r="75" spans="1:29" ht="15.75">
      <c r="A75" s="255"/>
      <c r="B75" s="133" t="s">
        <v>45</v>
      </c>
      <c r="C75" s="95"/>
      <c r="D75" s="20"/>
      <c r="E75" s="96">
        <f t="shared" si="8"/>
        <v>0</v>
      </c>
      <c r="F75" s="95"/>
      <c r="G75" s="20"/>
      <c r="H75" s="96">
        <f t="shared" si="9"/>
        <v>0</v>
      </c>
      <c r="I75" s="95"/>
      <c r="J75" s="20"/>
      <c r="K75" s="96">
        <f t="shared" si="10"/>
        <v>0</v>
      </c>
      <c r="L75" s="95"/>
      <c r="M75" s="20"/>
      <c r="N75" s="96">
        <f t="shared" si="11"/>
        <v>0</v>
      </c>
      <c r="O75" s="95"/>
      <c r="P75" s="20"/>
      <c r="Q75" s="96">
        <f t="shared" si="12"/>
        <v>0</v>
      </c>
      <c r="R75" s="95"/>
      <c r="S75" s="20"/>
      <c r="T75" s="96">
        <f t="shared" si="14"/>
        <v>0</v>
      </c>
      <c r="U75" s="221">
        <f t="shared" si="13"/>
        <v>0</v>
      </c>
      <c r="W75" s="133" t="s">
        <v>45</v>
      </c>
      <c r="X75" s="114">
        <f t="shared" si="15"/>
        <v>0</v>
      </c>
      <c r="Y75" s="115">
        <f t="shared" si="16"/>
        <v>0</v>
      </c>
      <c r="Z75" s="115">
        <f t="shared" si="17"/>
        <v>0</v>
      </c>
      <c r="AA75" s="115">
        <f t="shared" si="18"/>
        <v>0</v>
      </c>
      <c r="AB75" s="115">
        <f t="shared" si="19"/>
        <v>0</v>
      </c>
      <c r="AC75" s="121">
        <f t="shared" si="20"/>
        <v>0</v>
      </c>
    </row>
    <row r="76" spans="1:29" ht="15.75">
      <c r="A76" s="255"/>
      <c r="B76" s="133" t="s">
        <v>46</v>
      </c>
      <c r="C76" s="95"/>
      <c r="D76" s="20"/>
      <c r="E76" s="96">
        <f t="shared" si="8"/>
        <v>0</v>
      </c>
      <c r="F76" s="95"/>
      <c r="G76" s="20"/>
      <c r="H76" s="96">
        <f t="shared" si="9"/>
        <v>0</v>
      </c>
      <c r="I76" s="95"/>
      <c r="J76" s="20"/>
      <c r="K76" s="96">
        <f t="shared" si="10"/>
        <v>0</v>
      </c>
      <c r="L76" s="95"/>
      <c r="M76" s="20"/>
      <c r="N76" s="96">
        <f t="shared" si="11"/>
        <v>0</v>
      </c>
      <c r="O76" s="95"/>
      <c r="P76" s="20"/>
      <c r="Q76" s="96">
        <f t="shared" si="12"/>
        <v>0</v>
      </c>
      <c r="R76" s="95"/>
      <c r="S76" s="20"/>
      <c r="T76" s="96">
        <f t="shared" si="14"/>
        <v>0</v>
      </c>
      <c r="U76" s="221">
        <f t="shared" si="13"/>
        <v>0</v>
      </c>
      <c r="W76" s="133" t="s">
        <v>46</v>
      </c>
      <c r="X76" s="114">
        <f t="shared" si="15"/>
        <v>0</v>
      </c>
      <c r="Y76" s="115">
        <f t="shared" si="16"/>
        <v>0</v>
      </c>
      <c r="Z76" s="115">
        <f t="shared" si="17"/>
        <v>0</v>
      </c>
      <c r="AA76" s="115">
        <f t="shared" si="18"/>
        <v>0</v>
      </c>
      <c r="AB76" s="115">
        <f t="shared" si="19"/>
        <v>0</v>
      </c>
      <c r="AC76" s="121">
        <f t="shared" si="20"/>
        <v>0</v>
      </c>
    </row>
    <row r="77" spans="1:29" ht="15.75">
      <c r="A77" s="255"/>
      <c r="B77" s="133" t="s">
        <v>47</v>
      </c>
      <c r="C77" s="95"/>
      <c r="D77" s="20"/>
      <c r="E77" s="96">
        <f t="shared" si="8"/>
        <v>0</v>
      </c>
      <c r="F77" s="95"/>
      <c r="G77" s="20"/>
      <c r="H77" s="96">
        <f t="shared" si="9"/>
        <v>0</v>
      </c>
      <c r="I77" s="95"/>
      <c r="J77" s="20"/>
      <c r="K77" s="96">
        <f t="shared" si="10"/>
        <v>0</v>
      </c>
      <c r="L77" s="95"/>
      <c r="M77" s="20"/>
      <c r="N77" s="96">
        <f t="shared" si="11"/>
        <v>0</v>
      </c>
      <c r="O77" s="95"/>
      <c r="P77" s="20"/>
      <c r="Q77" s="96">
        <f t="shared" si="12"/>
        <v>0</v>
      </c>
      <c r="R77" s="95"/>
      <c r="S77" s="20"/>
      <c r="T77" s="96">
        <f t="shared" si="14"/>
        <v>0</v>
      </c>
      <c r="U77" s="221">
        <f t="shared" si="13"/>
        <v>0</v>
      </c>
      <c r="W77" s="133" t="s">
        <v>47</v>
      </c>
      <c r="X77" s="114">
        <f t="shared" si="15"/>
        <v>0</v>
      </c>
      <c r="Y77" s="115">
        <f t="shared" si="16"/>
        <v>0</v>
      </c>
      <c r="Z77" s="115">
        <f t="shared" si="17"/>
        <v>0</v>
      </c>
      <c r="AA77" s="115">
        <f t="shared" si="18"/>
        <v>0</v>
      </c>
      <c r="AB77" s="115">
        <f t="shared" si="19"/>
        <v>0</v>
      </c>
      <c r="AC77" s="121">
        <f t="shared" si="20"/>
        <v>0</v>
      </c>
    </row>
    <row r="78" spans="1:29" ht="15.75">
      <c r="A78" s="255"/>
      <c r="B78" s="133" t="s">
        <v>48</v>
      </c>
      <c r="C78" s="95"/>
      <c r="D78" s="20"/>
      <c r="E78" s="96"/>
      <c r="F78" s="95"/>
      <c r="G78" s="20"/>
      <c r="H78" s="96"/>
      <c r="I78" s="95"/>
      <c r="J78" s="20"/>
      <c r="K78" s="96"/>
      <c r="L78" s="95"/>
      <c r="M78" s="20"/>
      <c r="N78" s="96"/>
      <c r="O78" s="95"/>
      <c r="P78" s="20"/>
      <c r="Q78" s="96"/>
      <c r="R78" s="95"/>
      <c r="S78" s="20"/>
      <c r="T78" s="96">
        <f t="shared" si="14"/>
        <v>0</v>
      </c>
      <c r="U78" s="221">
        <f t="shared" si="13"/>
        <v>0</v>
      </c>
      <c r="W78" s="133" t="s">
        <v>48</v>
      </c>
      <c r="X78" s="114">
        <f t="shared" si="15"/>
        <v>0</v>
      </c>
      <c r="Y78" s="115">
        <f t="shared" si="16"/>
        <v>0</v>
      </c>
      <c r="Z78" s="115">
        <f t="shared" si="17"/>
        <v>0</v>
      </c>
      <c r="AA78" s="115">
        <f t="shared" si="18"/>
        <v>0</v>
      </c>
      <c r="AB78" s="115">
        <f t="shared" si="19"/>
        <v>0</v>
      </c>
      <c r="AC78" s="121">
        <f t="shared" si="20"/>
        <v>0</v>
      </c>
    </row>
    <row r="79" spans="1:29" ht="15.75">
      <c r="A79" s="255"/>
      <c r="B79" s="133" t="s">
        <v>49</v>
      </c>
      <c r="C79" s="95"/>
      <c r="D79" s="20"/>
      <c r="E79" s="96"/>
      <c r="F79" s="95"/>
      <c r="G79" s="20"/>
      <c r="H79" s="96"/>
      <c r="I79" s="95"/>
      <c r="J79" s="20"/>
      <c r="K79" s="96"/>
      <c r="L79" s="95"/>
      <c r="M79" s="20"/>
      <c r="N79" s="96"/>
      <c r="O79" s="95"/>
      <c r="P79" s="20"/>
      <c r="Q79" s="96"/>
      <c r="R79" s="95"/>
      <c r="S79" s="20"/>
      <c r="T79" s="96">
        <f t="shared" si="14"/>
        <v>0</v>
      </c>
      <c r="U79" s="221">
        <f t="shared" si="13"/>
        <v>0</v>
      </c>
      <c r="W79" s="133" t="s">
        <v>49</v>
      </c>
      <c r="X79" s="114">
        <f t="shared" si="15"/>
        <v>0</v>
      </c>
      <c r="Y79" s="115">
        <f t="shared" si="16"/>
        <v>0</v>
      </c>
      <c r="Z79" s="115">
        <f t="shared" si="17"/>
        <v>0</v>
      </c>
      <c r="AA79" s="115">
        <f t="shared" si="18"/>
        <v>0</v>
      </c>
      <c r="AB79" s="115">
        <f t="shared" si="19"/>
        <v>0</v>
      </c>
      <c r="AC79" s="121">
        <f t="shared" si="20"/>
        <v>0</v>
      </c>
    </row>
    <row r="80" spans="1:29" ht="15.75">
      <c r="A80" s="256"/>
      <c r="B80" s="134" t="s">
        <v>50</v>
      </c>
      <c r="C80" s="97"/>
      <c r="D80" s="98"/>
      <c r="E80" s="99"/>
      <c r="F80" s="97"/>
      <c r="G80" s="98"/>
      <c r="H80" s="99"/>
      <c r="I80" s="97"/>
      <c r="J80" s="98"/>
      <c r="K80" s="99"/>
      <c r="L80" s="97"/>
      <c r="M80" s="98"/>
      <c r="N80" s="99"/>
      <c r="O80" s="97"/>
      <c r="P80" s="98"/>
      <c r="Q80" s="99"/>
      <c r="R80" s="97"/>
      <c r="S80" s="98"/>
      <c r="T80" s="99">
        <f t="shared" si="14"/>
        <v>0</v>
      </c>
      <c r="U80" s="222">
        <f t="shared" si="13"/>
        <v>0</v>
      </c>
      <c r="W80" s="134" t="s">
        <v>50</v>
      </c>
      <c r="X80" s="118">
        <f t="shared" si="15"/>
        <v>0</v>
      </c>
      <c r="Y80" s="119">
        <f t="shared" si="16"/>
        <v>0</v>
      </c>
      <c r="Z80" s="119">
        <f t="shared" si="17"/>
        <v>0</v>
      </c>
      <c r="AA80" s="119">
        <f t="shared" si="18"/>
        <v>0</v>
      </c>
      <c r="AB80" s="119">
        <f t="shared" si="19"/>
        <v>0</v>
      </c>
      <c r="AC80" s="124">
        <f t="shared" si="20"/>
        <v>0</v>
      </c>
    </row>
    <row r="81" spans="1:29" ht="15.75" customHeight="1">
      <c r="A81" s="254">
        <v>42775</v>
      </c>
      <c r="B81" s="132" t="s">
        <v>42</v>
      </c>
      <c r="C81" s="92"/>
      <c r="D81" s="224"/>
      <c r="E81" s="94"/>
      <c r="F81" s="92"/>
      <c r="G81" s="93"/>
      <c r="H81" s="94"/>
      <c r="I81" s="92"/>
      <c r="J81" s="93"/>
      <c r="K81" s="94"/>
      <c r="L81" s="92"/>
      <c r="M81" s="93"/>
      <c r="N81" s="94"/>
      <c r="O81" s="92"/>
      <c r="P81" s="101"/>
      <c r="Q81" s="94"/>
      <c r="R81" s="92"/>
      <c r="S81" s="93"/>
      <c r="T81" s="94">
        <f t="shared" si="14"/>
        <v>0</v>
      </c>
      <c r="U81" s="220">
        <f t="shared" si="13"/>
        <v>0</v>
      </c>
      <c r="W81" s="132" t="s">
        <v>42</v>
      </c>
      <c r="X81" s="110">
        <f t="shared" si="15"/>
        <v>0</v>
      </c>
      <c r="Y81" s="111">
        <f t="shared" si="16"/>
        <v>0</v>
      </c>
      <c r="Z81" s="111">
        <f t="shared" si="17"/>
        <v>0</v>
      </c>
      <c r="AA81" s="111">
        <f t="shared" si="18"/>
        <v>0</v>
      </c>
      <c r="AB81" s="111">
        <f t="shared" si="19"/>
        <v>0</v>
      </c>
      <c r="AC81" s="123">
        <f t="shared" si="20"/>
        <v>0</v>
      </c>
    </row>
    <row r="82" spans="1:29" ht="15.75">
      <c r="A82" s="255"/>
      <c r="B82" s="133" t="s">
        <v>43</v>
      </c>
      <c r="C82" s="95"/>
      <c r="D82" s="225"/>
      <c r="E82" s="96"/>
      <c r="F82" s="95"/>
      <c r="G82" s="20"/>
      <c r="H82" s="96"/>
      <c r="I82" s="95"/>
      <c r="J82" s="20"/>
      <c r="K82" s="96"/>
      <c r="L82" s="95"/>
      <c r="M82" s="20"/>
      <c r="N82" s="96"/>
      <c r="O82" s="95"/>
      <c r="P82" s="6"/>
      <c r="Q82" s="96"/>
      <c r="R82" s="95"/>
      <c r="S82" s="20"/>
      <c r="T82" s="96">
        <f t="shared" si="14"/>
        <v>0</v>
      </c>
      <c r="U82" s="221">
        <f t="shared" si="13"/>
        <v>0</v>
      </c>
      <c r="W82" s="133" t="s">
        <v>43</v>
      </c>
      <c r="X82" s="114">
        <f t="shared" si="15"/>
        <v>0</v>
      </c>
      <c r="Y82" s="115">
        <f t="shared" si="16"/>
        <v>0</v>
      </c>
      <c r="Z82" s="115">
        <f t="shared" si="17"/>
        <v>0</v>
      </c>
      <c r="AA82" s="115">
        <f t="shared" si="18"/>
        <v>0</v>
      </c>
      <c r="AB82" s="115">
        <f t="shared" si="19"/>
        <v>0</v>
      </c>
      <c r="AC82" s="121">
        <f t="shared" si="20"/>
        <v>0</v>
      </c>
    </row>
    <row r="83" spans="1:29" ht="15.75">
      <c r="A83" s="255"/>
      <c r="B83" s="104" t="s">
        <v>44</v>
      </c>
      <c r="C83" s="95"/>
      <c r="D83" s="225"/>
      <c r="E83" s="96"/>
      <c r="F83" s="95"/>
      <c r="G83" s="20"/>
      <c r="H83" s="96"/>
      <c r="I83" s="95"/>
      <c r="J83" s="20"/>
      <c r="K83" s="96"/>
      <c r="L83" s="95"/>
      <c r="M83" s="20"/>
      <c r="N83" s="96"/>
      <c r="O83" s="95"/>
      <c r="P83" s="6"/>
      <c r="Q83" s="96"/>
      <c r="R83" s="95"/>
      <c r="S83" s="20"/>
      <c r="T83" s="96">
        <f t="shared" si="14"/>
        <v>0</v>
      </c>
      <c r="U83" s="221">
        <f t="shared" ref="U83:U146" si="21">IF(D83=0,0,1)</f>
        <v>0</v>
      </c>
      <c r="W83" s="104" t="s">
        <v>44</v>
      </c>
      <c r="X83" s="114">
        <f t="shared" si="15"/>
        <v>0</v>
      </c>
      <c r="Y83" s="115">
        <f t="shared" si="16"/>
        <v>0</v>
      </c>
      <c r="Z83" s="115">
        <f t="shared" si="17"/>
        <v>0</v>
      </c>
      <c r="AA83" s="115">
        <f t="shared" si="18"/>
        <v>0</v>
      </c>
      <c r="AB83" s="115">
        <f t="shared" si="19"/>
        <v>0</v>
      </c>
      <c r="AC83" s="121">
        <f t="shared" si="20"/>
        <v>0</v>
      </c>
    </row>
    <row r="84" spans="1:29" ht="15.75">
      <c r="A84" s="255"/>
      <c r="B84" s="133" t="s">
        <v>45</v>
      </c>
      <c r="C84" s="95"/>
      <c r="D84" s="225"/>
      <c r="E84" s="96"/>
      <c r="F84" s="95"/>
      <c r="G84" s="20"/>
      <c r="H84" s="96"/>
      <c r="I84" s="95"/>
      <c r="J84" s="20"/>
      <c r="K84" s="96"/>
      <c r="L84" s="95"/>
      <c r="M84" s="20"/>
      <c r="N84" s="96"/>
      <c r="O84" s="95"/>
      <c r="P84" s="6"/>
      <c r="Q84" s="96"/>
      <c r="R84" s="95"/>
      <c r="S84" s="20"/>
      <c r="T84" s="96">
        <f t="shared" si="14"/>
        <v>0</v>
      </c>
      <c r="U84" s="221">
        <f t="shared" si="21"/>
        <v>0</v>
      </c>
      <c r="W84" s="133" t="s">
        <v>45</v>
      </c>
      <c r="X84" s="114">
        <f t="shared" si="15"/>
        <v>0</v>
      </c>
      <c r="Y84" s="115">
        <f t="shared" si="16"/>
        <v>0</v>
      </c>
      <c r="Z84" s="115">
        <f t="shared" si="17"/>
        <v>0</v>
      </c>
      <c r="AA84" s="115">
        <f t="shared" si="18"/>
        <v>0</v>
      </c>
      <c r="AB84" s="115">
        <f t="shared" si="19"/>
        <v>0</v>
      </c>
      <c r="AC84" s="121">
        <f t="shared" si="20"/>
        <v>0</v>
      </c>
    </row>
    <row r="85" spans="1:29" ht="15.75">
      <c r="A85" s="255"/>
      <c r="B85" s="133" t="s">
        <v>46</v>
      </c>
      <c r="C85" s="95"/>
      <c r="D85" s="225"/>
      <c r="E85" s="96"/>
      <c r="F85" s="95"/>
      <c r="G85" s="20"/>
      <c r="H85" s="96"/>
      <c r="I85" s="95"/>
      <c r="J85" s="20"/>
      <c r="K85" s="96"/>
      <c r="L85" s="95"/>
      <c r="M85" s="20"/>
      <c r="N85" s="96"/>
      <c r="O85" s="95"/>
      <c r="P85" s="6"/>
      <c r="Q85" s="96"/>
      <c r="R85" s="95"/>
      <c r="S85" s="20"/>
      <c r="T85" s="96">
        <f t="shared" si="14"/>
        <v>0</v>
      </c>
      <c r="U85" s="221">
        <f t="shared" si="21"/>
        <v>0</v>
      </c>
      <c r="W85" s="133" t="s">
        <v>46</v>
      </c>
      <c r="X85" s="114">
        <f t="shared" si="15"/>
        <v>0</v>
      </c>
      <c r="Y85" s="115">
        <f t="shared" si="16"/>
        <v>0</v>
      </c>
      <c r="Z85" s="115">
        <f t="shared" si="17"/>
        <v>0</v>
      </c>
      <c r="AA85" s="115">
        <f t="shared" si="18"/>
        <v>0</v>
      </c>
      <c r="AB85" s="115">
        <f t="shared" si="19"/>
        <v>0</v>
      </c>
      <c r="AC85" s="121">
        <f t="shared" si="20"/>
        <v>0</v>
      </c>
    </row>
    <row r="86" spans="1:29" ht="15.75">
      <c r="A86" s="255"/>
      <c r="B86" s="133" t="s">
        <v>47</v>
      </c>
      <c r="C86" s="95"/>
      <c r="D86" s="225"/>
      <c r="E86" s="96"/>
      <c r="F86" s="95"/>
      <c r="G86" s="20"/>
      <c r="H86" s="96"/>
      <c r="I86" s="95"/>
      <c r="J86" s="20"/>
      <c r="K86" s="96"/>
      <c r="L86" s="95"/>
      <c r="M86" s="20"/>
      <c r="N86" s="96"/>
      <c r="O86" s="95"/>
      <c r="P86" s="6"/>
      <c r="Q86" s="96"/>
      <c r="R86" s="95"/>
      <c r="S86" s="20"/>
      <c r="T86" s="96">
        <f t="shared" si="14"/>
        <v>0</v>
      </c>
      <c r="U86" s="221">
        <f t="shared" si="21"/>
        <v>0</v>
      </c>
      <c r="W86" s="133" t="s">
        <v>47</v>
      </c>
      <c r="X86" s="114">
        <f t="shared" si="15"/>
        <v>0</v>
      </c>
      <c r="Y86" s="115">
        <f t="shared" si="16"/>
        <v>0</v>
      </c>
      <c r="Z86" s="115">
        <f t="shared" si="17"/>
        <v>0</v>
      </c>
      <c r="AA86" s="115">
        <f t="shared" si="18"/>
        <v>0</v>
      </c>
      <c r="AB86" s="115">
        <f t="shared" si="19"/>
        <v>0</v>
      </c>
      <c r="AC86" s="121">
        <f t="shared" si="20"/>
        <v>0</v>
      </c>
    </row>
    <row r="87" spans="1:29" ht="15.75">
      <c r="A87" s="255"/>
      <c r="B87" s="133" t="s">
        <v>48</v>
      </c>
      <c r="C87" s="95"/>
      <c r="D87" s="225"/>
      <c r="E87" s="96"/>
      <c r="F87" s="95"/>
      <c r="G87" s="20"/>
      <c r="H87" s="96"/>
      <c r="I87" s="95"/>
      <c r="J87" s="20"/>
      <c r="K87" s="96"/>
      <c r="L87" s="95"/>
      <c r="M87" s="20"/>
      <c r="N87" s="96"/>
      <c r="O87" s="95"/>
      <c r="P87" s="6"/>
      <c r="Q87" s="96"/>
      <c r="R87" s="95"/>
      <c r="S87" s="20"/>
      <c r="T87" s="96">
        <f t="shared" si="14"/>
        <v>0</v>
      </c>
      <c r="U87" s="221">
        <f t="shared" si="21"/>
        <v>0</v>
      </c>
      <c r="W87" s="133" t="s">
        <v>48</v>
      </c>
      <c r="X87" s="114">
        <f t="shared" si="15"/>
        <v>0</v>
      </c>
      <c r="Y87" s="115">
        <f t="shared" si="16"/>
        <v>0</v>
      </c>
      <c r="Z87" s="115">
        <f t="shared" si="17"/>
        <v>0</v>
      </c>
      <c r="AA87" s="115">
        <f t="shared" si="18"/>
        <v>0</v>
      </c>
      <c r="AB87" s="115">
        <f t="shared" si="19"/>
        <v>0</v>
      </c>
      <c r="AC87" s="121">
        <f t="shared" si="20"/>
        <v>0</v>
      </c>
    </row>
    <row r="88" spans="1:29" ht="15.75">
      <c r="A88" s="255"/>
      <c r="B88" s="133" t="s">
        <v>49</v>
      </c>
      <c r="C88" s="95"/>
      <c r="D88" s="225"/>
      <c r="E88" s="96"/>
      <c r="F88" s="95"/>
      <c r="G88" s="20"/>
      <c r="H88" s="96"/>
      <c r="I88" s="95"/>
      <c r="J88" s="20"/>
      <c r="K88" s="96"/>
      <c r="L88" s="95"/>
      <c r="M88" s="20"/>
      <c r="N88" s="96"/>
      <c r="O88" s="95"/>
      <c r="P88" s="6"/>
      <c r="Q88" s="96"/>
      <c r="R88" s="95"/>
      <c r="S88" s="20"/>
      <c r="T88" s="96">
        <f t="shared" si="14"/>
        <v>0</v>
      </c>
      <c r="U88" s="221">
        <f t="shared" si="21"/>
        <v>0</v>
      </c>
      <c r="W88" s="133" t="s">
        <v>49</v>
      </c>
      <c r="X88" s="114">
        <f t="shared" si="15"/>
        <v>0</v>
      </c>
      <c r="Y88" s="115">
        <f t="shared" si="16"/>
        <v>0</v>
      </c>
      <c r="Z88" s="115">
        <f t="shared" si="17"/>
        <v>0</v>
      </c>
      <c r="AA88" s="115">
        <f t="shared" si="18"/>
        <v>0</v>
      </c>
      <c r="AB88" s="115">
        <f t="shared" si="19"/>
        <v>0</v>
      </c>
      <c r="AC88" s="121">
        <f t="shared" si="20"/>
        <v>0</v>
      </c>
    </row>
    <row r="89" spans="1:29" ht="15.75">
      <c r="A89" s="256"/>
      <c r="B89" s="134" t="s">
        <v>50</v>
      </c>
      <c r="C89" s="97"/>
      <c r="D89" s="226"/>
      <c r="E89" s="99"/>
      <c r="F89" s="97"/>
      <c r="G89" s="98"/>
      <c r="H89" s="99"/>
      <c r="I89" s="97"/>
      <c r="J89" s="98"/>
      <c r="K89" s="99"/>
      <c r="L89" s="97"/>
      <c r="M89" s="98"/>
      <c r="N89" s="99"/>
      <c r="O89" s="97"/>
      <c r="P89" s="103"/>
      <c r="Q89" s="99"/>
      <c r="R89" s="97"/>
      <c r="S89" s="98"/>
      <c r="T89" s="99">
        <f t="shared" si="14"/>
        <v>0</v>
      </c>
      <c r="U89" s="222">
        <f t="shared" si="21"/>
        <v>0</v>
      </c>
      <c r="W89" s="134" t="s">
        <v>50</v>
      </c>
      <c r="X89" s="118">
        <f t="shared" si="15"/>
        <v>0</v>
      </c>
      <c r="Y89" s="119">
        <f t="shared" si="16"/>
        <v>0</v>
      </c>
      <c r="Z89" s="119">
        <f t="shared" si="17"/>
        <v>0</v>
      </c>
      <c r="AA89" s="119">
        <f t="shared" si="18"/>
        <v>0</v>
      </c>
      <c r="AB89" s="119">
        <f t="shared" si="19"/>
        <v>0</v>
      </c>
      <c r="AC89" s="124">
        <f t="shared" si="20"/>
        <v>0</v>
      </c>
    </row>
    <row r="90" spans="1:29" ht="15.75" customHeight="1">
      <c r="A90" s="254">
        <v>42776</v>
      </c>
      <c r="B90" s="133" t="s">
        <v>42</v>
      </c>
      <c r="C90" s="135"/>
      <c r="D90" s="20"/>
      <c r="E90" s="96"/>
      <c r="F90" s="135"/>
      <c r="G90" s="20"/>
      <c r="H90" s="96"/>
      <c r="I90" s="135"/>
      <c r="J90" s="131"/>
      <c r="K90" s="96"/>
      <c r="L90" s="135"/>
      <c r="M90" s="131"/>
      <c r="N90" s="96"/>
      <c r="O90" s="135"/>
      <c r="P90" s="20"/>
      <c r="Q90" s="96"/>
      <c r="R90" s="135"/>
      <c r="S90" s="20"/>
      <c r="T90" s="96">
        <f t="shared" si="14"/>
        <v>0</v>
      </c>
      <c r="U90" s="221">
        <f t="shared" si="21"/>
        <v>0</v>
      </c>
      <c r="W90" s="132" t="s">
        <v>42</v>
      </c>
      <c r="X90" s="110">
        <f t="shared" si="15"/>
        <v>0</v>
      </c>
      <c r="Y90" s="111">
        <f t="shared" si="16"/>
        <v>0</v>
      </c>
      <c r="Z90" s="111">
        <f t="shared" si="17"/>
        <v>0</v>
      </c>
      <c r="AA90" s="111">
        <f t="shared" si="18"/>
        <v>0</v>
      </c>
      <c r="AB90" s="111">
        <f t="shared" si="19"/>
        <v>0</v>
      </c>
      <c r="AC90" s="123">
        <f t="shared" si="20"/>
        <v>0</v>
      </c>
    </row>
    <row r="91" spans="1:29" ht="15.75">
      <c r="A91" s="255"/>
      <c r="B91" s="133" t="s">
        <v>43</v>
      </c>
      <c r="C91" s="95"/>
      <c r="D91" s="20"/>
      <c r="E91" s="96"/>
      <c r="F91" s="95"/>
      <c r="G91" s="20"/>
      <c r="H91" s="96"/>
      <c r="I91" s="95"/>
      <c r="J91" s="20"/>
      <c r="K91" s="96"/>
      <c r="L91" s="95"/>
      <c r="M91" s="20"/>
      <c r="N91" s="96"/>
      <c r="O91" s="95"/>
      <c r="P91" s="20"/>
      <c r="Q91" s="96"/>
      <c r="R91" s="95"/>
      <c r="S91" s="20"/>
      <c r="T91" s="96">
        <f t="shared" si="14"/>
        <v>0</v>
      </c>
      <c r="U91" s="221">
        <f t="shared" si="21"/>
        <v>0</v>
      </c>
      <c r="W91" s="133" t="s">
        <v>43</v>
      </c>
      <c r="X91" s="114">
        <f t="shared" si="15"/>
        <v>0</v>
      </c>
      <c r="Y91" s="115">
        <f t="shared" si="16"/>
        <v>0</v>
      </c>
      <c r="Z91" s="115">
        <f t="shared" si="17"/>
        <v>0</v>
      </c>
      <c r="AA91" s="115">
        <f t="shared" si="18"/>
        <v>0</v>
      </c>
      <c r="AB91" s="115">
        <f t="shared" si="19"/>
        <v>0</v>
      </c>
      <c r="AC91" s="121">
        <f t="shared" si="20"/>
        <v>0</v>
      </c>
    </row>
    <row r="92" spans="1:29" ht="15.75">
      <c r="A92" s="255"/>
      <c r="B92" s="104" t="s">
        <v>44</v>
      </c>
      <c r="C92" s="95"/>
      <c r="D92" s="20"/>
      <c r="E92" s="96"/>
      <c r="F92" s="95"/>
      <c r="G92" s="20"/>
      <c r="H92" s="96"/>
      <c r="I92" s="95"/>
      <c r="J92" s="20"/>
      <c r="K92" s="96"/>
      <c r="L92" s="95"/>
      <c r="M92" s="20"/>
      <c r="N92" s="96"/>
      <c r="O92" s="95"/>
      <c r="P92" s="20"/>
      <c r="Q92" s="96"/>
      <c r="R92" s="95"/>
      <c r="S92" s="20"/>
      <c r="T92" s="96">
        <f t="shared" si="14"/>
        <v>0</v>
      </c>
      <c r="U92" s="221">
        <f t="shared" si="21"/>
        <v>0</v>
      </c>
      <c r="W92" s="104" t="s">
        <v>44</v>
      </c>
      <c r="X92" s="114">
        <f t="shared" si="15"/>
        <v>0</v>
      </c>
      <c r="Y92" s="115">
        <f t="shared" si="16"/>
        <v>0</v>
      </c>
      <c r="Z92" s="115">
        <f t="shared" si="17"/>
        <v>0</v>
      </c>
      <c r="AA92" s="115">
        <f t="shared" si="18"/>
        <v>0</v>
      </c>
      <c r="AB92" s="115">
        <f t="shared" si="19"/>
        <v>0</v>
      </c>
      <c r="AC92" s="121">
        <f t="shared" si="20"/>
        <v>0</v>
      </c>
    </row>
    <row r="93" spans="1:29" ht="15.75">
      <c r="A93" s="255"/>
      <c r="B93" s="133" t="s">
        <v>45</v>
      </c>
      <c r="C93" s="95"/>
      <c r="D93" s="20"/>
      <c r="E93" s="96"/>
      <c r="F93" s="95"/>
      <c r="G93" s="20"/>
      <c r="H93" s="96"/>
      <c r="I93" s="95"/>
      <c r="J93" s="20"/>
      <c r="K93" s="96"/>
      <c r="L93" s="95"/>
      <c r="M93" s="20"/>
      <c r="N93" s="96"/>
      <c r="O93" s="95"/>
      <c r="P93" s="20"/>
      <c r="Q93" s="96"/>
      <c r="R93" s="95"/>
      <c r="S93" s="20"/>
      <c r="T93" s="96">
        <f t="shared" si="14"/>
        <v>0</v>
      </c>
      <c r="U93" s="221">
        <f t="shared" si="21"/>
        <v>0</v>
      </c>
      <c r="W93" s="133" t="s">
        <v>45</v>
      </c>
      <c r="X93" s="114">
        <f t="shared" si="15"/>
        <v>0</v>
      </c>
      <c r="Y93" s="115">
        <f t="shared" si="16"/>
        <v>0</v>
      </c>
      <c r="Z93" s="115">
        <f t="shared" si="17"/>
        <v>0</v>
      </c>
      <c r="AA93" s="115">
        <f t="shared" si="18"/>
        <v>0</v>
      </c>
      <c r="AB93" s="115">
        <f t="shared" si="19"/>
        <v>0</v>
      </c>
      <c r="AC93" s="121">
        <f t="shared" si="20"/>
        <v>0</v>
      </c>
    </row>
    <row r="94" spans="1:29" ht="15.75">
      <c r="A94" s="255"/>
      <c r="B94" s="133" t="s">
        <v>46</v>
      </c>
      <c r="C94" s="95"/>
      <c r="D94" s="20"/>
      <c r="E94" s="96"/>
      <c r="F94" s="95"/>
      <c r="G94" s="20"/>
      <c r="H94" s="96"/>
      <c r="I94" s="95"/>
      <c r="J94" s="20"/>
      <c r="K94" s="96"/>
      <c r="L94" s="95"/>
      <c r="M94" s="20"/>
      <c r="N94" s="96"/>
      <c r="O94" s="95"/>
      <c r="P94" s="20"/>
      <c r="Q94" s="96"/>
      <c r="R94" s="95"/>
      <c r="S94" s="20"/>
      <c r="T94" s="96">
        <f t="shared" si="14"/>
        <v>0</v>
      </c>
      <c r="U94" s="221">
        <f t="shared" si="21"/>
        <v>0</v>
      </c>
      <c r="W94" s="133" t="s">
        <v>46</v>
      </c>
      <c r="X94" s="114">
        <f t="shared" si="15"/>
        <v>0</v>
      </c>
      <c r="Y94" s="115">
        <f t="shared" si="16"/>
        <v>0</v>
      </c>
      <c r="Z94" s="115">
        <f t="shared" si="17"/>
        <v>0</v>
      </c>
      <c r="AA94" s="115">
        <f t="shared" si="18"/>
        <v>0</v>
      </c>
      <c r="AB94" s="115">
        <f t="shared" si="19"/>
        <v>0</v>
      </c>
      <c r="AC94" s="121">
        <f t="shared" si="20"/>
        <v>0</v>
      </c>
    </row>
    <row r="95" spans="1:29" ht="15.75">
      <c r="A95" s="255"/>
      <c r="B95" s="133" t="s">
        <v>47</v>
      </c>
      <c r="C95" s="95"/>
      <c r="D95" s="20"/>
      <c r="E95" s="96"/>
      <c r="F95" s="95"/>
      <c r="G95" s="20"/>
      <c r="H95" s="96"/>
      <c r="I95" s="95"/>
      <c r="J95" s="20"/>
      <c r="K95" s="96"/>
      <c r="L95" s="95"/>
      <c r="M95" s="20"/>
      <c r="N95" s="96"/>
      <c r="O95" s="95"/>
      <c r="P95" s="20"/>
      <c r="Q95" s="96"/>
      <c r="R95" s="95"/>
      <c r="S95" s="20"/>
      <c r="T95" s="96">
        <f t="shared" si="14"/>
        <v>0</v>
      </c>
      <c r="U95" s="221">
        <f t="shared" si="21"/>
        <v>0</v>
      </c>
      <c r="W95" s="133" t="s">
        <v>47</v>
      </c>
      <c r="X95" s="114">
        <f t="shared" si="15"/>
        <v>0</v>
      </c>
      <c r="Y95" s="115">
        <f t="shared" si="16"/>
        <v>0</v>
      </c>
      <c r="Z95" s="115">
        <f t="shared" si="17"/>
        <v>0</v>
      </c>
      <c r="AA95" s="115">
        <f t="shared" si="18"/>
        <v>0</v>
      </c>
      <c r="AB95" s="115">
        <f t="shared" si="19"/>
        <v>0</v>
      </c>
      <c r="AC95" s="121">
        <f t="shared" si="20"/>
        <v>0</v>
      </c>
    </row>
    <row r="96" spans="1:29" ht="15.75">
      <c r="A96" s="255"/>
      <c r="B96" s="133" t="s">
        <v>48</v>
      </c>
      <c r="C96" s="95"/>
      <c r="D96" s="20"/>
      <c r="E96" s="96"/>
      <c r="F96" s="95"/>
      <c r="G96" s="20"/>
      <c r="H96" s="96"/>
      <c r="I96" s="95"/>
      <c r="J96" s="20"/>
      <c r="K96" s="96"/>
      <c r="L96" s="95"/>
      <c r="M96" s="20"/>
      <c r="N96" s="96"/>
      <c r="O96" s="95"/>
      <c r="P96" s="20"/>
      <c r="Q96" s="96"/>
      <c r="R96" s="95"/>
      <c r="S96" s="20"/>
      <c r="T96" s="96">
        <f t="shared" si="14"/>
        <v>0</v>
      </c>
      <c r="U96" s="221">
        <f t="shared" si="21"/>
        <v>0</v>
      </c>
      <c r="W96" s="133" t="s">
        <v>48</v>
      </c>
      <c r="X96" s="114">
        <f t="shared" si="15"/>
        <v>0</v>
      </c>
      <c r="Y96" s="115">
        <f t="shared" si="16"/>
        <v>0</v>
      </c>
      <c r="Z96" s="115">
        <f t="shared" si="17"/>
        <v>0</v>
      </c>
      <c r="AA96" s="115">
        <f t="shared" si="18"/>
        <v>0</v>
      </c>
      <c r="AB96" s="115">
        <f t="shared" si="19"/>
        <v>0</v>
      </c>
      <c r="AC96" s="121">
        <f t="shared" si="20"/>
        <v>0</v>
      </c>
    </row>
    <row r="97" spans="1:29" ht="15.75">
      <c r="A97" s="255"/>
      <c r="B97" s="133" t="s">
        <v>49</v>
      </c>
      <c r="C97" s="95"/>
      <c r="D97" s="20"/>
      <c r="E97" s="96">
        <f t="shared" ref="E97:E160" si="22">C97-D97</f>
        <v>0</v>
      </c>
      <c r="F97" s="95"/>
      <c r="G97" s="20"/>
      <c r="H97" s="96">
        <f t="shared" ref="H97:H160" si="23">F97-G97</f>
        <v>0</v>
      </c>
      <c r="I97" s="95"/>
      <c r="J97" s="20"/>
      <c r="K97" s="96">
        <f t="shared" ref="K97:K160" si="24">I97-J97</f>
        <v>0</v>
      </c>
      <c r="L97" s="95"/>
      <c r="M97" s="20"/>
      <c r="N97" s="96">
        <f t="shared" ref="N97:N160" si="25">L97-M97</f>
        <v>0</v>
      </c>
      <c r="O97" s="95"/>
      <c r="P97" s="20"/>
      <c r="Q97" s="96">
        <f t="shared" ref="Q97:Q160" si="26">O97-P97</f>
        <v>0</v>
      </c>
      <c r="R97" s="95"/>
      <c r="S97" s="20"/>
      <c r="T97" s="96">
        <f t="shared" si="14"/>
        <v>0</v>
      </c>
      <c r="U97" s="221">
        <f t="shared" si="21"/>
        <v>0</v>
      </c>
      <c r="W97" s="133" t="s">
        <v>49</v>
      </c>
      <c r="X97" s="114">
        <f t="shared" si="15"/>
        <v>0</v>
      </c>
      <c r="Y97" s="115">
        <f t="shared" si="16"/>
        <v>0</v>
      </c>
      <c r="Z97" s="115">
        <f t="shared" si="17"/>
        <v>0</v>
      </c>
      <c r="AA97" s="115">
        <f t="shared" si="18"/>
        <v>0</v>
      </c>
      <c r="AB97" s="115">
        <f t="shared" si="19"/>
        <v>0</v>
      </c>
      <c r="AC97" s="121">
        <f t="shared" si="20"/>
        <v>0</v>
      </c>
    </row>
    <row r="98" spans="1:29" ht="15.75">
      <c r="A98" s="256"/>
      <c r="B98" s="133" t="s">
        <v>50</v>
      </c>
      <c r="C98" s="95"/>
      <c r="D98" s="20"/>
      <c r="E98" s="96">
        <f t="shared" si="22"/>
        <v>0</v>
      </c>
      <c r="F98" s="95"/>
      <c r="G98" s="20"/>
      <c r="H98" s="96">
        <f t="shared" si="23"/>
        <v>0</v>
      </c>
      <c r="I98" s="95"/>
      <c r="J98" s="20"/>
      <c r="K98" s="96">
        <f t="shared" si="24"/>
        <v>0</v>
      </c>
      <c r="L98" s="95"/>
      <c r="M98" s="20"/>
      <c r="N98" s="96">
        <f t="shared" si="25"/>
        <v>0</v>
      </c>
      <c r="O98" s="95"/>
      <c r="P98" s="20"/>
      <c r="Q98" s="96">
        <f t="shared" si="26"/>
        <v>0</v>
      </c>
      <c r="R98" s="95"/>
      <c r="S98" s="20"/>
      <c r="T98" s="96">
        <f t="shared" si="14"/>
        <v>0</v>
      </c>
      <c r="U98" s="221">
        <f t="shared" si="21"/>
        <v>0</v>
      </c>
      <c r="W98" s="134" t="s">
        <v>50</v>
      </c>
      <c r="X98" s="118">
        <f t="shared" si="15"/>
        <v>0</v>
      </c>
      <c r="Y98" s="119">
        <f t="shared" si="16"/>
        <v>0</v>
      </c>
      <c r="Z98" s="119">
        <f t="shared" si="17"/>
        <v>0</v>
      </c>
      <c r="AA98" s="119">
        <f t="shared" si="18"/>
        <v>0</v>
      </c>
      <c r="AB98" s="119">
        <f t="shared" si="19"/>
        <v>0</v>
      </c>
      <c r="AC98" s="124">
        <f t="shared" si="20"/>
        <v>0</v>
      </c>
    </row>
    <row r="99" spans="1:29" ht="15.75" customHeight="1">
      <c r="A99" s="254">
        <v>42777</v>
      </c>
      <c r="B99" s="132" t="s">
        <v>42</v>
      </c>
      <c r="C99" s="92"/>
      <c r="D99" s="148"/>
      <c r="E99" s="94">
        <f t="shared" si="22"/>
        <v>0</v>
      </c>
      <c r="F99" s="92"/>
      <c r="G99" s="93"/>
      <c r="H99" s="94">
        <f t="shared" si="23"/>
        <v>0</v>
      </c>
      <c r="I99" s="92"/>
      <c r="J99" s="93"/>
      <c r="K99" s="94">
        <f t="shared" si="24"/>
        <v>0</v>
      </c>
      <c r="L99" s="92"/>
      <c r="M99" s="93"/>
      <c r="N99" s="94">
        <f t="shared" si="25"/>
        <v>0</v>
      </c>
      <c r="O99" s="92"/>
      <c r="P99" s="148"/>
      <c r="Q99" s="94">
        <f t="shared" si="26"/>
        <v>0</v>
      </c>
      <c r="R99" s="92"/>
      <c r="S99" s="93"/>
      <c r="T99" s="94">
        <f t="shared" si="14"/>
        <v>0</v>
      </c>
      <c r="U99" s="220">
        <f t="shared" si="21"/>
        <v>0</v>
      </c>
      <c r="W99" s="132" t="s">
        <v>42</v>
      </c>
      <c r="X99" s="110">
        <f t="shared" si="15"/>
        <v>0</v>
      </c>
      <c r="Y99" s="111">
        <f t="shared" si="16"/>
        <v>0</v>
      </c>
      <c r="Z99" s="111">
        <f t="shared" si="17"/>
        <v>0</v>
      </c>
      <c r="AA99" s="111">
        <f t="shared" si="18"/>
        <v>0</v>
      </c>
      <c r="AB99" s="111">
        <f t="shared" si="19"/>
        <v>0</v>
      </c>
      <c r="AC99" s="123">
        <f t="shared" si="20"/>
        <v>0</v>
      </c>
    </row>
    <row r="100" spans="1:29" ht="15.75">
      <c r="A100" s="255"/>
      <c r="B100" s="133" t="s">
        <v>43</v>
      </c>
      <c r="C100" s="95"/>
      <c r="D100" s="131"/>
      <c r="E100" s="96">
        <f t="shared" si="22"/>
        <v>0</v>
      </c>
      <c r="F100" s="95"/>
      <c r="G100" s="20"/>
      <c r="H100" s="96">
        <f t="shared" si="23"/>
        <v>0</v>
      </c>
      <c r="I100" s="95"/>
      <c r="J100" s="20"/>
      <c r="K100" s="96">
        <f t="shared" si="24"/>
        <v>0</v>
      </c>
      <c r="L100" s="95"/>
      <c r="M100" s="20"/>
      <c r="N100" s="96">
        <f t="shared" si="25"/>
        <v>0</v>
      </c>
      <c r="O100" s="95"/>
      <c r="P100" s="131"/>
      <c r="Q100" s="96">
        <f t="shared" si="26"/>
        <v>0</v>
      </c>
      <c r="R100" s="95"/>
      <c r="S100" s="20"/>
      <c r="T100" s="96">
        <f t="shared" si="14"/>
        <v>0</v>
      </c>
      <c r="U100" s="221">
        <f t="shared" si="21"/>
        <v>0</v>
      </c>
      <c r="W100" s="133" t="s">
        <v>43</v>
      </c>
      <c r="X100" s="114">
        <f t="shared" si="15"/>
        <v>0</v>
      </c>
      <c r="Y100" s="115">
        <f t="shared" si="16"/>
        <v>0</v>
      </c>
      <c r="Z100" s="115">
        <f t="shared" si="17"/>
        <v>0</v>
      </c>
      <c r="AA100" s="115">
        <f t="shared" si="18"/>
        <v>0</v>
      </c>
      <c r="AB100" s="115">
        <f t="shared" si="19"/>
        <v>0</v>
      </c>
      <c r="AC100" s="121">
        <f t="shared" si="20"/>
        <v>0</v>
      </c>
    </row>
    <row r="101" spans="1:29" ht="15.75">
      <c r="A101" s="255"/>
      <c r="B101" s="104" t="s">
        <v>44</v>
      </c>
      <c r="C101" s="95"/>
      <c r="D101" s="20"/>
      <c r="E101" s="96">
        <f t="shared" si="22"/>
        <v>0</v>
      </c>
      <c r="F101" s="95"/>
      <c r="G101" s="20"/>
      <c r="H101" s="96">
        <f t="shared" si="23"/>
        <v>0</v>
      </c>
      <c r="I101" s="95"/>
      <c r="J101" s="20"/>
      <c r="K101" s="96">
        <f t="shared" si="24"/>
        <v>0</v>
      </c>
      <c r="L101" s="95"/>
      <c r="M101" s="20"/>
      <c r="N101" s="96">
        <f t="shared" si="25"/>
        <v>0</v>
      </c>
      <c r="O101" s="95"/>
      <c r="P101" s="20"/>
      <c r="Q101" s="96">
        <f t="shared" si="26"/>
        <v>0</v>
      </c>
      <c r="R101" s="95"/>
      <c r="S101" s="20"/>
      <c r="T101" s="96">
        <f t="shared" si="14"/>
        <v>0</v>
      </c>
      <c r="U101" s="221">
        <f t="shared" si="21"/>
        <v>0</v>
      </c>
      <c r="W101" s="104" t="s">
        <v>44</v>
      </c>
      <c r="X101" s="114">
        <f t="shared" si="15"/>
        <v>0</v>
      </c>
      <c r="Y101" s="115">
        <f t="shared" si="16"/>
        <v>0</v>
      </c>
      <c r="Z101" s="115">
        <f t="shared" si="17"/>
        <v>0</v>
      </c>
      <c r="AA101" s="115">
        <f t="shared" si="18"/>
        <v>0</v>
      </c>
      <c r="AB101" s="115">
        <f t="shared" si="19"/>
        <v>0</v>
      </c>
      <c r="AC101" s="121">
        <f t="shared" si="20"/>
        <v>0</v>
      </c>
    </row>
    <row r="102" spans="1:29" ht="15.75">
      <c r="A102" s="255"/>
      <c r="B102" s="133" t="s">
        <v>45</v>
      </c>
      <c r="C102" s="95"/>
      <c r="D102" s="20"/>
      <c r="E102" s="96">
        <f t="shared" si="22"/>
        <v>0</v>
      </c>
      <c r="F102" s="95"/>
      <c r="G102" s="20"/>
      <c r="H102" s="96">
        <f t="shared" si="23"/>
        <v>0</v>
      </c>
      <c r="I102" s="95"/>
      <c r="J102" s="20"/>
      <c r="K102" s="96">
        <f t="shared" si="24"/>
        <v>0</v>
      </c>
      <c r="L102" s="95"/>
      <c r="M102" s="20"/>
      <c r="N102" s="96">
        <f t="shared" si="25"/>
        <v>0</v>
      </c>
      <c r="O102" s="95"/>
      <c r="P102" s="20"/>
      <c r="Q102" s="96">
        <f t="shared" si="26"/>
        <v>0</v>
      </c>
      <c r="R102" s="95"/>
      <c r="S102" s="20"/>
      <c r="T102" s="96">
        <f t="shared" si="14"/>
        <v>0</v>
      </c>
      <c r="U102" s="221">
        <f t="shared" si="21"/>
        <v>0</v>
      </c>
      <c r="W102" s="133" t="s">
        <v>45</v>
      </c>
      <c r="X102" s="114">
        <f t="shared" si="15"/>
        <v>0</v>
      </c>
      <c r="Y102" s="115">
        <f t="shared" si="16"/>
        <v>0</v>
      </c>
      <c r="Z102" s="115">
        <f t="shared" si="17"/>
        <v>0</v>
      </c>
      <c r="AA102" s="115">
        <f t="shared" si="18"/>
        <v>0</v>
      </c>
      <c r="AB102" s="115">
        <f t="shared" si="19"/>
        <v>0</v>
      </c>
      <c r="AC102" s="121">
        <f t="shared" si="20"/>
        <v>0</v>
      </c>
    </row>
    <row r="103" spans="1:29" ht="15.75">
      <c r="A103" s="255"/>
      <c r="B103" s="133" t="s">
        <v>46</v>
      </c>
      <c r="C103" s="95"/>
      <c r="D103" s="20"/>
      <c r="E103" s="96">
        <f t="shared" si="22"/>
        <v>0</v>
      </c>
      <c r="F103" s="95"/>
      <c r="G103" s="20"/>
      <c r="H103" s="96">
        <f t="shared" si="23"/>
        <v>0</v>
      </c>
      <c r="I103" s="95"/>
      <c r="J103" s="20"/>
      <c r="K103" s="96">
        <f t="shared" si="24"/>
        <v>0</v>
      </c>
      <c r="L103" s="95"/>
      <c r="M103" s="20"/>
      <c r="N103" s="96">
        <f t="shared" si="25"/>
        <v>0</v>
      </c>
      <c r="O103" s="95"/>
      <c r="P103" s="20"/>
      <c r="Q103" s="96">
        <f t="shared" si="26"/>
        <v>0</v>
      </c>
      <c r="R103" s="95"/>
      <c r="S103" s="20"/>
      <c r="T103" s="96">
        <f t="shared" si="14"/>
        <v>0</v>
      </c>
      <c r="U103" s="221">
        <f t="shared" si="21"/>
        <v>0</v>
      </c>
      <c r="W103" s="133" t="s">
        <v>46</v>
      </c>
      <c r="X103" s="114">
        <f t="shared" si="15"/>
        <v>0</v>
      </c>
      <c r="Y103" s="115">
        <f t="shared" si="16"/>
        <v>0</v>
      </c>
      <c r="Z103" s="115">
        <f t="shared" si="17"/>
        <v>0</v>
      </c>
      <c r="AA103" s="115">
        <f t="shared" si="18"/>
        <v>0</v>
      </c>
      <c r="AB103" s="115">
        <f t="shared" si="19"/>
        <v>0</v>
      </c>
      <c r="AC103" s="121">
        <f t="shared" si="20"/>
        <v>0</v>
      </c>
    </row>
    <row r="104" spans="1:29" ht="15.75">
      <c r="A104" s="255"/>
      <c r="B104" s="133" t="s">
        <v>47</v>
      </c>
      <c r="C104" s="95"/>
      <c r="D104" s="20"/>
      <c r="E104" s="96"/>
      <c r="F104" s="95"/>
      <c r="G104" s="20"/>
      <c r="H104" s="96"/>
      <c r="I104" s="95"/>
      <c r="J104" s="20"/>
      <c r="K104" s="96"/>
      <c r="L104" s="95"/>
      <c r="M104" s="20"/>
      <c r="N104" s="96"/>
      <c r="O104" s="95"/>
      <c r="P104" s="20"/>
      <c r="Q104" s="96"/>
      <c r="R104" s="95"/>
      <c r="S104" s="20"/>
      <c r="T104" s="96">
        <f t="shared" si="14"/>
        <v>0</v>
      </c>
      <c r="U104" s="221">
        <f t="shared" si="21"/>
        <v>0</v>
      </c>
      <c r="W104" s="133" t="s">
        <v>47</v>
      </c>
      <c r="X104" s="114">
        <f t="shared" si="15"/>
        <v>0</v>
      </c>
      <c r="Y104" s="115">
        <f t="shared" si="16"/>
        <v>0</v>
      </c>
      <c r="Z104" s="115">
        <f t="shared" si="17"/>
        <v>0</v>
      </c>
      <c r="AA104" s="115">
        <f t="shared" si="18"/>
        <v>0</v>
      </c>
      <c r="AB104" s="115">
        <f t="shared" si="19"/>
        <v>0</v>
      </c>
      <c r="AC104" s="121">
        <f t="shared" si="20"/>
        <v>0</v>
      </c>
    </row>
    <row r="105" spans="1:29" ht="15.75">
      <c r="A105" s="255"/>
      <c r="B105" s="133" t="s">
        <v>48</v>
      </c>
      <c r="C105" s="95"/>
      <c r="D105" s="20"/>
      <c r="E105" s="96"/>
      <c r="F105" s="95"/>
      <c r="G105" s="20"/>
      <c r="H105" s="96"/>
      <c r="I105" s="95"/>
      <c r="J105" s="20"/>
      <c r="K105" s="96"/>
      <c r="L105" s="95"/>
      <c r="M105" s="20"/>
      <c r="N105" s="96"/>
      <c r="O105" s="95"/>
      <c r="P105" s="20"/>
      <c r="Q105" s="96"/>
      <c r="R105" s="95"/>
      <c r="S105" s="20"/>
      <c r="T105" s="96">
        <f t="shared" si="14"/>
        <v>0</v>
      </c>
      <c r="U105" s="221">
        <f t="shared" si="21"/>
        <v>0</v>
      </c>
      <c r="W105" s="133" t="s">
        <v>48</v>
      </c>
      <c r="X105" s="114">
        <f t="shared" si="15"/>
        <v>0</v>
      </c>
      <c r="Y105" s="115">
        <f t="shared" si="16"/>
        <v>0</v>
      </c>
      <c r="Z105" s="115">
        <f t="shared" si="17"/>
        <v>0</v>
      </c>
      <c r="AA105" s="115">
        <f t="shared" si="18"/>
        <v>0</v>
      </c>
      <c r="AB105" s="115">
        <f t="shared" si="19"/>
        <v>0</v>
      </c>
      <c r="AC105" s="121">
        <f t="shared" si="20"/>
        <v>0</v>
      </c>
    </row>
    <row r="106" spans="1:29" ht="15.75">
      <c r="A106" s="255"/>
      <c r="B106" s="133" t="s">
        <v>49</v>
      </c>
      <c r="C106" s="95"/>
      <c r="D106" s="20"/>
      <c r="E106" s="96">
        <f t="shared" si="22"/>
        <v>0</v>
      </c>
      <c r="F106" s="95"/>
      <c r="G106" s="20"/>
      <c r="H106" s="96">
        <f t="shared" si="23"/>
        <v>0</v>
      </c>
      <c r="I106" s="95"/>
      <c r="J106" s="20"/>
      <c r="K106" s="96">
        <f t="shared" si="24"/>
        <v>0</v>
      </c>
      <c r="L106" s="95"/>
      <c r="M106" s="20"/>
      <c r="N106" s="96">
        <f t="shared" si="25"/>
        <v>0</v>
      </c>
      <c r="O106" s="95"/>
      <c r="P106" s="20"/>
      <c r="Q106" s="96">
        <f t="shared" si="26"/>
        <v>0</v>
      </c>
      <c r="R106" s="95"/>
      <c r="S106" s="20"/>
      <c r="T106" s="96">
        <f t="shared" si="14"/>
        <v>0</v>
      </c>
      <c r="U106" s="221">
        <f t="shared" si="21"/>
        <v>0</v>
      </c>
      <c r="W106" s="133" t="s">
        <v>49</v>
      </c>
      <c r="X106" s="114">
        <f t="shared" si="15"/>
        <v>0</v>
      </c>
      <c r="Y106" s="115">
        <f t="shared" si="16"/>
        <v>0</v>
      </c>
      <c r="Z106" s="115">
        <f t="shared" si="17"/>
        <v>0</v>
      </c>
      <c r="AA106" s="115">
        <f t="shared" si="18"/>
        <v>0</v>
      </c>
      <c r="AB106" s="115">
        <f t="shared" si="19"/>
        <v>0</v>
      </c>
      <c r="AC106" s="121">
        <f t="shared" si="20"/>
        <v>0</v>
      </c>
    </row>
    <row r="107" spans="1:29" ht="15.75">
      <c r="A107" s="256"/>
      <c r="B107" s="134" t="s">
        <v>50</v>
      </c>
      <c r="C107" s="97"/>
      <c r="D107" s="98"/>
      <c r="E107" s="99">
        <f t="shared" si="22"/>
        <v>0</v>
      </c>
      <c r="F107" s="97"/>
      <c r="G107" s="98"/>
      <c r="H107" s="99">
        <f t="shared" si="23"/>
        <v>0</v>
      </c>
      <c r="I107" s="97"/>
      <c r="J107" s="98"/>
      <c r="K107" s="99">
        <f t="shared" si="24"/>
        <v>0</v>
      </c>
      <c r="L107" s="97"/>
      <c r="M107" s="98"/>
      <c r="N107" s="99">
        <f t="shared" si="25"/>
        <v>0</v>
      </c>
      <c r="O107" s="97"/>
      <c r="P107" s="98"/>
      <c r="Q107" s="99">
        <f t="shared" si="26"/>
        <v>0</v>
      </c>
      <c r="R107" s="97"/>
      <c r="S107" s="98"/>
      <c r="T107" s="99">
        <f t="shared" si="14"/>
        <v>0</v>
      </c>
      <c r="U107" s="222">
        <f t="shared" si="21"/>
        <v>0</v>
      </c>
      <c r="W107" s="134" t="s">
        <v>50</v>
      </c>
      <c r="X107" s="118">
        <f t="shared" si="15"/>
        <v>0</v>
      </c>
      <c r="Y107" s="119">
        <f t="shared" si="16"/>
        <v>0</v>
      </c>
      <c r="Z107" s="119">
        <f t="shared" si="17"/>
        <v>0</v>
      </c>
      <c r="AA107" s="119">
        <f t="shared" si="18"/>
        <v>0</v>
      </c>
      <c r="AB107" s="119">
        <f t="shared" si="19"/>
        <v>0</v>
      </c>
      <c r="AC107" s="124">
        <f t="shared" si="20"/>
        <v>0</v>
      </c>
    </row>
    <row r="108" spans="1:29" ht="15.75" customHeight="1">
      <c r="A108" s="254">
        <v>42778</v>
      </c>
      <c r="B108" s="133" t="s">
        <v>42</v>
      </c>
      <c r="C108" s="95"/>
      <c r="D108" s="20"/>
      <c r="E108" s="96"/>
      <c r="F108" s="95"/>
      <c r="G108" s="20"/>
      <c r="H108" s="96"/>
      <c r="I108" s="95"/>
      <c r="J108" s="20"/>
      <c r="K108" s="96"/>
      <c r="L108" s="95"/>
      <c r="M108" s="20"/>
      <c r="N108" s="96"/>
      <c r="O108" s="95"/>
      <c r="P108" s="20"/>
      <c r="Q108" s="96"/>
      <c r="R108" s="95"/>
      <c r="S108" s="131"/>
      <c r="T108" s="96">
        <f t="shared" si="14"/>
        <v>0</v>
      </c>
      <c r="U108" s="221">
        <f t="shared" si="21"/>
        <v>0</v>
      </c>
      <c r="W108" s="132" t="s">
        <v>42</v>
      </c>
      <c r="X108" s="110">
        <f t="shared" si="15"/>
        <v>0</v>
      </c>
      <c r="Y108" s="111">
        <f t="shared" si="16"/>
        <v>0</v>
      </c>
      <c r="Z108" s="111">
        <f t="shared" si="17"/>
        <v>0</v>
      </c>
      <c r="AA108" s="111">
        <f t="shared" si="18"/>
        <v>0</v>
      </c>
      <c r="AB108" s="111">
        <f t="shared" si="19"/>
        <v>0</v>
      </c>
      <c r="AC108" s="123">
        <f t="shared" si="20"/>
        <v>0</v>
      </c>
    </row>
    <row r="109" spans="1:29" ht="15.75">
      <c r="A109" s="255"/>
      <c r="B109" s="133" t="s">
        <v>43</v>
      </c>
      <c r="C109" s="95"/>
      <c r="D109" s="20"/>
      <c r="E109" s="96"/>
      <c r="F109" s="95"/>
      <c r="G109" s="20"/>
      <c r="H109" s="96"/>
      <c r="I109" s="95"/>
      <c r="J109" s="20"/>
      <c r="K109" s="96"/>
      <c r="L109" s="95"/>
      <c r="M109" s="20"/>
      <c r="N109" s="96"/>
      <c r="O109" s="95"/>
      <c r="P109" s="20"/>
      <c r="Q109" s="96"/>
      <c r="R109" s="95"/>
      <c r="S109" s="20"/>
      <c r="T109" s="96">
        <f t="shared" si="14"/>
        <v>0</v>
      </c>
      <c r="U109" s="221">
        <f t="shared" si="21"/>
        <v>0</v>
      </c>
      <c r="W109" s="133" t="s">
        <v>43</v>
      </c>
      <c r="X109" s="114">
        <f t="shared" si="15"/>
        <v>0</v>
      </c>
      <c r="Y109" s="115">
        <f t="shared" si="16"/>
        <v>0</v>
      </c>
      <c r="Z109" s="115">
        <f t="shared" si="17"/>
        <v>0</v>
      </c>
      <c r="AA109" s="115">
        <f t="shared" si="18"/>
        <v>0</v>
      </c>
      <c r="AB109" s="115">
        <f t="shared" si="19"/>
        <v>0</v>
      </c>
      <c r="AC109" s="121">
        <f t="shared" si="20"/>
        <v>0</v>
      </c>
    </row>
    <row r="110" spans="1:29" ht="15.75">
      <c r="A110" s="255"/>
      <c r="B110" s="104" t="s">
        <v>44</v>
      </c>
      <c r="C110" s="95"/>
      <c r="D110" s="20"/>
      <c r="E110" s="96"/>
      <c r="F110" s="95"/>
      <c r="G110" s="20"/>
      <c r="H110" s="96"/>
      <c r="I110" s="95"/>
      <c r="J110" s="20"/>
      <c r="K110" s="96"/>
      <c r="L110" s="95"/>
      <c r="M110" s="20"/>
      <c r="N110" s="96"/>
      <c r="O110" s="95"/>
      <c r="P110" s="20"/>
      <c r="Q110" s="96"/>
      <c r="R110" s="95"/>
      <c r="S110" s="20"/>
      <c r="T110" s="96">
        <f t="shared" si="14"/>
        <v>0</v>
      </c>
      <c r="U110" s="221">
        <f t="shared" si="21"/>
        <v>0</v>
      </c>
      <c r="W110" s="104" t="s">
        <v>44</v>
      </c>
      <c r="X110" s="114">
        <f t="shared" si="15"/>
        <v>0</v>
      </c>
      <c r="Y110" s="115">
        <f t="shared" si="16"/>
        <v>0</v>
      </c>
      <c r="Z110" s="115">
        <f t="shared" si="17"/>
        <v>0</v>
      </c>
      <c r="AA110" s="115">
        <f t="shared" si="18"/>
        <v>0</v>
      </c>
      <c r="AB110" s="115">
        <f t="shared" si="19"/>
        <v>0</v>
      </c>
      <c r="AC110" s="121">
        <f t="shared" si="20"/>
        <v>0</v>
      </c>
    </row>
    <row r="111" spans="1:29" ht="15.75">
      <c r="A111" s="255"/>
      <c r="B111" s="133" t="s">
        <v>45</v>
      </c>
      <c r="C111" s="95"/>
      <c r="D111" s="20"/>
      <c r="E111" s="96"/>
      <c r="F111" s="95"/>
      <c r="G111" s="20"/>
      <c r="H111" s="96"/>
      <c r="I111" s="95"/>
      <c r="J111" s="20"/>
      <c r="K111" s="96"/>
      <c r="L111" s="95"/>
      <c r="M111" s="20"/>
      <c r="N111" s="96"/>
      <c r="O111" s="95"/>
      <c r="P111" s="20"/>
      <c r="Q111" s="96"/>
      <c r="R111" s="95"/>
      <c r="S111" s="20"/>
      <c r="T111" s="96">
        <f t="shared" si="14"/>
        <v>0</v>
      </c>
      <c r="U111" s="221">
        <f t="shared" si="21"/>
        <v>0</v>
      </c>
      <c r="W111" s="133" t="s">
        <v>45</v>
      </c>
      <c r="X111" s="114">
        <f t="shared" si="15"/>
        <v>0</v>
      </c>
      <c r="Y111" s="115">
        <f t="shared" si="16"/>
        <v>0</v>
      </c>
      <c r="Z111" s="115">
        <f t="shared" si="17"/>
        <v>0</v>
      </c>
      <c r="AA111" s="115">
        <f t="shared" si="18"/>
        <v>0</v>
      </c>
      <c r="AB111" s="115">
        <f t="shared" si="19"/>
        <v>0</v>
      </c>
      <c r="AC111" s="121">
        <f t="shared" si="20"/>
        <v>0</v>
      </c>
    </row>
    <row r="112" spans="1:29" ht="15.75">
      <c r="A112" s="255"/>
      <c r="B112" s="133" t="s">
        <v>46</v>
      </c>
      <c r="C112" s="95"/>
      <c r="D112" s="20"/>
      <c r="E112" s="96"/>
      <c r="F112" s="95"/>
      <c r="G112" s="20"/>
      <c r="H112" s="96"/>
      <c r="I112" s="95"/>
      <c r="J112" s="20"/>
      <c r="K112" s="96"/>
      <c r="L112" s="95"/>
      <c r="M112" s="20"/>
      <c r="N112" s="96"/>
      <c r="O112" s="95"/>
      <c r="P112" s="20"/>
      <c r="Q112" s="96"/>
      <c r="R112" s="95"/>
      <c r="S112" s="20"/>
      <c r="T112" s="96">
        <f t="shared" si="14"/>
        <v>0</v>
      </c>
      <c r="U112" s="221">
        <f t="shared" si="21"/>
        <v>0</v>
      </c>
      <c r="W112" s="133" t="s">
        <v>46</v>
      </c>
      <c r="X112" s="114">
        <f t="shared" si="15"/>
        <v>0</v>
      </c>
      <c r="Y112" s="115">
        <f t="shared" si="16"/>
        <v>0</v>
      </c>
      <c r="Z112" s="115">
        <f t="shared" si="17"/>
        <v>0</v>
      </c>
      <c r="AA112" s="115">
        <f t="shared" si="18"/>
        <v>0</v>
      </c>
      <c r="AB112" s="115">
        <f t="shared" si="19"/>
        <v>0</v>
      </c>
      <c r="AC112" s="121">
        <f t="shared" si="20"/>
        <v>0</v>
      </c>
    </row>
    <row r="113" spans="1:29" ht="15.75">
      <c r="A113" s="255"/>
      <c r="B113" s="133" t="s">
        <v>47</v>
      </c>
      <c r="C113" s="95"/>
      <c r="D113" s="20"/>
      <c r="E113" s="96"/>
      <c r="F113" s="95"/>
      <c r="G113" s="20"/>
      <c r="H113" s="96"/>
      <c r="I113" s="95"/>
      <c r="J113" s="20"/>
      <c r="K113" s="96"/>
      <c r="L113" s="95"/>
      <c r="M113" s="20"/>
      <c r="N113" s="96"/>
      <c r="O113" s="95"/>
      <c r="P113" s="20"/>
      <c r="Q113" s="96"/>
      <c r="R113" s="95"/>
      <c r="S113" s="20"/>
      <c r="T113" s="96">
        <f t="shared" si="14"/>
        <v>0</v>
      </c>
      <c r="U113" s="221">
        <f t="shared" si="21"/>
        <v>0</v>
      </c>
      <c r="W113" s="133" t="s">
        <v>47</v>
      </c>
      <c r="X113" s="114">
        <f t="shared" si="15"/>
        <v>0</v>
      </c>
      <c r="Y113" s="115">
        <f t="shared" si="16"/>
        <v>0</v>
      </c>
      <c r="Z113" s="115">
        <f t="shared" si="17"/>
        <v>0</v>
      </c>
      <c r="AA113" s="115">
        <f t="shared" si="18"/>
        <v>0</v>
      </c>
      <c r="AB113" s="115">
        <f t="shared" si="19"/>
        <v>0</v>
      </c>
      <c r="AC113" s="121">
        <f t="shared" si="20"/>
        <v>0</v>
      </c>
    </row>
    <row r="114" spans="1:29" ht="15.75">
      <c r="A114" s="255"/>
      <c r="B114" s="133" t="s">
        <v>48</v>
      </c>
      <c r="C114" s="95"/>
      <c r="D114" s="20"/>
      <c r="E114" s="96"/>
      <c r="F114" s="95"/>
      <c r="G114" s="20"/>
      <c r="H114" s="96"/>
      <c r="I114" s="95"/>
      <c r="J114" s="20"/>
      <c r="K114" s="96"/>
      <c r="L114" s="95"/>
      <c r="M114" s="20"/>
      <c r="N114" s="96"/>
      <c r="O114" s="95"/>
      <c r="P114" s="20"/>
      <c r="Q114" s="96"/>
      <c r="R114" s="95"/>
      <c r="S114" s="20"/>
      <c r="T114" s="96">
        <f t="shared" si="14"/>
        <v>0</v>
      </c>
      <c r="U114" s="221">
        <f t="shared" si="21"/>
        <v>0</v>
      </c>
      <c r="W114" s="133" t="s">
        <v>48</v>
      </c>
      <c r="X114" s="114">
        <f t="shared" si="15"/>
        <v>0</v>
      </c>
      <c r="Y114" s="115">
        <f t="shared" si="16"/>
        <v>0</v>
      </c>
      <c r="Z114" s="115">
        <f t="shared" si="17"/>
        <v>0</v>
      </c>
      <c r="AA114" s="115">
        <f t="shared" si="18"/>
        <v>0</v>
      </c>
      <c r="AB114" s="115">
        <f t="shared" si="19"/>
        <v>0</v>
      </c>
      <c r="AC114" s="121">
        <f t="shared" si="20"/>
        <v>0</v>
      </c>
    </row>
    <row r="115" spans="1:29" ht="15.75">
      <c r="A115" s="255"/>
      <c r="B115" s="133" t="s">
        <v>49</v>
      </c>
      <c r="C115" s="95"/>
      <c r="D115" s="20"/>
      <c r="E115" s="96"/>
      <c r="F115" s="95"/>
      <c r="G115" s="20"/>
      <c r="H115" s="96"/>
      <c r="I115" s="95"/>
      <c r="J115" s="20"/>
      <c r="K115" s="96"/>
      <c r="L115" s="95"/>
      <c r="M115" s="20"/>
      <c r="N115" s="96"/>
      <c r="O115" s="95"/>
      <c r="P115" s="20"/>
      <c r="Q115" s="96"/>
      <c r="R115" s="95"/>
      <c r="S115" s="20"/>
      <c r="T115" s="96">
        <f t="shared" si="14"/>
        <v>0</v>
      </c>
      <c r="U115" s="221">
        <f t="shared" si="21"/>
        <v>0</v>
      </c>
      <c r="W115" s="133" t="s">
        <v>49</v>
      </c>
      <c r="X115" s="114">
        <f t="shared" si="15"/>
        <v>0</v>
      </c>
      <c r="Y115" s="115">
        <f t="shared" si="16"/>
        <v>0</v>
      </c>
      <c r="Z115" s="115">
        <f t="shared" si="17"/>
        <v>0</v>
      </c>
      <c r="AA115" s="115">
        <f t="shared" si="18"/>
        <v>0</v>
      </c>
      <c r="AB115" s="115">
        <f t="shared" si="19"/>
        <v>0</v>
      </c>
      <c r="AC115" s="121">
        <f t="shared" si="20"/>
        <v>0</v>
      </c>
    </row>
    <row r="116" spans="1:29" ht="15.75">
      <c r="A116" s="256"/>
      <c r="B116" s="133" t="s">
        <v>50</v>
      </c>
      <c r="C116" s="95"/>
      <c r="D116" s="20"/>
      <c r="E116" s="96"/>
      <c r="F116" s="95"/>
      <c r="G116" s="20"/>
      <c r="H116" s="96"/>
      <c r="I116" s="95"/>
      <c r="J116" s="20"/>
      <c r="K116" s="96"/>
      <c r="L116" s="95"/>
      <c r="M116" s="20"/>
      <c r="N116" s="96"/>
      <c r="O116" s="95"/>
      <c r="P116" s="20"/>
      <c r="Q116" s="96"/>
      <c r="R116" s="95"/>
      <c r="S116" s="20"/>
      <c r="T116" s="96">
        <f t="shared" si="14"/>
        <v>0</v>
      </c>
      <c r="U116" s="221">
        <f t="shared" si="21"/>
        <v>0</v>
      </c>
      <c r="W116" s="134" t="s">
        <v>50</v>
      </c>
      <c r="X116" s="118">
        <f t="shared" si="15"/>
        <v>0</v>
      </c>
      <c r="Y116" s="119">
        <f t="shared" si="16"/>
        <v>0</v>
      </c>
      <c r="Z116" s="119">
        <f t="shared" si="17"/>
        <v>0</v>
      </c>
      <c r="AA116" s="119">
        <f t="shared" si="18"/>
        <v>0</v>
      </c>
      <c r="AB116" s="119">
        <f t="shared" si="19"/>
        <v>0</v>
      </c>
      <c r="AC116" s="124">
        <f t="shared" si="20"/>
        <v>0</v>
      </c>
    </row>
    <row r="117" spans="1:29" ht="15.75" customHeight="1">
      <c r="A117" s="254">
        <v>42779</v>
      </c>
      <c r="B117" s="132" t="s">
        <v>42</v>
      </c>
      <c r="C117" s="92"/>
      <c r="D117" s="93"/>
      <c r="E117" s="94"/>
      <c r="F117" s="92"/>
      <c r="G117" s="93"/>
      <c r="H117" s="94"/>
      <c r="I117" s="92"/>
      <c r="J117" s="93"/>
      <c r="K117" s="94"/>
      <c r="L117" s="92"/>
      <c r="M117" s="93"/>
      <c r="N117" s="94"/>
      <c r="O117" s="92"/>
      <c r="P117" s="93"/>
      <c r="Q117" s="94"/>
      <c r="R117" s="92"/>
      <c r="S117" s="93"/>
      <c r="T117" s="94">
        <f t="shared" si="14"/>
        <v>0</v>
      </c>
      <c r="U117" s="220">
        <f t="shared" si="21"/>
        <v>0</v>
      </c>
      <c r="W117" s="132" t="s">
        <v>42</v>
      </c>
      <c r="X117" s="110">
        <f t="shared" si="15"/>
        <v>0</v>
      </c>
      <c r="Y117" s="111">
        <f t="shared" si="16"/>
        <v>0</v>
      </c>
      <c r="Z117" s="111">
        <f t="shared" si="17"/>
        <v>0</v>
      </c>
      <c r="AA117" s="111">
        <f t="shared" si="18"/>
        <v>0</v>
      </c>
      <c r="AB117" s="111">
        <f t="shared" si="19"/>
        <v>0</v>
      </c>
      <c r="AC117" s="123">
        <f t="shared" si="20"/>
        <v>0</v>
      </c>
    </row>
    <row r="118" spans="1:29" ht="15.75">
      <c r="A118" s="255"/>
      <c r="B118" s="133" t="s">
        <v>43</v>
      </c>
      <c r="C118" s="95"/>
      <c r="D118" s="20"/>
      <c r="E118" s="96"/>
      <c r="F118" s="95"/>
      <c r="G118" s="20"/>
      <c r="H118" s="96"/>
      <c r="I118" s="95"/>
      <c r="J118" s="20"/>
      <c r="K118" s="96"/>
      <c r="L118" s="95"/>
      <c r="M118" s="20"/>
      <c r="N118" s="96"/>
      <c r="O118" s="95"/>
      <c r="P118" s="20"/>
      <c r="Q118" s="96"/>
      <c r="R118" s="95"/>
      <c r="S118" s="20"/>
      <c r="T118" s="96">
        <f t="shared" si="14"/>
        <v>0</v>
      </c>
      <c r="U118" s="221">
        <f t="shared" si="21"/>
        <v>0</v>
      </c>
      <c r="W118" s="133" t="s">
        <v>43</v>
      </c>
      <c r="X118" s="114">
        <f t="shared" si="15"/>
        <v>0</v>
      </c>
      <c r="Y118" s="115">
        <f t="shared" si="16"/>
        <v>0</v>
      </c>
      <c r="Z118" s="115">
        <f t="shared" si="17"/>
        <v>0</v>
      </c>
      <c r="AA118" s="115">
        <f t="shared" si="18"/>
        <v>0</v>
      </c>
      <c r="AB118" s="115">
        <f t="shared" si="19"/>
        <v>0</v>
      </c>
      <c r="AC118" s="121">
        <f t="shared" si="20"/>
        <v>0</v>
      </c>
    </row>
    <row r="119" spans="1:29" ht="15.75">
      <c r="A119" s="255"/>
      <c r="B119" s="104" t="s">
        <v>44</v>
      </c>
      <c r="C119" s="95"/>
      <c r="D119" s="20"/>
      <c r="E119" s="96"/>
      <c r="F119" s="95"/>
      <c r="G119" s="20"/>
      <c r="H119" s="96"/>
      <c r="I119" s="95"/>
      <c r="J119" s="20"/>
      <c r="K119" s="96"/>
      <c r="L119" s="95"/>
      <c r="M119" s="20"/>
      <c r="N119" s="96"/>
      <c r="O119" s="95"/>
      <c r="P119" s="20"/>
      <c r="Q119" s="96"/>
      <c r="R119" s="95"/>
      <c r="S119" s="20"/>
      <c r="T119" s="96">
        <f t="shared" si="14"/>
        <v>0</v>
      </c>
      <c r="U119" s="221">
        <f t="shared" si="21"/>
        <v>0</v>
      </c>
      <c r="W119" s="104" t="s">
        <v>44</v>
      </c>
      <c r="X119" s="114">
        <f t="shared" si="15"/>
        <v>0</v>
      </c>
      <c r="Y119" s="115">
        <f t="shared" si="16"/>
        <v>0</v>
      </c>
      <c r="Z119" s="115">
        <f t="shared" si="17"/>
        <v>0</v>
      </c>
      <c r="AA119" s="115">
        <f t="shared" si="18"/>
        <v>0</v>
      </c>
      <c r="AB119" s="115">
        <f t="shared" si="19"/>
        <v>0</v>
      </c>
      <c r="AC119" s="121">
        <f t="shared" si="20"/>
        <v>0</v>
      </c>
    </row>
    <row r="120" spans="1:29" ht="15.75">
      <c r="A120" s="255"/>
      <c r="B120" s="133" t="s">
        <v>45</v>
      </c>
      <c r="C120" s="95"/>
      <c r="D120" s="20"/>
      <c r="E120" s="96"/>
      <c r="F120" s="95"/>
      <c r="G120" s="20"/>
      <c r="H120" s="96"/>
      <c r="I120" s="95"/>
      <c r="J120" s="20"/>
      <c r="K120" s="96"/>
      <c r="L120" s="95"/>
      <c r="M120" s="20"/>
      <c r="N120" s="96"/>
      <c r="O120" s="95"/>
      <c r="P120" s="20"/>
      <c r="Q120" s="96"/>
      <c r="R120" s="95"/>
      <c r="S120" s="20"/>
      <c r="T120" s="96">
        <f t="shared" si="14"/>
        <v>0</v>
      </c>
      <c r="U120" s="221">
        <f t="shared" si="21"/>
        <v>0</v>
      </c>
      <c r="W120" s="133" t="s">
        <v>45</v>
      </c>
      <c r="X120" s="114">
        <f t="shared" si="15"/>
        <v>0</v>
      </c>
      <c r="Y120" s="115">
        <f t="shared" si="16"/>
        <v>0</v>
      </c>
      <c r="Z120" s="115">
        <f t="shared" si="17"/>
        <v>0</v>
      </c>
      <c r="AA120" s="115">
        <f t="shared" si="18"/>
        <v>0</v>
      </c>
      <c r="AB120" s="115">
        <f t="shared" si="19"/>
        <v>0</v>
      </c>
      <c r="AC120" s="121">
        <f t="shared" si="20"/>
        <v>0</v>
      </c>
    </row>
    <row r="121" spans="1:29" ht="15.75">
      <c r="A121" s="255"/>
      <c r="B121" s="133" t="s">
        <v>46</v>
      </c>
      <c r="C121" s="95"/>
      <c r="D121" s="20"/>
      <c r="E121" s="96"/>
      <c r="F121" s="95"/>
      <c r="G121" s="20"/>
      <c r="H121" s="96"/>
      <c r="I121" s="95"/>
      <c r="J121" s="20"/>
      <c r="K121" s="96"/>
      <c r="L121" s="95"/>
      <c r="M121" s="20"/>
      <c r="N121" s="96"/>
      <c r="O121" s="95"/>
      <c r="P121" s="20"/>
      <c r="Q121" s="96"/>
      <c r="R121" s="95"/>
      <c r="S121" s="20"/>
      <c r="T121" s="96">
        <f t="shared" si="14"/>
        <v>0</v>
      </c>
      <c r="U121" s="221">
        <f t="shared" si="21"/>
        <v>0</v>
      </c>
      <c r="W121" s="133" t="s">
        <v>46</v>
      </c>
      <c r="X121" s="114">
        <f t="shared" si="15"/>
        <v>0</v>
      </c>
      <c r="Y121" s="115">
        <f t="shared" si="16"/>
        <v>0</v>
      </c>
      <c r="Z121" s="115">
        <f t="shared" si="17"/>
        <v>0</v>
      </c>
      <c r="AA121" s="115">
        <f t="shared" si="18"/>
        <v>0</v>
      </c>
      <c r="AB121" s="115">
        <f t="shared" si="19"/>
        <v>0</v>
      </c>
      <c r="AC121" s="121">
        <f t="shared" si="20"/>
        <v>0</v>
      </c>
    </row>
    <row r="122" spans="1:29" ht="15.75">
      <c r="A122" s="255"/>
      <c r="B122" s="133" t="s">
        <v>47</v>
      </c>
      <c r="C122" s="95"/>
      <c r="D122" s="20"/>
      <c r="E122" s="96">
        <f t="shared" si="22"/>
        <v>0</v>
      </c>
      <c r="F122" s="95"/>
      <c r="G122" s="20"/>
      <c r="H122" s="96">
        <f t="shared" si="23"/>
        <v>0</v>
      </c>
      <c r="I122" s="95"/>
      <c r="J122" s="20"/>
      <c r="K122" s="96">
        <f t="shared" si="24"/>
        <v>0</v>
      </c>
      <c r="L122" s="95"/>
      <c r="M122" s="20"/>
      <c r="N122" s="96">
        <f t="shared" si="25"/>
        <v>0</v>
      </c>
      <c r="O122" s="95"/>
      <c r="P122" s="20"/>
      <c r="Q122" s="96">
        <f t="shared" si="26"/>
        <v>0</v>
      </c>
      <c r="R122" s="95"/>
      <c r="S122" s="20"/>
      <c r="T122" s="96">
        <f t="shared" si="14"/>
        <v>0</v>
      </c>
      <c r="U122" s="221">
        <f t="shared" si="21"/>
        <v>0</v>
      </c>
      <c r="W122" s="133" t="s">
        <v>47</v>
      </c>
      <c r="X122" s="114">
        <f t="shared" si="15"/>
        <v>0</v>
      </c>
      <c r="Y122" s="115">
        <f t="shared" si="16"/>
        <v>0</v>
      </c>
      <c r="Z122" s="115">
        <f t="shared" si="17"/>
        <v>0</v>
      </c>
      <c r="AA122" s="115">
        <f t="shared" si="18"/>
        <v>0</v>
      </c>
      <c r="AB122" s="115">
        <f t="shared" si="19"/>
        <v>0</v>
      </c>
      <c r="AC122" s="121">
        <f t="shared" si="20"/>
        <v>0</v>
      </c>
    </row>
    <row r="123" spans="1:29" ht="15.75">
      <c r="A123" s="255"/>
      <c r="B123" s="133" t="s">
        <v>48</v>
      </c>
      <c r="C123" s="95"/>
      <c r="D123" s="20"/>
      <c r="E123" s="96">
        <f t="shared" si="22"/>
        <v>0</v>
      </c>
      <c r="F123" s="95"/>
      <c r="G123" s="20"/>
      <c r="H123" s="96">
        <f t="shared" si="23"/>
        <v>0</v>
      </c>
      <c r="I123" s="95"/>
      <c r="J123" s="20"/>
      <c r="K123" s="96">
        <f t="shared" si="24"/>
        <v>0</v>
      </c>
      <c r="L123" s="95"/>
      <c r="M123" s="20"/>
      <c r="N123" s="96">
        <f t="shared" si="25"/>
        <v>0</v>
      </c>
      <c r="O123" s="95"/>
      <c r="P123" s="20"/>
      <c r="Q123" s="96">
        <f t="shared" si="26"/>
        <v>0</v>
      </c>
      <c r="R123" s="95"/>
      <c r="S123" s="20"/>
      <c r="T123" s="96">
        <f t="shared" si="14"/>
        <v>0</v>
      </c>
      <c r="U123" s="221">
        <f t="shared" si="21"/>
        <v>0</v>
      </c>
      <c r="W123" s="133" t="s">
        <v>48</v>
      </c>
      <c r="X123" s="114">
        <f t="shared" si="15"/>
        <v>0</v>
      </c>
      <c r="Y123" s="115">
        <f t="shared" si="16"/>
        <v>0</v>
      </c>
      <c r="Z123" s="115">
        <f t="shared" si="17"/>
        <v>0</v>
      </c>
      <c r="AA123" s="115">
        <f t="shared" si="18"/>
        <v>0</v>
      </c>
      <c r="AB123" s="115">
        <f t="shared" si="19"/>
        <v>0</v>
      </c>
      <c r="AC123" s="121">
        <f t="shared" si="20"/>
        <v>0</v>
      </c>
    </row>
    <row r="124" spans="1:29" ht="15.75">
      <c r="A124" s="255"/>
      <c r="B124" s="133" t="s">
        <v>49</v>
      </c>
      <c r="C124" s="95"/>
      <c r="D124" s="20"/>
      <c r="E124" s="96">
        <f t="shared" si="22"/>
        <v>0</v>
      </c>
      <c r="F124" s="95"/>
      <c r="G124" s="20"/>
      <c r="H124" s="96">
        <f t="shared" si="23"/>
        <v>0</v>
      </c>
      <c r="I124" s="95"/>
      <c r="J124" s="20"/>
      <c r="K124" s="96">
        <f t="shared" si="24"/>
        <v>0</v>
      </c>
      <c r="L124" s="95"/>
      <c r="M124" s="20"/>
      <c r="N124" s="96">
        <f t="shared" si="25"/>
        <v>0</v>
      </c>
      <c r="O124" s="95"/>
      <c r="P124" s="20"/>
      <c r="Q124" s="96">
        <f t="shared" si="26"/>
        <v>0</v>
      </c>
      <c r="R124" s="95"/>
      <c r="S124" s="20"/>
      <c r="T124" s="96">
        <f t="shared" si="14"/>
        <v>0</v>
      </c>
      <c r="U124" s="221">
        <f t="shared" si="21"/>
        <v>0</v>
      </c>
      <c r="W124" s="133" t="s">
        <v>49</v>
      </c>
      <c r="X124" s="114">
        <f t="shared" si="15"/>
        <v>0</v>
      </c>
      <c r="Y124" s="115">
        <f t="shared" si="16"/>
        <v>0</v>
      </c>
      <c r="Z124" s="115">
        <f t="shared" si="17"/>
        <v>0</v>
      </c>
      <c r="AA124" s="115">
        <f t="shared" si="18"/>
        <v>0</v>
      </c>
      <c r="AB124" s="115">
        <f t="shared" si="19"/>
        <v>0</v>
      </c>
      <c r="AC124" s="121">
        <f t="shared" si="20"/>
        <v>0</v>
      </c>
    </row>
    <row r="125" spans="1:29" ht="15.75">
      <c r="A125" s="256"/>
      <c r="B125" s="134" t="s">
        <v>50</v>
      </c>
      <c r="C125" s="97"/>
      <c r="D125" s="98"/>
      <c r="E125" s="99">
        <f t="shared" si="22"/>
        <v>0</v>
      </c>
      <c r="F125" s="97"/>
      <c r="G125" s="98"/>
      <c r="H125" s="99">
        <f t="shared" si="23"/>
        <v>0</v>
      </c>
      <c r="I125" s="97"/>
      <c r="J125" s="98"/>
      <c r="K125" s="99">
        <f t="shared" si="24"/>
        <v>0</v>
      </c>
      <c r="L125" s="97"/>
      <c r="M125" s="98"/>
      <c r="N125" s="99">
        <f t="shared" si="25"/>
        <v>0</v>
      </c>
      <c r="O125" s="97"/>
      <c r="P125" s="98"/>
      <c r="Q125" s="99">
        <f t="shared" si="26"/>
        <v>0</v>
      </c>
      <c r="R125" s="97"/>
      <c r="S125" s="98"/>
      <c r="T125" s="99">
        <f t="shared" si="14"/>
        <v>0</v>
      </c>
      <c r="U125" s="222">
        <f t="shared" si="21"/>
        <v>0</v>
      </c>
      <c r="W125" s="134" t="s">
        <v>50</v>
      </c>
      <c r="X125" s="118">
        <f t="shared" si="15"/>
        <v>0</v>
      </c>
      <c r="Y125" s="119">
        <f t="shared" si="16"/>
        <v>0</v>
      </c>
      <c r="Z125" s="119">
        <f t="shared" si="17"/>
        <v>0</v>
      </c>
      <c r="AA125" s="119">
        <f t="shared" si="18"/>
        <v>0</v>
      </c>
      <c r="AB125" s="119">
        <f t="shared" si="19"/>
        <v>0</v>
      </c>
      <c r="AC125" s="124">
        <f t="shared" si="20"/>
        <v>0</v>
      </c>
    </row>
    <row r="126" spans="1:29" ht="15.75" customHeight="1">
      <c r="A126" s="254">
        <v>42780</v>
      </c>
      <c r="B126" s="133" t="s">
        <v>42</v>
      </c>
      <c r="C126" s="95"/>
      <c r="D126" s="20"/>
      <c r="E126" s="96">
        <f t="shared" si="22"/>
        <v>0</v>
      </c>
      <c r="F126" s="95"/>
      <c r="G126" s="20"/>
      <c r="H126" s="96">
        <f t="shared" si="23"/>
        <v>0</v>
      </c>
      <c r="I126" s="95"/>
      <c r="J126" s="20"/>
      <c r="K126" s="96">
        <f t="shared" si="24"/>
        <v>0</v>
      </c>
      <c r="L126" s="95"/>
      <c r="M126" s="20"/>
      <c r="N126" s="96">
        <f t="shared" si="25"/>
        <v>0</v>
      </c>
      <c r="O126" s="95"/>
      <c r="P126" s="20"/>
      <c r="Q126" s="96">
        <f t="shared" si="26"/>
        <v>0</v>
      </c>
      <c r="R126" s="95"/>
      <c r="S126" s="20"/>
      <c r="T126" s="96">
        <f t="shared" si="14"/>
        <v>0</v>
      </c>
      <c r="U126" s="221">
        <f t="shared" si="21"/>
        <v>0</v>
      </c>
      <c r="W126" s="132" t="s">
        <v>42</v>
      </c>
      <c r="X126" s="110">
        <f t="shared" si="15"/>
        <v>0</v>
      </c>
      <c r="Y126" s="111">
        <f t="shared" si="16"/>
        <v>0</v>
      </c>
      <c r="Z126" s="111">
        <f t="shared" si="17"/>
        <v>0</v>
      </c>
      <c r="AA126" s="111">
        <f t="shared" si="18"/>
        <v>0</v>
      </c>
      <c r="AB126" s="111">
        <f t="shared" si="19"/>
        <v>0</v>
      </c>
      <c r="AC126" s="123">
        <f t="shared" si="20"/>
        <v>0</v>
      </c>
    </row>
    <row r="127" spans="1:29" ht="15.75">
      <c r="A127" s="255"/>
      <c r="B127" s="133" t="s">
        <v>43</v>
      </c>
      <c r="C127" s="95"/>
      <c r="D127" s="20"/>
      <c r="E127" s="96">
        <f t="shared" si="22"/>
        <v>0</v>
      </c>
      <c r="F127" s="95"/>
      <c r="G127" s="20"/>
      <c r="H127" s="96">
        <f t="shared" si="23"/>
        <v>0</v>
      </c>
      <c r="I127" s="95"/>
      <c r="J127" s="20"/>
      <c r="K127" s="96">
        <f t="shared" si="24"/>
        <v>0</v>
      </c>
      <c r="L127" s="95"/>
      <c r="M127" s="20"/>
      <c r="N127" s="96">
        <f t="shared" si="25"/>
        <v>0</v>
      </c>
      <c r="O127" s="95"/>
      <c r="P127" s="20"/>
      <c r="Q127" s="96">
        <f t="shared" si="26"/>
        <v>0</v>
      </c>
      <c r="R127" s="95"/>
      <c r="S127" s="20"/>
      <c r="T127" s="96">
        <f t="shared" si="14"/>
        <v>0</v>
      </c>
      <c r="U127" s="221">
        <f t="shared" si="21"/>
        <v>0</v>
      </c>
      <c r="W127" s="133" t="s">
        <v>43</v>
      </c>
      <c r="X127" s="114">
        <f t="shared" si="15"/>
        <v>0</v>
      </c>
      <c r="Y127" s="115">
        <f t="shared" si="16"/>
        <v>0</v>
      </c>
      <c r="Z127" s="115">
        <f t="shared" si="17"/>
        <v>0</v>
      </c>
      <c r="AA127" s="115">
        <f t="shared" si="18"/>
        <v>0</v>
      </c>
      <c r="AB127" s="115">
        <f t="shared" si="19"/>
        <v>0</v>
      </c>
      <c r="AC127" s="121">
        <f t="shared" si="20"/>
        <v>0</v>
      </c>
    </row>
    <row r="128" spans="1:29" ht="15.75">
      <c r="A128" s="255"/>
      <c r="B128" s="104" t="s">
        <v>44</v>
      </c>
      <c r="C128" s="95"/>
      <c r="D128" s="20"/>
      <c r="E128" s="96">
        <f t="shared" si="22"/>
        <v>0</v>
      </c>
      <c r="F128" s="95"/>
      <c r="G128" s="20"/>
      <c r="H128" s="96">
        <f t="shared" si="23"/>
        <v>0</v>
      </c>
      <c r="I128" s="95"/>
      <c r="J128" s="20"/>
      <c r="K128" s="96">
        <f t="shared" si="24"/>
        <v>0</v>
      </c>
      <c r="L128" s="95"/>
      <c r="M128" s="20"/>
      <c r="N128" s="96">
        <f t="shared" si="25"/>
        <v>0</v>
      </c>
      <c r="O128" s="95"/>
      <c r="P128" s="20"/>
      <c r="Q128" s="96">
        <f t="shared" si="26"/>
        <v>0</v>
      </c>
      <c r="R128" s="95"/>
      <c r="S128" s="20"/>
      <c r="T128" s="96">
        <f t="shared" si="14"/>
        <v>0</v>
      </c>
      <c r="U128" s="221">
        <f t="shared" si="21"/>
        <v>0</v>
      </c>
      <c r="W128" s="104" t="s">
        <v>44</v>
      </c>
      <c r="X128" s="114">
        <f t="shared" si="15"/>
        <v>0</v>
      </c>
      <c r="Y128" s="115">
        <f t="shared" si="16"/>
        <v>0</v>
      </c>
      <c r="Z128" s="115">
        <f t="shared" si="17"/>
        <v>0</v>
      </c>
      <c r="AA128" s="115">
        <f t="shared" si="18"/>
        <v>0</v>
      </c>
      <c r="AB128" s="115">
        <f t="shared" si="19"/>
        <v>0</v>
      </c>
      <c r="AC128" s="121">
        <f t="shared" si="20"/>
        <v>0</v>
      </c>
    </row>
    <row r="129" spans="1:29" ht="15.75">
      <c r="A129" s="255"/>
      <c r="B129" s="133" t="s">
        <v>45</v>
      </c>
      <c r="C129" s="95"/>
      <c r="D129" s="20"/>
      <c r="E129" s="96">
        <f t="shared" si="22"/>
        <v>0</v>
      </c>
      <c r="F129" s="95"/>
      <c r="G129" s="20"/>
      <c r="H129" s="96">
        <f t="shared" si="23"/>
        <v>0</v>
      </c>
      <c r="I129" s="95"/>
      <c r="J129" s="20"/>
      <c r="K129" s="96">
        <f t="shared" si="24"/>
        <v>0</v>
      </c>
      <c r="L129" s="95"/>
      <c r="M129" s="20"/>
      <c r="N129" s="96">
        <f t="shared" si="25"/>
        <v>0</v>
      </c>
      <c r="O129" s="95"/>
      <c r="P129" s="20"/>
      <c r="Q129" s="96">
        <f t="shared" si="26"/>
        <v>0</v>
      </c>
      <c r="R129" s="95"/>
      <c r="S129" s="20"/>
      <c r="T129" s="96">
        <f t="shared" si="14"/>
        <v>0</v>
      </c>
      <c r="U129" s="221">
        <f t="shared" si="21"/>
        <v>0</v>
      </c>
      <c r="W129" s="133" t="s">
        <v>45</v>
      </c>
      <c r="X129" s="114">
        <f t="shared" si="15"/>
        <v>0</v>
      </c>
      <c r="Y129" s="115">
        <f t="shared" si="16"/>
        <v>0</v>
      </c>
      <c r="Z129" s="115">
        <f t="shared" si="17"/>
        <v>0</v>
      </c>
      <c r="AA129" s="115">
        <f t="shared" si="18"/>
        <v>0</v>
      </c>
      <c r="AB129" s="115">
        <f t="shared" si="19"/>
        <v>0</v>
      </c>
      <c r="AC129" s="121">
        <f t="shared" si="20"/>
        <v>0</v>
      </c>
    </row>
    <row r="130" spans="1:29" ht="15.75">
      <c r="A130" s="255"/>
      <c r="B130" s="133" t="s">
        <v>46</v>
      </c>
      <c r="C130" s="95"/>
      <c r="D130" s="20"/>
      <c r="E130" s="96">
        <f t="shared" si="22"/>
        <v>0</v>
      </c>
      <c r="F130" s="95"/>
      <c r="G130" s="20"/>
      <c r="H130" s="96">
        <f t="shared" si="23"/>
        <v>0</v>
      </c>
      <c r="I130" s="95"/>
      <c r="J130" s="20"/>
      <c r="K130" s="96">
        <f t="shared" si="24"/>
        <v>0</v>
      </c>
      <c r="L130" s="95"/>
      <c r="M130" s="20"/>
      <c r="N130" s="96">
        <f t="shared" si="25"/>
        <v>0</v>
      </c>
      <c r="O130" s="95"/>
      <c r="P130" s="20"/>
      <c r="Q130" s="96">
        <f t="shared" si="26"/>
        <v>0</v>
      </c>
      <c r="R130" s="95"/>
      <c r="S130" s="20"/>
      <c r="T130" s="96">
        <f t="shared" si="14"/>
        <v>0</v>
      </c>
      <c r="U130" s="221">
        <f t="shared" si="21"/>
        <v>0</v>
      </c>
      <c r="W130" s="133" t="s">
        <v>46</v>
      </c>
      <c r="X130" s="114">
        <f t="shared" si="15"/>
        <v>0</v>
      </c>
      <c r="Y130" s="115">
        <f t="shared" si="16"/>
        <v>0</v>
      </c>
      <c r="Z130" s="115">
        <f t="shared" si="17"/>
        <v>0</v>
      </c>
      <c r="AA130" s="115">
        <f t="shared" si="18"/>
        <v>0</v>
      </c>
      <c r="AB130" s="115">
        <f t="shared" si="19"/>
        <v>0</v>
      </c>
      <c r="AC130" s="121">
        <f t="shared" si="20"/>
        <v>0</v>
      </c>
    </row>
    <row r="131" spans="1:29" ht="15.75">
      <c r="A131" s="255"/>
      <c r="B131" s="133" t="s">
        <v>47</v>
      </c>
      <c r="C131" s="95"/>
      <c r="D131" s="20"/>
      <c r="E131" s="96">
        <f t="shared" si="22"/>
        <v>0</v>
      </c>
      <c r="F131" s="95"/>
      <c r="G131" s="20"/>
      <c r="H131" s="96">
        <f t="shared" si="23"/>
        <v>0</v>
      </c>
      <c r="I131" s="95"/>
      <c r="J131" s="20"/>
      <c r="K131" s="96">
        <f t="shared" si="24"/>
        <v>0</v>
      </c>
      <c r="L131" s="95"/>
      <c r="M131" s="20"/>
      <c r="N131" s="96">
        <f t="shared" si="25"/>
        <v>0</v>
      </c>
      <c r="O131" s="95"/>
      <c r="P131" s="20"/>
      <c r="Q131" s="96">
        <f t="shared" si="26"/>
        <v>0</v>
      </c>
      <c r="R131" s="95"/>
      <c r="S131" s="20"/>
      <c r="T131" s="96">
        <f t="shared" si="14"/>
        <v>0</v>
      </c>
      <c r="U131" s="221">
        <f t="shared" si="21"/>
        <v>0</v>
      </c>
      <c r="W131" s="133" t="s">
        <v>47</v>
      </c>
      <c r="X131" s="114">
        <f t="shared" si="15"/>
        <v>0</v>
      </c>
      <c r="Y131" s="115">
        <f t="shared" si="16"/>
        <v>0</v>
      </c>
      <c r="Z131" s="115">
        <f t="shared" si="17"/>
        <v>0</v>
      </c>
      <c r="AA131" s="115">
        <f t="shared" si="18"/>
        <v>0</v>
      </c>
      <c r="AB131" s="115">
        <f t="shared" si="19"/>
        <v>0</v>
      </c>
      <c r="AC131" s="121">
        <f t="shared" si="20"/>
        <v>0</v>
      </c>
    </row>
    <row r="132" spans="1:29" ht="15.75">
      <c r="A132" s="255"/>
      <c r="B132" s="133" t="s">
        <v>48</v>
      </c>
      <c r="C132" s="95"/>
      <c r="D132" s="20"/>
      <c r="E132" s="96">
        <f t="shared" si="22"/>
        <v>0</v>
      </c>
      <c r="F132" s="95"/>
      <c r="G132" s="20"/>
      <c r="H132" s="96">
        <f t="shared" si="23"/>
        <v>0</v>
      </c>
      <c r="I132" s="95"/>
      <c r="J132" s="20"/>
      <c r="K132" s="96">
        <f t="shared" si="24"/>
        <v>0</v>
      </c>
      <c r="L132" s="95"/>
      <c r="M132" s="20"/>
      <c r="N132" s="96">
        <f t="shared" si="25"/>
        <v>0</v>
      </c>
      <c r="O132" s="95"/>
      <c r="P132" s="20"/>
      <c r="Q132" s="96">
        <f t="shared" si="26"/>
        <v>0</v>
      </c>
      <c r="R132" s="95"/>
      <c r="S132" s="20"/>
      <c r="T132" s="96">
        <f t="shared" si="14"/>
        <v>0</v>
      </c>
      <c r="U132" s="221">
        <f t="shared" si="21"/>
        <v>0</v>
      </c>
      <c r="W132" s="133" t="s">
        <v>48</v>
      </c>
      <c r="X132" s="114">
        <f t="shared" si="15"/>
        <v>0</v>
      </c>
      <c r="Y132" s="115">
        <f t="shared" si="16"/>
        <v>0</v>
      </c>
      <c r="Z132" s="115">
        <f t="shared" si="17"/>
        <v>0</v>
      </c>
      <c r="AA132" s="115">
        <f t="shared" si="18"/>
        <v>0</v>
      </c>
      <c r="AB132" s="115">
        <f t="shared" si="19"/>
        <v>0</v>
      </c>
      <c r="AC132" s="121">
        <f t="shared" si="20"/>
        <v>0</v>
      </c>
    </row>
    <row r="133" spans="1:29" ht="15.75">
      <c r="A133" s="255"/>
      <c r="B133" s="133" t="s">
        <v>49</v>
      </c>
      <c r="C133" s="95"/>
      <c r="D133" s="20"/>
      <c r="E133" s="96">
        <f t="shared" si="22"/>
        <v>0</v>
      </c>
      <c r="F133" s="95"/>
      <c r="G133" s="20"/>
      <c r="H133" s="96">
        <f t="shared" si="23"/>
        <v>0</v>
      </c>
      <c r="I133" s="95"/>
      <c r="J133" s="20"/>
      <c r="K133" s="96">
        <f t="shared" si="24"/>
        <v>0</v>
      </c>
      <c r="L133" s="95"/>
      <c r="M133" s="20"/>
      <c r="N133" s="96">
        <f t="shared" si="25"/>
        <v>0</v>
      </c>
      <c r="O133" s="95"/>
      <c r="P133" s="20"/>
      <c r="Q133" s="96">
        <f t="shared" si="26"/>
        <v>0</v>
      </c>
      <c r="R133" s="95"/>
      <c r="S133" s="20"/>
      <c r="T133" s="96">
        <f t="shared" si="14"/>
        <v>0</v>
      </c>
      <c r="U133" s="221">
        <f t="shared" si="21"/>
        <v>0</v>
      </c>
      <c r="W133" s="133" t="s">
        <v>49</v>
      </c>
      <c r="X133" s="114">
        <f t="shared" si="15"/>
        <v>0</v>
      </c>
      <c r="Y133" s="115">
        <f t="shared" si="16"/>
        <v>0</v>
      </c>
      <c r="Z133" s="115">
        <f t="shared" si="17"/>
        <v>0</v>
      </c>
      <c r="AA133" s="115">
        <f t="shared" si="18"/>
        <v>0</v>
      </c>
      <c r="AB133" s="115">
        <f t="shared" si="19"/>
        <v>0</v>
      </c>
      <c r="AC133" s="121">
        <f t="shared" si="20"/>
        <v>0</v>
      </c>
    </row>
    <row r="134" spans="1:29" ht="15.75">
      <c r="A134" s="256"/>
      <c r="B134" s="133" t="s">
        <v>50</v>
      </c>
      <c r="C134" s="95"/>
      <c r="D134" s="20"/>
      <c r="E134" s="96">
        <f t="shared" si="22"/>
        <v>0</v>
      </c>
      <c r="F134" s="95"/>
      <c r="G134" s="20"/>
      <c r="H134" s="96">
        <f t="shared" si="23"/>
        <v>0</v>
      </c>
      <c r="I134" s="95"/>
      <c r="J134" s="20"/>
      <c r="K134" s="96">
        <f t="shared" si="24"/>
        <v>0</v>
      </c>
      <c r="L134" s="95"/>
      <c r="M134" s="20"/>
      <c r="N134" s="96">
        <f t="shared" si="25"/>
        <v>0</v>
      </c>
      <c r="O134" s="95"/>
      <c r="P134" s="20"/>
      <c r="Q134" s="96">
        <f t="shared" si="26"/>
        <v>0</v>
      </c>
      <c r="R134" s="95"/>
      <c r="S134" s="20"/>
      <c r="T134" s="96">
        <f t="shared" si="14"/>
        <v>0</v>
      </c>
      <c r="U134" s="221">
        <f t="shared" si="21"/>
        <v>0</v>
      </c>
      <c r="W134" s="134" t="s">
        <v>50</v>
      </c>
      <c r="X134" s="118">
        <f t="shared" si="15"/>
        <v>0</v>
      </c>
      <c r="Y134" s="119">
        <f t="shared" si="16"/>
        <v>0</v>
      </c>
      <c r="Z134" s="119">
        <f t="shared" si="17"/>
        <v>0</v>
      </c>
      <c r="AA134" s="119">
        <f t="shared" si="18"/>
        <v>0</v>
      </c>
      <c r="AB134" s="119">
        <f t="shared" si="19"/>
        <v>0</v>
      </c>
      <c r="AC134" s="124">
        <f t="shared" si="20"/>
        <v>0</v>
      </c>
    </row>
    <row r="135" spans="1:29" ht="15.75" customHeight="1">
      <c r="A135" s="254">
        <v>42781</v>
      </c>
      <c r="B135" s="132" t="s">
        <v>42</v>
      </c>
      <c r="C135" s="92"/>
      <c r="D135" s="93"/>
      <c r="E135" s="94">
        <f t="shared" si="22"/>
        <v>0</v>
      </c>
      <c r="F135" s="92"/>
      <c r="G135" s="101"/>
      <c r="H135" s="94">
        <f t="shared" si="23"/>
        <v>0</v>
      </c>
      <c r="I135" s="92"/>
      <c r="J135" s="93"/>
      <c r="K135" s="94">
        <f t="shared" si="24"/>
        <v>0</v>
      </c>
      <c r="L135" s="92"/>
      <c r="M135" s="93"/>
      <c r="N135" s="94">
        <f t="shared" si="25"/>
        <v>0</v>
      </c>
      <c r="O135" s="92"/>
      <c r="P135" s="93"/>
      <c r="Q135" s="94">
        <f t="shared" si="26"/>
        <v>0</v>
      </c>
      <c r="R135" s="92"/>
      <c r="S135" s="93"/>
      <c r="T135" s="94">
        <f t="shared" si="14"/>
        <v>0</v>
      </c>
      <c r="U135" s="220">
        <f t="shared" si="21"/>
        <v>0</v>
      </c>
      <c r="W135" s="132" t="s">
        <v>42</v>
      </c>
      <c r="X135" s="114">
        <f t="shared" si="15"/>
        <v>0</v>
      </c>
      <c r="Y135" s="115">
        <f t="shared" si="16"/>
        <v>0</v>
      </c>
      <c r="Z135" s="115">
        <f t="shared" si="17"/>
        <v>0</v>
      </c>
      <c r="AA135" s="115">
        <f t="shared" si="18"/>
        <v>0</v>
      </c>
      <c r="AB135" s="115">
        <f t="shared" si="19"/>
        <v>0</v>
      </c>
      <c r="AC135" s="121">
        <f t="shared" si="20"/>
        <v>0</v>
      </c>
    </row>
    <row r="136" spans="1:29" ht="15.75">
      <c r="A136" s="255"/>
      <c r="B136" s="133" t="s">
        <v>43</v>
      </c>
      <c r="C136" s="95"/>
      <c r="D136" s="20"/>
      <c r="E136" s="96">
        <f t="shared" si="22"/>
        <v>0</v>
      </c>
      <c r="F136" s="95"/>
      <c r="G136" s="6"/>
      <c r="H136" s="96">
        <f t="shared" si="23"/>
        <v>0</v>
      </c>
      <c r="I136" s="95"/>
      <c r="J136" s="20"/>
      <c r="K136" s="96">
        <f t="shared" si="24"/>
        <v>0</v>
      </c>
      <c r="L136" s="95"/>
      <c r="M136" s="20"/>
      <c r="N136" s="96">
        <f t="shared" si="25"/>
        <v>0</v>
      </c>
      <c r="O136" s="95"/>
      <c r="P136" s="20"/>
      <c r="Q136" s="96">
        <f t="shared" si="26"/>
        <v>0</v>
      </c>
      <c r="R136" s="95"/>
      <c r="S136" s="20"/>
      <c r="T136" s="96">
        <f t="shared" si="14"/>
        <v>0</v>
      </c>
      <c r="U136" s="221">
        <f t="shared" si="21"/>
        <v>0</v>
      </c>
      <c r="W136" s="133" t="s">
        <v>43</v>
      </c>
      <c r="X136" s="114">
        <f t="shared" si="15"/>
        <v>0</v>
      </c>
      <c r="Y136" s="115">
        <f t="shared" si="16"/>
        <v>0</v>
      </c>
      <c r="Z136" s="115">
        <f t="shared" si="17"/>
        <v>0</v>
      </c>
      <c r="AA136" s="115">
        <f t="shared" si="18"/>
        <v>0</v>
      </c>
      <c r="AB136" s="115">
        <f t="shared" si="19"/>
        <v>0</v>
      </c>
      <c r="AC136" s="121">
        <f t="shared" si="20"/>
        <v>0</v>
      </c>
    </row>
    <row r="137" spans="1:29" ht="15.75">
      <c r="A137" s="255"/>
      <c r="B137" s="104" t="s">
        <v>44</v>
      </c>
      <c r="C137" s="95"/>
      <c r="D137" s="20"/>
      <c r="E137" s="96">
        <f t="shared" si="22"/>
        <v>0</v>
      </c>
      <c r="F137" s="95"/>
      <c r="G137" s="6"/>
      <c r="H137" s="96">
        <f t="shared" si="23"/>
        <v>0</v>
      </c>
      <c r="I137" s="95"/>
      <c r="J137" s="20"/>
      <c r="K137" s="96">
        <f t="shared" si="24"/>
        <v>0</v>
      </c>
      <c r="L137" s="95"/>
      <c r="M137" s="20"/>
      <c r="N137" s="96">
        <f t="shared" si="25"/>
        <v>0</v>
      </c>
      <c r="O137" s="95"/>
      <c r="P137" s="20"/>
      <c r="Q137" s="96">
        <f t="shared" si="26"/>
        <v>0</v>
      </c>
      <c r="R137" s="95"/>
      <c r="S137" s="20"/>
      <c r="T137" s="96">
        <f t="shared" si="14"/>
        <v>0</v>
      </c>
      <c r="U137" s="221">
        <f t="shared" si="21"/>
        <v>0</v>
      </c>
      <c r="W137" s="104" t="s">
        <v>44</v>
      </c>
      <c r="X137" s="114">
        <f t="shared" si="15"/>
        <v>0</v>
      </c>
      <c r="Y137" s="115">
        <f t="shared" si="16"/>
        <v>0</v>
      </c>
      <c r="Z137" s="115">
        <f t="shared" si="17"/>
        <v>0</v>
      </c>
      <c r="AA137" s="115">
        <f t="shared" si="18"/>
        <v>0</v>
      </c>
      <c r="AB137" s="115">
        <f t="shared" si="19"/>
        <v>0</v>
      </c>
      <c r="AC137" s="121">
        <f t="shared" si="20"/>
        <v>0</v>
      </c>
    </row>
    <row r="138" spans="1:29" ht="15.75">
      <c r="A138" s="255"/>
      <c r="B138" s="133" t="s">
        <v>45</v>
      </c>
      <c r="C138" s="95"/>
      <c r="D138" s="20"/>
      <c r="E138" s="96">
        <f t="shared" si="22"/>
        <v>0</v>
      </c>
      <c r="F138" s="95"/>
      <c r="G138" s="6"/>
      <c r="H138" s="96">
        <f t="shared" si="23"/>
        <v>0</v>
      </c>
      <c r="I138" s="95"/>
      <c r="J138" s="20"/>
      <c r="K138" s="96">
        <f t="shared" si="24"/>
        <v>0</v>
      </c>
      <c r="L138" s="95"/>
      <c r="M138" s="20"/>
      <c r="N138" s="96">
        <f t="shared" si="25"/>
        <v>0</v>
      </c>
      <c r="O138" s="95"/>
      <c r="P138" s="20"/>
      <c r="Q138" s="96">
        <f t="shared" si="26"/>
        <v>0</v>
      </c>
      <c r="R138" s="95"/>
      <c r="S138" s="20"/>
      <c r="T138" s="96">
        <f t="shared" ref="T138:T201" si="27">R138-S138</f>
        <v>0</v>
      </c>
      <c r="U138" s="221">
        <f t="shared" si="21"/>
        <v>0</v>
      </c>
      <c r="W138" s="133" t="s">
        <v>45</v>
      </c>
      <c r="X138" s="114">
        <f t="shared" ref="X138:X201" si="28">+IF(AND(C138&lt;&gt;0,D138&lt;&gt;0,OR(E138&gt;100,E138&lt;-100)),1,0)</f>
        <v>0</v>
      </c>
      <c r="Y138" s="115">
        <f t="shared" ref="Y138:Y201" si="29">+IF(AND(F138&lt;&gt;0,G138&lt;&gt;0,OR(H138&gt;100,H138&lt;-100)),1,0)</f>
        <v>0</v>
      </c>
      <c r="Z138" s="115">
        <f t="shared" ref="Z138:Z201" si="30">+IF(AND(I138&lt;&gt;0,J138&lt;&gt;0,OR(K138&gt;100,K138&lt;-100)),1,0)</f>
        <v>0</v>
      </c>
      <c r="AA138" s="115">
        <f t="shared" ref="AA138:AA201" si="31">+IF(AND(L138&lt;&gt;0,M138&lt;&gt;0,OR(N138&gt;100,N138&lt;-100)),1,0)</f>
        <v>0</v>
      </c>
      <c r="AB138" s="115">
        <f t="shared" ref="AB138:AB201" si="32">+IF(AND(O138&lt;&gt;0,P138&lt;&gt;0,OR(Q138&gt;100,Q138&lt;-100)),1,0)</f>
        <v>0</v>
      </c>
      <c r="AC138" s="121">
        <f t="shared" ref="AC138:AC201" si="33">+IF(AND(R138&lt;&gt;0,S138&lt;&gt;0,OR(T138&gt;100,T138&lt;-100)),1,0)</f>
        <v>0</v>
      </c>
    </row>
    <row r="139" spans="1:29" ht="15.75">
      <c r="A139" s="255"/>
      <c r="B139" s="133" t="s">
        <v>46</v>
      </c>
      <c r="C139" s="95"/>
      <c r="D139" s="20"/>
      <c r="E139" s="96">
        <f t="shared" si="22"/>
        <v>0</v>
      </c>
      <c r="F139" s="95"/>
      <c r="G139" s="6"/>
      <c r="H139" s="96">
        <f t="shared" si="23"/>
        <v>0</v>
      </c>
      <c r="I139" s="95"/>
      <c r="J139" s="20"/>
      <c r="K139" s="96">
        <f t="shared" si="24"/>
        <v>0</v>
      </c>
      <c r="L139" s="95"/>
      <c r="M139" s="20"/>
      <c r="N139" s="96">
        <f t="shared" si="25"/>
        <v>0</v>
      </c>
      <c r="O139" s="95"/>
      <c r="P139" s="20"/>
      <c r="Q139" s="96">
        <f t="shared" si="26"/>
        <v>0</v>
      </c>
      <c r="R139" s="95"/>
      <c r="S139" s="20"/>
      <c r="T139" s="96">
        <f t="shared" si="27"/>
        <v>0</v>
      </c>
      <c r="U139" s="221">
        <f t="shared" si="21"/>
        <v>0</v>
      </c>
      <c r="W139" s="133" t="s">
        <v>46</v>
      </c>
      <c r="X139" s="114">
        <f t="shared" si="28"/>
        <v>0</v>
      </c>
      <c r="Y139" s="115">
        <f t="shared" si="29"/>
        <v>0</v>
      </c>
      <c r="Z139" s="115">
        <f t="shared" si="30"/>
        <v>0</v>
      </c>
      <c r="AA139" s="115">
        <f t="shared" si="31"/>
        <v>0</v>
      </c>
      <c r="AB139" s="115">
        <f t="shared" si="32"/>
        <v>0</v>
      </c>
      <c r="AC139" s="121">
        <f t="shared" si="33"/>
        <v>0</v>
      </c>
    </row>
    <row r="140" spans="1:29" ht="15.75">
      <c r="A140" s="255"/>
      <c r="B140" s="133" t="s">
        <v>47</v>
      </c>
      <c r="C140" s="95"/>
      <c r="D140" s="20"/>
      <c r="E140" s="96">
        <f t="shared" si="22"/>
        <v>0</v>
      </c>
      <c r="F140" s="95"/>
      <c r="G140" s="6"/>
      <c r="H140" s="96">
        <f t="shared" si="23"/>
        <v>0</v>
      </c>
      <c r="I140" s="95"/>
      <c r="J140" s="20"/>
      <c r="K140" s="96">
        <f t="shared" si="24"/>
        <v>0</v>
      </c>
      <c r="L140" s="95"/>
      <c r="M140" s="20"/>
      <c r="N140" s="96">
        <f t="shared" si="25"/>
        <v>0</v>
      </c>
      <c r="O140" s="95"/>
      <c r="P140" s="20"/>
      <c r="Q140" s="96">
        <f t="shared" si="26"/>
        <v>0</v>
      </c>
      <c r="R140" s="95"/>
      <c r="S140" s="20"/>
      <c r="T140" s="96">
        <f t="shared" si="27"/>
        <v>0</v>
      </c>
      <c r="U140" s="221">
        <f t="shared" si="21"/>
        <v>0</v>
      </c>
      <c r="W140" s="133" t="s">
        <v>47</v>
      </c>
      <c r="X140" s="114">
        <f t="shared" si="28"/>
        <v>0</v>
      </c>
      <c r="Y140" s="115">
        <f t="shared" si="29"/>
        <v>0</v>
      </c>
      <c r="Z140" s="115">
        <f t="shared" si="30"/>
        <v>0</v>
      </c>
      <c r="AA140" s="115">
        <f t="shared" si="31"/>
        <v>0</v>
      </c>
      <c r="AB140" s="115">
        <f t="shared" si="32"/>
        <v>0</v>
      </c>
      <c r="AC140" s="121">
        <f t="shared" si="33"/>
        <v>0</v>
      </c>
    </row>
    <row r="141" spans="1:29" ht="15.75">
      <c r="A141" s="255"/>
      <c r="B141" s="133" t="s">
        <v>48</v>
      </c>
      <c r="C141" s="95"/>
      <c r="D141" s="20"/>
      <c r="E141" s="96">
        <f t="shared" si="22"/>
        <v>0</v>
      </c>
      <c r="F141" s="95"/>
      <c r="G141" s="6"/>
      <c r="H141" s="96">
        <f t="shared" si="23"/>
        <v>0</v>
      </c>
      <c r="I141" s="95"/>
      <c r="J141" s="20"/>
      <c r="K141" s="96">
        <f t="shared" si="24"/>
        <v>0</v>
      </c>
      <c r="L141" s="95"/>
      <c r="M141" s="20"/>
      <c r="N141" s="96">
        <f t="shared" si="25"/>
        <v>0</v>
      </c>
      <c r="O141" s="95"/>
      <c r="P141" s="20"/>
      <c r="Q141" s="96">
        <f t="shared" si="26"/>
        <v>0</v>
      </c>
      <c r="R141" s="95"/>
      <c r="S141" s="20"/>
      <c r="T141" s="96">
        <f t="shared" si="27"/>
        <v>0</v>
      </c>
      <c r="U141" s="221">
        <f t="shared" si="21"/>
        <v>0</v>
      </c>
      <c r="W141" s="133" t="s">
        <v>48</v>
      </c>
      <c r="X141" s="114">
        <f t="shared" si="28"/>
        <v>0</v>
      </c>
      <c r="Y141" s="115">
        <f t="shared" si="29"/>
        <v>0</v>
      </c>
      <c r="Z141" s="115">
        <f t="shared" si="30"/>
        <v>0</v>
      </c>
      <c r="AA141" s="115">
        <f t="shared" si="31"/>
        <v>0</v>
      </c>
      <c r="AB141" s="115">
        <f t="shared" si="32"/>
        <v>0</v>
      </c>
      <c r="AC141" s="121">
        <f t="shared" si="33"/>
        <v>0</v>
      </c>
    </row>
    <row r="142" spans="1:29" ht="15.75">
      <c r="A142" s="255"/>
      <c r="B142" s="133" t="s">
        <v>49</v>
      </c>
      <c r="C142" s="95"/>
      <c r="D142" s="20"/>
      <c r="E142" s="96">
        <f t="shared" si="22"/>
        <v>0</v>
      </c>
      <c r="F142" s="95"/>
      <c r="G142" s="6"/>
      <c r="H142" s="96">
        <f t="shared" si="23"/>
        <v>0</v>
      </c>
      <c r="I142" s="95"/>
      <c r="J142" s="20"/>
      <c r="K142" s="96">
        <f t="shared" si="24"/>
        <v>0</v>
      </c>
      <c r="L142" s="95"/>
      <c r="M142" s="20"/>
      <c r="N142" s="96">
        <f t="shared" si="25"/>
        <v>0</v>
      </c>
      <c r="O142" s="95"/>
      <c r="P142" s="20"/>
      <c r="Q142" s="96">
        <f t="shared" si="26"/>
        <v>0</v>
      </c>
      <c r="R142" s="95"/>
      <c r="S142" s="20"/>
      <c r="T142" s="96">
        <f t="shared" si="27"/>
        <v>0</v>
      </c>
      <c r="U142" s="221">
        <f t="shared" si="21"/>
        <v>0</v>
      </c>
      <c r="W142" s="133" t="s">
        <v>49</v>
      </c>
      <c r="X142" s="114">
        <f t="shared" si="28"/>
        <v>0</v>
      </c>
      <c r="Y142" s="115">
        <f t="shared" si="29"/>
        <v>0</v>
      </c>
      <c r="Z142" s="115">
        <f t="shared" si="30"/>
        <v>0</v>
      </c>
      <c r="AA142" s="115">
        <f t="shared" si="31"/>
        <v>0</v>
      </c>
      <c r="AB142" s="115">
        <f t="shared" si="32"/>
        <v>0</v>
      </c>
      <c r="AC142" s="121">
        <f t="shared" si="33"/>
        <v>0</v>
      </c>
    </row>
    <row r="143" spans="1:29" ht="15.75">
      <c r="A143" s="256"/>
      <c r="B143" s="134" t="s">
        <v>50</v>
      </c>
      <c r="C143" s="97"/>
      <c r="D143" s="98"/>
      <c r="E143" s="99">
        <f t="shared" si="22"/>
        <v>0</v>
      </c>
      <c r="F143" s="97"/>
      <c r="G143" s="103"/>
      <c r="H143" s="99">
        <f t="shared" si="23"/>
        <v>0</v>
      </c>
      <c r="I143" s="97"/>
      <c r="J143" s="98"/>
      <c r="K143" s="99">
        <f t="shared" si="24"/>
        <v>0</v>
      </c>
      <c r="L143" s="97"/>
      <c r="M143" s="98"/>
      <c r="N143" s="99">
        <f t="shared" si="25"/>
        <v>0</v>
      </c>
      <c r="O143" s="97"/>
      <c r="P143" s="98"/>
      <c r="Q143" s="99">
        <f t="shared" si="26"/>
        <v>0</v>
      </c>
      <c r="R143" s="97"/>
      <c r="S143" s="98"/>
      <c r="T143" s="99">
        <f t="shared" si="27"/>
        <v>0</v>
      </c>
      <c r="U143" s="222">
        <f t="shared" si="21"/>
        <v>0</v>
      </c>
      <c r="W143" s="134" t="s">
        <v>50</v>
      </c>
      <c r="X143" s="118">
        <f t="shared" si="28"/>
        <v>0</v>
      </c>
      <c r="Y143" s="119">
        <f t="shared" si="29"/>
        <v>0</v>
      </c>
      <c r="Z143" s="119">
        <f t="shared" si="30"/>
        <v>0</v>
      </c>
      <c r="AA143" s="119">
        <f t="shared" si="31"/>
        <v>0</v>
      </c>
      <c r="AB143" s="119">
        <f t="shared" si="32"/>
        <v>0</v>
      </c>
      <c r="AC143" s="124">
        <f t="shared" si="33"/>
        <v>0</v>
      </c>
    </row>
    <row r="144" spans="1:29" ht="15.75" customHeight="1">
      <c r="A144" s="254">
        <v>42782</v>
      </c>
      <c r="B144" s="133" t="s">
        <v>42</v>
      </c>
      <c r="C144" s="95"/>
      <c r="D144" s="20"/>
      <c r="E144" s="96">
        <f t="shared" si="22"/>
        <v>0</v>
      </c>
      <c r="F144" s="95"/>
      <c r="G144" s="20"/>
      <c r="H144" s="96">
        <f t="shared" si="23"/>
        <v>0</v>
      </c>
      <c r="I144" s="95"/>
      <c r="J144" s="20"/>
      <c r="K144" s="96">
        <f t="shared" si="24"/>
        <v>0</v>
      </c>
      <c r="L144" s="95"/>
      <c r="M144" s="20"/>
      <c r="N144" s="96">
        <f t="shared" si="25"/>
        <v>0</v>
      </c>
      <c r="O144" s="95"/>
      <c r="P144" s="20"/>
      <c r="Q144" s="96">
        <f t="shared" si="26"/>
        <v>0</v>
      </c>
      <c r="R144" s="95"/>
      <c r="S144" s="20"/>
      <c r="T144" s="96">
        <f t="shared" si="27"/>
        <v>0</v>
      </c>
      <c r="U144" s="221">
        <f t="shared" si="21"/>
        <v>0</v>
      </c>
      <c r="W144" s="132" t="s">
        <v>42</v>
      </c>
      <c r="X144" s="110">
        <f t="shared" si="28"/>
        <v>0</v>
      </c>
      <c r="Y144" s="111">
        <f t="shared" si="29"/>
        <v>0</v>
      </c>
      <c r="Z144" s="111">
        <f t="shared" si="30"/>
        <v>0</v>
      </c>
      <c r="AA144" s="111">
        <f t="shared" si="31"/>
        <v>0</v>
      </c>
      <c r="AB144" s="111">
        <f t="shared" si="32"/>
        <v>0</v>
      </c>
      <c r="AC144" s="123">
        <f t="shared" si="33"/>
        <v>0</v>
      </c>
    </row>
    <row r="145" spans="1:29" ht="15.75">
      <c r="A145" s="255"/>
      <c r="B145" s="133" t="s">
        <v>43</v>
      </c>
      <c r="C145" s="95"/>
      <c r="D145" s="20"/>
      <c r="E145" s="96">
        <f t="shared" si="22"/>
        <v>0</v>
      </c>
      <c r="F145" s="95"/>
      <c r="G145" s="20"/>
      <c r="H145" s="96">
        <f t="shared" si="23"/>
        <v>0</v>
      </c>
      <c r="I145" s="95"/>
      <c r="J145" s="20"/>
      <c r="K145" s="96">
        <f t="shared" si="24"/>
        <v>0</v>
      </c>
      <c r="L145" s="95"/>
      <c r="M145" s="20"/>
      <c r="N145" s="96">
        <f t="shared" si="25"/>
        <v>0</v>
      </c>
      <c r="O145" s="95"/>
      <c r="P145" s="20"/>
      <c r="Q145" s="96">
        <f t="shared" si="26"/>
        <v>0</v>
      </c>
      <c r="R145" s="95"/>
      <c r="S145" s="20"/>
      <c r="T145" s="96">
        <f t="shared" si="27"/>
        <v>0</v>
      </c>
      <c r="U145" s="221">
        <f t="shared" si="21"/>
        <v>0</v>
      </c>
      <c r="W145" s="133" t="s">
        <v>43</v>
      </c>
      <c r="X145" s="114">
        <f t="shared" si="28"/>
        <v>0</v>
      </c>
      <c r="Y145" s="115">
        <f t="shared" si="29"/>
        <v>0</v>
      </c>
      <c r="Z145" s="115">
        <f t="shared" si="30"/>
        <v>0</v>
      </c>
      <c r="AA145" s="115">
        <f t="shared" si="31"/>
        <v>0</v>
      </c>
      <c r="AB145" s="115">
        <f t="shared" si="32"/>
        <v>0</v>
      </c>
      <c r="AC145" s="121">
        <f t="shared" si="33"/>
        <v>0</v>
      </c>
    </row>
    <row r="146" spans="1:29" ht="15.75">
      <c r="A146" s="255"/>
      <c r="B146" s="104" t="s">
        <v>44</v>
      </c>
      <c r="C146" s="95"/>
      <c r="D146" s="20"/>
      <c r="E146" s="96">
        <f t="shared" si="22"/>
        <v>0</v>
      </c>
      <c r="F146" s="95"/>
      <c r="G146" s="20"/>
      <c r="H146" s="96">
        <f t="shared" si="23"/>
        <v>0</v>
      </c>
      <c r="I146" s="95"/>
      <c r="J146" s="20"/>
      <c r="K146" s="96">
        <f t="shared" si="24"/>
        <v>0</v>
      </c>
      <c r="L146" s="95"/>
      <c r="M146" s="20"/>
      <c r="N146" s="96">
        <f t="shared" si="25"/>
        <v>0</v>
      </c>
      <c r="O146" s="95"/>
      <c r="P146" s="20"/>
      <c r="Q146" s="96">
        <f t="shared" si="26"/>
        <v>0</v>
      </c>
      <c r="R146" s="95"/>
      <c r="S146" s="20"/>
      <c r="T146" s="96">
        <f t="shared" si="27"/>
        <v>0</v>
      </c>
      <c r="U146" s="221">
        <f t="shared" si="21"/>
        <v>0</v>
      </c>
      <c r="W146" s="104" t="s">
        <v>44</v>
      </c>
      <c r="X146" s="114">
        <f t="shared" si="28"/>
        <v>0</v>
      </c>
      <c r="Y146" s="115">
        <f t="shared" si="29"/>
        <v>0</v>
      </c>
      <c r="Z146" s="115">
        <f t="shared" si="30"/>
        <v>0</v>
      </c>
      <c r="AA146" s="115">
        <f t="shared" si="31"/>
        <v>0</v>
      </c>
      <c r="AB146" s="115">
        <f t="shared" si="32"/>
        <v>0</v>
      </c>
      <c r="AC146" s="121">
        <f t="shared" si="33"/>
        <v>0</v>
      </c>
    </row>
    <row r="147" spans="1:29" ht="15.75">
      <c r="A147" s="255"/>
      <c r="B147" s="133" t="s">
        <v>45</v>
      </c>
      <c r="C147" s="95"/>
      <c r="D147" s="20"/>
      <c r="E147" s="96">
        <f t="shared" si="22"/>
        <v>0</v>
      </c>
      <c r="F147" s="95"/>
      <c r="G147" s="20"/>
      <c r="H147" s="96">
        <f t="shared" si="23"/>
        <v>0</v>
      </c>
      <c r="I147" s="95"/>
      <c r="J147" s="20"/>
      <c r="K147" s="96">
        <f t="shared" si="24"/>
        <v>0</v>
      </c>
      <c r="L147" s="95"/>
      <c r="M147" s="20"/>
      <c r="N147" s="96">
        <f t="shared" si="25"/>
        <v>0</v>
      </c>
      <c r="O147" s="95"/>
      <c r="P147" s="20"/>
      <c r="Q147" s="96">
        <f t="shared" si="26"/>
        <v>0</v>
      </c>
      <c r="R147" s="95"/>
      <c r="S147" s="20"/>
      <c r="T147" s="96">
        <f t="shared" si="27"/>
        <v>0</v>
      </c>
      <c r="U147" s="221">
        <f t="shared" ref="U147:U210" si="34">IF(D147=0,0,1)</f>
        <v>0</v>
      </c>
      <c r="W147" s="133" t="s">
        <v>45</v>
      </c>
      <c r="X147" s="114">
        <f t="shared" si="28"/>
        <v>0</v>
      </c>
      <c r="Y147" s="115">
        <f t="shared" si="29"/>
        <v>0</v>
      </c>
      <c r="Z147" s="115">
        <f t="shared" si="30"/>
        <v>0</v>
      </c>
      <c r="AA147" s="115">
        <f t="shared" si="31"/>
        <v>0</v>
      </c>
      <c r="AB147" s="115">
        <f t="shared" si="32"/>
        <v>0</v>
      </c>
      <c r="AC147" s="121">
        <f t="shared" si="33"/>
        <v>0</v>
      </c>
    </row>
    <row r="148" spans="1:29" ht="15.75">
      <c r="A148" s="255"/>
      <c r="B148" s="133" t="s">
        <v>46</v>
      </c>
      <c r="C148" s="95"/>
      <c r="D148" s="20"/>
      <c r="E148" s="96">
        <f t="shared" si="22"/>
        <v>0</v>
      </c>
      <c r="F148" s="95"/>
      <c r="G148" s="20"/>
      <c r="H148" s="96">
        <f t="shared" si="23"/>
        <v>0</v>
      </c>
      <c r="I148" s="95"/>
      <c r="J148" s="20"/>
      <c r="K148" s="96">
        <f t="shared" si="24"/>
        <v>0</v>
      </c>
      <c r="L148" s="95"/>
      <c r="M148" s="20"/>
      <c r="N148" s="96">
        <f t="shared" si="25"/>
        <v>0</v>
      </c>
      <c r="O148" s="95"/>
      <c r="P148" s="20"/>
      <c r="Q148" s="96">
        <f t="shared" si="26"/>
        <v>0</v>
      </c>
      <c r="R148" s="95"/>
      <c r="S148" s="20"/>
      <c r="T148" s="96">
        <f t="shared" si="27"/>
        <v>0</v>
      </c>
      <c r="U148" s="221">
        <f t="shared" si="34"/>
        <v>0</v>
      </c>
      <c r="W148" s="133" t="s">
        <v>46</v>
      </c>
      <c r="X148" s="114">
        <f t="shared" si="28"/>
        <v>0</v>
      </c>
      <c r="Y148" s="115">
        <f t="shared" si="29"/>
        <v>0</v>
      </c>
      <c r="Z148" s="115">
        <f t="shared" si="30"/>
        <v>0</v>
      </c>
      <c r="AA148" s="115">
        <f t="shared" si="31"/>
        <v>0</v>
      </c>
      <c r="AB148" s="115">
        <f t="shared" si="32"/>
        <v>0</v>
      </c>
      <c r="AC148" s="121">
        <f t="shared" si="33"/>
        <v>0</v>
      </c>
    </row>
    <row r="149" spans="1:29" ht="15.75">
      <c r="A149" s="255"/>
      <c r="B149" s="133" t="s">
        <v>47</v>
      </c>
      <c r="C149" s="95"/>
      <c r="D149" s="20"/>
      <c r="E149" s="96">
        <f t="shared" si="22"/>
        <v>0</v>
      </c>
      <c r="F149" s="95"/>
      <c r="G149" s="20"/>
      <c r="H149" s="96">
        <f t="shared" si="23"/>
        <v>0</v>
      </c>
      <c r="I149" s="95"/>
      <c r="J149" s="20"/>
      <c r="K149" s="96">
        <f t="shared" si="24"/>
        <v>0</v>
      </c>
      <c r="L149" s="95"/>
      <c r="M149" s="20"/>
      <c r="N149" s="96">
        <f t="shared" si="25"/>
        <v>0</v>
      </c>
      <c r="O149" s="95"/>
      <c r="P149" s="20"/>
      <c r="Q149" s="96">
        <f t="shared" si="26"/>
        <v>0</v>
      </c>
      <c r="R149" s="95"/>
      <c r="S149" s="20"/>
      <c r="T149" s="96">
        <f t="shared" si="27"/>
        <v>0</v>
      </c>
      <c r="U149" s="221">
        <f t="shared" si="34"/>
        <v>0</v>
      </c>
      <c r="W149" s="133" t="s">
        <v>47</v>
      </c>
      <c r="X149" s="114">
        <f t="shared" si="28"/>
        <v>0</v>
      </c>
      <c r="Y149" s="115">
        <f t="shared" si="29"/>
        <v>0</v>
      </c>
      <c r="Z149" s="115">
        <f t="shared" si="30"/>
        <v>0</v>
      </c>
      <c r="AA149" s="115">
        <f t="shared" si="31"/>
        <v>0</v>
      </c>
      <c r="AB149" s="115">
        <f t="shared" si="32"/>
        <v>0</v>
      </c>
      <c r="AC149" s="121">
        <f t="shared" si="33"/>
        <v>0</v>
      </c>
    </row>
    <row r="150" spans="1:29" ht="15.75">
      <c r="A150" s="255"/>
      <c r="B150" s="133" t="s">
        <v>48</v>
      </c>
      <c r="C150" s="95"/>
      <c r="D150" s="20"/>
      <c r="E150" s="96">
        <f t="shared" si="22"/>
        <v>0</v>
      </c>
      <c r="F150" s="95"/>
      <c r="G150" s="20"/>
      <c r="H150" s="96">
        <f t="shared" si="23"/>
        <v>0</v>
      </c>
      <c r="I150" s="95"/>
      <c r="J150" s="20"/>
      <c r="K150" s="96">
        <f t="shared" si="24"/>
        <v>0</v>
      </c>
      <c r="L150" s="95"/>
      <c r="M150" s="20"/>
      <c r="N150" s="96">
        <f t="shared" si="25"/>
        <v>0</v>
      </c>
      <c r="O150" s="95"/>
      <c r="P150" s="20"/>
      <c r="Q150" s="96">
        <f t="shared" si="26"/>
        <v>0</v>
      </c>
      <c r="R150" s="95"/>
      <c r="S150" s="20"/>
      <c r="T150" s="96">
        <f t="shared" si="27"/>
        <v>0</v>
      </c>
      <c r="U150" s="221">
        <f t="shared" si="34"/>
        <v>0</v>
      </c>
      <c r="W150" s="133" t="s">
        <v>48</v>
      </c>
      <c r="X150" s="114">
        <f t="shared" si="28"/>
        <v>0</v>
      </c>
      <c r="Y150" s="115">
        <f t="shared" si="29"/>
        <v>0</v>
      </c>
      <c r="Z150" s="115">
        <f t="shared" si="30"/>
        <v>0</v>
      </c>
      <c r="AA150" s="115">
        <f t="shared" si="31"/>
        <v>0</v>
      </c>
      <c r="AB150" s="115">
        <f t="shared" si="32"/>
        <v>0</v>
      </c>
      <c r="AC150" s="121">
        <f t="shared" si="33"/>
        <v>0</v>
      </c>
    </row>
    <row r="151" spans="1:29" ht="15.75">
      <c r="A151" s="255"/>
      <c r="B151" s="133" t="s">
        <v>49</v>
      </c>
      <c r="C151" s="95"/>
      <c r="D151" s="20"/>
      <c r="E151" s="96">
        <f t="shared" si="22"/>
        <v>0</v>
      </c>
      <c r="F151" s="95"/>
      <c r="G151" s="20"/>
      <c r="H151" s="96">
        <f t="shared" si="23"/>
        <v>0</v>
      </c>
      <c r="I151" s="95"/>
      <c r="J151" s="20"/>
      <c r="K151" s="96">
        <f t="shared" si="24"/>
        <v>0</v>
      </c>
      <c r="L151" s="95"/>
      <c r="M151" s="20"/>
      <c r="N151" s="96">
        <f t="shared" si="25"/>
        <v>0</v>
      </c>
      <c r="O151" s="95"/>
      <c r="P151" s="20"/>
      <c r="Q151" s="96">
        <f t="shared" si="26"/>
        <v>0</v>
      </c>
      <c r="R151" s="95"/>
      <c r="S151" s="20"/>
      <c r="T151" s="96">
        <f t="shared" si="27"/>
        <v>0</v>
      </c>
      <c r="U151" s="221">
        <f t="shared" si="34"/>
        <v>0</v>
      </c>
      <c r="W151" s="133" t="s">
        <v>49</v>
      </c>
      <c r="X151" s="114">
        <f t="shared" si="28"/>
        <v>0</v>
      </c>
      <c r="Y151" s="115">
        <f t="shared" si="29"/>
        <v>0</v>
      </c>
      <c r="Z151" s="115">
        <f t="shared" si="30"/>
        <v>0</v>
      </c>
      <c r="AA151" s="115">
        <f t="shared" si="31"/>
        <v>0</v>
      </c>
      <c r="AB151" s="115">
        <f t="shared" si="32"/>
        <v>0</v>
      </c>
      <c r="AC151" s="121">
        <f t="shared" si="33"/>
        <v>0</v>
      </c>
    </row>
    <row r="152" spans="1:29" ht="15.75">
      <c r="A152" s="256"/>
      <c r="B152" s="133" t="s">
        <v>50</v>
      </c>
      <c r="C152" s="95"/>
      <c r="D152" s="20"/>
      <c r="E152" s="96">
        <f t="shared" si="22"/>
        <v>0</v>
      </c>
      <c r="F152" s="95"/>
      <c r="G152" s="20"/>
      <c r="H152" s="96">
        <f t="shared" si="23"/>
        <v>0</v>
      </c>
      <c r="I152" s="95"/>
      <c r="J152" s="20"/>
      <c r="K152" s="96">
        <f t="shared" si="24"/>
        <v>0</v>
      </c>
      <c r="L152" s="95"/>
      <c r="M152" s="20"/>
      <c r="N152" s="96">
        <f t="shared" si="25"/>
        <v>0</v>
      </c>
      <c r="O152" s="95"/>
      <c r="P152" s="20"/>
      <c r="Q152" s="96">
        <f t="shared" si="26"/>
        <v>0</v>
      </c>
      <c r="R152" s="95"/>
      <c r="S152" s="20"/>
      <c r="T152" s="96">
        <f t="shared" si="27"/>
        <v>0</v>
      </c>
      <c r="U152" s="221">
        <f t="shared" si="34"/>
        <v>0</v>
      </c>
      <c r="W152" s="134" t="s">
        <v>50</v>
      </c>
      <c r="X152" s="118">
        <f t="shared" si="28"/>
        <v>0</v>
      </c>
      <c r="Y152" s="119">
        <f t="shared" si="29"/>
        <v>0</v>
      </c>
      <c r="Z152" s="119">
        <f t="shared" si="30"/>
        <v>0</v>
      </c>
      <c r="AA152" s="119">
        <f t="shared" si="31"/>
        <v>0</v>
      </c>
      <c r="AB152" s="119">
        <f t="shared" si="32"/>
        <v>0</v>
      </c>
      <c r="AC152" s="124">
        <f t="shared" si="33"/>
        <v>0</v>
      </c>
    </row>
    <row r="153" spans="1:29" ht="15.75" customHeight="1">
      <c r="A153" s="254">
        <v>42783</v>
      </c>
      <c r="B153" s="132" t="s">
        <v>42</v>
      </c>
      <c r="C153" s="92"/>
      <c r="D153" s="93"/>
      <c r="E153" s="94">
        <f t="shared" si="22"/>
        <v>0</v>
      </c>
      <c r="F153" s="92"/>
      <c r="G153" s="93"/>
      <c r="H153" s="94">
        <f t="shared" si="23"/>
        <v>0</v>
      </c>
      <c r="I153" s="92"/>
      <c r="J153" s="93"/>
      <c r="K153" s="94">
        <f t="shared" si="24"/>
        <v>0</v>
      </c>
      <c r="L153" s="92"/>
      <c r="M153" s="93"/>
      <c r="N153" s="94">
        <f t="shared" si="25"/>
        <v>0</v>
      </c>
      <c r="O153" s="92"/>
      <c r="P153" s="93"/>
      <c r="Q153" s="94">
        <f t="shared" si="26"/>
        <v>0</v>
      </c>
      <c r="R153" s="92"/>
      <c r="S153" s="93"/>
      <c r="T153" s="94">
        <f t="shared" si="27"/>
        <v>0</v>
      </c>
      <c r="U153" s="220">
        <f t="shared" si="34"/>
        <v>0</v>
      </c>
      <c r="W153" s="132" t="s">
        <v>42</v>
      </c>
      <c r="X153" s="110">
        <f t="shared" si="28"/>
        <v>0</v>
      </c>
      <c r="Y153" s="111">
        <f t="shared" si="29"/>
        <v>0</v>
      </c>
      <c r="Z153" s="111">
        <f t="shared" si="30"/>
        <v>0</v>
      </c>
      <c r="AA153" s="111">
        <f t="shared" si="31"/>
        <v>0</v>
      </c>
      <c r="AB153" s="111">
        <f t="shared" si="32"/>
        <v>0</v>
      </c>
      <c r="AC153" s="123">
        <f t="shared" si="33"/>
        <v>0</v>
      </c>
    </row>
    <row r="154" spans="1:29" ht="15.75">
      <c r="A154" s="255"/>
      <c r="B154" s="133" t="s">
        <v>43</v>
      </c>
      <c r="C154" s="95"/>
      <c r="D154" s="20"/>
      <c r="E154" s="96">
        <f t="shared" si="22"/>
        <v>0</v>
      </c>
      <c r="F154" s="95"/>
      <c r="G154" s="20"/>
      <c r="H154" s="96">
        <f t="shared" si="23"/>
        <v>0</v>
      </c>
      <c r="I154" s="95"/>
      <c r="J154" s="20"/>
      <c r="K154" s="96">
        <f t="shared" si="24"/>
        <v>0</v>
      </c>
      <c r="L154" s="95"/>
      <c r="M154" s="20"/>
      <c r="N154" s="96">
        <f t="shared" si="25"/>
        <v>0</v>
      </c>
      <c r="O154" s="95"/>
      <c r="P154" s="20"/>
      <c r="Q154" s="96">
        <f t="shared" si="26"/>
        <v>0</v>
      </c>
      <c r="R154" s="95"/>
      <c r="S154" s="20"/>
      <c r="T154" s="96">
        <f t="shared" si="27"/>
        <v>0</v>
      </c>
      <c r="U154" s="221">
        <f t="shared" si="34"/>
        <v>0</v>
      </c>
      <c r="W154" s="133" t="s">
        <v>43</v>
      </c>
      <c r="X154" s="114">
        <f t="shared" si="28"/>
        <v>0</v>
      </c>
      <c r="Y154" s="115">
        <f t="shared" si="29"/>
        <v>0</v>
      </c>
      <c r="Z154" s="115">
        <f t="shared" si="30"/>
        <v>0</v>
      </c>
      <c r="AA154" s="115">
        <f t="shared" si="31"/>
        <v>0</v>
      </c>
      <c r="AB154" s="115">
        <f t="shared" si="32"/>
        <v>0</v>
      </c>
      <c r="AC154" s="121">
        <f t="shared" si="33"/>
        <v>0</v>
      </c>
    </row>
    <row r="155" spans="1:29" ht="15.75">
      <c r="A155" s="255"/>
      <c r="B155" s="104" t="s">
        <v>44</v>
      </c>
      <c r="C155" s="95"/>
      <c r="D155" s="20"/>
      <c r="E155" s="96">
        <f t="shared" si="22"/>
        <v>0</v>
      </c>
      <c r="F155" s="95"/>
      <c r="G155" s="20"/>
      <c r="H155" s="96">
        <f t="shared" si="23"/>
        <v>0</v>
      </c>
      <c r="I155" s="95"/>
      <c r="J155" s="20"/>
      <c r="K155" s="96">
        <f t="shared" si="24"/>
        <v>0</v>
      </c>
      <c r="L155" s="95"/>
      <c r="M155" s="20"/>
      <c r="N155" s="96">
        <f t="shared" si="25"/>
        <v>0</v>
      </c>
      <c r="O155" s="95"/>
      <c r="P155" s="20"/>
      <c r="Q155" s="96">
        <f t="shared" si="26"/>
        <v>0</v>
      </c>
      <c r="R155" s="95"/>
      <c r="S155" s="20"/>
      <c r="T155" s="96">
        <f t="shared" si="27"/>
        <v>0</v>
      </c>
      <c r="U155" s="221">
        <f t="shared" si="34"/>
        <v>0</v>
      </c>
      <c r="W155" s="104" t="s">
        <v>44</v>
      </c>
      <c r="X155" s="114">
        <f t="shared" si="28"/>
        <v>0</v>
      </c>
      <c r="Y155" s="115">
        <f t="shared" si="29"/>
        <v>0</v>
      </c>
      <c r="Z155" s="115">
        <f t="shared" si="30"/>
        <v>0</v>
      </c>
      <c r="AA155" s="115">
        <f t="shared" si="31"/>
        <v>0</v>
      </c>
      <c r="AB155" s="115">
        <f t="shared" si="32"/>
        <v>0</v>
      </c>
      <c r="AC155" s="121">
        <f t="shared" si="33"/>
        <v>0</v>
      </c>
    </row>
    <row r="156" spans="1:29" ht="15.75">
      <c r="A156" s="255"/>
      <c r="B156" s="133" t="s">
        <v>45</v>
      </c>
      <c r="C156" s="95"/>
      <c r="D156" s="20"/>
      <c r="E156" s="96">
        <f t="shared" si="22"/>
        <v>0</v>
      </c>
      <c r="F156" s="95"/>
      <c r="G156" s="20"/>
      <c r="H156" s="96">
        <f t="shared" si="23"/>
        <v>0</v>
      </c>
      <c r="I156" s="95"/>
      <c r="J156" s="20"/>
      <c r="K156" s="96">
        <f t="shared" si="24"/>
        <v>0</v>
      </c>
      <c r="L156" s="95"/>
      <c r="M156" s="20"/>
      <c r="N156" s="96">
        <f t="shared" si="25"/>
        <v>0</v>
      </c>
      <c r="O156" s="95"/>
      <c r="P156" s="20"/>
      <c r="Q156" s="96">
        <f t="shared" si="26"/>
        <v>0</v>
      </c>
      <c r="R156" s="95"/>
      <c r="S156" s="20"/>
      <c r="T156" s="96">
        <f t="shared" si="27"/>
        <v>0</v>
      </c>
      <c r="U156" s="221">
        <f t="shared" si="34"/>
        <v>0</v>
      </c>
      <c r="W156" s="133" t="s">
        <v>45</v>
      </c>
      <c r="X156" s="114">
        <f t="shared" si="28"/>
        <v>0</v>
      </c>
      <c r="Y156" s="115">
        <f t="shared" si="29"/>
        <v>0</v>
      </c>
      <c r="Z156" s="115">
        <f t="shared" si="30"/>
        <v>0</v>
      </c>
      <c r="AA156" s="115">
        <f t="shared" si="31"/>
        <v>0</v>
      </c>
      <c r="AB156" s="115">
        <f t="shared" si="32"/>
        <v>0</v>
      </c>
      <c r="AC156" s="121">
        <f t="shared" si="33"/>
        <v>0</v>
      </c>
    </row>
    <row r="157" spans="1:29" ht="15.75">
      <c r="A157" s="255"/>
      <c r="B157" s="133" t="s">
        <v>46</v>
      </c>
      <c r="C157" s="95"/>
      <c r="D157" s="20"/>
      <c r="E157" s="96">
        <f t="shared" si="22"/>
        <v>0</v>
      </c>
      <c r="F157" s="95"/>
      <c r="G157" s="20"/>
      <c r="H157" s="96">
        <f t="shared" si="23"/>
        <v>0</v>
      </c>
      <c r="I157" s="95"/>
      <c r="J157" s="20"/>
      <c r="K157" s="96">
        <f t="shared" si="24"/>
        <v>0</v>
      </c>
      <c r="L157" s="95"/>
      <c r="M157" s="20"/>
      <c r="N157" s="96">
        <f t="shared" si="25"/>
        <v>0</v>
      </c>
      <c r="O157" s="95"/>
      <c r="P157" s="20"/>
      <c r="Q157" s="96">
        <f t="shared" si="26"/>
        <v>0</v>
      </c>
      <c r="R157" s="95"/>
      <c r="S157" s="20"/>
      <c r="T157" s="96">
        <f t="shared" si="27"/>
        <v>0</v>
      </c>
      <c r="U157" s="221">
        <f t="shared" si="34"/>
        <v>0</v>
      </c>
      <c r="W157" s="133" t="s">
        <v>46</v>
      </c>
      <c r="X157" s="114">
        <f t="shared" si="28"/>
        <v>0</v>
      </c>
      <c r="Y157" s="115">
        <f t="shared" si="29"/>
        <v>0</v>
      </c>
      <c r="Z157" s="115">
        <f t="shared" si="30"/>
        <v>0</v>
      </c>
      <c r="AA157" s="115">
        <f t="shared" si="31"/>
        <v>0</v>
      </c>
      <c r="AB157" s="115">
        <f t="shared" si="32"/>
        <v>0</v>
      </c>
      <c r="AC157" s="121">
        <f t="shared" si="33"/>
        <v>0</v>
      </c>
    </row>
    <row r="158" spans="1:29" ht="15.75">
      <c r="A158" s="255"/>
      <c r="B158" s="133" t="s">
        <v>47</v>
      </c>
      <c r="C158" s="95"/>
      <c r="D158" s="20"/>
      <c r="E158" s="96">
        <f t="shared" si="22"/>
        <v>0</v>
      </c>
      <c r="F158" s="95"/>
      <c r="G158" s="20"/>
      <c r="H158" s="96">
        <f t="shared" si="23"/>
        <v>0</v>
      </c>
      <c r="I158" s="95"/>
      <c r="J158" s="20"/>
      <c r="K158" s="96">
        <f t="shared" si="24"/>
        <v>0</v>
      </c>
      <c r="L158" s="95"/>
      <c r="M158" s="20"/>
      <c r="N158" s="96">
        <f t="shared" si="25"/>
        <v>0</v>
      </c>
      <c r="O158" s="95"/>
      <c r="P158" s="20"/>
      <c r="Q158" s="96">
        <f t="shared" si="26"/>
        <v>0</v>
      </c>
      <c r="R158" s="95"/>
      <c r="S158" s="20"/>
      <c r="T158" s="96">
        <f t="shared" si="27"/>
        <v>0</v>
      </c>
      <c r="U158" s="221">
        <f t="shared" si="34"/>
        <v>0</v>
      </c>
      <c r="W158" s="133" t="s">
        <v>47</v>
      </c>
      <c r="X158" s="114">
        <f t="shared" si="28"/>
        <v>0</v>
      </c>
      <c r="Y158" s="115">
        <f t="shared" si="29"/>
        <v>0</v>
      </c>
      <c r="Z158" s="115">
        <f t="shared" si="30"/>
        <v>0</v>
      </c>
      <c r="AA158" s="115">
        <f t="shared" si="31"/>
        <v>0</v>
      </c>
      <c r="AB158" s="115">
        <f t="shared" si="32"/>
        <v>0</v>
      </c>
      <c r="AC158" s="121">
        <f t="shared" si="33"/>
        <v>0</v>
      </c>
    </row>
    <row r="159" spans="1:29" ht="15.75">
      <c r="A159" s="255"/>
      <c r="B159" s="133" t="s">
        <v>48</v>
      </c>
      <c r="C159" s="95"/>
      <c r="D159" s="20"/>
      <c r="E159" s="96">
        <f t="shared" si="22"/>
        <v>0</v>
      </c>
      <c r="F159" s="95"/>
      <c r="G159" s="20"/>
      <c r="H159" s="96">
        <f t="shared" si="23"/>
        <v>0</v>
      </c>
      <c r="I159" s="95"/>
      <c r="J159" s="20"/>
      <c r="K159" s="96">
        <f t="shared" si="24"/>
        <v>0</v>
      </c>
      <c r="L159" s="95"/>
      <c r="M159" s="20"/>
      <c r="N159" s="96">
        <f t="shared" si="25"/>
        <v>0</v>
      </c>
      <c r="O159" s="95"/>
      <c r="P159" s="20"/>
      <c r="Q159" s="96">
        <f t="shared" si="26"/>
        <v>0</v>
      </c>
      <c r="R159" s="95"/>
      <c r="S159" s="20"/>
      <c r="T159" s="96">
        <f t="shared" si="27"/>
        <v>0</v>
      </c>
      <c r="U159" s="221">
        <f t="shared" si="34"/>
        <v>0</v>
      </c>
      <c r="W159" s="133" t="s">
        <v>48</v>
      </c>
      <c r="X159" s="114">
        <f t="shared" si="28"/>
        <v>0</v>
      </c>
      <c r="Y159" s="115">
        <f t="shared" si="29"/>
        <v>0</v>
      </c>
      <c r="Z159" s="115">
        <f t="shared" si="30"/>
        <v>0</v>
      </c>
      <c r="AA159" s="115">
        <f t="shared" si="31"/>
        <v>0</v>
      </c>
      <c r="AB159" s="115">
        <f t="shared" si="32"/>
        <v>0</v>
      </c>
      <c r="AC159" s="121">
        <f t="shared" si="33"/>
        <v>0</v>
      </c>
    </row>
    <row r="160" spans="1:29" ht="15.75">
      <c r="A160" s="255"/>
      <c r="B160" s="133" t="s">
        <v>49</v>
      </c>
      <c r="C160" s="95"/>
      <c r="D160" s="20"/>
      <c r="E160" s="96">
        <f t="shared" si="22"/>
        <v>0</v>
      </c>
      <c r="F160" s="95"/>
      <c r="G160" s="20"/>
      <c r="H160" s="96">
        <f t="shared" si="23"/>
        <v>0</v>
      </c>
      <c r="I160" s="95"/>
      <c r="J160" s="20"/>
      <c r="K160" s="96">
        <f t="shared" si="24"/>
        <v>0</v>
      </c>
      <c r="L160" s="95"/>
      <c r="M160" s="20"/>
      <c r="N160" s="96">
        <f t="shared" si="25"/>
        <v>0</v>
      </c>
      <c r="O160" s="95"/>
      <c r="P160" s="20"/>
      <c r="Q160" s="96">
        <f t="shared" si="26"/>
        <v>0</v>
      </c>
      <c r="R160" s="95"/>
      <c r="S160" s="20"/>
      <c r="T160" s="96">
        <f t="shared" si="27"/>
        <v>0</v>
      </c>
      <c r="U160" s="221">
        <f t="shared" si="34"/>
        <v>0</v>
      </c>
      <c r="W160" s="133" t="s">
        <v>49</v>
      </c>
      <c r="X160" s="114">
        <f t="shared" si="28"/>
        <v>0</v>
      </c>
      <c r="Y160" s="115">
        <f t="shared" si="29"/>
        <v>0</v>
      </c>
      <c r="Z160" s="115">
        <f t="shared" si="30"/>
        <v>0</v>
      </c>
      <c r="AA160" s="115">
        <f t="shared" si="31"/>
        <v>0</v>
      </c>
      <c r="AB160" s="115">
        <f t="shared" si="32"/>
        <v>0</v>
      </c>
      <c r="AC160" s="121">
        <f t="shared" si="33"/>
        <v>0</v>
      </c>
    </row>
    <row r="161" spans="1:29" ht="15.75">
      <c r="A161" s="256"/>
      <c r="B161" s="134" t="s">
        <v>50</v>
      </c>
      <c r="C161" s="97"/>
      <c r="D161" s="98"/>
      <c r="E161" s="99">
        <f t="shared" ref="E161:E215" si="35">C161-D161</f>
        <v>0</v>
      </c>
      <c r="F161" s="97"/>
      <c r="G161" s="98"/>
      <c r="H161" s="99">
        <f t="shared" ref="H161:H215" si="36">F161-G161</f>
        <v>0</v>
      </c>
      <c r="I161" s="97"/>
      <c r="J161" s="98"/>
      <c r="K161" s="99">
        <f t="shared" ref="K161:K215" si="37">I161-J161</f>
        <v>0</v>
      </c>
      <c r="L161" s="97"/>
      <c r="M161" s="98"/>
      <c r="N161" s="99">
        <f t="shared" ref="N161:N215" si="38">L161-M161</f>
        <v>0</v>
      </c>
      <c r="O161" s="97"/>
      <c r="P161" s="98"/>
      <c r="Q161" s="99">
        <f t="shared" ref="Q161:Q215" si="39">O161-P161</f>
        <v>0</v>
      </c>
      <c r="R161" s="97"/>
      <c r="S161" s="98"/>
      <c r="T161" s="99">
        <f t="shared" si="27"/>
        <v>0</v>
      </c>
      <c r="U161" s="222">
        <f t="shared" si="34"/>
        <v>0</v>
      </c>
      <c r="W161" s="134" t="s">
        <v>50</v>
      </c>
      <c r="X161" s="118">
        <f t="shared" si="28"/>
        <v>0</v>
      </c>
      <c r="Y161" s="119">
        <f t="shared" si="29"/>
        <v>0</v>
      </c>
      <c r="Z161" s="119">
        <f t="shared" si="30"/>
        <v>0</v>
      </c>
      <c r="AA161" s="119">
        <f t="shared" si="31"/>
        <v>0</v>
      </c>
      <c r="AB161" s="119">
        <f t="shared" si="32"/>
        <v>0</v>
      </c>
      <c r="AC161" s="124">
        <f t="shared" si="33"/>
        <v>0</v>
      </c>
    </row>
    <row r="162" spans="1:29" ht="15.75" customHeight="1">
      <c r="A162" s="254">
        <v>42784</v>
      </c>
      <c r="B162" s="133" t="s">
        <v>42</v>
      </c>
      <c r="C162" s="95"/>
      <c r="D162" s="20"/>
      <c r="E162" s="96">
        <f t="shared" si="35"/>
        <v>0</v>
      </c>
      <c r="F162" s="95"/>
      <c r="G162" s="20"/>
      <c r="H162" s="96">
        <f t="shared" si="36"/>
        <v>0</v>
      </c>
      <c r="I162" s="95"/>
      <c r="J162" s="20"/>
      <c r="K162" s="96">
        <f t="shared" si="37"/>
        <v>0</v>
      </c>
      <c r="L162" s="95"/>
      <c r="M162" s="20"/>
      <c r="N162" s="96">
        <f t="shared" si="38"/>
        <v>0</v>
      </c>
      <c r="O162" s="95"/>
      <c r="P162" s="20"/>
      <c r="Q162" s="96">
        <f t="shared" si="39"/>
        <v>0</v>
      </c>
      <c r="R162" s="95"/>
      <c r="S162" s="20"/>
      <c r="T162" s="96">
        <f t="shared" si="27"/>
        <v>0</v>
      </c>
      <c r="U162" s="221">
        <f t="shared" si="34"/>
        <v>0</v>
      </c>
      <c r="W162" s="132" t="s">
        <v>42</v>
      </c>
      <c r="X162" s="110">
        <f t="shared" si="28"/>
        <v>0</v>
      </c>
      <c r="Y162" s="111">
        <f t="shared" si="29"/>
        <v>0</v>
      </c>
      <c r="Z162" s="111">
        <f t="shared" si="30"/>
        <v>0</v>
      </c>
      <c r="AA162" s="111">
        <f t="shared" si="31"/>
        <v>0</v>
      </c>
      <c r="AB162" s="111">
        <f t="shared" si="32"/>
        <v>0</v>
      </c>
      <c r="AC162" s="123">
        <f t="shared" si="33"/>
        <v>0</v>
      </c>
    </row>
    <row r="163" spans="1:29" ht="15.75">
      <c r="A163" s="255"/>
      <c r="B163" s="133" t="s">
        <v>43</v>
      </c>
      <c r="C163" s="95"/>
      <c r="D163" s="20"/>
      <c r="E163" s="96">
        <f t="shared" si="35"/>
        <v>0</v>
      </c>
      <c r="F163" s="95"/>
      <c r="G163" s="20"/>
      <c r="H163" s="96">
        <f t="shared" si="36"/>
        <v>0</v>
      </c>
      <c r="I163" s="95"/>
      <c r="J163" s="20"/>
      <c r="K163" s="96">
        <f t="shared" si="37"/>
        <v>0</v>
      </c>
      <c r="L163" s="95"/>
      <c r="M163" s="20"/>
      <c r="N163" s="96">
        <f t="shared" si="38"/>
        <v>0</v>
      </c>
      <c r="O163" s="95"/>
      <c r="P163" s="20"/>
      <c r="Q163" s="96">
        <f t="shared" si="39"/>
        <v>0</v>
      </c>
      <c r="R163" s="95"/>
      <c r="S163" s="20"/>
      <c r="T163" s="96">
        <f t="shared" si="27"/>
        <v>0</v>
      </c>
      <c r="U163" s="221">
        <f t="shared" si="34"/>
        <v>0</v>
      </c>
      <c r="W163" s="133" t="s">
        <v>43</v>
      </c>
      <c r="X163" s="114">
        <f t="shared" si="28"/>
        <v>0</v>
      </c>
      <c r="Y163" s="115">
        <f t="shared" si="29"/>
        <v>0</v>
      </c>
      <c r="Z163" s="115">
        <f t="shared" si="30"/>
        <v>0</v>
      </c>
      <c r="AA163" s="115">
        <f t="shared" si="31"/>
        <v>0</v>
      </c>
      <c r="AB163" s="115">
        <f t="shared" si="32"/>
        <v>0</v>
      </c>
      <c r="AC163" s="121">
        <f t="shared" si="33"/>
        <v>0</v>
      </c>
    </row>
    <row r="164" spans="1:29" ht="15.75">
      <c r="A164" s="255"/>
      <c r="B164" s="104" t="s">
        <v>44</v>
      </c>
      <c r="C164" s="95"/>
      <c r="D164" s="20"/>
      <c r="E164" s="96">
        <f t="shared" si="35"/>
        <v>0</v>
      </c>
      <c r="F164" s="95"/>
      <c r="G164" s="20"/>
      <c r="H164" s="96">
        <f t="shared" si="36"/>
        <v>0</v>
      </c>
      <c r="I164" s="95"/>
      <c r="J164" s="20"/>
      <c r="K164" s="96">
        <f t="shared" si="37"/>
        <v>0</v>
      </c>
      <c r="L164" s="95"/>
      <c r="M164" s="20"/>
      <c r="N164" s="96">
        <f t="shared" si="38"/>
        <v>0</v>
      </c>
      <c r="O164" s="95"/>
      <c r="P164" s="20"/>
      <c r="Q164" s="96">
        <f t="shared" si="39"/>
        <v>0</v>
      </c>
      <c r="R164" s="95"/>
      <c r="S164" s="20"/>
      <c r="T164" s="96">
        <f t="shared" si="27"/>
        <v>0</v>
      </c>
      <c r="U164" s="221">
        <f t="shared" si="34"/>
        <v>0</v>
      </c>
      <c r="W164" s="104" t="s">
        <v>44</v>
      </c>
      <c r="X164" s="114">
        <f t="shared" si="28"/>
        <v>0</v>
      </c>
      <c r="Y164" s="115">
        <f t="shared" si="29"/>
        <v>0</v>
      </c>
      <c r="Z164" s="115">
        <f t="shared" si="30"/>
        <v>0</v>
      </c>
      <c r="AA164" s="115">
        <f t="shared" si="31"/>
        <v>0</v>
      </c>
      <c r="AB164" s="115">
        <f t="shared" si="32"/>
        <v>0</v>
      </c>
      <c r="AC164" s="121">
        <f t="shared" si="33"/>
        <v>0</v>
      </c>
    </row>
    <row r="165" spans="1:29" ht="15.75">
      <c r="A165" s="255"/>
      <c r="B165" s="133" t="s">
        <v>45</v>
      </c>
      <c r="C165" s="95"/>
      <c r="D165" s="20"/>
      <c r="E165" s="96">
        <f t="shared" si="35"/>
        <v>0</v>
      </c>
      <c r="F165" s="95"/>
      <c r="G165" s="20"/>
      <c r="H165" s="96">
        <f t="shared" si="36"/>
        <v>0</v>
      </c>
      <c r="I165" s="95"/>
      <c r="J165" s="20"/>
      <c r="K165" s="96">
        <f t="shared" si="37"/>
        <v>0</v>
      </c>
      <c r="L165" s="95"/>
      <c r="M165" s="20"/>
      <c r="N165" s="96">
        <f t="shared" si="38"/>
        <v>0</v>
      </c>
      <c r="O165" s="95"/>
      <c r="P165" s="20"/>
      <c r="Q165" s="96">
        <f t="shared" si="39"/>
        <v>0</v>
      </c>
      <c r="R165" s="95"/>
      <c r="S165" s="20"/>
      <c r="T165" s="96">
        <f t="shared" si="27"/>
        <v>0</v>
      </c>
      <c r="U165" s="221">
        <f t="shared" si="34"/>
        <v>0</v>
      </c>
      <c r="W165" s="133" t="s">
        <v>45</v>
      </c>
      <c r="X165" s="114">
        <f t="shared" si="28"/>
        <v>0</v>
      </c>
      <c r="Y165" s="115">
        <f t="shared" si="29"/>
        <v>0</v>
      </c>
      <c r="Z165" s="115">
        <f t="shared" si="30"/>
        <v>0</v>
      </c>
      <c r="AA165" s="115">
        <f t="shared" si="31"/>
        <v>0</v>
      </c>
      <c r="AB165" s="115">
        <f t="shared" si="32"/>
        <v>0</v>
      </c>
      <c r="AC165" s="121">
        <f t="shared" si="33"/>
        <v>0</v>
      </c>
    </row>
    <row r="166" spans="1:29" ht="15.75">
      <c r="A166" s="255"/>
      <c r="B166" s="133" t="s">
        <v>46</v>
      </c>
      <c r="C166" s="95"/>
      <c r="D166" s="20"/>
      <c r="E166" s="96">
        <f t="shared" si="35"/>
        <v>0</v>
      </c>
      <c r="F166" s="95"/>
      <c r="G166" s="20"/>
      <c r="H166" s="96">
        <f t="shared" si="36"/>
        <v>0</v>
      </c>
      <c r="I166" s="95"/>
      <c r="J166" s="20"/>
      <c r="K166" s="96">
        <f t="shared" si="37"/>
        <v>0</v>
      </c>
      <c r="L166" s="95"/>
      <c r="M166" s="20"/>
      <c r="N166" s="96">
        <f t="shared" si="38"/>
        <v>0</v>
      </c>
      <c r="O166" s="95"/>
      <c r="P166" s="20"/>
      <c r="Q166" s="96">
        <f t="shared" si="39"/>
        <v>0</v>
      </c>
      <c r="R166" s="95"/>
      <c r="S166" s="20"/>
      <c r="T166" s="96">
        <f t="shared" si="27"/>
        <v>0</v>
      </c>
      <c r="U166" s="221">
        <f t="shared" si="34"/>
        <v>0</v>
      </c>
      <c r="W166" s="133" t="s">
        <v>46</v>
      </c>
      <c r="X166" s="114">
        <f t="shared" si="28"/>
        <v>0</v>
      </c>
      <c r="Y166" s="115">
        <f t="shared" si="29"/>
        <v>0</v>
      </c>
      <c r="Z166" s="115">
        <f t="shared" si="30"/>
        <v>0</v>
      </c>
      <c r="AA166" s="115">
        <f t="shared" si="31"/>
        <v>0</v>
      </c>
      <c r="AB166" s="115">
        <f t="shared" si="32"/>
        <v>0</v>
      </c>
      <c r="AC166" s="121">
        <f t="shared" si="33"/>
        <v>0</v>
      </c>
    </row>
    <row r="167" spans="1:29" ht="15.75">
      <c r="A167" s="255"/>
      <c r="B167" s="133" t="s">
        <v>47</v>
      </c>
      <c r="C167" s="95"/>
      <c r="D167" s="20"/>
      <c r="E167" s="96">
        <f t="shared" si="35"/>
        <v>0</v>
      </c>
      <c r="F167" s="95"/>
      <c r="G167" s="20"/>
      <c r="H167" s="96">
        <f t="shared" si="36"/>
        <v>0</v>
      </c>
      <c r="I167" s="95"/>
      <c r="J167" s="20"/>
      <c r="K167" s="96">
        <f t="shared" si="37"/>
        <v>0</v>
      </c>
      <c r="L167" s="95"/>
      <c r="M167" s="20"/>
      <c r="N167" s="96">
        <f t="shared" si="38"/>
        <v>0</v>
      </c>
      <c r="O167" s="95"/>
      <c r="P167" s="20"/>
      <c r="Q167" s="96">
        <f t="shared" si="39"/>
        <v>0</v>
      </c>
      <c r="R167" s="95"/>
      <c r="S167" s="20"/>
      <c r="T167" s="96">
        <f t="shared" si="27"/>
        <v>0</v>
      </c>
      <c r="U167" s="221">
        <f t="shared" si="34"/>
        <v>0</v>
      </c>
      <c r="W167" s="133" t="s">
        <v>47</v>
      </c>
      <c r="X167" s="114">
        <f t="shared" si="28"/>
        <v>0</v>
      </c>
      <c r="Y167" s="115">
        <f t="shared" si="29"/>
        <v>0</v>
      </c>
      <c r="Z167" s="115">
        <f t="shared" si="30"/>
        <v>0</v>
      </c>
      <c r="AA167" s="115">
        <f t="shared" si="31"/>
        <v>0</v>
      </c>
      <c r="AB167" s="115">
        <f t="shared" si="32"/>
        <v>0</v>
      </c>
      <c r="AC167" s="121">
        <f t="shared" si="33"/>
        <v>0</v>
      </c>
    </row>
    <row r="168" spans="1:29" ht="15.75">
      <c r="A168" s="255"/>
      <c r="B168" s="133" t="s">
        <v>48</v>
      </c>
      <c r="C168" s="95"/>
      <c r="D168" s="20"/>
      <c r="E168" s="96">
        <f t="shared" si="35"/>
        <v>0</v>
      </c>
      <c r="F168" s="95"/>
      <c r="G168" s="20"/>
      <c r="H168" s="96">
        <f t="shared" si="36"/>
        <v>0</v>
      </c>
      <c r="I168" s="95"/>
      <c r="J168" s="20"/>
      <c r="K168" s="96">
        <f t="shared" si="37"/>
        <v>0</v>
      </c>
      <c r="L168" s="95"/>
      <c r="M168" s="20"/>
      <c r="N168" s="96">
        <f t="shared" si="38"/>
        <v>0</v>
      </c>
      <c r="O168" s="95"/>
      <c r="P168" s="20"/>
      <c r="Q168" s="96">
        <f t="shared" si="39"/>
        <v>0</v>
      </c>
      <c r="R168" s="95"/>
      <c r="S168" s="20"/>
      <c r="T168" s="96">
        <f t="shared" si="27"/>
        <v>0</v>
      </c>
      <c r="U168" s="221">
        <f t="shared" si="34"/>
        <v>0</v>
      </c>
      <c r="W168" s="133" t="s">
        <v>48</v>
      </c>
      <c r="X168" s="114">
        <f t="shared" si="28"/>
        <v>0</v>
      </c>
      <c r="Y168" s="115">
        <f t="shared" si="29"/>
        <v>0</v>
      </c>
      <c r="Z168" s="115">
        <f t="shared" si="30"/>
        <v>0</v>
      </c>
      <c r="AA168" s="115">
        <f t="shared" si="31"/>
        <v>0</v>
      </c>
      <c r="AB168" s="115">
        <f t="shared" si="32"/>
        <v>0</v>
      </c>
      <c r="AC168" s="121">
        <f t="shared" si="33"/>
        <v>0</v>
      </c>
    </row>
    <row r="169" spans="1:29" ht="15.75">
      <c r="A169" s="255"/>
      <c r="B169" s="133" t="s">
        <v>49</v>
      </c>
      <c r="C169" s="95"/>
      <c r="D169" s="20"/>
      <c r="E169" s="96">
        <f t="shared" si="35"/>
        <v>0</v>
      </c>
      <c r="F169" s="95"/>
      <c r="G169" s="20"/>
      <c r="H169" s="96">
        <f t="shared" si="36"/>
        <v>0</v>
      </c>
      <c r="I169" s="95"/>
      <c r="J169" s="20"/>
      <c r="K169" s="96">
        <f t="shared" si="37"/>
        <v>0</v>
      </c>
      <c r="L169" s="95"/>
      <c r="M169" s="20"/>
      <c r="N169" s="96">
        <f t="shared" si="38"/>
        <v>0</v>
      </c>
      <c r="O169" s="95"/>
      <c r="P169" s="20"/>
      <c r="Q169" s="96">
        <f t="shared" si="39"/>
        <v>0</v>
      </c>
      <c r="R169" s="95"/>
      <c r="S169" s="20"/>
      <c r="T169" s="96">
        <f t="shared" si="27"/>
        <v>0</v>
      </c>
      <c r="U169" s="221">
        <f t="shared" si="34"/>
        <v>0</v>
      </c>
      <c r="W169" s="133" t="s">
        <v>49</v>
      </c>
      <c r="X169" s="114">
        <f t="shared" si="28"/>
        <v>0</v>
      </c>
      <c r="Y169" s="115">
        <f t="shared" si="29"/>
        <v>0</v>
      </c>
      <c r="Z169" s="115">
        <f t="shared" si="30"/>
        <v>0</v>
      </c>
      <c r="AA169" s="115">
        <f t="shared" si="31"/>
        <v>0</v>
      </c>
      <c r="AB169" s="115">
        <f t="shared" si="32"/>
        <v>0</v>
      </c>
      <c r="AC169" s="121">
        <f t="shared" si="33"/>
        <v>0</v>
      </c>
    </row>
    <row r="170" spans="1:29" ht="15.75">
      <c r="A170" s="256"/>
      <c r="B170" s="133" t="s">
        <v>50</v>
      </c>
      <c r="C170" s="95"/>
      <c r="D170" s="20"/>
      <c r="E170" s="96">
        <f t="shared" si="35"/>
        <v>0</v>
      </c>
      <c r="F170" s="95"/>
      <c r="G170" s="20"/>
      <c r="H170" s="96">
        <f t="shared" si="36"/>
        <v>0</v>
      </c>
      <c r="I170" s="95"/>
      <c r="J170" s="20"/>
      <c r="K170" s="96">
        <f t="shared" si="37"/>
        <v>0</v>
      </c>
      <c r="L170" s="95"/>
      <c r="M170" s="20"/>
      <c r="N170" s="96">
        <f t="shared" si="38"/>
        <v>0</v>
      </c>
      <c r="O170" s="95"/>
      <c r="P170" s="20"/>
      <c r="Q170" s="96">
        <f t="shared" si="39"/>
        <v>0</v>
      </c>
      <c r="R170" s="95"/>
      <c r="S170" s="20"/>
      <c r="T170" s="96">
        <f t="shared" si="27"/>
        <v>0</v>
      </c>
      <c r="U170" s="221">
        <f t="shared" si="34"/>
        <v>0</v>
      </c>
      <c r="W170" s="134" t="s">
        <v>50</v>
      </c>
      <c r="X170" s="118">
        <f t="shared" si="28"/>
        <v>0</v>
      </c>
      <c r="Y170" s="119">
        <f t="shared" si="29"/>
        <v>0</v>
      </c>
      <c r="Z170" s="119">
        <f t="shared" si="30"/>
        <v>0</v>
      </c>
      <c r="AA170" s="119">
        <f t="shared" si="31"/>
        <v>0</v>
      </c>
      <c r="AB170" s="119">
        <f t="shared" si="32"/>
        <v>0</v>
      </c>
      <c r="AC170" s="124">
        <f t="shared" si="33"/>
        <v>0</v>
      </c>
    </row>
    <row r="171" spans="1:29" ht="15.75" customHeight="1">
      <c r="A171" s="254">
        <v>42785</v>
      </c>
      <c r="B171" s="132" t="s">
        <v>42</v>
      </c>
      <c r="C171" s="92"/>
      <c r="D171" s="93"/>
      <c r="E171" s="94">
        <f t="shared" si="35"/>
        <v>0</v>
      </c>
      <c r="F171" s="92"/>
      <c r="G171" s="148"/>
      <c r="H171" s="94">
        <f t="shared" si="36"/>
        <v>0</v>
      </c>
      <c r="I171" s="92"/>
      <c r="J171" s="93"/>
      <c r="K171" s="94">
        <f t="shared" si="37"/>
        <v>0</v>
      </c>
      <c r="L171" s="92"/>
      <c r="M171" s="93"/>
      <c r="N171" s="94">
        <f t="shared" si="38"/>
        <v>0</v>
      </c>
      <c r="O171" s="92"/>
      <c r="P171" s="93"/>
      <c r="Q171" s="94">
        <f t="shared" si="39"/>
        <v>0</v>
      </c>
      <c r="R171" s="92"/>
      <c r="S171" s="93"/>
      <c r="T171" s="94">
        <f t="shared" si="27"/>
        <v>0</v>
      </c>
      <c r="U171" s="220">
        <f t="shared" si="34"/>
        <v>0</v>
      </c>
      <c r="W171" s="132" t="s">
        <v>42</v>
      </c>
      <c r="X171" s="110">
        <f t="shared" si="28"/>
        <v>0</v>
      </c>
      <c r="Y171" s="111">
        <f t="shared" si="29"/>
        <v>0</v>
      </c>
      <c r="Z171" s="111">
        <f t="shared" si="30"/>
        <v>0</v>
      </c>
      <c r="AA171" s="111">
        <f t="shared" si="31"/>
        <v>0</v>
      </c>
      <c r="AB171" s="111">
        <f t="shared" si="32"/>
        <v>0</v>
      </c>
      <c r="AC171" s="123">
        <f t="shared" si="33"/>
        <v>0</v>
      </c>
    </row>
    <row r="172" spans="1:29" ht="15.75">
      <c r="A172" s="255"/>
      <c r="B172" s="133" t="s">
        <v>43</v>
      </c>
      <c r="C172" s="95"/>
      <c r="D172" s="20"/>
      <c r="E172" s="96">
        <f t="shared" si="35"/>
        <v>0</v>
      </c>
      <c r="F172" s="95"/>
      <c r="G172" s="20"/>
      <c r="H172" s="96">
        <f t="shared" si="36"/>
        <v>0</v>
      </c>
      <c r="I172" s="95"/>
      <c r="J172" s="20"/>
      <c r="K172" s="96">
        <f t="shared" si="37"/>
        <v>0</v>
      </c>
      <c r="L172" s="95"/>
      <c r="M172" s="20"/>
      <c r="N172" s="96">
        <f t="shared" si="38"/>
        <v>0</v>
      </c>
      <c r="O172" s="95"/>
      <c r="P172" s="20"/>
      <c r="Q172" s="96">
        <f t="shared" si="39"/>
        <v>0</v>
      </c>
      <c r="R172" s="95"/>
      <c r="S172" s="20"/>
      <c r="T172" s="96">
        <f t="shared" si="27"/>
        <v>0</v>
      </c>
      <c r="U172" s="221">
        <f t="shared" si="34"/>
        <v>0</v>
      </c>
      <c r="W172" s="133" t="s">
        <v>43</v>
      </c>
      <c r="X172" s="114">
        <f t="shared" si="28"/>
        <v>0</v>
      </c>
      <c r="Y172" s="115">
        <f t="shared" si="29"/>
        <v>0</v>
      </c>
      <c r="Z172" s="115">
        <f t="shared" si="30"/>
        <v>0</v>
      </c>
      <c r="AA172" s="115">
        <f t="shared" si="31"/>
        <v>0</v>
      </c>
      <c r="AB172" s="115">
        <f t="shared" si="32"/>
        <v>0</v>
      </c>
      <c r="AC172" s="121">
        <f t="shared" si="33"/>
        <v>0</v>
      </c>
    </row>
    <row r="173" spans="1:29" ht="15.75">
      <c r="A173" s="255"/>
      <c r="B173" s="104" t="s">
        <v>44</v>
      </c>
      <c r="C173" s="95"/>
      <c r="D173" s="20"/>
      <c r="E173" s="96">
        <f t="shared" si="35"/>
        <v>0</v>
      </c>
      <c r="F173" s="95"/>
      <c r="G173" s="20"/>
      <c r="H173" s="96">
        <f t="shared" si="36"/>
        <v>0</v>
      </c>
      <c r="I173" s="95"/>
      <c r="J173" s="20"/>
      <c r="K173" s="96">
        <f t="shared" si="37"/>
        <v>0</v>
      </c>
      <c r="L173" s="95"/>
      <c r="M173" s="20"/>
      <c r="N173" s="96">
        <f t="shared" si="38"/>
        <v>0</v>
      </c>
      <c r="O173" s="95"/>
      <c r="P173" s="20"/>
      <c r="Q173" s="96">
        <f t="shared" si="39"/>
        <v>0</v>
      </c>
      <c r="R173" s="95"/>
      <c r="S173" s="20"/>
      <c r="T173" s="96">
        <f t="shared" si="27"/>
        <v>0</v>
      </c>
      <c r="U173" s="221">
        <f t="shared" si="34"/>
        <v>0</v>
      </c>
      <c r="W173" s="104" t="s">
        <v>44</v>
      </c>
      <c r="X173" s="114">
        <f t="shared" si="28"/>
        <v>0</v>
      </c>
      <c r="Y173" s="115">
        <f t="shared" si="29"/>
        <v>0</v>
      </c>
      <c r="Z173" s="115">
        <f t="shared" si="30"/>
        <v>0</v>
      </c>
      <c r="AA173" s="115">
        <f t="shared" si="31"/>
        <v>0</v>
      </c>
      <c r="AB173" s="115">
        <f t="shared" si="32"/>
        <v>0</v>
      </c>
      <c r="AC173" s="121">
        <f t="shared" si="33"/>
        <v>0</v>
      </c>
    </row>
    <row r="174" spans="1:29" ht="15.75">
      <c r="A174" s="255"/>
      <c r="B174" s="133" t="s">
        <v>45</v>
      </c>
      <c r="C174" s="95"/>
      <c r="D174" s="20"/>
      <c r="E174" s="96">
        <f t="shared" si="35"/>
        <v>0</v>
      </c>
      <c r="F174" s="95"/>
      <c r="G174" s="20"/>
      <c r="H174" s="96">
        <f t="shared" si="36"/>
        <v>0</v>
      </c>
      <c r="I174" s="95"/>
      <c r="J174" s="20"/>
      <c r="K174" s="96">
        <f t="shared" si="37"/>
        <v>0</v>
      </c>
      <c r="L174" s="95"/>
      <c r="M174" s="20"/>
      <c r="N174" s="96">
        <f t="shared" si="38"/>
        <v>0</v>
      </c>
      <c r="O174" s="95"/>
      <c r="P174" s="20"/>
      <c r="Q174" s="96">
        <f t="shared" si="39"/>
        <v>0</v>
      </c>
      <c r="R174" s="95"/>
      <c r="S174" s="20"/>
      <c r="T174" s="96">
        <f t="shared" si="27"/>
        <v>0</v>
      </c>
      <c r="U174" s="221">
        <f t="shared" si="34"/>
        <v>0</v>
      </c>
      <c r="W174" s="133" t="s">
        <v>45</v>
      </c>
      <c r="X174" s="114">
        <f t="shared" si="28"/>
        <v>0</v>
      </c>
      <c r="Y174" s="115">
        <f t="shared" si="29"/>
        <v>0</v>
      </c>
      <c r="Z174" s="115">
        <f t="shared" si="30"/>
        <v>0</v>
      </c>
      <c r="AA174" s="115">
        <f t="shared" si="31"/>
        <v>0</v>
      </c>
      <c r="AB174" s="115">
        <f t="shared" si="32"/>
        <v>0</v>
      </c>
      <c r="AC174" s="121">
        <f t="shared" si="33"/>
        <v>0</v>
      </c>
    </row>
    <row r="175" spans="1:29" ht="15.75">
      <c r="A175" s="255"/>
      <c r="B175" s="133" t="s">
        <v>46</v>
      </c>
      <c r="C175" s="95"/>
      <c r="D175" s="20"/>
      <c r="E175" s="96">
        <f t="shared" si="35"/>
        <v>0</v>
      </c>
      <c r="F175" s="95"/>
      <c r="G175" s="20"/>
      <c r="H175" s="96">
        <f t="shared" si="36"/>
        <v>0</v>
      </c>
      <c r="I175" s="95"/>
      <c r="J175" s="20"/>
      <c r="K175" s="96">
        <f t="shared" si="37"/>
        <v>0</v>
      </c>
      <c r="L175" s="95"/>
      <c r="M175" s="20"/>
      <c r="N175" s="96">
        <f t="shared" si="38"/>
        <v>0</v>
      </c>
      <c r="O175" s="95"/>
      <c r="P175" s="20"/>
      <c r="Q175" s="96">
        <f t="shared" si="39"/>
        <v>0</v>
      </c>
      <c r="R175" s="95"/>
      <c r="S175" s="20"/>
      <c r="T175" s="96">
        <f t="shared" si="27"/>
        <v>0</v>
      </c>
      <c r="U175" s="221">
        <f t="shared" si="34"/>
        <v>0</v>
      </c>
      <c r="W175" s="133" t="s">
        <v>46</v>
      </c>
      <c r="X175" s="114">
        <f t="shared" si="28"/>
        <v>0</v>
      </c>
      <c r="Y175" s="115">
        <f t="shared" si="29"/>
        <v>0</v>
      </c>
      <c r="Z175" s="115">
        <f t="shared" si="30"/>
        <v>0</v>
      </c>
      <c r="AA175" s="115">
        <f t="shared" si="31"/>
        <v>0</v>
      </c>
      <c r="AB175" s="115">
        <f t="shared" si="32"/>
        <v>0</v>
      </c>
      <c r="AC175" s="121">
        <f t="shared" si="33"/>
        <v>0</v>
      </c>
    </row>
    <row r="176" spans="1:29" ht="15.75">
      <c r="A176" s="255"/>
      <c r="B176" s="133" t="s">
        <v>47</v>
      </c>
      <c r="C176" s="95"/>
      <c r="D176" s="20"/>
      <c r="E176" s="96">
        <f t="shared" si="35"/>
        <v>0</v>
      </c>
      <c r="F176" s="95"/>
      <c r="G176" s="20"/>
      <c r="H176" s="96">
        <f t="shared" si="36"/>
        <v>0</v>
      </c>
      <c r="I176" s="95"/>
      <c r="J176" s="20"/>
      <c r="K176" s="96">
        <f t="shared" si="37"/>
        <v>0</v>
      </c>
      <c r="L176" s="95"/>
      <c r="M176" s="20"/>
      <c r="N176" s="96">
        <f t="shared" si="38"/>
        <v>0</v>
      </c>
      <c r="O176" s="95"/>
      <c r="P176" s="20"/>
      <c r="Q176" s="96">
        <f t="shared" si="39"/>
        <v>0</v>
      </c>
      <c r="R176" s="95"/>
      <c r="S176" s="20"/>
      <c r="T176" s="96">
        <f t="shared" si="27"/>
        <v>0</v>
      </c>
      <c r="U176" s="221">
        <f t="shared" si="34"/>
        <v>0</v>
      </c>
      <c r="W176" s="133" t="s">
        <v>47</v>
      </c>
      <c r="X176" s="114">
        <f t="shared" si="28"/>
        <v>0</v>
      </c>
      <c r="Y176" s="115">
        <f t="shared" si="29"/>
        <v>0</v>
      </c>
      <c r="Z176" s="115">
        <f t="shared" si="30"/>
        <v>0</v>
      </c>
      <c r="AA176" s="115">
        <f t="shared" si="31"/>
        <v>0</v>
      </c>
      <c r="AB176" s="115">
        <f t="shared" si="32"/>
        <v>0</v>
      </c>
      <c r="AC176" s="121">
        <f t="shared" si="33"/>
        <v>0</v>
      </c>
    </row>
    <row r="177" spans="1:29" ht="15.75">
      <c r="A177" s="255"/>
      <c r="B177" s="133" t="s">
        <v>48</v>
      </c>
      <c r="C177" s="95"/>
      <c r="D177" s="20"/>
      <c r="E177" s="96">
        <f t="shared" si="35"/>
        <v>0</v>
      </c>
      <c r="F177" s="95"/>
      <c r="G177" s="20"/>
      <c r="H177" s="96">
        <f t="shared" si="36"/>
        <v>0</v>
      </c>
      <c r="I177" s="95"/>
      <c r="J177" s="20"/>
      <c r="K177" s="96">
        <f t="shared" si="37"/>
        <v>0</v>
      </c>
      <c r="L177" s="95"/>
      <c r="M177" s="20"/>
      <c r="N177" s="96">
        <f t="shared" si="38"/>
        <v>0</v>
      </c>
      <c r="O177" s="95"/>
      <c r="P177" s="20"/>
      <c r="Q177" s="96">
        <f t="shared" si="39"/>
        <v>0</v>
      </c>
      <c r="R177" s="95"/>
      <c r="S177" s="20"/>
      <c r="T177" s="96">
        <f t="shared" si="27"/>
        <v>0</v>
      </c>
      <c r="U177" s="221">
        <f t="shared" si="34"/>
        <v>0</v>
      </c>
      <c r="W177" s="133" t="s">
        <v>48</v>
      </c>
      <c r="X177" s="114">
        <f t="shared" si="28"/>
        <v>0</v>
      </c>
      <c r="Y177" s="115">
        <f t="shared" si="29"/>
        <v>0</v>
      </c>
      <c r="Z177" s="115">
        <f t="shared" si="30"/>
        <v>0</v>
      </c>
      <c r="AA177" s="115">
        <f t="shared" si="31"/>
        <v>0</v>
      </c>
      <c r="AB177" s="115">
        <f t="shared" si="32"/>
        <v>0</v>
      </c>
      <c r="AC177" s="121">
        <f t="shared" si="33"/>
        <v>0</v>
      </c>
    </row>
    <row r="178" spans="1:29" ht="15.75">
      <c r="A178" s="255"/>
      <c r="B178" s="133" t="s">
        <v>49</v>
      </c>
      <c r="C178" s="95"/>
      <c r="D178" s="20"/>
      <c r="E178" s="96">
        <f t="shared" si="35"/>
        <v>0</v>
      </c>
      <c r="F178" s="95"/>
      <c r="G178" s="20"/>
      <c r="H178" s="96">
        <f t="shared" si="36"/>
        <v>0</v>
      </c>
      <c r="I178" s="95"/>
      <c r="J178" s="20"/>
      <c r="K178" s="96">
        <f t="shared" si="37"/>
        <v>0</v>
      </c>
      <c r="L178" s="95"/>
      <c r="M178" s="20"/>
      <c r="N178" s="96">
        <f t="shared" si="38"/>
        <v>0</v>
      </c>
      <c r="O178" s="95"/>
      <c r="P178" s="20"/>
      <c r="Q178" s="96">
        <f t="shared" si="39"/>
        <v>0</v>
      </c>
      <c r="R178" s="95"/>
      <c r="S178" s="20"/>
      <c r="T178" s="96">
        <f t="shared" si="27"/>
        <v>0</v>
      </c>
      <c r="U178" s="221">
        <f t="shared" si="34"/>
        <v>0</v>
      </c>
      <c r="W178" s="133" t="s">
        <v>49</v>
      </c>
      <c r="X178" s="114">
        <f t="shared" si="28"/>
        <v>0</v>
      </c>
      <c r="Y178" s="115">
        <f t="shared" si="29"/>
        <v>0</v>
      </c>
      <c r="Z178" s="115">
        <f t="shared" si="30"/>
        <v>0</v>
      </c>
      <c r="AA178" s="115">
        <f t="shared" si="31"/>
        <v>0</v>
      </c>
      <c r="AB178" s="115">
        <f t="shared" si="32"/>
        <v>0</v>
      </c>
      <c r="AC178" s="121">
        <f t="shared" si="33"/>
        <v>0</v>
      </c>
    </row>
    <row r="179" spans="1:29" ht="15.75">
      <c r="A179" s="256"/>
      <c r="B179" s="134" t="s">
        <v>50</v>
      </c>
      <c r="C179" s="97"/>
      <c r="D179" s="98"/>
      <c r="E179" s="99">
        <f t="shared" si="35"/>
        <v>0</v>
      </c>
      <c r="F179" s="97"/>
      <c r="G179" s="98"/>
      <c r="H179" s="99">
        <f t="shared" si="36"/>
        <v>0</v>
      </c>
      <c r="I179" s="97"/>
      <c r="J179" s="98"/>
      <c r="K179" s="99">
        <f t="shared" si="37"/>
        <v>0</v>
      </c>
      <c r="L179" s="97"/>
      <c r="M179" s="98"/>
      <c r="N179" s="99">
        <f t="shared" si="38"/>
        <v>0</v>
      </c>
      <c r="O179" s="97"/>
      <c r="P179" s="98"/>
      <c r="Q179" s="99">
        <f t="shared" si="39"/>
        <v>0</v>
      </c>
      <c r="R179" s="97"/>
      <c r="S179" s="98"/>
      <c r="T179" s="99">
        <f t="shared" si="27"/>
        <v>0</v>
      </c>
      <c r="U179" s="222">
        <f t="shared" si="34"/>
        <v>0</v>
      </c>
      <c r="W179" s="134" t="s">
        <v>50</v>
      </c>
      <c r="X179" s="118">
        <f t="shared" si="28"/>
        <v>0</v>
      </c>
      <c r="Y179" s="119">
        <f t="shared" si="29"/>
        <v>0</v>
      </c>
      <c r="Z179" s="119">
        <f t="shared" si="30"/>
        <v>0</v>
      </c>
      <c r="AA179" s="119">
        <f t="shared" si="31"/>
        <v>0</v>
      </c>
      <c r="AB179" s="119">
        <f t="shared" si="32"/>
        <v>0</v>
      </c>
      <c r="AC179" s="124">
        <f t="shared" si="33"/>
        <v>0</v>
      </c>
    </row>
    <row r="180" spans="1:29" ht="15.75" customHeight="1">
      <c r="A180" s="254">
        <v>42786</v>
      </c>
      <c r="B180" s="133" t="s">
        <v>42</v>
      </c>
      <c r="C180" s="95"/>
      <c r="D180" s="20"/>
      <c r="E180" s="96">
        <f t="shared" si="35"/>
        <v>0</v>
      </c>
      <c r="F180" s="95"/>
      <c r="G180" s="20"/>
      <c r="H180" s="96">
        <f t="shared" si="36"/>
        <v>0</v>
      </c>
      <c r="I180" s="95"/>
      <c r="J180" s="20"/>
      <c r="K180" s="96">
        <f t="shared" si="37"/>
        <v>0</v>
      </c>
      <c r="L180" s="95"/>
      <c r="M180" s="20"/>
      <c r="N180" s="96">
        <f t="shared" si="38"/>
        <v>0</v>
      </c>
      <c r="O180" s="95"/>
      <c r="P180" s="20"/>
      <c r="Q180" s="96">
        <f t="shared" si="39"/>
        <v>0</v>
      </c>
      <c r="R180" s="95"/>
      <c r="S180" s="20"/>
      <c r="T180" s="96">
        <f t="shared" si="27"/>
        <v>0</v>
      </c>
      <c r="U180" s="221">
        <f t="shared" si="34"/>
        <v>0</v>
      </c>
      <c r="W180" s="132" t="s">
        <v>42</v>
      </c>
      <c r="X180" s="110">
        <f t="shared" si="28"/>
        <v>0</v>
      </c>
      <c r="Y180" s="111">
        <f t="shared" si="29"/>
        <v>0</v>
      </c>
      <c r="Z180" s="111">
        <f t="shared" si="30"/>
        <v>0</v>
      </c>
      <c r="AA180" s="111">
        <f t="shared" si="31"/>
        <v>0</v>
      </c>
      <c r="AB180" s="111">
        <f t="shared" si="32"/>
        <v>0</v>
      </c>
      <c r="AC180" s="123">
        <f t="shared" si="33"/>
        <v>0</v>
      </c>
    </row>
    <row r="181" spans="1:29" ht="15.75">
      <c r="A181" s="255"/>
      <c r="B181" s="133" t="s">
        <v>43</v>
      </c>
      <c r="C181" s="95"/>
      <c r="D181" s="20"/>
      <c r="E181" s="96">
        <f t="shared" si="35"/>
        <v>0</v>
      </c>
      <c r="F181" s="95"/>
      <c r="G181" s="20"/>
      <c r="H181" s="96">
        <f t="shared" si="36"/>
        <v>0</v>
      </c>
      <c r="I181" s="95"/>
      <c r="J181" s="20"/>
      <c r="K181" s="96">
        <f t="shared" si="37"/>
        <v>0</v>
      </c>
      <c r="L181" s="95"/>
      <c r="M181" s="20"/>
      <c r="N181" s="96">
        <f t="shared" si="38"/>
        <v>0</v>
      </c>
      <c r="O181" s="95"/>
      <c r="P181" s="20"/>
      <c r="Q181" s="96">
        <f t="shared" si="39"/>
        <v>0</v>
      </c>
      <c r="R181" s="95"/>
      <c r="S181" s="20"/>
      <c r="T181" s="96">
        <f t="shared" si="27"/>
        <v>0</v>
      </c>
      <c r="U181" s="221">
        <f t="shared" si="34"/>
        <v>0</v>
      </c>
      <c r="W181" s="133" t="s">
        <v>43</v>
      </c>
      <c r="X181" s="114">
        <f t="shared" si="28"/>
        <v>0</v>
      </c>
      <c r="Y181" s="115">
        <f t="shared" si="29"/>
        <v>0</v>
      </c>
      <c r="Z181" s="115">
        <f t="shared" si="30"/>
        <v>0</v>
      </c>
      <c r="AA181" s="115">
        <f t="shared" si="31"/>
        <v>0</v>
      </c>
      <c r="AB181" s="115">
        <f t="shared" si="32"/>
        <v>0</v>
      </c>
      <c r="AC181" s="121">
        <f t="shared" si="33"/>
        <v>0</v>
      </c>
    </row>
    <row r="182" spans="1:29" ht="15.75">
      <c r="A182" s="255"/>
      <c r="B182" s="104" t="s">
        <v>44</v>
      </c>
      <c r="C182" s="95"/>
      <c r="D182" s="20"/>
      <c r="E182" s="96">
        <f t="shared" si="35"/>
        <v>0</v>
      </c>
      <c r="F182" s="95"/>
      <c r="G182" s="20"/>
      <c r="H182" s="96">
        <f t="shared" si="36"/>
        <v>0</v>
      </c>
      <c r="I182" s="95"/>
      <c r="J182" s="20"/>
      <c r="K182" s="96">
        <f t="shared" si="37"/>
        <v>0</v>
      </c>
      <c r="L182" s="95"/>
      <c r="M182" s="20"/>
      <c r="N182" s="96">
        <f t="shared" si="38"/>
        <v>0</v>
      </c>
      <c r="O182" s="95"/>
      <c r="P182" s="20"/>
      <c r="Q182" s="96">
        <f t="shared" si="39"/>
        <v>0</v>
      </c>
      <c r="R182" s="95"/>
      <c r="S182" s="20"/>
      <c r="T182" s="96">
        <f t="shared" si="27"/>
        <v>0</v>
      </c>
      <c r="U182" s="221">
        <f t="shared" si="34"/>
        <v>0</v>
      </c>
      <c r="W182" s="104" t="s">
        <v>44</v>
      </c>
      <c r="X182" s="114">
        <f t="shared" si="28"/>
        <v>0</v>
      </c>
      <c r="Y182" s="115">
        <f t="shared" si="29"/>
        <v>0</v>
      </c>
      <c r="Z182" s="115">
        <f t="shared" si="30"/>
        <v>0</v>
      </c>
      <c r="AA182" s="115">
        <f t="shared" si="31"/>
        <v>0</v>
      </c>
      <c r="AB182" s="115">
        <f t="shared" si="32"/>
        <v>0</v>
      </c>
      <c r="AC182" s="121">
        <f t="shared" si="33"/>
        <v>0</v>
      </c>
    </row>
    <row r="183" spans="1:29" ht="15.75">
      <c r="A183" s="255"/>
      <c r="B183" s="133" t="s">
        <v>45</v>
      </c>
      <c r="C183" s="95"/>
      <c r="D183" s="20"/>
      <c r="E183" s="96">
        <f t="shared" si="35"/>
        <v>0</v>
      </c>
      <c r="F183" s="95"/>
      <c r="G183" s="20"/>
      <c r="H183" s="96">
        <f t="shared" si="36"/>
        <v>0</v>
      </c>
      <c r="I183" s="95"/>
      <c r="J183" s="20"/>
      <c r="K183" s="96">
        <f t="shared" si="37"/>
        <v>0</v>
      </c>
      <c r="L183" s="95"/>
      <c r="M183" s="20"/>
      <c r="N183" s="96">
        <f t="shared" si="38"/>
        <v>0</v>
      </c>
      <c r="O183" s="95"/>
      <c r="P183" s="20"/>
      <c r="Q183" s="96">
        <f t="shared" si="39"/>
        <v>0</v>
      </c>
      <c r="R183" s="95"/>
      <c r="S183" s="20"/>
      <c r="T183" s="96">
        <f t="shared" si="27"/>
        <v>0</v>
      </c>
      <c r="U183" s="221">
        <f t="shared" si="34"/>
        <v>0</v>
      </c>
      <c r="W183" s="133" t="s">
        <v>45</v>
      </c>
      <c r="X183" s="114">
        <f t="shared" si="28"/>
        <v>0</v>
      </c>
      <c r="Y183" s="115">
        <f t="shared" si="29"/>
        <v>0</v>
      </c>
      <c r="Z183" s="115">
        <f t="shared" si="30"/>
        <v>0</v>
      </c>
      <c r="AA183" s="115">
        <f t="shared" si="31"/>
        <v>0</v>
      </c>
      <c r="AB183" s="115">
        <f t="shared" si="32"/>
        <v>0</v>
      </c>
      <c r="AC183" s="121">
        <f t="shared" si="33"/>
        <v>0</v>
      </c>
    </row>
    <row r="184" spans="1:29" ht="15.75">
      <c r="A184" s="255"/>
      <c r="B184" s="133" t="s">
        <v>46</v>
      </c>
      <c r="C184" s="95"/>
      <c r="D184" s="20"/>
      <c r="E184" s="96">
        <f t="shared" si="35"/>
        <v>0</v>
      </c>
      <c r="F184" s="95"/>
      <c r="G184" s="20"/>
      <c r="H184" s="96">
        <f t="shared" si="36"/>
        <v>0</v>
      </c>
      <c r="I184" s="95"/>
      <c r="J184" s="20"/>
      <c r="K184" s="96">
        <f t="shared" si="37"/>
        <v>0</v>
      </c>
      <c r="L184" s="95"/>
      <c r="M184" s="20"/>
      <c r="N184" s="96">
        <f t="shared" si="38"/>
        <v>0</v>
      </c>
      <c r="O184" s="95"/>
      <c r="P184" s="20"/>
      <c r="Q184" s="96">
        <f t="shared" si="39"/>
        <v>0</v>
      </c>
      <c r="R184" s="95"/>
      <c r="S184" s="20"/>
      <c r="T184" s="96">
        <f t="shared" si="27"/>
        <v>0</v>
      </c>
      <c r="U184" s="221">
        <f t="shared" si="34"/>
        <v>0</v>
      </c>
      <c r="W184" s="133" t="s">
        <v>46</v>
      </c>
      <c r="X184" s="114">
        <f t="shared" si="28"/>
        <v>0</v>
      </c>
      <c r="Y184" s="115">
        <f t="shared" si="29"/>
        <v>0</v>
      </c>
      <c r="Z184" s="115">
        <f t="shared" si="30"/>
        <v>0</v>
      </c>
      <c r="AA184" s="115">
        <f t="shared" si="31"/>
        <v>0</v>
      </c>
      <c r="AB184" s="115">
        <f t="shared" si="32"/>
        <v>0</v>
      </c>
      <c r="AC184" s="121">
        <f t="shared" si="33"/>
        <v>0</v>
      </c>
    </row>
    <row r="185" spans="1:29" ht="15.75">
      <c r="A185" s="255"/>
      <c r="B185" s="133" t="s">
        <v>47</v>
      </c>
      <c r="C185" s="95"/>
      <c r="D185" s="20"/>
      <c r="E185" s="96">
        <f t="shared" si="35"/>
        <v>0</v>
      </c>
      <c r="F185" s="95"/>
      <c r="G185" s="20"/>
      <c r="H185" s="96">
        <f t="shared" si="36"/>
        <v>0</v>
      </c>
      <c r="I185" s="95"/>
      <c r="J185" s="20"/>
      <c r="K185" s="96">
        <f t="shared" si="37"/>
        <v>0</v>
      </c>
      <c r="L185" s="95"/>
      <c r="M185" s="20"/>
      <c r="N185" s="96">
        <f t="shared" si="38"/>
        <v>0</v>
      </c>
      <c r="O185" s="95"/>
      <c r="P185" s="20"/>
      <c r="Q185" s="96">
        <f t="shared" si="39"/>
        <v>0</v>
      </c>
      <c r="R185" s="95"/>
      <c r="S185" s="20"/>
      <c r="T185" s="96">
        <f t="shared" si="27"/>
        <v>0</v>
      </c>
      <c r="U185" s="221">
        <f t="shared" si="34"/>
        <v>0</v>
      </c>
      <c r="W185" s="133" t="s">
        <v>47</v>
      </c>
      <c r="X185" s="114">
        <f t="shared" si="28"/>
        <v>0</v>
      </c>
      <c r="Y185" s="115">
        <f t="shared" si="29"/>
        <v>0</v>
      </c>
      <c r="Z185" s="115">
        <f t="shared" si="30"/>
        <v>0</v>
      </c>
      <c r="AA185" s="115">
        <f t="shared" si="31"/>
        <v>0</v>
      </c>
      <c r="AB185" s="115">
        <f t="shared" si="32"/>
        <v>0</v>
      </c>
      <c r="AC185" s="121">
        <f t="shared" si="33"/>
        <v>0</v>
      </c>
    </row>
    <row r="186" spans="1:29" ht="15.75">
      <c r="A186" s="255"/>
      <c r="B186" s="133" t="s">
        <v>48</v>
      </c>
      <c r="C186" s="95"/>
      <c r="D186" s="20"/>
      <c r="E186" s="96">
        <f t="shared" si="35"/>
        <v>0</v>
      </c>
      <c r="F186" s="95"/>
      <c r="G186" s="20"/>
      <c r="H186" s="96">
        <f t="shared" si="36"/>
        <v>0</v>
      </c>
      <c r="I186" s="95"/>
      <c r="J186" s="20"/>
      <c r="K186" s="96">
        <f t="shared" si="37"/>
        <v>0</v>
      </c>
      <c r="L186" s="95"/>
      <c r="M186" s="20"/>
      <c r="N186" s="96">
        <f t="shared" si="38"/>
        <v>0</v>
      </c>
      <c r="O186" s="95"/>
      <c r="P186" s="20"/>
      <c r="Q186" s="96">
        <f t="shared" si="39"/>
        <v>0</v>
      </c>
      <c r="R186" s="95"/>
      <c r="S186" s="20"/>
      <c r="T186" s="96">
        <f t="shared" si="27"/>
        <v>0</v>
      </c>
      <c r="U186" s="221">
        <f t="shared" si="34"/>
        <v>0</v>
      </c>
      <c r="W186" s="133" t="s">
        <v>48</v>
      </c>
      <c r="X186" s="114">
        <f t="shared" si="28"/>
        <v>0</v>
      </c>
      <c r="Y186" s="115">
        <f t="shared" si="29"/>
        <v>0</v>
      </c>
      <c r="Z186" s="115">
        <f t="shared" si="30"/>
        <v>0</v>
      </c>
      <c r="AA186" s="115">
        <f t="shared" si="31"/>
        <v>0</v>
      </c>
      <c r="AB186" s="115">
        <f t="shared" si="32"/>
        <v>0</v>
      </c>
      <c r="AC186" s="121">
        <f t="shared" si="33"/>
        <v>0</v>
      </c>
    </row>
    <row r="187" spans="1:29" ht="15.75">
      <c r="A187" s="255"/>
      <c r="B187" s="133" t="s">
        <v>49</v>
      </c>
      <c r="C187" s="95"/>
      <c r="D187" s="20"/>
      <c r="E187" s="96">
        <f t="shared" si="35"/>
        <v>0</v>
      </c>
      <c r="F187" s="95"/>
      <c r="G187" s="20"/>
      <c r="H187" s="96">
        <f t="shared" si="36"/>
        <v>0</v>
      </c>
      <c r="I187" s="95"/>
      <c r="J187" s="20"/>
      <c r="K187" s="96">
        <f t="shared" si="37"/>
        <v>0</v>
      </c>
      <c r="L187" s="95"/>
      <c r="M187" s="20"/>
      <c r="N187" s="96">
        <f t="shared" si="38"/>
        <v>0</v>
      </c>
      <c r="O187" s="95"/>
      <c r="P187" s="20"/>
      <c r="Q187" s="96">
        <f t="shared" si="39"/>
        <v>0</v>
      </c>
      <c r="R187" s="95"/>
      <c r="S187" s="20"/>
      <c r="T187" s="96">
        <f t="shared" si="27"/>
        <v>0</v>
      </c>
      <c r="U187" s="221">
        <f t="shared" si="34"/>
        <v>0</v>
      </c>
      <c r="W187" s="133" t="s">
        <v>49</v>
      </c>
      <c r="X187" s="114">
        <f t="shared" si="28"/>
        <v>0</v>
      </c>
      <c r="Y187" s="115">
        <f t="shared" si="29"/>
        <v>0</v>
      </c>
      <c r="Z187" s="115">
        <f t="shared" si="30"/>
        <v>0</v>
      </c>
      <c r="AA187" s="115">
        <f t="shared" si="31"/>
        <v>0</v>
      </c>
      <c r="AB187" s="115">
        <f t="shared" si="32"/>
        <v>0</v>
      </c>
      <c r="AC187" s="121">
        <f t="shared" si="33"/>
        <v>0</v>
      </c>
    </row>
    <row r="188" spans="1:29" ht="15.75">
      <c r="A188" s="256"/>
      <c r="B188" s="133" t="s">
        <v>50</v>
      </c>
      <c r="C188" s="95"/>
      <c r="D188" s="20"/>
      <c r="E188" s="96">
        <f t="shared" si="35"/>
        <v>0</v>
      </c>
      <c r="F188" s="95"/>
      <c r="G188" s="20"/>
      <c r="H188" s="96">
        <f t="shared" si="36"/>
        <v>0</v>
      </c>
      <c r="I188" s="95"/>
      <c r="J188" s="20"/>
      <c r="K188" s="96">
        <f t="shared" si="37"/>
        <v>0</v>
      </c>
      <c r="L188" s="95"/>
      <c r="M188" s="20"/>
      <c r="N188" s="96">
        <f t="shared" si="38"/>
        <v>0</v>
      </c>
      <c r="O188" s="95"/>
      <c r="P188" s="20"/>
      <c r="Q188" s="96">
        <f t="shared" si="39"/>
        <v>0</v>
      </c>
      <c r="R188" s="95"/>
      <c r="S188" s="20"/>
      <c r="T188" s="96">
        <f t="shared" si="27"/>
        <v>0</v>
      </c>
      <c r="U188" s="221">
        <f t="shared" si="34"/>
        <v>0</v>
      </c>
      <c r="W188" s="134" t="s">
        <v>50</v>
      </c>
      <c r="X188" s="118">
        <f t="shared" si="28"/>
        <v>0</v>
      </c>
      <c r="Y188" s="119">
        <f t="shared" si="29"/>
        <v>0</v>
      </c>
      <c r="Z188" s="119">
        <f t="shared" si="30"/>
        <v>0</v>
      </c>
      <c r="AA188" s="119">
        <f t="shared" si="31"/>
        <v>0</v>
      </c>
      <c r="AB188" s="119">
        <f t="shared" si="32"/>
        <v>0</v>
      </c>
      <c r="AC188" s="124">
        <f t="shared" si="33"/>
        <v>0</v>
      </c>
    </row>
    <row r="189" spans="1:29" ht="15.75" customHeight="1">
      <c r="A189" s="254">
        <v>42787</v>
      </c>
      <c r="B189" s="132" t="s">
        <v>42</v>
      </c>
      <c r="C189" s="92"/>
      <c r="D189" s="93"/>
      <c r="E189" s="94">
        <f t="shared" si="35"/>
        <v>0</v>
      </c>
      <c r="F189" s="92"/>
      <c r="G189" s="93"/>
      <c r="H189" s="94">
        <f t="shared" si="36"/>
        <v>0</v>
      </c>
      <c r="I189" s="92"/>
      <c r="J189" s="93"/>
      <c r="K189" s="94">
        <f t="shared" si="37"/>
        <v>0</v>
      </c>
      <c r="L189" s="92"/>
      <c r="M189" s="93"/>
      <c r="N189" s="94">
        <f t="shared" si="38"/>
        <v>0</v>
      </c>
      <c r="O189" s="92"/>
      <c r="P189" s="93"/>
      <c r="Q189" s="94">
        <f t="shared" si="39"/>
        <v>0</v>
      </c>
      <c r="R189" s="92"/>
      <c r="S189" s="93"/>
      <c r="T189" s="94">
        <f t="shared" si="27"/>
        <v>0</v>
      </c>
      <c r="U189" s="220">
        <f t="shared" si="34"/>
        <v>0</v>
      </c>
      <c r="W189" s="132" t="s">
        <v>42</v>
      </c>
      <c r="X189" s="114">
        <f t="shared" si="28"/>
        <v>0</v>
      </c>
      <c r="Y189" s="115">
        <f t="shared" si="29"/>
        <v>0</v>
      </c>
      <c r="Z189" s="115">
        <f t="shared" si="30"/>
        <v>0</v>
      </c>
      <c r="AA189" s="115">
        <f t="shared" si="31"/>
        <v>0</v>
      </c>
      <c r="AB189" s="115">
        <f t="shared" si="32"/>
        <v>0</v>
      </c>
      <c r="AC189" s="121">
        <f t="shared" si="33"/>
        <v>0</v>
      </c>
    </row>
    <row r="190" spans="1:29" ht="15.75">
      <c r="A190" s="255"/>
      <c r="B190" s="133" t="s">
        <v>43</v>
      </c>
      <c r="C190" s="95"/>
      <c r="D190" s="20"/>
      <c r="E190" s="96">
        <f t="shared" si="35"/>
        <v>0</v>
      </c>
      <c r="F190" s="95"/>
      <c r="G190" s="20"/>
      <c r="H190" s="96">
        <f t="shared" si="36"/>
        <v>0</v>
      </c>
      <c r="I190" s="95"/>
      <c r="J190" s="20"/>
      <c r="K190" s="96">
        <f t="shared" si="37"/>
        <v>0</v>
      </c>
      <c r="L190" s="95"/>
      <c r="M190" s="20"/>
      <c r="N190" s="96">
        <f t="shared" si="38"/>
        <v>0</v>
      </c>
      <c r="O190" s="95"/>
      <c r="P190" s="20"/>
      <c r="Q190" s="96">
        <f t="shared" si="39"/>
        <v>0</v>
      </c>
      <c r="R190" s="95"/>
      <c r="S190" s="20"/>
      <c r="T190" s="96">
        <f t="shared" si="27"/>
        <v>0</v>
      </c>
      <c r="U190" s="221">
        <f t="shared" si="34"/>
        <v>0</v>
      </c>
      <c r="W190" s="133" t="s">
        <v>43</v>
      </c>
      <c r="X190" s="114">
        <f t="shared" si="28"/>
        <v>0</v>
      </c>
      <c r="Y190" s="115">
        <f t="shared" si="29"/>
        <v>0</v>
      </c>
      <c r="Z190" s="115">
        <f t="shared" si="30"/>
        <v>0</v>
      </c>
      <c r="AA190" s="115">
        <f t="shared" si="31"/>
        <v>0</v>
      </c>
      <c r="AB190" s="115">
        <f t="shared" si="32"/>
        <v>0</v>
      </c>
      <c r="AC190" s="121">
        <f t="shared" si="33"/>
        <v>0</v>
      </c>
    </row>
    <row r="191" spans="1:29" ht="15.75">
      <c r="A191" s="255"/>
      <c r="B191" s="104" t="s">
        <v>44</v>
      </c>
      <c r="C191" s="95"/>
      <c r="D191" s="20"/>
      <c r="E191" s="96">
        <f t="shared" si="35"/>
        <v>0</v>
      </c>
      <c r="F191" s="95"/>
      <c r="G191" s="20"/>
      <c r="H191" s="96">
        <f t="shared" si="36"/>
        <v>0</v>
      </c>
      <c r="I191" s="95"/>
      <c r="J191" s="20"/>
      <c r="K191" s="96">
        <f t="shared" si="37"/>
        <v>0</v>
      </c>
      <c r="L191" s="95"/>
      <c r="M191" s="20"/>
      <c r="N191" s="96">
        <f t="shared" si="38"/>
        <v>0</v>
      </c>
      <c r="O191" s="95"/>
      <c r="P191" s="20"/>
      <c r="Q191" s="96">
        <f t="shared" si="39"/>
        <v>0</v>
      </c>
      <c r="R191" s="95"/>
      <c r="S191" s="20"/>
      <c r="T191" s="96">
        <f t="shared" si="27"/>
        <v>0</v>
      </c>
      <c r="U191" s="221">
        <f t="shared" si="34"/>
        <v>0</v>
      </c>
      <c r="W191" s="104" t="s">
        <v>44</v>
      </c>
      <c r="X191" s="114">
        <f t="shared" si="28"/>
        <v>0</v>
      </c>
      <c r="Y191" s="115">
        <f t="shared" si="29"/>
        <v>0</v>
      </c>
      <c r="Z191" s="115">
        <f t="shared" si="30"/>
        <v>0</v>
      </c>
      <c r="AA191" s="115">
        <f t="shared" si="31"/>
        <v>0</v>
      </c>
      <c r="AB191" s="115">
        <f t="shared" si="32"/>
        <v>0</v>
      </c>
      <c r="AC191" s="121">
        <f t="shared" si="33"/>
        <v>0</v>
      </c>
    </row>
    <row r="192" spans="1:29" ht="15.75">
      <c r="A192" s="255"/>
      <c r="B192" s="133" t="s">
        <v>45</v>
      </c>
      <c r="C192" s="95"/>
      <c r="D192" s="20"/>
      <c r="E192" s="96">
        <f t="shared" si="35"/>
        <v>0</v>
      </c>
      <c r="F192" s="95"/>
      <c r="G192" s="20"/>
      <c r="H192" s="96">
        <f t="shared" si="36"/>
        <v>0</v>
      </c>
      <c r="I192" s="95"/>
      <c r="J192" s="20"/>
      <c r="K192" s="96">
        <f t="shared" si="37"/>
        <v>0</v>
      </c>
      <c r="L192" s="95"/>
      <c r="M192" s="20"/>
      <c r="N192" s="96">
        <f t="shared" si="38"/>
        <v>0</v>
      </c>
      <c r="O192" s="95"/>
      <c r="P192" s="20"/>
      <c r="Q192" s="96">
        <f t="shared" si="39"/>
        <v>0</v>
      </c>
      <c r="R192" s="95"/>
      <c r="S192" s="20"/>
      <c r="T192" s="96">
        <f t="shared" si="27"/>
        <v>0</v>
      </c>
      <c r="U192" s="221">
        <f t="shared" si="34"/>
        <v>0</v>
      </c>
      <c r="W192" s="133" t="s">
        <v>45</v>
      </c>
      <c r="X192" s="114">
        <f t="shared" si="28"/>
        <v>0</v>
      </c>
      <c r="Y192" s="115">
        <f t="shared" si="29"/>
        <v>0</v>
      </c>
      <c r="Z192" s="115">
        <f t="shared" si="30"/>
        <v>0</v>
      </c>
      <c r="AA192" s="115">
        <f t="shared" si="31"/>
        <v>0</v>
      </c>
      <c r="AB192" s="115">
        <f t="shared" si="32"/>
        <v>0</v>
      </c>
      <c r="AC192" s="121">
        <f t="shared" si="33"/>
        <v>0</v>
      </c>
    </row>
    <row r="193" spans="1:29" ht="15.75">
      <c r="A193" s="255"/>
      <c r="B193" s="133" t="s">
        <v>46</v>
      </c>
      <c r="C193" s="95"/>
      <c r="D193" s="20"/>
      <c r="E193" s="96">
        <f t="shared" si="35"/>
        <v>0</v>
      </c>
      <c r="F193" s="95"/>
      <c r="G193" s="20"/>
      <c r="H193" s="96">
        <f t="shared" si="36"/>
        <v>0</v>
      </c>
      <c r="I193" s="95"/>
      <c r="J193" s="20"/>
      <c r="K193" s="96">
        <f t="shared" si="37"/>
        <v>0</v>
      </c>
      <c r="L193" s="95"/>
      <c r="M193" s="20"/>
      <c r="N193" s="96">
        <f t="shared" si="38"/>
        <v>0</v>
      </c>
      <c r="O193" s="95"/>
      <c r="P193" s="20"/>
      <c r="Q193" s="96">
        <f t="shared" si="39"/>
        <v>0</v>
      </c>
      <c r="R193" s="95"/>
      <c r="S193" s="20"/>
      <c r="T193" s="96">
        <f t="shared" si="27"/>
        <v>0</v>
      </c>
      <c r="U193" s="221">
        <f t="shared" si="34"/>
        <v>0</v>
      </c>
      <c r="W193" s="133" t="s">
        <v>46</v>
      </c>
      <c r="X193" s="114">
        <f t="shared" si="28"/>
        <v>0</v>
      </c>
      <c r="Y193" s="115">
        <f t="shared" si="29"/>
        <v>0</v>
      </c>
      <c r="Z193" s="115">
        <f t="shared" si="30"/>
        <v>0</v>
      </c>
      <c r="AA193" s="115">
        <f t="shared" si="31"/>
        <v>0</v>
      </c>
      <c r="AB193" s="115">
        <f t="shared" si="32"/>
        <v>0</v>
      </c>
      <c r="AC193" s="121">
        <f t="shared" si="33"/>
        <v>0</v>
      </c>
    </row>
    <row r="194" spans="1:29" ht="15.75">
      <c r="A194" s="255"/>
      <c r="B194" s="133" t="s">
        <v>47</v>
      </c>
      <c r="C194" s="95"/>
      <c r="D194" s="20"/>
      <c r="E194" s="96">
        <f t="shared" si="35"/>
        <v>0</v>
      </c>
      <c r="F194" s="95"/>
      <c r="G194" s="20"/>
      <c r="H194" s="96">
        <f t="shared" si="36"/>
        <v>0</v>
      </c>
      <c r="I194" s="95"/>
      <c r="J194" s="20"/>
      <c r="K194" s="96">
        <f t="shared" si="37"/>
        <v>0</v>
      </c>
      <c r="L194" s="95"/>
      <c r="M194" s="20"/>
      <c r="N194" s="96">
        <f t="shared" si="38"/>
        <v>0</v>
      </c>
      <c r="O194" s="95"/>
      <c r="P194" s="20"/>
      <c r="Q194" s="96">
        <f t="shared" si="39"/>
        <v>0</v>
      </c>
      <c r="R194" s="95"/>
      <c r="S194" s="20"/>
      <c r="T194" s="96">
        <f t="shared" si="27"/>
        <v>0</v>
      </c>
      <c r="U194" s="221">
        <f t="shared" si="34"/>
        <v>0</v>
      </c>
      <c r="W194" s="133" t="s">
        <v>47</v>
      </c>
      <c r="X194" s="114">
        <f t="shared" si="28"/>
        <v>0</v>
      </c>
      <c r="Y194" s="115">
        <f t="shared" si="29"/>
        <v>0</v>
      </c>
      <c r="Z194" s="115">
        <f t="shared" si="30"/>
        <v>0</v>
      </c>
      <c r="AA194" s="115">
        <f t="shared" si="31"/>
        <v>0</v>
      </c>
      <c r="AB194" s="115">
        <f t="shared" si="32"/>
        <v>0</v>
      </c>
      <c r="AC194" s="121">
        <f t="shared" si="33"/>
        <v>0</v>
      </c>
    </row>
    <row r="195" spans="1:29" ht="15.75">
      <c r="A195" s="255"/>
      <c r="B195" s="133" t="s">
        <v>48</v>
      </c>
      <c r="C195" s="95"/>
      <c r="D195" s="20"/>
      <c r="E195" s="96">
        <f t="shared" si="35"/>
        <v>0</v>
      </c>
      <c r="F195" s="95"/>
      <c r="G195" s="20"/>
      <c r="H195" s="96">
        <f t="shared" si="36"/>
        <v>0</v>
      </c>
      <c r="I195" s="95"/>
      <c r="J195" s="20"/>
      <c r="K195" s="96">
        <f t="shared" si="37"/>
        <v>0</v>
      </c>
      <c r="L195" s="95"/>
      <c r="M195" s="20"/>
      <c r="N195" s="96">
        <f t="shared" si="38"/>
        <v>0</v>
      </c>
      <c r="O195" s="95"/>
      <c r="P195" s="20"/>
      <c r="Q195" s="96">
        <f t="shared" si="39"/>
        <v>0</v>
      </c>
      <c r="R195" s="95"/>
      <c r="S195" s="20"/>
      <c r="T195" s="96">
        <f t="shared" si="27"/>
        <v>0</v>
      </c>
      <c r="U195" s="221">
        <f t="shared" si="34"/>
        <v>0</v>
      </c>
      <c r="W195" s="133" t="s">
        <v>48</v>
      </c>
      <c r="X195" s="114">
        <f t="shared" si="28"/>
        <v>0</v>
      </c>
      <c r="Y195" s="115">
        <f t="shared" si="29"/>
        <v>0</v>
      </c>
      <c r="Z195" s="115">
        <f t="shared" si="30"/>
        <v>0</v>
      </c>
      <c r="AA195" s="115">
        <f t="shared" si="31"/>
        <v>0</v>
      </c>
      <c r="AB195" s="115">
        <f t="shared" si="32"/>
        <v>0</v>
      </c>
      <c r="AC195" s="121">
        <f t="shared" si="33"/>
        <v>0</v>
      </c>
    </row>
    <row r="196" spans="1:29" ht="15.75">
      <c r="A196" s="255"/>
      <c r="B196" s="133" t="s">
        <v>49</v>
      </c>
      <c r="C196" s="95"/>
      <c r="D196" s="20"/>
      <c r="E196" s="96">
        <f t="shared" si="35"/>
        <v>0</v>
      </c>
      <c r="F196" s="95"/>
      <c r="G196" s="20"/>
      <c r="H196" s="96">
        <f t="shared" si="36"/>
        <v>0</v>
      </c>
      <c r="I196" s="95"/>
      <c r="J196" s="20"/>
      <c r="K196" s="96">
        <f t="shared" si="37"/>
        <v>0</v>
      </c>
      <c r="L196" s="95"/>
      <c r="M196" s="20"/>
      <c r="N196" s="96">
        <f t="shared" si="38"/>
        <v>0</v>
      </c>
      <c r="O196" s="95"/>
      <c r="P196" s="20"/>
      <c r="Q196" s="96">
        <f t="shared" si="39"/>
        <v>0</v>
      </c>
      <c r="R196" s="95"/>
      <c r="S196" s="20"/>
      <c r="T196" s="96">
        <f t="shared" si="27"/>
        <v>0</v>
      </c>
      <c r="U196" s="221">
        <f t="shared" si="34"/>
        <v>0</v>
      </c>
      <c r="W196" s="133" t="s">
        <v>49</v>
      </c>
      <c r="X196" s="114">
        <f t="shared" si="28"/>
        <v>0</v>
      </c>
      <c r="Y196" s="115">
        <f t="shared" si="29"/>
        <v>0</v>
      </c>
      <c r="Z196" s="115">
        <f t="shared" si="30"/>
        <v>0</v>
      </c>
      <c r="AA196" s="115">
        <f t="shared" si="31"/>
        <v>0</v>
      </c>
      <c r="AB196" s="115">
        <f t="shared" si="32"/>
        <v>0</v>
      </c>
      <c r="AC196" s="121">
        <f t="shared" si="33"/>
        <v>0</v>
      </c>
    </row>
    <row r="197" spans="1:29" ht="15.75">
      <c r="A197" s="256"/>
      <c r="B197" s="134" t="s">
        <v>50</v>
      </c>
      <c r="C197" s="97"/>
      <c r="D197" s="98"/>
      <c r="E197" s="99">
        <f t="shared" si="35"/>
        <v>0</v>
      </c>
      <c r="F197" s="97"/>
      <c r="G197" s="98"/>
      <c r="H197" s="99">
        <f t="shared" si="36"/>
        <v>0</v>
      </c>
      <c r="I197" s="97"/>
      <c r="J197" s="98"/>
      <c r="K197" s="99">
        <f t="shared" si="37"/>
        <v>0</v>
      </c>
      <c r="L197" s="97"/>
      <c r="M197" s="98"/>
      <c r="N197" s="99">
        <f t="shared" si="38"/>
        <v>0</v>
      </c>
      <c r="O197" s="97"/>
      <c r="P197" s="98"/>
      <c r="Q197" s="99">
        <f t="shared" si="39"/>
        <v>0</v>
      </c>
      <c r="R197" s="97"/>
      <c r="S197" s="98"/>
      <c r="T197" s="99">
        <f t="shared" si="27"/>
        <v>0</v>
      </c>
      <c r="U197" s="222">
        <f t="shared" si="34"/>
        <v>0</v>
      </c>
      <c r="W197" s="134" t="s">
        <v>50</v>
      </c>
      <c r="X197" s="118">
        <f t="shared" si="28"/>
        <v>0</v>
      </c>
      <c r="Y197" s="119">
        <f t="shared" si="29"/>
        <v>0</v>
      </c>
      <c r="Z197" s="119">
        <f t="shared" si="30"/>
        <v>0</v>
      </c>
      <c r="AA197" s="119">
        <f t="shared" si="31"/>
        <v>0</v>
      </c>
      <c r="AB197" s="119">
        <f t="shared" si="32"/>
        <v>0</v>
      </c>
      <c r="AC197" s="124">
        <f t="shared" si="33"/>
        <v>0</v>
      </c>
    </row>
    <row r="198" spans="1:29" ht="15.75" customHeight="1">
      <c r="A198" s="254">
        <v>42788</v>
      </c>
      <c r="B198" s="133" t="s">
        <v>42</v>
      </c>
      <c r="C198" s="95"/>
      <c r="D198" s="20"/>
      <c r="E198" s="96">
        <f t="shared" si="35"/>
        <v>0</v>
      </c>
      <c r="F198" s="95"/>
      <c r="G198" s="20"/>
      <c r="H198" s="96">
        <f t="shared" si="36"/>
        <v>0</v>
      </c>
      <c r="I198" s="95"/>
      <c r="J198" s="20"/>
      <c r="K198" s="96">
        <f t="shared" si="37"/>
        <v>0</v>
      </c>
      <c r="L198" s="95"/>
      <c r="M198" s="20"/>
      <c r="N198" s="96">
        <f t="shared" si="38"/>
        <v>0</v>
      </c>
      <c r="O198" s="95"/>
      <c r="P198" s="20"/>
      <c r="Q198" s="96">
        <f t="shared" si="39"/>
        <v>0</v>
      </c>
      <c r="R198" s="95"/>
      <c r="S198" s="20"/>
      <c r="T198" s="96">
        <f t="shared" si="27"/>
        <v>0</v>
      </c>
      <c r="U198" s="221">
        <f t="shared" si="34"/>
        <v>0</v>
      </c>
      <c r="W198" s="132" t="s">
        <v>42</v>
      </c>
      <c r="X198" s="110">
        <f t="shared" si="28"/>
        <v>0</v>
      </c>
      <c r="Y198" s="111">
        <f t="shared" si="29"/>
        <v>0</v>
      </c>
      <c r="Z198" s="111">
        <f t="shared" si="30"/>
        <v>0</v>
      </c>
      <c r="AA198" s="111">
        <f t="shared" si="31"/>
        <v>0</v>
      </c>
      <c r="AB198" s="111">
        <f t="shared" si="32"/>
        <v>0</v>
      </c>
      <c r="AC198" s="123">
        <f t="shared" si="33"/>
        <v>0</v>
      </c>
    </row>
    <row r="199" spans="1:29" ht="15.75">
      <c r="A199" s="255"/>
      <c r="B199" s="133" t="s">
        <v>43</v>
      </c>
      <c r="C199" s="95"/>
      <c r="D199" s="20"/>
      <c r="E199" s="96">
        <f t="shared" si="35"/>
        <v>0</v>
      </c>
      <c r="F199" s="95"/>
      <c r="G199" s="20"/>
      <c r="H199" s="96">
        <f t="shared" si="36"/>
        <v>0</v>
      </c>
      <c r="I199" s="95"/>
      <c r="J199" s="20"/>
      <c r="K199" s="96">
        <f t="shared" si="37"/>
        <v>0</v>
      </c>
      <c r="L199" s="95"/>
      <c r="M199" s="20"/>
      <c r="N199" s="96">
        <f t="shared" si="38"/>
        <v>0</v>
      </c>
      <c r="O199" s="95"/>
      <c r="P199" s="20"/>
      <c r="Q199" s="96">
        <f t="shared" si="39"/>
        <v>0</v>
      </c>
      <c r="R199" s="95"/>
      <c r="S199" s="20"/>
      <c r="T199" s="96">
        <f t="shared" si="27"/>
        <v>0</v>
      </c>
      <c r="U199" s="221">
        <f t="shared" si="34"/>
        <v>0</v>
      </c>
      <c r="W199" s="133" t="s">
        <v>43</v>
      </c>
      <c r="X199" s="114">
        <f t="shared" si="28"/>
        <v>0</v>
      </c>
      <c r="Y199" s="115">
        <f t="shared" si="29"/>
        <v>0</v>
      </c>
      <c r="Z199" s="115">
        <f t="shared" si="30"/>
        <v>0</v>
      </c>
      <c r="AA199" s="115">
        <f t="shared" si="31"/>
        <v>0</v>
      </c>
      <c r="AB199" s="115">
        <f t="shared" si="32"/>
        <v>0</v>
      </c>
      <c r="AC199" s="121">
        <f t="shared" si="33"/>
        <v>0</v>
      </c>
    </row>
    <row r="200" spans="1:29" ht="15.75">
      <c r="A200" s="255"/>
      <c r="B200" s="104" t="s">
        <v>44</v>
      </c>
      <c r="C200" s="95"/>
      <c r="D200" s="20"/>
      <c r="E200" s="96">
        <f t="shared" si="35"/>
        <v>0</v>
      </c>
      <c r="F200" s="95"/>
      <c r="G200" s="20"/>
      <c r="H200" s="96">
        <f t="shared" si="36"/>
        <v>0</v>
      </c>
      <c r="I200" s="95"/>
      <c r="J200" s="20"/>
      <c r="K200" s="96">
        <f t="shared" si="37"/>
        <v>0</v>
      </c>
      <c r="L200" s="95"/>
      <c r="M200" s="20"/>
      <c r="N200" s="96">
        <f t="shared" si="38"/>
        <v>0</v>
      </c>
      <c r="O200" s="95"/>
      <c r="P200" s="20"/>
      <c r="Q200" s="96">
        <f t="shared" si="39"/>
        <v>0</v>
      </c>
      <c r="R200" s="95"/>
      <c r="S200" s="20"/>
      <c r="T200" s="96">
        <f t="shared" si="27"/>
        <v>0</v>
      </c>
      <c r="U200" s="221">
        <f t="shared" si="34"/>
        <v>0</v>
      </c>
      <c r="W200" s="104" t="s">
        <v>44</v>
      </c>
      <c r="X200" s="114">
        <f t="shared" si="28"/>
        <v>0</v>
      </c>
      <c r="Y200" s="115">
        <f t="shared" si="29"/>
        <v>0</v>
      </c>
      <c r="Z200" s="115">
        <f t="shared" si="30"/>
        <v>0</v>
      </c>
      <c r="AA200" s="115">
        <f t="shared" si="31"/>
        <v>0</v>
      </c>
      <c r="AB200" s="115">
        <f t="shared" si="32"/>
        <v>0</v>
      </c>
      <c r="AC200" s="121">
        <f t="shared" si="33"/>
        <v>0</v>
      </c>
    </row>
    <row r="201" spans="1:29" ht="15.75">
      <c r="A201" s="255"/>
      <c r="B201" s="133" t="s">
        <v>45</v>
      </c>
      <c r="C201" s="95"/>
      <c r="D201" s="20"/>
      <c r="E201" s="96">
        <f t="shared" si="35"/>
        <v>0</v>
      </c>
      <c r="F201" s="95"/>
      <c r="G201" s="20"/>
      <c r="H201" s="96">
        <f t="shared" si="36"/>
        <v>0</v>
      </c>
      <c r="I201" s="95"/>
      <c r="J201" s="20"/>
      <c r="K201" s="96">
        <f t="shared" si="37"/>
        <v>0</v>
      </c>
      <c r="L201" s="95"/>
      <c r="M201" s="20"/>
      <c r="N201" s="96">
        <f t="shared" si="38"/>
        <v>0</v>
      </c>
      <c r="O201" s="95"/>
      <c r="P201" s="20"/>
      <c r="Q201" s="96">
        <f t="shared" si="39"/>
        <v>0</v>
      </c>
      <c r="R201" s="95"/>
      <c r="S201" s="20"/>
      <c r="T201" s="96">
        <f t="shared" si="27"/>
        <v>0</v>
      </c>
      <c r="U201" s="221">
        <f t="shared" si="34"/>
        <v>0</v>
      </c>
      <c r="W201" s="133" t="s">
        <v>45</v>
      </c>
      <c r="X201" s="114">
        <f t="shared" si="28"/>
        <v>0</v>
      </c>
      <c r="Y201" s="115">
        <f t="shared" si="29"/>
        <v>0</v>
      </c>
      <c r="Z201" s="115">
        <f t="shared" si="30"/>
        <v>0</v>
      </c>
      <c r="AA201" s="115">
        <f t="shared" si="31"/>
        <v>0</v>
      </c>
      <c r="AB201" s="115">
        <f t="shared" si="32"/>
        <v>0</v>
      </c>
      <c r="AC201" s="121">
        <f t="shared" si="33"/>
        <v>0</v>
      </c>
    </row>
    <row r="202" spans="1:29" ht="15.75">
      <c r="A202" s="255"/>
      <c r="B202" s="133" t="s">
        <v>46</v>
      </c>
      <c r="C202" s="95"/>
      <c r="D202" s="20"/>
      <c r="E202" s="96">
        <f t="shared" si="35"/>
        <v>0</v>
      </c>
      <c r="F202" s="95"/>
      <c r="G202" s="20"/>
      <c r="H202" s="96">
        <f t="shared" si="36"/>
        <v>0</v>
      </c>
      <c r="I202" s="95"/>
      <c r="J202" s="20"/>
      <c r="K202" s="96">
        <f t="shared" si="37"/>
        <v>0</v>
      </c>
      <c r="L202" s="95"/>
      <c r="M202" s="20"/>
      <c r="N202" s="96">
        <f t="shared" si="38"/>
        <v>0</v>
      </c>
      <c r="O202" s="95"/>
      <c r="P202" s="20"/>
      <c r="Q202" s="96">
        <f t="shared" si="39"/>
        <v>0</v>
      </c>
      <c r="R202" s="95"/>
      <c r="S202" s="20"/>
      <c r="T202" s="96">
        <f t="shared" ref="T202:T215" si="40">R202-S202</f>
        <v>0</v>
      </c>
      <c r="U202" s="221">
        <f t="shared" si="34"/>
        <v>0</v>
      </c>
      <c r="W202" s="133" t="s">
        <v>46</v>
      </c>
      <c r="X202" s="114">
        <f t="shared" ref="X202:X215" si="41">+IF(AND(C202&lt;&gt;0,D202&lt;&gt;0,OR(E202&gt;100,E202&lt;-100)),1,0)</f>
        <v>0</v>
      </c>
      <c r="Y202" s="115">
        <f t="shared" ref="Y202:Y215" si="42">+IF(AND(F202&lt;&gt;0,G202&lt;&gt;0,OR(H202&gt;100,H202&lt;-100)),1,0)</f>
        <v>0</v>
      </c>
      <c r="Z202" s="115">
        <f t="shared" ref="Z202:Z215" si="43">+IF(AND(I202&lt;&gt;0,J202&lt;&gt;0,OR(K202&gt;100,K202&lt;-100)),1,0)</f>
        <v>0</v>
      </c>
      <c r="AA202" s="115">
        <f t="shared" ref="AA202:AA215" si="44">+IF(AND(L202&lt;&gt;0,M202&lt;&gt;0,OR(N202&gt;100,N202&lt;-100)),1,0)</f>
        <v>0</v>
      </c>
      <c r="AB202" s="115">
        <f t="shared" ref="AB202:AB215" si="45">+IF(AND(O202&lt;&gt;0,P202&lt;&gt;0,OR(Q202&gt;100,Q202&lt;-100)),1,0)</f>
        <v>0</v>
      </c>
      <c r="AC202" s="121">
        <f t="shared" ref="AC202:AC215" si="46">+IF(AND(R202&lt;&gt;0,S202&lt;&gt;0,OR(T202&gt;100,T202&lt;-100)),1,0)</f>
        <v>0</v>
      </c>
    </row>
    <row r="203" spans="1:29" ht="15.75">
      <c r="A203" s="255"/>
      <c r="B203" s="133" t="s">
        <v>47</v>
      </c>
      <c r="C203" s="95"/>
      <c r="D203" s="20"/>
      <c r="E203" s="96">
        <f t="shared" si="35"/>
        <v>0</v>
      </c>
      <c r="F203" s="95"/>
      <c r="G203" s="20"/>
      <c r="H203" s="96">
        <f t="shared" si="36"/>
        <v>0</v>
      </c>
      <c r="I203" s="95"/>
      <c r="J203" s="20"/>
      <c r="K203" s="96">
        <f t="shared" si="37"/>
        <v>0</v>
      </c>
      <c r="L203" s="95"/>
      <c r="M203" s="20"/>
      <c r="N203" s="96">
        <f t="shared" si="38"/>
        <v>0</v>
      </c>
      <c r="O203" s="95"/>
      <c r="P203" s="20"/>
      <c r="Q203" s="96">
        <f t="shared" si="39"/>
        <v>0</v>
      </c>
      <c r="R203" s="95"/>
      <c r="S203" s="20"/>
      <c r="T203" s="96">
        <f t="shared" si="40"/>
        <v>0</v>
      </c>
      <c r="U203" s="221">
        <f t="shared" si="34"/>
        <v>0</v>
      </c>
      <c r="W203" s="133" t="s">
        <v>47</v>
      </c>
      <c r="X203" s="114">
        <f t="shared" si="41"/>
        <v>0</v>
      </c>
      <c r="Y203" s="115">
        <f t="shared" si="42"/>
        <v>0</v>
      </c>
      <c r="Z203" s="115">
        <f t="shared" si="43"/>
        <v>0</v>
      </c>
      <c r="AA203" s="115">
        <f t="shared" si="44"/>
        <v>0</v>
      </c>
      <c r="AB203" s="115">
        <f t="shared" si="45"/>
        <v>0</v>
      </c>
      <c r="AC203" s="121">
        <f t="shared" si="46"/>
        <v>0</v>
      </c>
    </row>
    <row r="204" spans="1:29" ht="15.75">
      <c r="A204" s="255"/>
      <c r="B204" s="133" t="s">
        <v>48</v>
      </c>
      <c r="C204" s="95"/>
      <c r="D204" s="20"/>
      <c r="E204" s="96">
        <f t="shared" si="35"/>
        <v>0</v>
      </c>
      <c r="F204" s="95"/>
      <c r="G204" s="20"/>
      <c r="H204" s="96">
        <f t="shared" si="36"/>
        <v>0</v>
      </c>
      <c r="I204" s="95"/>
      <c r="J204" s="20"/>
      <c r="K204" s="96">
        <f t="shared" si="37"/>
        <v>0</v>
      </c>
      <c r="L204" s="95"/>
      <c r="M204" s="20"/>
      <c r="N204" s="96">
        <f t="shared" si="38"/>
        <v>0</v>
      </c>
      <c r="O204" s="95"/>
      <c r="P204" s="20"/>
      <c r="Q204" s="96">
        <f t="shared" si="39"/>
        <v>0</v>
      </c>
      <c r="R204" s="95"/>
      <c r="S204" s="20"/>
      <c r="T204" s="96">
        <f t="shared" si="40"/>
        <v>0</v>
      </c>
      <c r="U204" s="221">
        <f t="shared" si="34"/>
        <v>0</v>
      </c>
      <c r="W204" s="133" t="s">
        <v>48</v>
      </c>
      <c r="X204" s="114">
        <f t="shared" si="41"/>
        <v>0</v>
      </c>
      <c r="Y204" s="115">
        <f t="shared" si="42"/>
        <v>0</v>
      </c>
      <c r="Z204" s="115">
        <f t="shared" si="43"/>
        <v>0</v>
      </c>
      <c r="AA204" s="115">
        <f t="shared" si="44"/>
        <v>0</v>
      </c>
      <c r="AB204" s="115">
        <f t="shared" si="45"/>
        <v>0</v>
      </c>
      <c r="AC204" s="121">
        <f t="shared" si="46"/>
        <v>0</v>
      </c>
    </row>
    <row r="205" spans="1:29" ht="15.75">
      <c r="A205" s="255"/>
      <c r="B205" s="133" t="s">
        <v>49</v>
      </c>
      <c r="C205" s="95"/>
      <c r="D205" s="20"/>
      <c r="E205" s="96">
        <f t="shared" si="35"/>
        <v>0</v>
      </c>
      <c r="F205" s="95"/>
      <c r="G205" s="20"/>
      <c r="H205" s="96">
        <f t="shared" si="36"/>
        <v>0</v>
      </c>
      <c r="I205" s="95"/>
      <c r="J205" s="20"/>
      <c r="K205" s="96">
        <f t="shared" si="37"/>
        <v>0</v>
      </c>
      <c r="L205" s="95"/>
      <c r="M205" s="20"/>
      <c r="N205" s="96">
        <f t="shared" si="38"/>
        <v>0</v>
      </c>
      <c r="O205" s="95"/>
      <c r="P205" s="20"/>
      <c r="Q205" s="96">
        <f t="shared" si="39"/>
        <v>0</v>
      </c>
      <c r="R205" s="95"/>
      <c r="S205" s="20"/>
      <c r="T205" s="96">
        <f t="shared" si="40"/>
        <v>0</v>
      </c>
      <c r="U205" s="221">
        <f t="shared" si="34"/>
        <v>0</v>
      </c>
      <c r="W205" s="133" t="s">
        <v>49</v>
      </c>
      <c r="X205" s="114">
        <f t="shared" si="41"/>
        <v>0</v>
      </c>
      <c r="Y205" s="115">
        <f t="shared" si="42"/>
        <v>0</v>
      </c>
      <c r="Z205" s="115">
        <f t="shared" si="43"/>
        <v>0</v>
      </c>
      <c r="AA205" s="115">
        <f t="shared" si="44"/>
        <v>0</v>
      </c>
      <c r="AB205" s="115">
        <f t="shared" si="45"/>
        <v>0</v>
      </c>
      <c r="AC205" s="121">
        <f t="shared" si="46"/>
        <v>0</v>
      </c>
    </row>
    <row r="206" spans="1:29" ht="15.75">
      <c r="A206" s="256"/>
      <c r="B206" s="133" t="s">
        <v>50</v>
      </c>
      <c r="C206" s="95"/>
      <c r="D206" s="20"/>
      <c r="E206" s="96">
        <f t="shared" si="35"/>
        <v>0</v>
      </c>
      <c r="F206" s="95"/>
      <c r="G206" s="20"/>
      <c r="H206" s="96">
        <f t="shared" si="36"/>
        <v>0</v>
      </c>
      <c r="I206" s="95"/>
      <c r="J206" s="20"/>
      <c r="K206" s="96">
        <f t="shared" si="37"/>
        <v>0</v>
      </c>
      <c r="L206" s="95"/>
      <c r="M206" s="20"/>
      <c r="N206" s="96">
        <f t="shared" si="38"/>
        <v>0</v>
      </c>
      <c r="O206" s="95"/>
      <c r="P206" s="20"/>
      <c r="Q206" s="96">
        <f t="shared" si="39"/>
        <v>0</v>
      </c>
      <c r="R206" s="95"/>
      <c r="S206" s="20"/>
      <c r="T206" s="96">
        <f t="shared" si="40"/>
        <v>0</v>
      </c>
      <c r="U206" s="221">
        <f t="shared" si="34"/>
        <v>0</v>
      </c>
      <c r="W206" s="134" t="s">
        <v>50</v>
      </c>
      <c r="X206" s="118">
        <f t="shared" si="41"/>
        <v>0</v>
      </c>
      <c r="Y206" s="119">
        <f t="shared" si="42"/>
        <v>0</v>
      </c>
      <c r="Z206" s="119">
        <f t="shared" si="43"/>
        <v>0</v>
      </c>
      <c r="AA206" s="119">
        <f t="shared" si="44"/>
        <v>0</v>
      </c>
      <c r="AB206" s="119">
        <f t="shared" si="45"/>
        <v>0</v>
      </c>
      <c r="AC206" s="124">
        <f t="shared" si="46"/>
        <v>0</v>
      </c>
    </row>
    <row r="207" spans="1:29" ht="15.75" customHeight="1">
      <c r="A207" s="254">
        <v>42789</v>
      </c>
      <c r="B207" s="132" t="s">
        <v>42</v>
      </c>
      <c r="C207" s="92"/>
      <c r="D207" s="93"/>
      <c r="E207" s="94">
        <f t="shared" si="35"/>
        <v>0</v>
      </c>
      <c r="F207" s="92"/>
      <c r="G207" s="93"/>
      <c r="H207" s="94">
        <f t="shared" si="36"/>
        <v>0</v>
      </c>
      <c r="I207" s="92"/>
      <c r="J207" s="93"/>
      <c r="K207" s="94">
        <f t="shared" si="37"/>
        <v>0</v>
      </c>
      <c r="L207" s="92"/>
      <c r="M207" s="93"/>
      <c r="N207" s="94">
        <f t="shared" si="38"/>
        <v>0</v>
      </c>
      <c r="O207" s="92"/>
      <c r="P207" s="93"/>
      <c r="Q207" s="94">
        <f t="shared" si="39"/>
        <v>0</v>
      </c>
      <c r="R207" s="92"/>
      <c r="S207" s="93"/>
      <c r="T207" s="94">
        <f t="shared" si="40"/>
        <v>0</v>
      </c>
      <c r="U207" s="220">
        <f t="shared" si="34"/>
        <v>0</v>
      </c>
      <c r="W207" s="132" t="s">
        <v>42</v>
      </c>
      <c r="X207" s="114">
        <f t="shared" si="41"/>
        <v>0</v>
      </c>
      <c r="Y207" s="115">
        <f t="shared" si="42"/>
        <v>0</v>
      </c>
      <c r="Z207" s="115">
        <f t="shared" si="43"/>
        <v>0</v>
      </c>
      <c r="AA207" s="115">
        <f t="shared" si="44"/>
        <v>0</v>
      </c>
      <c r="AB207" s="115">
        <f t="shared" si="45"/>
        <v>0</v>
      </c>
      <c r="AC207" s="121">
        <f t="shared" si="46"/>
        <v>0</v>
      </c>
    </row>
    <row r="208" spans="1:29" ht="15.75">
      <c r="A208" s="255"/>
      <c r="B208" s="133" t="s">
        <v>43</v>
      </c>
      <c r="C208" s="95"/>
      <c r="D208" s="20"/>
      <c r="E208" s="96">
        <f t="shared" si="35"/>
        <v>0</v>
      </c>
      <c r="F208" s="95"/>
      <c r="G208" s="20"/>
      <c r="H208" s="96">
        <f t="shared" si="36"/>
        <v>0</v>
      </c>
      <c r="I208" s="95"/>
      <c r="J208" s="20"/>
      <c r="K208" s="96">
        <f t="shared" si="37"/>
        <v>0</v>
      </c>
      <c r="L208" s="95"/>
      <c r="M208" s="20"/>
      <c r="N208" s="96">
        <f t="shared" si="38"/>
        <v>0</v>
      </c>
      <c r="O208" s="95"/>
      <c r="P208" s="20"/>
      <c r="Q208" s="96">
        <f t="shared" si="39"/>
        <v>0</v>
      </c>
      <c r="R208" s="95"/>
      <c r="S208" s="20"/>
      <c r="T208" s="96">
        <f t="shared" si="40"/>
        <v>0</v>
      </c>
      <c r="U208" s="221">
        <f t="shared" si="34"/>
        <v>0</v>
      </c>
      <c r="W208" s="133" t="s">
        <v>43</v>
      </c>
      <c r="X208" s="114">
        <f t="shared" si="41"/>
        <v>0</v>
      </c>
      <c r="Y208" s="115">
        <f t="shared" si="42"/>
        <v>0</v>
      </c>
      <c r="Z208" s="115">
        <f t="shared" si="43"/>
        <v>0</v>
      </c>
      <c r="AA208" s="115">
        <f t="shared" si="44"/>
        <v>0</v>
      </c>
      <c r="AB208" s="115">
        <f t="shared" si="45"/>
        <v>0</v>
      </c>
      <c r="AC208" s="121">
        <f t="shared" si="46"/>
        <v>0</v>
      </c>
    </row>
    <row r="209" spans="1:29" ht="15.75">
      <c r="A209" s="255"/>
      <c r="B209" s="104" t="s">
        <v>44</v>
      </c>
      <c r="C209" s="95"/>
      <c r="D209" s="20"/>
      <c r="E209" s="96">
        <f t="shared" si="35"/>
        <v>0</v>
      </c>
      <c r="F209" s="95"/>
      <c r="G209" s="20"/>
      <c r="H209" s="96">
        <f t="shared" si="36"/>
        <v>0</v>
      </c>
      <c r="I209" s="95"/>
      <c r="J209" s="20"/>
      <c r="K209" s="96">
        <f t="shared" si="37"/>
        <v>0</v>
      </c>
      <c r="L209" s="95"/>
      <c r="M209" s="20"/>
      <c r="N209" s="96">
        <f t="shared" si="38"/>
        <v>0</v>
      </c>
      <c r="O209" s="95"/>
      <c r="P209" s="20"/>
      <c r="Q209" s="96">
        <f t="shared" si="39"/>
        <v>0</v>
      </c>
      <c r="R209" s="95"/>
      <c r="S209" s="20"/>
      <c r="T209" s="96">
        <f t="shared" si="40"/>
        <v>0</v>
      </c>
      <c r="U209" s="221">
        <f t="shared" si="34"/>
        <v>0</v>
      </c>
      <c r="W209" s="104" t="s">
        <v>44</v>
      </c>
      <c r="X209" s="114">
        <f t="shared" si="41"/>
        <v>0</v>
      </c>
      <c r="Y209" s="115">
        <f t="shared" si="42"/>
        <v>0</v>
      </c>
      <c r="Z209" s="115">
        <f t="shared" si="43"/>
        <v>0</v>
      </c>
      <c r="AA209" s="115">
        <f t="shared" si="44"/>
        <v>0</v>
      </c>
      <c r="AB209" s="115">
        <f t="shared" si="45"/>
        <v>0</v>
      </c>
      <c r="AC209" s="121">
        <f t="shared" si="46"/>
        <v>0</v>
      </c>
    </row>
    <row r="210" spans="1:29" ht="15.75">
      <c r="A210" s="255"/>
      <c r="B210" s="133" t="s">
        <v>45</v>
      </c>
      <c r="C210" s="95"/>
      <c r="D210" s="20"/>
      <c r="E210" s="96">
        <f t="shared" si="35"/>
        <v>0</v>
      </c>
      <c r="F210" s="95"/>
      <c r="G210" s="20"/>
      <c r="H210" s="96">
        <f t="shared" si="36"/>
        <v>0</v>
      </c>
      <c r="I210" s="95"/>
      <c r="J210" s="20"/>
      <c r="K210" s="96">
        <f t="shared" si="37"/>
        <v>0</v>
      </c>
      <c r="L210" s="95"/>
      <c r="M210" s="20"/>
      <c r="N210" s="96">
        <f t="shared" si="38"/>
        <v>0</v>
      </c>
      <c r="O210" s="95"/>
      <c r="P210" s="20"/>
      <c r="Q210" s="96">
        <f t="shared" si="39"/>
        <v>0</v>
      </c>
      <c r="R210" s="95"/>
      <c r="S210" s="20"/>
      <c r="T210" s="96">
        <f t="shared" si="40"/>
        <v>0</v>
      </c>
      <c r="U210" s="221">
        <f t="shared" si="34"/>
        <v>0</v>
      </c>
      <c r="W210" s="133" t="s">
        <v>45</v>
      </c>
      <c r="X210" s="114">
        <f t="shared" si="41"/>
        <v>0</v>
      </c>
      <c r="Y210" s="115">
        <f t="shared" si="42"/>
        <v>0</v>
      </c>
      <c r="Z210" s="115">
        <f t="shared" si="43"/>
        <v>0</v>
      </c>
      <c r="AA210" s="115">
        <f t="shared" si="44"/>
        <v>0</v>
      </c>
      <c r="AB210" s="115">
        <f t="shared" si="45"/>
        <v>0</v>
      </c>
      <c r="AC210" s="121">
        <f t="shared" si="46"/>
        <v>0</v>
      </c>
    </row>
    <row r="211" spans="1:29" ht="15.75">
      <c r="A211" s="255"/>
      <c r="B211" s="133" t="s">
        <v>46</v>
      </c>
      <c r="C211" s="95"/>
      <c r="D211" s="20"/>
      <c r="E211" s="96">
        <f t="shared" si="35"/>
        <v>0</v>
      </c>
      <c r="F211" s="95"/>
      <c r="G211" s="20"/>
      <c r="H211" s="96">
        <f t="shared" si="36"/>
        <v>0</v>
      </c>
      <c r="I211" s="95"/>
      <c r="J211" s="20"/>
      <c r="K211" s="96">
        <f t="shared" si="37"/>
        <v>0</v>
      </c>
      <c r="L211" s="95"/>
      <c r="M211" s="20"/>
      <c r="N211" s="96">
        <f t="shared" si="38"/>
        <v>0</v>
      </c>
      <c r="O211" s="95"/>
      <c r="P211" s="20"/>
      <c r="Q211" s="96">
        <f t="shared" si="39"/>
        <v>0</v>
      </c>
      <c r="R211" s="95"/>
      <c r="S211" s="20"/>
      <c r="T211" s="96">
        <f t="shared" si="40"/>
        <v>0</v>
      </c>
      <c r="U211" s="221">
        <f t="shared" ref="U211:U215" si="47">IF(D211=0,0,1)</f>
        <v>0</v>
      </c>
      <c r="W211" s="133" t="s">
        <v>46</v>
      </c>
      <c r="X211" s="114">
        <f t="shared" si="41"/>
        <v>0</v>
      </c>
      <c r="Y211" s="115">
        <f t="shared" si="42"/>
        <v>0</v>
      </c>
      <c r="Z211" s="115">
        <f t="shared" si="43"/>
        <v>0</v>
      </c>
      <c r="AA211" s="115">
        <f t="shared" si="44"/>
        <v>0</v>
      </c>
      <c r="AB211" s="115">
        <f t="shared" si="45"/>
        <v>0</v>
      </c>
      <c r="AC211" s="121">
        <f t="shared" si="46"/>
        <v>0</v>
      </c>
    </row>
    <row r="212" spans="1:29" ht="15.75">
      <c r="A212" s="255"/>
      <c r="B212" s="133" t="s">
        <v>47</v>
      </c>
      <c r="C212" s="95"/>
      <c r="D212" s="20"/>
      <c r="E212" s="96">
        <f t="shared" si="35"/>
        <v>0</v>
      </c>
      <c r="F212" s="95"/>
      <c r="G212" s="20"/>
      <c r="H212" s="96">
        <f t="shared" si="36"/>
        <v>0</v>
      </c>
      <c r="I212" s="95"/>
      <c r="J212" s="20"/>
      <c r="K212" s="96">
        <f t="shared" si="37"/>
        <v>0</v>
      </c>
      <c r="L212" s="95"/>
      <c r="M212" s="20"/>
      <c r="N212" s="96">
        <f t="shared" si="38"/>
        <v>0</v>
      </c>
      <c r="O212" s="95"/>
      <c r="P212" s="20"/>
      <c r="Q212" s="96">
        <f t="shared" si="39"/>
        <v>0</v>
      </c>
      <c r="R212" s="95"/>
      <c r="S212" s="20"/>
      <c r="T212" s="96">
        <f t="shared" si="40"/>
        <v>0</v>
      </c>
      <c r="U212" s="221">
        <f t="shared" si="47"/>
        <v>0</v>
      </c>
      <c r="W212" s="133" t="s">
        <v>47</v>
      </c>
      <c r="X212" s="114">
        <f t="shared" si="41"/>
        <v>0</v>
      </c>
      <c r="Y212" s="115">
        <f t="shared" si="42"/>
        <v>0</v>
      </c>
      <c r="Z212" s="115">
        <f t="shared" si="43"/>
        <v>0</v>
      </c>
      <c r="AA212" s="115">
        <f t="shared" si="44"/>
        <v>0</v>
      </c>
      <c r="AB212" s="115">
        <f t="shared" si="45"/>
        <v>0</v>
      </c>
      <c r="AC212" s="121">
        <f t="shared" si="46"/>
        <v>0</v>
      </c>
    </row>
    <row r="213" spans="1:29" ht="15.75">
      <c r="A213" s="255"/>
      <c r="B213" s="133" t="s">
        <v>48</v>
      </c>
      <c r="C213" s="95"/>
      <c r="D213" s="20"/>
      <c r="E213" s="96">
        <f t="shared" si="35"/>
        <v>0</v>
      </c>
      <c r="F213" s="95"/>
      <c r="G213" s="20"/>
      <c r="H213" s="96">
        <f t="shared" si="36"/>
        <v>0</v>
      </c>
      <c r="I213" s="95"/>
      <c r="J213" s="20"/>
      <c r="K213" s="96">
        <f t="shared" si="37"/>
        <v>0</v>
      </c>
      <c r="L213" s="95"/>
      <c r="M213" s="20"/>
      <c r="N213" s="96">
        <f t="shared" si="38"/>
        <v>0</v>
      </c>
      <c r="O213" s="95"/>
      <c r="P213" s="20"/>
      <c r="Q213" s="96">
        <f t="shared" si="39"/>
        <v>0</v>
      </c>
      <c r="R213" s="95"/>
      <c r="S213" s="20"/>
      <c r="T213" s="96">
        <f t="shared" si="40"/>
        <v>0</v>
      </c>
      <c r="U213" s="221">
        <f t="shared" si="47"/>
        <v>0</v>
      </c>
      <c r="W213" s="133" t="s">
        <v>48</v>
      </c>
      <c r="X213" s="114">
        <f t="shared" si="41"/>
        <v>0</v>
      </c>
      <c r="Y213" s="115">
        <f t="shared" si="42"/>
        <v>0</v>
      </c>
      <c r="Z213" s="115">
        <f t="shared" si="43"/>
        <v>0</v>
      </c>
      <c r="AA213" s="115">
        <f t="shared" si="44"/>
        <v>0</v>
      </c>
      <c r="AB213" s="115">
        <f t="shared" si="45"/>
        <v>0</v>
      </c>
      <c r="AC213" s="121">
        <f t="shared" si="46"/>
        <v>0</v>
      </c>
    </row>
    <row r="214" spans="1:29" ht="15.75">
      <c r="A214" s="255"/>
      <c r="B214" s="133" t="s">
        <v>49</v>
      </c>
      <c r="C214" s="95"/>
      <c r="D214" s="20"/>
      <c r="E214" s="96">
        <f t="shared" si="35"/>
        <v>0</v>
      </c>
      <c r="F214" s="95"/>
      <c r="G214" s="20"/>
      <c r="H214" s="96">
        <f t="shared" si="36"/>
        <v>0</v>
      </c>
      <c r="I214" s="95"/>
      <c r="J214" s="20"/>
      <c r="K214" s="96">
        <f t="shared" si="37"/>
        <v>0</v>
      </c>
      <c r="L214" s="95"/>
      <c r="M214" s="20"/>
      <c r="N214" s="96">
        <f t="shared" si="38"/>
        <v>0</v>
      </c>
      <c r="O214" s="95"/>
      <c r="P214" s="20"/>
      <c r="Q214" s="96">
        <f t="shared" si="39"/>
        <v>0</v>
      </c>
      <c r="R214" s="95"/>
      <c r="S214" s="20"/>
      <c r="T214" s="96">
        <f t="shared" si="40"/>
        <v>0</v>
      </c>
      <c r="U214" s="221">
        <f t="shared" si="47"/>
        <v>0</v>
      </c>
      <c r="W214" s="133" t="s">
        <v>49</v>
      </c>
      <c r="X214" s="114">
        <f t="shared" si="41"/>
        <v>0</v>
      </c>
      <c r="Y214" s="115">
        <f t="shared" si="42"/>
        <v>0</v>
      </c>
      <c r="Z214" s="115">
        <f t="shared" si="43"/>
        <v>0</v>
      </c>
      <c r="AA214" s="115">
        <f t="shared" si="44"/>
        <v>0</v>
      </c>
      <c r="AB214" s="115">
        <f t="shared" si="45"/>
        <v>0</v>
      </c>
      <c r="AC214" s="121">
        <f t="shared" si="46"/>
        <v>0</v>
      </c>
    </row>
    <row r="215" spans="1:29" ht="15.75">
      <c r="A215" s="256"/>
      <c r="B215" s="134" t="s">
        <v>50</v>
      </c>
      <c r="C215" s="97"/>
      <c r="D215" s="98"/>
      <c r="E215" s="99">
        <f t="shared" si="35"/>
        <v>0</v>
      </c>
      <c r="F215" s="97"/>
      <c r="G215" s="98"/>
      <c r="H215" s="99">
        <f t="shared" si="36"/>
        <v>0</v>
      </c>
      <c r="I215" s="97"/>
      <c r="J215" s="98"/>
      <c r="K215" s="99">
        <f t="shared" si="37"/>
        <v>0</v>
      </c>
      <c r="L215" s="97"/>
      <c r="M215" s="98"/>
      <c r="N215" s="99">
        <f t="shared" si="38"/>
        <v>0</v>
      </c>
      <c r="O215" s="97"/>
      <c r="P215" s="98"/>
      <c r="Q215" s="99">
        <f t="shared" si="39"/>
        <v>0</v>
      </c>
      <c r="R215" s="97"/>
      <c r="S215" s="98"/>
      <c r="T215" s="99">
        <f t="shared" si="40"/>
        <v>0</v>
      </c>
      <c r="U215" s="222">
        <f t="shared" si="47"/>
        <v>0</v>
      </c>
      <c r="W215" s="134" t="s">
        <v>50</v>
      </c>
      <c r="X215" s="118">
        <f t="shared" si="41"/>
        <v>0</v>
      </c>
      <c r="Y215" s="119">
        <f t="shared" si="42"/>
        <v>0</v>
      </c>
      <c r="Z215" s="119">
        <f t="shared" si="43"/>
        <v>0</v>
      </c>
      <c r="AA215" s="119">
        <f t="shared" si="44"/>
        <v>0</v>
      </c>
      <c r="AB215" s="119">
        <f t="shared" si="45"/>
        <v>0</v>
      </c>
      <c r="AC215" s="124">
        <f t="shared" si="46"/>
        <v>0</v>
      </c>
    </row>
    <row r="216" spans="1:29">
      <c r="G216" s="20"/>
      <c r="P216" s="20"/>
      <c r="U216" s="227" t="s">
        <v>368</v>
      </c>
      <c r="X216" s="91" t="s">
        <v>13</v>
      </c>
      <c r="Y216" s="91" t="s">
        <v>14</v>
      </c>
      <c r="Z216" s="109" t="s">
        <v>15</v>
      </c>
      <c r="AA216" s="91" t="s">
        <v>16</v>
      </c>
      <c r="AB216" s="91" t="s">
        <v>17</v>
      </c>
      <c r="AC216" s="91" t="s">
        <v>18</v>
      </c>
    </row>
    <row r="217" spans="1:29">
      <c r="G217" s="20"/>
      <c r="P217" s="20"/>
      <c r="U217" s="228">
        <f>U9+U18+U27+U36+U45+U54+U63+U72+U81+U90+U99+U108+U117+U126+U135+U144+U153+U162+U171+U180+U189+U198+U207</f>
        <v>0</v>
      </c>
      <c r="W217" s="132" t="s">
        <v>42</v>
      </c>
      <c r="X217" s="110">
        <f t="shared" ref="X217:AC225" si="48">X9+X18+X27+X36+X45+X54+X63+X72+X81+X90+X99+X108+X117+X126+X135+X144+X153+X162+X171+X180+X189+X198+X207</f>
        <v>0</v>
      </c>
      <c r="Y217" s="111">
        <f t="shared" si="48"/>
        <v>0</v>
      </c>
      <c r="Z217" s="111">
        <f t="shared" si="48"/>
        <v>0</v>
      </c>
      <c r="AA217" s="111">
        <f t="shared" si="48"/>
        <v>0</v>
      </c>
      <c r="AB217" s="111">
        <f t="shared" si="48"/>
        <v>0</v>
      </c>
      <c r="AC217" s="123">
        <f t="shared" si="48"/>
        <v>0</v>
      </c>
    </row>
    <row r="218" spans="1:29">
      <c r="G218" s="20"/>
      <c r="P218" s="20"/>
      <c r="U218" s="229">
        <f t="shared" ref="U218:U225" si="49">U10+U19+U28+U37+U46+U55+U64+U73+U82+U91+U100+U109+U118+U127+U136+U145+U154+U163+U172+U181+U190+U199+U208</f>
        <v>0</v>
      </c>
      <c r="W218" s="133" t="s">
        <v>43</v>
      </c>
      <c r="X218" s="114">
        <f t="shared" si="48"/>
        <v>0</v>
      </c>
      <c r="Y218" s="115">
        <f t="shared" si="48"/>
        <v>0</v>
      </c>
      <c r="Z218" s="115">
        <f t="shared" si="48"/>
        <v>0</v>
      </c>
      <c r="AA218" s="115">
        <f t="shared" si="48"/>
        <v>0</v>
      </c>
      <c r="AB218" s="115">
        <f t="shared" si="48"/>
        <v>0</v>
      </c>
      <c r="AC218" s="121">
        <f t="shared" si="48"/>
        <v>0</v>
      </c>
    </row>
    <row r="219" spans="1:29">
      <c r="G219" s="20"/>
      <c r="P219" s="20"/>
      <c r="U219" s="229">
        <f t="shared" si="49"/>
        <v>0</v>
      </c>
      <c r="W219" s="104" t="s">
        <v>44</v>
      </c>
      <c r="X219" s="114">
        <f t="shared" si="48"/>
        <v>0</v>
      </c>
      <c r="Y219" s="115">
        <f t="shared" si="48"/>
        <v>0</v>
      </c>
      <c r="Z219" s="115">
        <f t="shared" si="48"/>
        <v>0</v>
      </c>
      <c r="AA219" s="115">
        <f t="shared" si="48"/>
        <v>0</v>
      </c>
      <c r="AB219" s="115">
        <f t="shared" si="48"/>
        <v>0</v>
      </c>
      <c r="AC219" s="121">
        <f t="shared" si="48"/>
        <v>0</v>
      </c>
    </row>
    <row r="220" spans="1:29">
      <c r="U220" s="229">
        <f t="shared" si="49"/>
        <v>0</v>
      </c>
      <c r="W220" s="133" t="s">
        <v>45</v>
      </c>
      <c r="X220" s="114">
        <f t="shared" si="48"/>
        <v>0</v>
      </c>
      <c r="Y220" s="115">
        <f t="shared" si="48"/>
        <v>0</v>
      </c>
      <c r="Z220" s="115">
        <f t="shared" si="48"/>
        <v>0</v>
      </c>
      <c r="AA220" s="115">
        <f t="shared" si="48"/>
        <v>0</v>
      </c>
      <c r="AB220" s="115">
        <f t="shared" si="48"/>
        <v>0</v>
      </c>
      <c r="AC220" s="121">
        <f t="shared" si="48"/>
        <v>0</v>
      </c>
    </row>
    <row r="221" spans="1:29">
      <c r="U221" s="229">
        <f t="shared" si="49"/>
        <v>0</v>
      </c>
      <c r="W221" s="133" t="s">
        <v>46</v>
      </c>
      <c r="X221" s="114">
        <f t="shared" si="48"/>
        <v>0</v>
      </c>
      <c r="Y221" s="115">
        <f t="shared" si="48"/>
        <v>0</v>
      </c>
      <c r="Z221" s="115">
        <f t="shared" si="48"/>
        <v>0</v>
      </c>
      <c r="AA221" s="115">
        <f t="shared" si="48"/>
        <v>0</v>
      </c>
      <c r="AB221" s="115">
        <f t="shared" si="48"/>
        <v>0</v>
      </c>
      <c r="AC221" s="121">
        <f t="shared" si="48"/>
        <v>0</v>
      </c>
    </row>
    <row r="222" spans="1:29">
      <c r="U222" s="229">
        <f t="shared" si="49"/>
        <v>0</v>
      </c>
      <c r="W222" s="133" t="s">
        <v>47</v>
      </c>
      <c r="X222" s="114">
        <f t="shared" si="48"/>
        <v>0</v>
      </c>
      <c r="Y222" s="115">
        <f t="shared" si="48"/>
        <v>0</v>
      </c>
      <c r="Z222" s="115">
        <f t="shared" si="48"/>
        <v>0</v>
      </c>
      <c r="AA222" s="115">
        <f t="shared" si="48"/>
        <v>0</v>
      </c>
      <c r="AB222" s="115">
        <f t="shared" si="48"/>
        <v>0</v>
      </c>
      <c r="AC222" s="121">
        <f t="shared" si="48"/>
        <v>0</v>
      </c>
    </row>
    <row r="223" spans="1:29">
      <c r="U223" s="229">
        <f t="shared" si="49"/>
        <v>0</v>
      </c>
      <c r="W223" s="133" t="s">
        <v>48</v>
      </c>
      <c r="X223" s="114">
        <f t="shared" si="48"/>
        <v>0</v>
      </c>
      <c r="Y223" s="115">
        <f t="shared" si="48"/>
        <v>0</v>
      </c>
      <c r="Z223" s="115">
        <f t="shared" si="48"/>
        <v>0</v>
      </c>
      <c r="AA223" s="115">
        <f t="shared" si="48"/>
        <v>0</v>
      </c>
      <c r="AB223" s="115">
        <f t="shared" si="48"/>
        <v>0</v>
      </c>
      <c r="AC223" s="121">
        <f t="shared" si="48"/>
        <v>0</v>
      </c>
    </row>
    <row r="224" spans="1:29">
      <c r="U224" s="229">
        <f t="shared" si="49"/>
        <v>0</v>
      </c>
      <c r="W224" s="133" t="s">
        <v>49</v>
      </c>
      <c r="X224" s="114">
        <f t="shared" si="48"/>
        <v>0</v>
      </c>
      <c r="Y224" s="115">
        <f t="shared" si="48"/>
        <v>0</v>
      </c>
      <c r="Z224" s="115">
        <f t="shared" si="48"/>
        <v>0</v>
      </c>
      <c r="AA224" s="115">
        <f t="shared" si="48"/>
        <v>0</v>
      </c>
      <c r="AB224" s="115">
        <f t="shared" si="48"/>
        <v>0</v>
      </c>
      <c r="AC224" s="121">
        <f t="shared" si="48"/>
        <v>0</v>
      </c>
    </row>
    <row r="225" spans="21:29" customFormat="1">
      <c r="U225" s="230">
        <f t="shared" si="49"/>
        <v>0</v>
      </c>
      <c r="W225" s="134" t="s">
        <v>50</v>
      </c>
      <c r="X225" s="118">
        <f t="shared" si="48"/>
        <v>0</v>
      </c>
      <c r="Y225" s="119">
        <f t="shared" si="48"/>
        <v>0</v>
      </c>
      <c r="Z225" s="119">
        <f t="shared" si="48"/>
        <v>0</v>
      </c>
      <c r="AA225" s="119">
        <f t="shared" si="48"/>
        <v>0</v>
      </c>
      <c r="AB225" s="119">
        <f t="shared" si="48"/>
        <v>0</v>
      </c>
      <c r="AC225" s="124">
        <f t="shared" si="48"/>
        <v>0</v>
      </c>
    </row>
  </sheetData>
  <mergeCells count="31">
    <mergeCell ref="A207:A215"/>
    <mergeCell ref="A153:A161"/>
    <mergeCell ref="A162:A170"/>
    <mergeCell ref="A171:A179"/>
    <mergeCell ref="A180:A188"/>
    <mergeCell ref="A189:A197"/>
    <mergeCell ref="A198:A206"/>
    <mergeCell ref="A99:A107"/>
    <mergeCell ref="A108:A116"/>
    <mergeCell ref="A117:A125"/>
    <mergeCell ref="A126:A134"/>
    <mergeCell ref="A135:A143"/>
    <mergeCell ref="A144:A152"/>
    <mergeCell ref="A45:A53"/>
    <mergeCell ref="A54:A62"/>
    <mergeCell ref="A63:A71"/>
    <mergeCell ref="A72:A80"/>
    <mergeCell ref="A81:A89"/>
    <mergeCell ref="A90:A98"/>
    <mergeCell ref="R7:T7"/>
    <mergeCell ref="U7:U8"/>
    <mergeCell ref="A9:A17"/>
    <mergeCell ref="A18:A26"/>
    <mergeCell ref="A27:A35"/>
    <mergeCell ref="A36:A44"/>
    <mergeCell ref="B7:B8"/>
    <mergeCell ref="C7:E7"/>
    <mergeCell ref="F7:H7"/>
    <mergeCell ref="I7:K7"/>
    <mergeCell ref="L7:N7"/>
    <mergeCell ref="O7:Q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5"/>
  <sheetViews>
    <sheetView zoomScale="70" zoomScaleNormal="70" workbookViewId="0">
      <selection sqref="A1:XFD1048576"/>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4.7109375"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42767</v>
      </c>
      <c r="B9" s="132" t="s">
        <v>42</v>
      </c>
      <c r="C9" s="92"/>
      <c r="D9" s="93"/>
      <c r="E9" s="94"/>
      <c r="F9" s="92"/>
      <c r="G9" s="93"/>
      <c r="H9" s="94"/>
      <c r="I9" s="92"/>
      <c r="J9" s="93"/>
      <c r="K9" s="94"/>
      <c r="L9" s="92"/>
      <c r="M9" s="93"/>
      <c r="N9" s="94"/>
      <c r="O9" s="92"/>
      <c r="P9" s="93"/>
      <c r="Q9" s="94"/>
      <c r="R9" s="92"/>
      <c r="S9" s="93"/>
      <c r="T9" s="94">
        <f>R9-S9</f>
        <v>0</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c r="D10" s="20"/>
      <c r="E10" s="96"/>
      <c r="F10" s="95"/>
      <c r="G10" s="20"/>
      <c r="H10" s="96"/>
      <c r="I10" s="95"/>
      <c r="J10" s="20"/>
      <c r="K10" s="96"/>
      <c r="L10" s="95"/>
      <c r="M10" s="20"/>
      <c r="N10" s="96"/>
      <c r="O10" s="95"/>
      <c r="P10" s="20"/>
      <c r="Q10" s="96"/>
      <c r="R10" s="95"/>
      <c r="S10" s="20"/>
      <c r="T10" s="96">
        <f t="shared" ref="T10:T73" si="0">R10-S10</f>
        <v>0</v>
      </c>
      <c r="U10" s="221">
        <f t="shared" ref="U10:U17" si="1">IF(D10=0,0,1)</f>
        <v>0</v>
      </c>
      <c r="V10" s="88"/>
      <c r="W10" s="133" t="s">
        <v>43</v>
      </c>
      <c r="X10" s="114">
        <f t="shared" ref="X10:X73" si="2">+IF(AND(C10&lt;&gt;0,D10&lt;&gt;0,OR(E10&gt;100,E10&lt;-100)),1,0)</f>
        <v>0</v>
      </c>
      <c r="Y10" s="115">
        <f t="shared" ref="Y10:Y73" si="3">+IF(AND(F10&lt;&gt;0,G10&lt;&gt;0,OR(H10&gt;100,H10&lt;-100)),1,0)</f>
        <v>0</v>
      </c>
      <c r="Z10" s="115">
        <f t="shared" ref="Z10:Z73" si="4">+IF(AND(I10&lt;&gt;0,J10&lt;&gt;0,OR(K10&gt;100,K10&lt;-100)),1,0)</f>
        <v>0</v>
      </c>
      <c r="AA10" s="116">
        <f t="shared" ref="AA10:AA73" si="5">+IF(AND(L10&lt;&gt;0,M10&lt;&gt;0,OR(N10&gt;100,N10&lt;-100)),1,0)</f>
        <v>0</v>
      </c>
      <c r="AB10" s="116">
        <f t="shared" ref="AB10:AB73" si="6">+IF(AND(O10&lt;&gt;0,P10&lt;&gt;0,OR(Q10&gt;100,Q10&lt;-100)),1,0)</f>
        <v>0</v>
      </c>
      <c r="AC10" s="117">
        <f t="shared" ref="AC10:AC73" si="7">+IF(AND(R10&lt;&gt;0,S10&lt;&gt;0,OR(T10&gt;100,T10&lt;-100)),1,0)</f>
        <v>0</v>
      </c>
    </row>
    <row r="11" spans="1:29" s="2" customFormat="1" ht="12.75" customHeight="1">
      <c r="A11" s="255"/>
      <c r="B11" s="104" t="s">
        <v>44</v>
      </c>
      <c r="C11" s="95"/>
      <c r="D11" s="20"/>
      <c r="E11" s="96"/>
      <c r="F11" s="95"/>
      <c r="G11" s="20"/>
      <c r="H11" s="96"/>
      <c r="I11" s="95"/>
      <c r="J11" s="20"/>
      <c r="K11" s="96"/>
      <c r="L11" s="95"/>
      <c r="M11" s="20"/>
      <c r="N11" s="96"/>
      <c r="O11" s="95"/>
      <c r="P11" s="20"/>
      <c r="Q11" s="96"/>
      <c r="R11" s="95"/>
      <c r="S11" s="20"/>
      <c r="T11" s="96">
        <f t="shared" si="0"/>
        <v>0</v>
      </c>
      <c r="U11" s="221">
        <f t="shared" si="1"/>
        <v>0</v>
      </c>
      <c r="V11" s="88"/>
      <c r="W11" s="104" t="s">
        <v>44</v>
      </c>
      <c r="X11" s="114">
        <f t="shared" si="2"/>
        <v>0</v>
      </c>
      <c r="Y11" s="115">
        <f t="shared" si="3"/>
        <v>0</v>
      </c>
      <c r="Z11" s="115">
        <f t="shared" si="4"/>
        <v>0</v>
      </c>
      <c r="AA11" s="116">
        <f t="shared" si="5"/>
        <v>0</v>
      </c>
      <c r="AB11" s="116">
        <f t="shared" si="6"/>
        <v>0</v>
      </c>
      <c r="AC11" s="117">
        <f t="shared" si="7"/>
        <v>0</v>
      </c>
    </row>
    <row r="12" spans="1:29" s="2" customFormat="1" ht="12.75" customHeight="1">
      <c r="A12" s="255"/>
      <c r="B12" s="133" t="s">
        <v>45</v>
      </c>
      <c r="C12" s="95"/>
      <c r="D12" s="20"/>
      <c r="E12" s="96"/>
      <c r="F12" s="95"/>
      <c r="G12" s="20"/>
      <c r="H12" s="96"/>
      <c r="I12" s="95"/>
      <c r="J12" s="20"/>
      <c r="K12" s="96"/>
      <c r="L12" s="95"/>
      <c r="M12" s="20"/>
      <c r="N12" s="96"/>
      <c r="O12" s="95"/>
      <c r="P12" s="20"/>
      <c r="Q12" s="96"/>
      <c r="R12" s="95"/>
      <c r="S12" s="20"/>
      <c r="T12" s="96">
        <f t="shared" si="0"/>
        <v>0</v>
      </c>
      <c r="U12" s="221">
        <f t="shared" si="1"/>
        <v>0</v>
      </c>
      <c r="V12" s="88"/>
      <c r="W12" s="133" t="s">
        <v>45</v>
      </c>
      <c r="X12" s="114">
        <f t="shared" si="2"/>
        <v>0</v>
      </c>
      <c r="Y12" s="115">
        <f t="shared" si="3"/>
        <v>0</v>
      </c>
      <c r="Z12" s="115">
        <f t="shared" si="4"/>
        <v>0</v>
      </c>
      <c r="AA12" s="116">
        <f t="shared" si="5"/>
        <v>0</v>
      </c>
      <c r="AB12" s="116">
        <f t="shared" si="6"/>
        <v>0</v>
      </c>
      <c r="AC12" s="117">
        <f t="shared" si="7"/>
        <v>0</v>
      </c>
    </row>
    <row r="13" spans="1:29" s="2" customFormat="1" ht="12.75" customHeight="1">
      <c r="A13" s="255"/>
      <c r="B13" s="133" t="s">
        <v>46</v>
      </c>
      <c r="C13" s="95"/>
      <c r="D13" s="20"/>
      <c r="E13" s="96"/>
      <c r="F13" s="95"/>
      <c r="G13" s="20"/>
      <c r="H13" s="96"/>
      <c r="I13" s="95"/>
      <c r="J13" s="20"/>
      <c r="K13" s="96"/>
      <c r="L13" s="95"/>
      <c r="M13" s="20"/>
      <c r="N13" s="96"/>
      <c r="O13" s="95"/>
      <c r="P13" s="20"/>
      <c r="Q13" s="96"/>
      <c r="R13" s="95"/>
      <c r="S13" s="20"/>
      <c r="T13" s="96">
        <f t="shared" si="0"/>
        <v>0</v>
      </c>
      <c r="U13" s="221">
        <f t="shared" si="1"/>
        <v>0</v>
      </c>
      <c r="V13" s="88"/>
      <c r="W13" s="133" t="s">
        <v>46</v>
      </c>
      <c r="X13" s="114">
        <f t="shared" si="2"/>
        <v>0</v>
      </c>
      <c r="Y13" s="115">
        <f t="shared" si="3"/>
        <v>0</v>
      </c>
      <c r="Z13" s="115">
        <f t="shared" si="4"/>
        <v>0</v>
      </c>
      <c r="AA13" s="116">
        <f t="shared" si="5"/>
        <v>0</v>
      </c>
      <c r="AB13" s="116">
        <f t="shared" si="6"/>
        <v>0</v>
      </c>
      <c r="AC13" s="117">
        <f t="shared" si="7"/>
        <v>0</v>
      </c>
    </row>
    <row r="14" spans="1:29" s="2" customFormat="1" ht="12.75" customHeight="1">
      <c r="A14" s="255"/>
      <c r="B14" s="133" t="s">
        <v>47</v>
      </c>
      <c r="C14" s="95"/>
      <c r="D14" s="20"/>
      <c r="E14" s="96"/>
      <c r="F14" s="95"/>
      <c r="G14" s="20"/>
      <c r="H14" s="96"/>
      <c r="I14" s="95"/>
      <c r="J14" s="20"/>
      <c r="K14" s="96"/>
      <c r="L14" s="95"/>
      <c r="M14" s="20"/>
      <c r="N14" s="96"/>
      <c r="O14" s="95"/>
      <c r="P14" s="20"/>
      <c r="Q14" s="96"/>
      <c r="R14" s="95"/>
      <c r="S14" s="20"/>
      <c r="T14" s="96">
        <f t="shared" si="0"/>
        <v>0</v>
      </c>
      <c r="U14" s="221">
        <f t="shared" si="1"/>
        <v>0</v>
      </c>
      <c r="V14" s="88"/>
      <c r="W14" s="133" t="s">
        <v>47</v>
      </c>
      <c r="X14" s="114">
        <f t="shared" si="2"/>
        <v>0</v>
      </c>
      <c r="Y14" s="115">
        <f t="shared" si="3"/>
        <v>0</v>
      </c>
      <c r="Z14" s="115">
        <f t="shared" si="4"/>
        <v>0</v>
      </c>
      <c r="AA14" s="116">
        <f t="shared" si="5"/>
        <v>0</v>
      </c>
      <c r="AB14" s="116">
        <f t="shared" si="6"/>
        <v>0</v>
      </c>
      <c r="AC14" s="117">
        <f t="shared" si="7"/>
        <v>0</v>
      </c>
    </row>
    <row r="15" spans="1:29" s="2" customFormat="1" ht="12.75" customHeight="1">
      <c r="A15" s="255"/>
      <c r="B15" s="133" t="s">
        <v>48</v>
      </c>
      <c r="C15" s="95"/>
      <c r="D15" s="20"/>
      <c r="E15" s="96"/>
      <c r="F15" s="95"/>
      <c r="G15" s="20"/>
      <c r="H15" s="96"/>
      <c r="I15" s="95"/>
      <c r="J15" s="20"/>
      <c r="K15" s="96"/>
      <c r="L15" s="95"/>
      <c r="M15" s="20"/>
      <c r="N15" s="96"/>
      <c r="O15" s="95"/>
      <c r="P15" s="20"/>
      <c r="Q15" s="96"/>
      <c r="R15" s="95"/>
      <c r="S15" s="20"/>
      <c r="T15" s="96">
        <f t="shared" si="0"/>
        <v>0</v>
      </c>
      <c r="U15" s="221">
        <f t="shared" si="1"/>
        <v>0</v>
      </c>
      <c r="V15" s="88"/>
      <c r="W15" s="133" t="s">
        <v>48</v>
      </c>
      <c r="X15" s="114">
        <f t="shared" si="2"/>
        <v>0</v>
      </c>
      <c r="Y15" s="115">
        <f t="shared" si="3"/>
        <v>0</v>
      </c>
      <c r="Z15" s="115">
        <f t="shared" si="4"/>
        <v>0</v>
      </c>
      <c r="AA15" s="116">
        <f t="shared" si="5"/>
        <v>0</v>
      </c>
      <c r="AB15" s="116">
        <f t="shared" si="6"/>
        <v>0</v>
      </c>
      <c r="AC15" s="117">
        <f t="shared" si="7"/>
        <v>0</v>
      </c>
    </row>
    <row r="16" spans="1:29" s="2" customFormat="1" ht="12.75" customHeight="1">
      <c r="A16" s="255"/>
      <c r="B16" s="133" t="s">
        <v>49</v>
      </c>
      <c r="C16" s="95"/>
      <c r="D16" s="20"/>
      <c r="E16" s="96"/>
      <c r="F16" s="95"/>
      <c r="G16" s="20"/>
      <c r="H16" s="96"/>
      <c r="I16" s="95"/>
      <c r="J16" s="20"/>
      <c r="K16" s="96"/>
      <c r="L16" s="95"/>
      <c r="M16" s="20"/>
      <c r="N16" s="96"/>
      <c r="O16" s="95"/>
      <c r="P16" s="20"/>
      <c r="Q16" s="96"/>
      <c r="R16" s="95"/>
      <c r="S16" s="20"/>
      <c r="T16" s="96">
        <f t="shared" si="0"/>
        <v>0</v>
      </c>
      <c r="U16" s="221">
        <f t="shared" si="1"/>
        <v>0</v>
      </c>
      <c r="V16" s="88"/>
      <c r="W16" s="133" t="s">
        <v>49</v>
      </c>
      <c r="X16" s="114">
        <f t="shared" si="2"/>
        <v>0</v>
      </c>
      <c r="Y16" s="115">
        <f t="shared" si="3"/>
        <v>0</v>
      </c>
      <c r="Z16" s="115">
        <f t="shared" si="4"/>
        <v>0</v>
      </c>
      <c r="AA16" s="116">
        <f t="shared" si="5"/>
        <v>0</v>
      </c>
      <c r="AB16" s="116">
        <f t="shared" si="6"/>
        <v>0</v>
      </c>
      <c r="AC16" s="117">
        <f t="shared" si="7"/>
        <v>0</v>
      </c>
    </row>
    <row r="17" spans="1:29" s="2" customFormat="1" ht="12.75" customHeight="1">
      <c r="A17" s="256"/>
      <c r="B17" s="134" t="s">
        <v>50</v>
      </c>
      <c r="C17" s="97"/>
      <c r="D17" s="98"/>
      <c r="E17" s="99"/>
      <c r="F17" s="97"/>
      <c r="G17" s="98"/>
      <c r="H17" s="99"/>
      <c r="I17" s="97"/>
      <c r="J17" s="98"/>
      <c r="K17" s="99"/>
      <c r="L17" s="97"/>
      <c r="M17" s="98"/>
      <c r="N17" s="99"/>
      <c r="O17" s="97"/>
      <c r="P17" s="98"/>
      <c r="Q17" s="99"/>
      <c r="R17" s="97"/>
      <c r="S17" s="98"/>
      <c r="T17" s="99">
        <f t="shared" si="0"/>
        <v>0</v>
      </c>
      <c r="U17" s="222">
        <f t="shared" si="1"/>
        <v>0</v>
      </c>
      <c r="V17" s="88"/>
      <c r="W17" s="134" t="s">
        <v>50</v>
      </c>
      <c r="X17" s="118">
        <f t="shared" si="2"/>
        <v>0</v>
      </c>
      <c r="Y17" s="119">
        <f t="shared" si="3"/>
        <v>0</v>
      </c>
      <c r="Z17" s="119">
        <f t="shared" si="4"/>
        <v>0</v>
      </c>
      <c r="AA17" s="120">
        <f t="shared" si="5"/>
        <v>0</v>
      </c>
      <c r="AB17" s="120">
        <f t="shared" si="6"/>
        <v>0</v>
      </c>
      <c r="AC17" s="223">
        <f t="shared" si="7"/>
        <v>0</v>
      </c>
    </row>
    <row r="18" spans="1:29" ht="15.75" customHeight="1">
      <c r="A18" s="254">
        <v>42768</v>
      </c>
      <c r="B18" s="132" t="s">
        <v>42</v>
      </c>
      <c r="C18" s="92"/>
      <c r="D18" s="93"/>
      <c r="E18" s="94">
        <f t="shared" ref="E18:E77" si="8">C18-D18</f>
        <v>0</v>
      </c>
      <c r="F18" s="92"/>
      <c r="G18" s="93"/>
      <c r="H18" s="94">
        <f t="shared" ref="H18:H77" si="9">F18-G18</f>
        <v>0</v>
      </c>
      <c r="I18" s="92"/>
      <c r="J18" s="93"/>
      <c r="K18" s="94">
        <f t="shared" ref="K18:K77" si="10">I18-J18</f>
        <v>0</v>
      </c>
      <c r="L18" s="92"/>
      <c r="M18" s="93"/>
      <c r="N18" s="94">
        <f t="shared" ref="N18:N77" si="11">L18-M18</f>
        <v>0</v>
      </c>
      <c r="O18" s="92"/>
      <c r="P18" s="93"/>
      <c r="Q18" s="94">
        <f t="shared" ref="Q18:Q77" si="12">O18-P18</f>
        <v>0</v>
      </c>
      <c r="R18" s="92"/>
      <c r="S18" s="93"/>
      <c r="T18" s="94">
        <f t="shared" si="0"/>
        <v>0</v>
      </c>
      <c r="U18" s="220">
        <f>IF(D18=0,0,1)</f>
        <v>0</v>
      </c>
      <c r="W18" s="132" t="s">
        <v>42</v>
      </c>
      <c r="X18" s="110">
        <f t="shared" si="2"/>
        <v>0</v>
      </c>
      <c r="Y18" s="111">
        <f t="shared" si="3"/>
        <v>0</v>
      </c>
      <c r="Z18" s="111">
        <f t="shared" si="4"/>
        <v>0</v>
      </c>
      <c r="AA18" s="112">
        <f t="shared" si="5"/>
        <v>0</v>
      </c>
      <c r="AB18" s="112">
        <f t="shared" si="6"/>
        <v>0</v>
      </c>
      <c r="AC18" s="113">
        <f t="shared" si="7"/>
        <v>0</v>
      </c>
    </row>
    <row r="19" spans="1:29" ht="15.75">
      <c r="A19" s="255"/>
      <c r="B19" s="133" t="s">
        <v>43</v>
      </c>
      <c r="C19" s="95"/>
      <c r="D19" s="20"/>
      <c r="E19" s="96">
        <f t="shared" si="8"/>
        <v>0</v>
      </c>
      <c r="F19" s="95"/>
      <c r="G19" s="20"/>
      <c r="H19" s="96">
        <f t="shared" si="9"/>
        <v>0</v>
      </c>
      <c r="I19" s="95"/>
      <c r="J19" s="20"/>
      <c r="K19" s="96">
        <f t="shared" si="10"/>
        <v>0</v>
      </c>
      <c r="L19" s="95"/>
      <c r="M19" s="20"/>
      <c r="N19" s="96">
        <f t="shared" si="11"/>
        <v>0</v>
      </c>
      <c r="O19" s="95"/>
      <c r="P19" s="20"/>
      <c r="Q19" s="96">
        <f t="shared" si="12"/>
        <v>0</v>
      </c>
      <c r="R19" s="95"/>
      <c r="S19" s="20"/>
      <c r="T19" s="96">
        <f t="shared" si="0"/>
        <v>0</v>
      </c>
      <c r="U19" s="221">
        <f t="shared" ref="U19:U82" si="13">IF(D19=0,0,1)</f>
        <v>0</v>
      </c>
      <c r="W19" s="133" t="s">
        <v>43</v>
      </c>
      <c r="X19" s="114">
        <f t="shared" si="2"/>
        <v>0</v>
      </c>
      <c r="Y19" s="115">
        <f t="shared" si="3"/>
        <v>0</v>
      </c>
      <c r="Z19" s="115">
        <f t="shared" si="4"/>
        <v>0</v>
      </c>
      <c r="AA19" s="116">
        <f t="shared" si="5"/>
        <v>0</v>
      </c>
      <c r="AB19" s="116">
        <f t="shared" si="6"/>
        <v>0</v>
      </c>
      <c r="AC19" s="117">
        <f t="shared" si="7"/>
        <v>0</v>
      </c>
    </row>
    <row r="20" spans="1:29" ht="15.75">
      <c r="A20" s="255"/>
      <c r="B20" s="104" t="s">
        <v>44</v>
      </c>
      <c r="C20" s="95"/>
      <c r="D20" s="20"/>
      <c r="E20" s="96">
        <f t="shared" si="8"/>
        <v>0</v>
      </c>
      <c r="F20" s="95"/>
      <c r="G20" s="20"/>
      <c r="H20" s="96">
        <f t="shared" si="9"/>
        <v>0</v>
      </c>
      <c r="I20" s="95"/>
      <c r="J20" s="20"/>
      <c r="K20" s="96">
        <f t="shared" si="10"/>
        <v>0</v>
      </c>
      <c r="L20" s="95"/>
      <c r="M20" s="20"/>
      <c r="N20" s="96">
        <f t="shared" si="11"/>
        <v>0</v>
      </c>
      <c r="O20" s="95"/>
      <c r="P20" s="20"/>
      <c r="Q20" s="96">
        <f t="shared" si="12"/>
        <v>0</v>
      </c>
      <c r="R20" s="95"/>
      <c r="S20" s="20"/>
      <c r="T20" s="96">
        <f t="shared" si="0"/>
        <v>0</v>
      </c>
      <c r="U20" s="221">
        <f t="shared" si="13"/>
        <v>0</v>
      </c>
      <c r="W20" s="104" t="s">
        <v>44</v>
      </c>
      <c r="X20" s="114">
        <f t="shared" si="2"/>
        <v>0</v>
      </c>
      <c r="Y20" s="115">
        <f t="shared" si="3"/>
        <v>0</v>
      </c>
      <c r="Z20" s="115">
        <f t="shared" si="4"/>
        <v>0</v>
      </c>
      <c r="AA20" s="116">
        <f t="shared" si="5"/>
        <v>0</v>
      </c>
      <c r="AB20" s="116">
        <f t="shared" si="6"/>
        <v>0</v>
      </c>
      <c r="AC20" s="117">
        <f t="shared" si="7"/>
        <v>0</v>
      </c>
    </row>
    <row r="21" spans="1:29" ht="15.75">
      <c r="A21" s="255"/>
      <c r="B21" s="133" t="s">
        <v>45</v>
      </c>
      <c r="C21" s="95"/>
      <c r="D21" s="20"/>
      <c r="E21" s="96">
        <f t="shared" si="8"/>
        <v>0</v>
      </c>
      <c r="F21" s="95"/>
      <c r="G21" s="20"/>
      <c r="H21" s="96">
        <f t="shared" si="9"/>
        <v>0</v>
      </c>
      <c r="I21" s="95"/>
      <c r="J21" s="20"/>
      <c r="K21" s="96">
        <f t="shared" si="10"/>
        <v>0</v>
      </c>
      <c r="L21" s="95"/>
      <c r="M21" s="20"/>
      <c r="N21" s="96">
        <f t="shared" si="11"/>
        <v>0</v>
      </c>
      <c r="O21" s="95"/>
      <c r="P21" s="20"/>
      <c r="Q21" s="96">
        <f t="shared" si="12"/>
        <v>0</v>
      </c>
      <c r="R21" s="95"/>
      <c r="S21" s="20"/>
      <c r="T21" s="96">
        <f t="shared" si="0"/>
        <v>0</v>
      </c>
      <c r="U21" s="221">
        <f t="shared" si="13"/>
        <v>0</v>
      </c>
      <c r="W21" s="133" t="s">
        <v>45</v>
      </c>
      <c r="X21" s="114">
        <f t="shared" si="2"/>
        <v>0</v>
      </c>
      <c r="Y21" s="115">
        <f t="shared" si="3"/>
        <v>0</v>
      </c>
      <c r="Z21" s="115">
        <f t="shared" si="4"/>
        <v>0</v>
      </c>
      <c r="AA21" s="116">
        <f t="shared" si="5"/>
        <v>0</v>
      </c>
      <c r="AB21" s="116">
        <f t="shared" si="6"/>
        <v>0</v>
      </c>
      <c r="AC21" s="117">
        <f t="shared" si="7"/>
        <v>0</v>
      </c>
    </row>
    <row r="22" spans="1:29" ht="15.75">
      <c r="A22" s="255"/>
      <c r="B22" s="133" t="s">
        <v>46</v>
      </c>
      <c r="C22" s="95"/>
      <c r="D22" s="20"/>
      <c r="E22" s="96">
        <f t="shared" si="8"/>
        <v>0</v>
      </c>
      <c r="F22" s="95"/>
      <c r="G22" s="20"/>
      <c r="H22" s="96">
        <f t="shared" si="9"/>
        <v>0</v>
      </c>
      <c r="I22" s="95"/>
      <c r="J22" s="20"/>
      <c r="K22" s="96">
        <f t="shared" si="10"/>
        <v>0</v>
      </c>
      <c r="L22" s="95"/>
      <c r="M22" s="20"/>
      <c r="N22" s="96">
        <f t="shared" si="11"/>
        <v>0</v>
      </c>
      <c r="O22" s="95"/>
      <c r="P22" s="20"/>
      <c r="Q22" s="96">
        <f t="shared" si="12"/>
        <v>0</v>
      </c>
      <c r="R22" s="95"/>
      <c r="S22" s="20"/>
      <c r="T22" s="96">
        <f t="shared" si="0"/>
        <v>0</v>
      </c>
      <c r="U22" s="221">
        <f t="shared" si="13"/>
        <v>0</v>
      </c>
      <c r="W22" s="133" t="s">
        <v>46</v>
      </c>
      <c r="X22" s="114">
        <f t="shared" si="2"/>
        <v>0</v>
      </c>
      <c r="Y22" s="115">
        <f t="shared" si="3"/>
        <v>0</v>
      </c>
      <c r="Z22" s="115">
        <f t="shared" si="4"/>
        <v>0</v>
      </c>
      <c r="AA22" s="116">
        <f t="shared" si="5"/>
        <v>0</v>
      </c>
      <c r="AB22" s="116">
        <f t="shared" si="6"/>
        <v>0</v>
      </c>
      <c r="AC22" s="117">
        <f t="shared" si="7"/>
        <v>0</v>
      </c>
    </row>
    <row r="23" spans="1:29" ht="15.75">
      <c r="A23" s="255"/>
      <c r="B23" s="133" t="s">
        <v>47</v>
      </c>
      <c r="C23" s="95"/>
      <c r="D23" s="20"/>
      <c r="E23" s="96">
        <f t="shared" si="8"/>
        <v>0</v>
      </c>
      <c r="F23" s="95"/>
      <c r="G23" s="20"/>
      <c r="H23" s="96">
        <f t="shared" si="9"/>
        <v>0</v>
      </c>
      <c r="I23" s="95"/>
      <c r="J23" s="20"/>
      <c r="K23" s="96">
        <f t="shared" si="10"/>
        <v>0</v>
      </c>
      <c r="L23" s="95"/>
      <c r="M23" s="20"/>
      <c r="N23" s="96">
        <f t="shared" si="11"/>
        <v>0</v>
      </c>
      <c r="O23" s="95"/>
      <c r="P23" s="20"/>
      <c r="Q23" s="96">
        <f t="shared" si="12"/>
        <v>0</v>
      </c>
      <c r="R23" s="95"/>
      <c r="S23" s="20"/>
      <c r="T23" s="96">
        <f t="shared" si="0"/>
        <v>0</v>
      </c>
      <c r="U23" s="221">
        <f t="shared" si="13"/>
        <v>0</v>
      </c>
      <c r="W23" s="133" t="s">
        <v>47</v>
      </c>
      <c r="X23" s="114">
        <f t="shared" si="2"/>
        <v>0</v>
      </c>
      <c r="Y23" s="115">
        <f t="shared" si="3"/>
        <v>0</v>
      </c>
      <c r="Z23" s="115">
        <f t="shared" si="4"/>
        <v>0</v>
      </c>
      <c r="AA23" s="116">
        <f t="shared" si="5"/>
        <v>0</v>
      </c>
      <c r="AB23" s="116">
        <f t="shared" si="6"/>
        <v>0</v>
      </c>
      <c r="AC23" s="117">
        <f t="shared" si="7"/>
        <v>0</v>
      </c>
    </row>
    <row r="24" spans="1:29" ht="15.75">
      <c r="A24" s="255"/>
      <c r="B24" s="133" t="s">
        <v>48</v>
      </c>
      <c r="C24" s="95"/>
      <c r="D24" s="20"/>
      <c r="E24" s="96">
        <f t="shared" si="8"/>
        <v>0</v>
      </c>
      <c r="F24" s="95"/>
      <c r="G24" s="20"/>
      <c r="H24" s="96">
        <f t="shared" si="9"/>
        <v>0</v>
      </c>
      <c r="I24" s="95"/>
      <c r="J24" s="20"/>
      <c r="K24" s="96">
        <f t="shared" si="10"/>
        <v>0</v>
      </c>
      <c r="L24" s="95"/>
      <c r="M24" s="20"/>
      <c r="N24" s="96">
        <f t="shared" si="11"/>
        <v>0</v>
      </c>
      <c r="O24" s="95"/>
      <c r="P24" s="20"/>
      <c r="Q24" s="96">
        <f t="shared" si="12"/>
        <v>0</v>
      </c>
      <c r="R24" s="95"/>
      <c r="S24" s="20"/>
      <c r="T24" s="96">
        <f t="shared" si="0"/>
        <v>0</v>
      </c>
      <c r="U24" s="221">
        <f t="shared" si="13"/>
        <v>0</v>
      </c>
      <c r="W24" s="133" t="s">
        <v>48</v>
      </c>
      <c r="X24" s="114">
        <f t="shared" si="2"/>
        <v>0</v>
      </c>
      <c r="Y24" s="115">
        <f t="shared" si="3"/>
        <v>0</v>
      </c>
      <c r="Z24" s="115">
        <f t="shared" si="4"/>
        <v>0</v>
      </c>
      <c r="AA24" s="116">
        <f t="shared" si="5"/>
        <v>0</v>
      </c>
      <c r="AB24" s="116">
        <f t="shared" si="6"/>
        <v>0</v>
      </c>
      <c r="AC24" s="117">
        <f t="shared" si="7"/>
        <v>0</v>
      </c>
    </row>
    <row r="25" spans="1:29" ht="15.75">
      <c r="A25" s="255"/>
      <c r="B25" s="133" t="s">
        <v>49</v>
      </c>
      <c r="C25" s="95"/>
      <c r="D25" s="20"/>
      <c r="E25" s="96">
        <f t="shared" si="8"/>
        <v>0</v>
      </c>
      <c r="F25" s="95"/>
      <c r="G25" s="20"/>
      <c r="H25" s="96">
        <f t="shared" si="9"/>
        <v>0</v>
      </c>
      <c r="I25" s="95"/>
      <c r="J25" s="20"/>
      <c r="K25" s="96">
        <f t="shared" si="10"/>
        <v>0</v>
      </c>
      <c r="L25" s="95"/>
      <c r="M25" s="20"/>
      <c r="N25" s="96">
        <f t="shared" si="11"/>
        <v>0</v>
      </c>
      <c r="O25" s="95"/>
      <c r="P25" s="20"/>
      <c r="Q25" s="96">
        <f t="shared" si="12"/>
        <v>0</v>
      </c>
      <c r="R25" s="95"/>
      <c r="S25" s="20"/>
      <c r="T25" s="96">
        <f t="shared" si="0"/>
        <v>0</v>
      </c>
      <c r="U25" s="221">
        <f t="shared" si="13"/>
        <v>0</v>
      </c>
      <c r="W25" s="133" t="s">
        <v>49</v>
      </c>
      <c r="X25" s="114">
        <f t="shared" si="2"/>
        <v>0</v>
      </c>
      <c r="Y25" s="115">
        <f t="shared" si="3"/>
        <v>0</v>
      </c>
      <c r="Z25" s="115">
        <f t="shared" si="4"/>
        <v>0</v>
      </c>
      <c r="AA25" s="116">
        <f t="shared" si="5"/>
        <v>0</v>
      </c>
      <c r="AB25" s="116">
        <f t="shared" si="6"/>
        <v>0</v>
      </c>
      <c r="AC25" s="117">
        <f t="shared" si="7"/>
        <v>0</v>
      </c>
    </row>
    <row r="26" spans="1:29" ht="15.75">
      <c r="A26" s="256"/>
      <c r="B26" s="134" t="s">
        <v>50</v>
      </c>
      <c r="C26" s="97"/>
      <c r="D26" s="98"/>
      <c r="E26" s="99">
        <f t="shared" si="8"/>
        <v>0</v>
      </c>
      <c r="F26" s="97"/>
      <c r="G26" s="98"/>
      <c r="H26" s="99">
        <f t="shared" si="9"/>
        <v>0</v>
      </c>
      <c r="I26" s="97"/>
      <c r="J26" s="98"/>
      <c r="K26" s="99">
        <f t="shared" si="10"/>
        <v>0</v>
      </c>
      <c r="L26" s="97"/>
      <c r="M26" s="98"/>
      <c r="N26" s="99">
        <f t="shared" si="11"/>
        <v>0</v>
      </c>
      <c r="O26" s="97"/>
      <c r="P26" s="98"/>
      <c r="Q26" s="99">
        <f t="shared" si="12"/>
        <v>0</v>
      </c>
      <c r="R26" s="97"/>
      <c r="S26" s="98"/>
      <c r="T26" s="99">
        <f t="shared" si="0"/>
        <v>0</v>
      </c>
      <c r="U26" s="222">
        <f t="shared" si="13"/>
        <v>0</v>
      </c>
      <c r="W26" s="134" t="s">
        <v>50</v>
      </c>
      <c r="X26" s="118">
        <f t="shared" si="2"/>
        <v>0</v>
      </c>
      <c r="Y26" s="119">
        <f t="shared" si="3"/>
        <v>0</v>
      </c>
      <c r="Z26" s="119">
        <f t="shared" si="4"/>
        <v>0</v>
      </c>
      <c r="AA26" s="120">
        <f t="shared" si="5"/>
        <v>0</v>
      </c>
      <c r="AB26" s="120">
        <f t="shared" si="6"/>
        <v>0</v>
      </c>
      <c r="AC26" s="223">
        <f t="shared" si="7"/>
        <v>0</v>
      </c>
    </row>
    <row r="27" spans="1:29" ht="15.75" customHeight="1">
      <c r="A27" s="254">
        <v>42769</v>
      </c>
      <c r="B27" s="133" t="s">
        <v>42</v>
      </c>
      <c r="C27" s="95"/>
      <c r="D27" s="20"/>
      <c r="E27" s="96"/>
      <c r="F27" s="95"/>
      <c r="G27" s="20"/>
      <c r="H27" s="96"/>
      <c r="I27" s="95"/>
      <c r="J27" s="20"/>
      <c r="K27" s="96"/>
      <c r="L27" s="95"/>
      <c r="M27" s="20"/>
      <c r="N27" s="96"/>
      <c r="O27" s="95"/>
      <c r="P27" s="20"/>
      <c r="Q27" s="96"/>
      <c r="R27" s="95"/>
      <c r="S27" s="20"/>
      <c r="T27" s="96">
        <f t="shared" si="0"/>
        <v>0</v>
      </c>
      <c r="U27" s="221">
        <f t="shared" si="13"/>
        <v>0</v>
      </c>
      <c r="W27" s="132" t="s">
        <v>42</v>
      </c>
      <c r="X27" s="114">
        <f t="shared" si="2"/>
        <v>0</v>
      </c>
      <c r="Y27" s="115">
        <f t="shared" si="3"/>
        <v>0</v>
      </c>
      <c r="Z27" s="115">
        <f t="shared" si="4"/>
        <v>0</v>
      </c>
      <c r="AA27" s="115">
        <f t="shared" si="5"/>
        <v>0</v>
      </c>
      <c r="AB27" s="116">
        <f t="shared" si="6"/>
        <v>0</v>
      </c>
      <c r="AC27" s="121">
        <f t="shared" si="7"/>
        <v>0</v>
      </c>
    </row>
    <row r="28" spans="1:29" ht="15.75">
      <c r="A28" s="255"/>
      <c r="B28" s="133" t="s">
        <v>43</v>
      </c>
      <c r="C28" s="95"/>
      <c r="D28" s="20"/>
      <c r="E28" s="96"/>
      <c r="F28" s="95"/>
      <c r="G28" s="20"/>
      <c r="H28" s="96"/>
      <c r="I28" s="95"/>
      <c r="J28" s="20"/>
      <c r="K28" s="96"/>
      <c r="L28" s="95"/>
      <c r="M28" s="20"/>
      <c r="N28" s="96"/>
      <c r="O28" s="95"/>
      <c r="P28" s="20"/>
      <c r="Q28" s="96"/>
      <c r="R28" s="95"/>
      <c r="S28" s="20"/>
      <c r="T28" s="96">
        <f t="shared" si="0"/>
        <v>0</v>
      </c>
      <c r="U28" s="221">
        <f t="shared" si="13"/>
        <v>0</v>
      </c>
      <c r="W28" s="133" t="s">
        <v>43</v>
      </c>
      <c r="X28" s="114">
        <f t="shared" si="2"/>
        <v>0</v>
      </c>
      <c r="Y28" s="115">
        <f t="shared" si="3"/>
        <v>0</v>
      </c>
      <c r="Z28" s="115">
        <f t="shared" si="4"/>
        <v>0</v>
      </c>
      <c r="AA28" s="115">
        <f t="shared" si="5"/>
        <v>0</v>
      </c>
      <c r="AB28" s="116">
        <f t="shared" si="6"/>
        <v>0</v>
      </c>
      <c r="AC28" s="121">
        <f t="shared" si="7"/>
        <v>0</v>
      </c>
    </row>
    <row r="29" spans="1:29" ht="15.75">
      <c r="A29" s="255"/>
      <c r="B29" s="104" t="s">
        <v>44</v>
      </c>
      <c r="C29" s="95"/>
      <c r="D29" s="20"/>
      <c r="E29" s="96"/>
      <c r="F29" s="95"/>
      <c r="G29" s="20"/>
      <c r="H29" s="96"/>
      <c r="I29" s="95"/>
      <c r="J29" s="20"/>
      <c r="K29" s="96"/>
      <c r="L29" s="95"/>
      <c r="M29" s="20"/>
      <c r="N29" s="96"/>
      <c r="O29" s="95"/>
      <c r="P29" s="20"/>
      <c r="Q29" s="96"/>
      <c r="R29" s="95"/>
      <c r="S29" s="20"/>
      <c r="T29" s="96">
        <f t="shared" si="0"/>
        <v>0</v>
      </c>
      <c r="U29" s="221">
        <f t="shared" si="13"/>
        <v>0</v>
      </c>
      <c r="W29" s="104" t="s">
        <v>44</v>
      </c>
      <c r="X29" s="114">
        <f t="shared" si="2"/>
        <v>0</v>
      </c>
      <c r="Y29" s="115">
        <f t="shared" si="3"/>
        <v>0</v>
      </c>
      <c r="Z29" s="115">
        <f t="shared" si="4"/>
        <v>0</v>
      </c>
      <c r="AA29" s="115">
        <f t="shared" si="5"/>
        <v>0</v>
      </c>
      <c r="AB29" s="116">
        <f t="shared" si="6"/>
        <v>0</v>
      </c>
      <c r="AC29" s="121">
        <f t="shared" si="7"/>
        <v>0</v>
      </c>
    </row>
    <row r="30" spans="1:29" ht="15.75">
      <c r="A30" s="255"/>
      <c r="B30" s="133" t="s">
        <v>45</v>
      </c>
      <c r="C30" s="95"/>
      <c r="D30" s="20"/>
      <c r="E30" s="96"/>
      <c r="F30" s="95"/>
      <c r="G30" s="20"/>
      <c r="H30" s="96"/>
      <c r="I30" s="95"/>
      <c r="J30" s="20"/>
      <c r="K30" s="96"/>
      <c r="L30" s="95"/>
      <c r="M30" s="20"/>
      <c r="N30" s="96"/>
      <c r="O30" s="95"/>
      <c r="P30" s="20"/>
      <c r="Q30" s="96"/>
      <c r="R30" s="95"/>
      <c r="S30" s="20"/>
      <c r="T30" s="96">
        <f t="shared" si="0"/>
        <v>0</v>
      </c>
      <c r="U30" s="221">
        <f t="shared" si="13"/>
        <v>0</v>
      </c>
      <c r="W30" s="133" t="s">
        <v>45</v>
      </c>
      <c r="X30" s="114">
        <f t="shared" si="2"/>
        <v>0</v>
      </c>
      <c r="Y30" s="4">
        <f t="shared" si="3"/>
        <v>0</v>
      </c>
      <c r="Z30" s="122">
        <f t="shared" si="4"/>
        <v>0</v>
      </c>
      <c r="AA30" s="4">
        <f t="shared" si="5"/>
        <v>0</v>
      </c>
      <c r="AB30" s="116">
        <f t="shared" si="6"/>
        <v>0</v>
      </c>
      <c r="AC30" s="121">
        <f t="shared" si="7"/>
        <v>0</v>
      </c>
    </row>
    <row r="31" spans="1:29" ht="15.75">
      <c r="A31" s="255"/>
      <c r="B31" s="133" t="s">
        <v>46</v>
      </c>
      <c r="C31" s="95"/>
      <c r="D31" s="20"/>
      <c r="E31" s="96"/>
      <c r="F31" s="95"/>
      <c r="G31" s="20"/>
      <c r="H31" s="96"/>
      <c r="I31" s="95"/>
      <c r="J31" s="20"/>
      <c r="K31" s="96"/>
      <c r="L31" s="95"/>
      <c r="M31" s="20"/>
      <c r="N31" s="96"/>
      <c r="O31" s="95"/>
      <c r="P31" s="20"/>
      <c r="Q31" s="96"/>
      <c r="R31" s="95"/>
      <c r="S31" s="20"/>
      <c r="T31" s="96">
        <f t="shared" si="0"/>
        <v>0</v>
      </c>
      <c r="U31" s="221">
        <f t="shared" si="13"/>
        <v>0</v>
      </c>
      <c r="W31" s="133" t="s">
        <v>46</v>
      </c>
      <c r="X31" s="114">
        <f t="shared" si="2"/>
        <v>0</v>
      </c>
      <c r="Y31" s="4">
        <f t="shared" si="3"/>
        <v>0</v>
      </c>
      <c r="Z31" s="122">
        <f t="shared" si="4"/>
        <v>0</v>
      </c>
      <c r="AA31" s="4">
        <f t="shared" si="5"/>
        <v>0</v>
      </c>
      <c r="AB31" s="4">
        <f t="shared" si="6"/>
        <v>0</v>
      </c>
      <c r="AC31" s="121">
        <f t="shared" si="7"/>
        <v>0</v>
      </c>
    </row>
    <row r="32" spans="1:29" ht="15.75">
      <c r="A32" s="255"/>
      <c r="B32" s="133" t="s">
        <v>47</v>
      </c>
      <c r="C32" s="95"/>
      <c r="D32" s="20"/>
      <c r="E32" s="96"/>
      <c r="F32" s="95"/>
      <c r="G32" s="20"/>
      <c r="H32" s="96"/>
      <c r="I32" s="95"/>
      <c r="J32" s="20"/>
      <c r="K32" s="96"/>
      <c r="L32" s="95"/>
      <c r="M32" s="20"/>
      <c r="N32" s="96"/>
      <c r="O32" s="95"/>
      <c r="P32" s="20"/>
      <c r="Q32" s="96"/>
      <c r="R32" s="95"/>
      <c r="S32" s="20"/>
      <c r="T32" s="96">
        <f t="shared" si="0"/>
        <v>0</v>
      </c>
      <c r="U32" s="221">
        <f t="shared" si="13"/>
        <v>0</v>
      </c>
      <c r="W32" s="133" t="s">
        <v>47</v>
      </c>
      <c r="X32" s="114">
        <f t="shared" si="2"/>
        <v>0</v>
      </c>
      <c r="Y32" s="4">
        <f t="shared" si="3"/>
        <v>0</v>
      </c>
      <c r="Z32" s="122">
        <f t="shared" si="4"/>
        <v>0</v>
      </c>
      <c r="AA32" s="4">
        <f t="shared" si="5"/>
        <v>0</v>
      </c>
      <c r="AB32" s="4">
        <f t="shared" si="6"/>
        <v>0</v>
      </c>
      <c r="AC32" s="121">
        <f t="shared" si="7"/>
        <v>0</v>
      </c>
    </row>
    <row r="33" spans="1:29" ht="15.75">
      <c r="A33" s="255"/>
      <c r="B33" s="133" t="s">
        <v>48</v>
      </c>
      <c r="C33" s="95"/>
      <c r="D33" s="20"/>
      <c r="E33" s="96"/>
      <c r="F33" s="95"/>
      <c r="G33" s="20"/>
      <c r="H33" s="96"/>
      <c r="I33" s="95"/>
      <c r="J33" s="20"/>
      <c r="K33" s="96"/>
      <c r="L33" s="95"/>
      <c r="M33" s="20"/>
      <c r="N33" s="96"/>
      <c r="O33" s="95"/>
      <c r="P33" s="20"/>
      <c r="Q33" s="96"/>
      <c r="R33" s="95"/>
      <c r="S33" s="20"/>
      <c r="T33" s="96">
        <f t="shared" si="0"/>
        <v>0</v>
      </c>
      <c r="U33" s="221">
        <f t="shared" si="13"/>
        <v>0</v>
      </c>
      <c r="W33" s="133" t="s">
        <v>48</v>
      </c>
      <c r="X33" s="114">
        <f t="shared" si="2"/>
        <v>0</v>
      </c>
      <c r="Y33" s="4">
        <f t="shared" si="3"/>
        <v>0</v>
      </c>
      <c r="Z33" s="122">
        <f t="shared" si="4"/>
        <v>0</v>
      </c>
      <c r="AA33" s="4">
        <f t="shared" si="5"/>
        <v>0</v>
      </c>
      <c r="AB33" s="4">
        <f t="shared" si="6"/>
        <v>0</v>
      </c>
      <c r="AC33" s="121">
        <f t="shared" si="7"/>
        <v>0</v>
      </c>
    </row>
    <row r="34" spans="1:29" ht="15.75">
      <c r="A34" s="255"/>
      <c r="B34" s="133" t="s">
        <v>49</v>
      </c>
      <c r="C34" s="95"/>
      <c r="D34" s="20"/>
      <c r="E34" s="96"/>
      <c r="F34" s="95"/>
      <c r="G34" s="20"/>
      <c r="H34" s="96"/>
      <c r="I34" s="95"/>
      <c r="J34" s="20"/>
      <c r="K34" s="96"/>
      <c r="L34" s="95"/>
      <c r="M34" s="20"/>
      <c r="N34" s="96"/>
      <c r="O34" s="95"/>
      <c r="P34" s="20"/>
      <c r="Q34" s="96"/>
      <c r="R34" s="95"/>
      <c r="S34" s="20"/>
      <c r="T34" s="96">
        <f t="shared" si="0"/>
        <v>0</v>
      </c>
      <c r="U34" s="221">
        <f t="shared" si="13"/>
        <v>0</v>
      </c>
      <c r="W34" s="133" t="s">
        <v>49</v>
      </c>
      <c r="X34" s="114">
        <f t="shared" si="2"/>
        <v>0</v>
      </c>
      <c r="Y34" s="4">
        <f t="shared" si="3"/>
        <v>0</v>
      </c>
      <c r="Z34" s="122">
        <f t="shared" si="4"/>
        <v>0</v>
      </c>
      <c r="AA34" s="4">
        <f t="shared" si="5"/>
        <v>0</v>
      </c>
      <c r="AB34" s="4">
        <f t="shared" si="6"/>
        <v>0</v>
      </c>
      <c r="AC34" s="121">
        <f t="shared" si="7"/>
        <v>0</v>
      </c>
    </row>
    <row r="35" spans="1:29" ht="15.75">
      <c r="A35" s="256"/>
      <c r="B35" s="133" t="s">
        <v>50</v>
      </c>
      <c r="C35" s="95"/>
      <c r="D35" s="20"/>
      <c r="E35" s="96"/>
      <c r="F35" s="95"/>
      <c r="G35" s="20"/>
      <c r="H35" s="96"/>
      <c r="I35" s="95"/>
      <c r="J35" s="20"/>
      <c r="K35" s="96"/>
      <c r="L35" s="95"/>
      <c r="M35" s="20"/>
      <c r="N35" s="96"/>
      <c r="O35" s="95"/>
      <c r="P35" s="20"/>
      <c r="Q35" s="96"/>
      <c r="R35" s="95"/>
      <c r="S35" s="20"/>
      <c r="T35" s="96">
        <f t="shared" si="0"/>
        <v>0</v>
      </c>
      <c r="U35" s="221">
        <f t="shared" si="13"/>
        <v>0</v>
      </c>
      <c r="W35" s="134" t="s">
        <v>50</v>
      </c>
      <c r="X35" s="114">
        <f t="shared" si="2"/>
        <v>0</v>
      </c>
      <c r="Y35" s="4">
        <f t="shared" si="3"/>
        <v>0</v>
      </c>
      <c r="Z35" s="122">
        <f t="shared" si="4"/>
        <v>0</v>
      </c>
      <c r="AA35" s="4">
        <f t="shared" si="5"/>
        <v>0</v>
      </c>
      <c r="AB35" s="4">
        <f t="shared" si="6"/>
        <v>0</v>
      </c>
      <c r="AC35" s="121">
        <f t="shared" si="7"/>
        <v>0</v>
      </c>
    </row>
    <row r="36" spans="1:29" ht="15.75" customHeight="1">
      <c r="A36" s="254">
        <v>42770</v>
      </c>
      <c r="B36" s="132" t="s">
        <v>42</v>
      </c>
      <c r="C36" s="92"/>
      <c r="D36" s="93"/>
      <c r="E36" s="94"/>
      <c r="F36" s="92"/>
      <c r="G36" s="93"/>
      <c r="H36" s="94"/>
      <c r="I36" s="92"/>
      <c r="J36" s="93"/>
      <c r="K36" s="94"/>
      <c r="L36" s="92"/>
      <c r="M36" s="93"/>
      <c r="N36" s="94"/>
      <c r="O36" s="92"/>
      <c r="P36" s="93"/>
      <c r="Q36" s="94"/>
      <c r="R36" s="92"/>
      <c r="S36" s="93"/>
      <c r="T36" s="94">
        <f t="shared" si="0"/>
        <v>0</v>
      </c>
      <c r="U36" s="220">
        <f t="shared" si="13"/>
        <v>0</v>
      </c>
      <c r="W36" s="132" t="s">
        <v>42</v>
      </c>
      <c r="X36" s="110">
        <f t="shared" si="2"/>
        <v>0</v>
      </c>
      <c r="Y36" s="111">
        <f t="shared" si="3"/>
        <v>0</v>
      </c>
      <c r="Z36" s="111">
        <f t="shared" si="4"/>
        <v>0</v>
      </c>
      <c r="AA36" s="111">
        <f t="shared" si="5"/>
        <v>0</v>
      </c>
      <c r="AB36" s="111">
        <f t="shared" si="6"/>
        <v>0</v>
      </c>
      <c r="AC36" s="123">
        <f t="shared" si="7"/>
        <v>0</v>
      </c>
    </row>
    <row r="37" spans="1:29" ht="15.75">
      <c r="A37" s="255"/>
      <c r="B37" s="133" t="s">
        <v>43</v>
      </c>
      <c r="C37" s="95"/>
      <c r="D37" s="20"/>
      <c r="E37" s="96"/>
      <c r="F37" s="95"/>
      <c r="G37" s="20"/>
      <c r="H37" s="96"/>
      <c r="I37" s="95"/>
      <c r="J37" s="20"/>
      <c r="K37" s="96"/>
      <c r="L37" s="95"/>
      <c r="M37" s="20"/>
      <c r="N37" s="96"/>
      <c r="O37" s="95"/>
      <c r="P37" s="20"/>
      <c r="Q37" s="96"/>
      <c r="R37" s="95"/>
      <c r="S37" s="20"/>
      <c r="T37" s="96">
        <f t="shared" si="0"/>
        <v>0</v>
      </c>
      <c r="U37" s="221">
        <f t="shared" si="13"/>
        <v>0</v>
      </c>
      <c r="W37" s="133" t="s">
        <v>43</v>
      </c>
      <c r="X37" s="114">
        <f t="shared" si="2"/>
        <v>0</v>
      </c>
      <c r="Y37" s="115">
        <f t="shared" si="3"/>
        <v>0</v>
      </c>
      <c r="Z37" s="115">
        <f t="shared" si="4"/>
        <v>0</v>
      </c>
      <c r="AA37" s="115">
        <f t="shared" si="5"/>
        <v>0</v>
      </c>
      <c r="AB37" s="115">
        <f t="shared" si="6"/>
        <v>0</v>
      </c>
      <c r="AC37" s="121">
        <f t="shared" si="7"/>
        <v>0</v>
      </c>
    </row>
    <row r="38" spans="1:29" ht="15.75">
      <c r="A38" s="255"/>
      <c r="B38" s="104" t="s">
        <v>44</v>
      </c>
      <c r="C38" s="95"/>
      <c r="D38" s="20"/>
      <c r="E38" s="96"/>
      <c r="F38" s="95"/>
      <c r="G38" s="20"/>
      <c r="H38" s="96"/>
      <c r="I38" s="95"/>
      <c r="J38" s="20"/>
      <c r="K38" s="96"/>
      <c r="L38" s="95"/>
      <c r="M38" s="20"/>
      <c r="N38" s="96"/>
      <c r="O38" s="95"/>
      <c r="P38" s="20"/>
      <c r="Q38" s="96"/>
      <c r="R38" s="95"/>
      <c r="S38" s="20"/>
      <c r="T38" s="96">
        <f t="shared" si="0"/>
        <v>0</v>
      </c>
      <c r="U38" s="221">
        <f t="shared" si="13"/>
        <v>0</v>
      </c>
      <c r="W38" s="104" t="s">
        <v>44</v>
      </c>
      <c r="X38" s="114">
        <f t="shared" si="2"/>
        <v>0</v>
      </c>
      <c r="Y38" s="115">
        <f t="shared" si="3"/>
        <v>0</v>
      </c>
      <c r="Z38" s="115">
        <f t="shared" si="4"/>
        <v>0</v>
      </c>
      <c r="AA38" s="115">
        <f t="shared" si="5"/>
        <v>0</v>
      </c>
      <c r="AB38" s="115">
        <f t="shared" si="6"/>
        <v>0</v>
      </c>
      <c r="AC38" s="121">
        <f t="shared" si="7"/>
        <v>0</v>
      </c>
    </row>
    <row r="39" spans="1:29" ht="15.75">
      <c r="A39" s="255"/>
      <c r="B39" s="133" t="s">
        <v>45</v>
      </c>
      <c r="C39" s="95"/>
      <c r="D39" s="20"/>
      <c r="E39" s="96"/>
      <c r="F39" s="95"/>
      <c r="G39" s="20"/>
      <c r="H39" s="96"/>
      <c r="I39" s="95"/>
      <c r="J39" s="20"/>
      <c r="K39" s="96"/>
      <c r="L39" s="95"/>
      <c r="M39" s="20"/>
      <c r="N39" s="96"/>
      <c r="O39" s="95"/>
      <c r="P39" s="20"/>
      <c r="Q39" s="96"/>
      <c r="R39" s="95"/>
      <c r="S39" s="20"/>
      <c r="T39" s="96">
        <f t="shared" si="0"/>
        <v>0</v>
      </c>
      <c r="U39" s="221">
        <f t="shared" si="13"/>
        <v>0</v>
      </c>
      <c r="W39" s="133" t="s">
        <v>45</v>
      </c>
      <c r="X39" s="114">
        <f t="shared" si="2"/>
        <v>0</v>
      </c>
      <c r="Y39" s="115">
        <f t="shared" si="3"/>
        <v>0</v>
      </c>
      <c r="Z39" s="115">
        <f t="shared" si="4"/>
        <v>0</v>
      </c>
      <c r="AA39" s="115">
        <f t="shared" si="5"/>
        <v>0</v>
      </c>
      <c r="AB39" s="115">
        <f t="shared" si="6"/>
        <v>0</v>
      </c>
      <c r="AC39" s="121">
        <f t="shared" si="7"/>
        <v>0</v>
      </c>
    </row>
    <row r="40" spans="1:29" ht="15.75">
      <c r="A40" s="255"/>
      <c r="B40" s="133" t="s">
        <v>46</v>
      </c>
      <c r="C40" s="95"/>
      <c r="D40" s="20"/>
      <c r="E40" s="96"/>
      <c r="F40" s="95"/>
      <c r="G40" s="20"/>
      <c r="H40" s="96"/>
      <c r="I40" s="95"/>
      <c r="J40" s="20"/>
      <c r="K40" s="96"/>
      <c r="L40" s="95"/>
      <c r="M40" s="20"/>
      <c r="N40" s="96"/>
      <c r="O40" s="95"/>
      <c r="P40" s="20"/>
      <c r="Q40" s="96"/>
      <c r="R40" s="95"/>
      <c r="S40" s="20"/>
      <c r="T40" s="96">
        <f t="shared" si="0"/>
        <v>0</v>
      </c>
      <c r="U40" s="221">
        <f t="shared" si="13"/>
        <v>0</v>
      </c>
      <c r="W40" s="133" t="s">
        <v>46</v>
      </c>
      <c r="X40" s="114">
        <f t="shared" si="2"/>
        <v>0</v>
      </c>
      <c r="Y40" s="115">
        <f t="shared" si="3"/>
        <v>0</v>
      </c>
      <c r="Z40" s="115">
        <f t="shared" si="4"/>
        <v>0</v>
      </c>
      <c r="AA40" s="115">
        <f t="shared" si="5"/>
        <v>0</v>
      </c>
      <c r="AB40" s="115">
        <f t="shared" si="6"/>
        <v>0</v>
      </c>
      <c r="AC40" s="121">
        <f t="shared" si="7"/>
        <v>0</v>
      </c>
    </row>
    <row r="41" spans="1:29" ht="15.75">
      <c r="A41" s="255"/>
      <c r="B41" s="133" t="s">
        <v>47</v>
      </c>
      <c r="C41" s="95"/>
      <c r="D41" s="20"/>
      <c r="E41" s="96"/>
      <c r="F41" s="95"/>
      <c r="G41" s="20"/>
      <c r="H41" s="96"/>
      <c r="I41" s="95"/>
      <c r="J41" s="20"/>
      <c r="K41" s="96"/>
      <c r="L41" s="95"/>
      <c r="M41" s="20"/>
      <c r="N41" s="96"/>
      <c r="O41" s="95"/>
      <c r="P41" s="20"/>
      <c r="Q41" s="96"/>
      <c r="R41" s="95"/>
      <c r="S41" s="20"/>
      <c r="T41" s="96">
        <f t="shared" si="0"/>
        <v>0</v>
      </c>
      <c r="U41" s="221">
        <f t="shared" si="13"/>
        <v>0</v>
      </c>
      <c r="W41" s="133" t="s">
        <v>47</v>
      </c>
      <c r="X41" s="114">
        <f t="shared" si="2"/>
        <v>0</v>
      </c>
      <c r="Y41" s="115">
        <f t="shared" si="3"/>
        <v>0</v>
      </c>
      <c r="Z41" s="115">
        <f t="shared" si="4"/>
        <v>0</v>
      </c>
      <c r="AA41" s="115">
        <f t="shared" si="5"/>
        <v>0</v>
      </c>
      <c r="AB41" s="115">
        <f t="shared" si="6"/>
        <v>0</v>
      </c>
      <c r="AC41" s="121">
        <f t="shared" si="7"/>
        <v>0</v>
      </c>
    </row>
    <row r="42" spans="1:29" ht="15.75">
      <c r="A42" s="255"/>
      <c r="B42" s="133" t="s">
        <v>48</v>
      </c>
      <c r="C42" s="95"/>
      <c r="D42" s="20"/>
      <c r="E42" s="96"/>
      <c r="F42" s="95"/>
      <c r="G42" s="20"/>
      <c r="H42" s="96"/>
      <c r="I42" s="95"/>
      <c r="J42" s="20"/>
      <c r="K42" s="96"/>
      <c r="L42" s="95"/>
      <c r="M42" s="20"/>
      <c r="N42" s="96"/>
      <c r="O42" s="95"/>
      <c r="P42" s="20"/>
      <c r="Q42" s="96"/>
      <c r="R42" s="95"/>
      <c r="S42" s="20"/>
      <c r="T42" s="96">
        <f t="shared" si="0"/>
        <v>0</v>
      </c>
      <c r="U42" s="221">
        <f t="shared" si="13"/>
        <v>0</v>
      </c>
      <c r="W42" s="133" t="s">
        <v>48</v>
      </c>
      <c r="X42" s="114">
        <f t="shared" si="2"/>
        <v>0</v>
      </c>
      <c r="Y42" s="115">
        <f t="shared" si="3"/>
        <v>0</v>
      </c>
      <c r="Z42" s="115">
        <f t="shared" si="4"/>
        <v>0</v>
      </c>
      <c r="AA42" s="115">
        <f t="shared" si="5"/>
        <v>0</v>
      </c>
      <c r="AB42" s="115">
        <f t="shared" si="6"/>
        <v>0</v>
      </c>
      <c r="AC42" s="121">
        <f t="shared" si="7"/>
        <v>0</v>
      </c>
    </row>
    <row r="43" spans="1:29" ht="15.75">
      <c r="A43" s="255"/>
      <c r="B43" s="133" t="s">
        <v>49</v>
      </c>
      <c r="C43" s="95"/>
      <c r="D43" s="20"/>
      <c r="E43" s="96"/>
      <c r="F43" s="95"/>
      <c r="G43" s="20"/>
      <c r="H43" s="96"/>
      <c r="I43" s="95"/>
      <c r="J43" s="20"/>
      <c r="K43" s="96"/>
      <c r="L43" s="95"/>
      <c r="M43" s="20"/>
      <c r="N43" s="96"/>
      <c r="O43" s="95"/>
      <c r="P43" s="20"/>
      <c r="Q43" s="96"/>
      <c r="R43" s="95"/>
      <c r="S43" s="20"/>
      <c r="T43" s="96">
        <f t="shared" si="0"/>
        <v>0</v>
      </c>
      <c r="U43" s="221">
        <f t="shared" si="13"/>
        <v>0</v>
      </c>
      <c r="W43" s="133" t="s">
        <v>49</v>
      </c>
      <c r="X43" s="114">
        <f t="shared" si="2"/>
        <v>0</v>
      </c>
      <c r="Y43" s="115">
        <f t="shared" si="3"/>
        <v>0</v>
      </c>
      <c r="Z43" s="115">
        <f t="shared" si="4"/>
        <v>0</v>
      </c>
      <c r="AA43" s="115">
        <f t="shared" si="5"/>
        <v>0</v>
      </c>
      <c r="AB43" s="115">
        <f t="shared" si="6"/>
        <v>0</v>
      </c>
      <c r="AC43" s="121">
        <f t="shared" si="7"/>
        <v>0</v>
      </c>
    </row>
    <row r="44" spans="1:29" ht="15.75">
      <c r="A44" s="256"/>
      <c r="B44" s="134" t="s">
        <v>50</v>
      </c>
      <c r="C44" s="97"/>
      <c r="D44" s="98"/>
      <c r="E44" s="99"/>
      <c r="F44" s="97"/>
      <c r="G44" s="98"/>
      <c r="H44" s="99"/>
      <c r="I44" s="97"/>
      <c r="J44" s="98"/>
      <c r="K44" s="99"/>
      <c r="L44" s="97"/>
      <c r="M44" s="98"/>
      <c r="N44" s="99"/>
      <c r="O44" s="97"/>
      <c r="P44" s="98"/>
      <c r="Q44" s="99"/>
      <c r="R44" s="97"/>
      <c r="S44" s="98"/>
      <c r="T44" s="99">
        <f t="shared" si="0"/>
        <v>0</v>
      </c>
      <c r="U44" s="222">
        <f t="shared" si="13"/>
        <v>0</v>
      </c>
      <c r="W44" s="134" t="s">
        <v>50</v>
      </c>
      <c r="X44" s="118">
        <f t="shared" si="2"/>
        <v>0</v>
      </c>
      <c r="Y44" s="119">
        <f t="shared" si="3"/>
        <v>0</v>
      </c>
      <c r="Z44" s="119">
        <f t="shared" si="4"/>
        <v>0</v>
      </c>
      <c r="AA44" s="119">
        <f t="shared" si="5"/>
        <v>0</v>
      </c>
      <c r="AB44" s="119">
        <f t="shared" si="6"/>
        <v>0</v>
      </c>
      <c r="AC44" s="124">
        <f t="shared" si="7"/>
        <v>0</v>
      </c>
    </row>
    <row r="45" spans="1:29" ht="15.75" customHeight="1">
      <c r="A45" s="254">
        <v>42771</v>
      </c>
      <c r="B45" s="133" t="s">
        <v>42</v>
      </c>
      <c r="C45" s="95"/>
      <c r="D45" s="20"/>
      <c r="E45" s="96"/>
      <c r="F45" s="95"/>
      <c r="G45" s="20"/>
      <c r="H45" s="96"/>
      <c r="I45" s="95"/>
      <c r="J45" s="20"/>
      <c r="K45" s="96"/>
      <c r="L45" s="95"/>
      <c r="M45" s="20"/>
      <c r="N45" s="96"/>
      <c r="O45" s="95"/>
      <c r="P45" s="20"/>
      <c r="Q45" s="96"/>
      <c r="R45" s="95"/>
      <c r="S45" s="20"/>
      <c r="T45" s="96">
        <f t="shared" si="0"/>
        <v>0</v>
      </c>
      <c r="U45" s="221">
        <f t="shared" si="13"/>
        <v>0</v>
      </c>
      <c r="W45" s="132" t="s">
        <v>42</v>
      </c>
      <c r="X45" s="110">
        <f t="shared" si="2"/>
        <v>0</v>
      </c>
      <c r="Y45" s="111">
        <f t="shared" si="3"/>
        <v>0</v>
      </c>
      <c r="Z45" s="111">
        <f t="shared" si="4"/>
        <v>0</v>
      </c>
      <c r="AA45" s="111">
        <f t="shared" si="5"/>
        <v>0</v>
      </c>
      <c r="AB45" s="111">
        <f t="shared" si="6"/>
        <v>0</v>
      </c>
      <c r="AC45" s="123">
        <f t="shared" si="7"/>
        <v>0</v>
      </c>
    </row>
    <row r="46" spans="1:29" ht="15.75">
      <c r="A46" s="255"/>
      <c r="B46" s="133" t="s">
        <v>43</v>
      </c>
      <c r="C46" s="95"/>
      <c r="D46" s="90"/>
      <c r="E46" s="96"/>
      <c r="F46" s="95"/>
      <c r="G46" s="6"/>
      <c r="H46" s="96"/>
      <c r="I46" s="95"/>
      <c r="J46" s="20"/>
      <c r="K46" s="96"/>
      <c r="L46" s="95"/>
      <c r="M46" s="20"/>
      <c r="N46" s="96"/>
      <c r="O46" s="95"/>
      <c r="P46" s="6"/>
      <c r="Q46" s="96"/>
      <c r="R46" s="95"/>
      <c r="S46" s="6"/>
      <c r="T46" s="96">
        <f t="shared" si="0"/>
        <v>0</v>
      </c>
      <c r="U46" s="221">
        <f t="shared" si="13"/>
        <v>0</v>
      </c>
      <c r="W46" s="133" t="s">
        <v>43</v>
      </c>
      <c r="X46" s="114">
        <f t="shared" si="2"/>
        <v>0</v>
      </c>
      <c r="Y46" s="115">
        <f t="shared" si="3"/>
        <v>0</v>
      </c>
      <c r="Z46" s="115">
        <f t="shared" si="4"/>
        <v>0</v>
      </c>
      <c r="AA46" s="115">
        <f t="shared" si="5"/>
        <v>0</v>
      </c>
      <c r="AB46" s="115">
        <f t="shared" si="6"/>
        <v>0</v>
      </c>
      <c r="AC46" s="121">
        <f t="shared" si="7"/>
        <v>0</v>
      </c>
    </row>
    <row r="47" spans="1:29" ht="15.75">
      <c r="A47" s="255"/>
      <c r="B47" s="104" t="s">
        <v>44</v>
      </c>
      <c r="C47" s="95"/>
      <c r="D47" s="6"/>
      <c r="E47" s="96"/>
      <c r="F47" s="95"/>
      <c r="G47" s="6"/>
      <c r="H47" s="96"/>
      <c r="I47" s="95"/>
      <c r="J47" s="20"/>
      <c r="K47" s="96"/>
      <c r="L47" s="95"/>
      <c r="M47" s="20"/>
      <c r="N47" s="96"/>
      <c r="O47" s="95"/>
      <c r="P47" s="6"/>
      <c r="Q47" s="96"/>
      <c r="R47" s="95"/>
      <c r="S47" s="6"/>
      <c r="T47" s="96">
        <f t="shared" si="0"/>
        <v>0</v>
      </c>
      <c r="U47" s="221">
        <f t="shared" si="13"/>
        <v>0</v>
      </c>
      <c r="W47" s="104" t="s">
        <v>44</v>
      </c>
      <c r="X47" s="114">
        <f t="shared" si="2"/>
        <v>0</v>
      </c>
      <c r="Y47" s="115">
        <f t="shared" si="3"/>
        <v>0</v>
      </c>
      <c r="Z47" s="115">
        <f t="shared" si="4"/>
        <v>0</v>
      </c>
      <c r="AA47" s="115">
        <f t="shared" si="5"/>
        <v>0</v>
      </c>
      <c r="AB47" s="115">
        <f t="shared" si="6"/>
        <v>0</v>
      </c>
      <c r="AC47" s="121">
        <f t="shared" si="7"/>
        <v>0</v>
      </c>
    </row>
    <row r="48" spans="1:29" ht="15.75">
      <c r="A48" s="255"/>
      <c r="B48" s="133" t="s">
        <v>45</v>
      </c>
      <c r="C48" s="95"/>
      <c r="D48" s="6"/>
      <c r="E48" s="96"/>
      <c r="F48" s="95"/>
      <c r="G48" s="6"/>
      <c r="H48" s="96"/>
      <c r="I48" s="95"/>
      <c r="J48" s="20"/>
      <c r="K48" s="96"/>
      <c r="L48" s="95"/>
      <c r="M48" s="20"/>
      <c r="N48" s="96"/>
      <c r="O48" s="95"/>
      <c r="P48" s="6"/>
      <c r="Q48" s="96"/>
      <c r="R48" s="95"/>
      <c r="S48" s="6"/>
      <c r="T48" s="96">
        <f t="shared" si="0"/>
        <v>0</v>
      </c>
      <c r="U48" s="221">
        <f t="shared" si="13"/>
        <v>0</v>
      </c>
      <c r="W48" s="133" t="s">
        <v>45</v>
      </c>
      <c r="X48" s="114">
        <f t="shared" si="2"/>
        <v>0</v>
      </c>
      <c r="Y48" s="115">
        <f t="shared" si="3"/>
        <v>0</v>
      </c>
      <c r="Z48" s="115">
        <f t="shared" si="4"/>
        <v>0</v>
      </c>
      <c r="AA48" s="115">
        <f t="shared" si="5"/>
        <v>0</v>
      </c>
      <c r="AB48" s="115">
        <f t="shared" si="6"/>
        <v>0</v>
      </c>
      <c r="AC48" s="121">
        <f t="shared" si="7"/>
        <v>0</v>
      </c>
    </row>
    <row r="49" spans="1:29" ht="15.75">
      <c r="A49" s="255"/>
      <c r="B49" s="133" t="s">
        <v>46</v>
      </c>
      <c r="C49" s="95"/>
      <c r="D49" s="6"/>
      <c r="E49" s="96"/>
      <c r="F49" s="95"/>
      <c r="G49" s="6"/>
      <c r="H49" s="96"/>
      <c r="I49" s="95"/>
      <c r="J49" s="20"/>
      <c r="K49" s="96"/>
      <c r="L49" s="95"/>
      <c r="M49" s="20"/>
      <c r="N49" s="96"/>
      <c r="O49" s="95"/>
      <c r="P49" s="6"/>
      <c r="Q49" s="96"/>
      <c r="R49" s="95"/>
      <c r="S49" s="6"/>
      <c r="T49" s="96">
        <f t="shared" si="0"/>
        <v>0</v>
      </c>
      <c r="U49" s="221">
        <f t="shared" si="13"/>
        <v>0</v>
      </c>
      <c r="W49" s="133" t="s">
        <v>46</v>
      </c>
      <c r="X49" s="114">
        <f t="shared" si="2"/>
        <v>0</v>
      </c>
      <c r="Y49" s="115">
        <f t="shared" si="3"/>
        <v>0</v>
      </c>
      <c r="Z49" s="115">
        <f t="shared" si="4"/>
        <v>0</v>
      </c>
      <c r="AA49" s="115">
        <f t="shared" si="5"/>
        <v>0</v>
      </c>
      <c r="AB49" s="115">
        <f t="shared" si="6"/>
        <v>0</v>
      </c>
      <c r="AC49" s="121">
        <f t="shared" si="7"/>
        <v>0</v>
      </c>
    </row>
    <row r="50" spans="1:29" ht="15.75">
      <c r="A50" s="255"/>
      <c r="B50" s="133" t="s">
        <v>47</v>
      </c>
      <c r="C50" s="95"/>
      <c r="D50" s="6"/>
      <c r="E50" s="96"/>
      <c r="F50" s="95"/>
      <c r="G50" s="6"/>
      <c r="H50" s="96"/>
      <c r="I50" s="95"/>
      <c r="J50" s="20"/>
      <c r="K50" s="96"/>
      <c r="L50" s="95"/>
      <c r="M50" s="20"/>
      <c r="N50" s="96"/>
      <c r="O50" s="95"/>
      <c r="P50" s="6"/>
      <c r="Q50" s="96"/>
      <c r="R50" s="95"/>
      <c r="S50" s="6"/>
      <c r="T50" s="96">
        <f t="shared" si="0"/>
        <v>0</v>
      </c>
      <c r="U50" s="221">
        <f t="shared" si="13"/>
        <v>0</v>
      </c>
      <c r="W50" s="133" t="s">
        <v>47</v>
      </c>
      <c r="X50" s="114">
        <f t="shared" si="2"/>
        <v>0</v>
      </c>
      <c r="Y50" s="115">
        <f t="shared" si="3"/>
        <v>0</v>
      </c>
      <c r="Z50" s="115">
        <f t="shared" si="4"/>
        <v>0</v>
      </c>
      <c r="AA50" s="115">
        <f t="shared" si="5"/>
        <v>0</v>
      </c>
      <c r="AB50" s="115">
        <f t="shared" si="6"/>
        <v>0</v>
      </c>
      <c r="AC50" s="121">
        <f t="shared" si="7"/>
        <v>0</v>
      </c>
    </row>
    <row r="51" spans="1:29" ht="15.75">
      <c r="A51" s="255"/>
      <c r="B51" s="133" t="s">
        <v>48</v>
      </c>
      <c r="C51" s="95"/>
      <c r="D51" s="6"/>
      <c r="E51" s="96"/>
      <c r="F51" s="95"/>
      <c r="G51" s="6"/>
      <c r="H51" s="96"/>
      <c r="I51" s="95"/>
      <c r="J51" s="20"/>
      <c r="K51" s="96"/>
      <c r="L51" s="95"/>
      <c r="M51" s="20"/>
      <c r="N51" s="96"/>
      <c r="O51" s="95"/>
      <c r="P51" s="6"/>
      <c r="Q51" s="96"/>
      <c r="R51" s="95"/>
      <c r="S51" s="6"/>
      <c r="T51" s="96">
        <f t="shared" si="0"/>
        <v>0</v>
      </c>
      <c r="U51" s="221">
        <f t="shared" si="13"/>
        <v>0</v>
      </c>
      <c r="W51" s="133" t="s">
        <v>48</v>
      </c>
      <c r="X51" s="114">
        <f t="shared" si="2"/>
        <v>0</v>
      </c>
      <c r="Y51" s="115">
        <f t="shared" si="3"/>
        <v>0</v>
      </c>
      <c r="Z51" s="115">
        <f t="shared" si="4"/>
        <v>0</v>
      </c>
      <c r="AA51" s="115">
        <f t="shared" si="5"/>
        <v>0</v>
      </c>
      <c r="AB51" s="115">
        <f t="shared" si="6"/>
        <v>0</v>
      </c>
      <c r="AC51" s="121">
        <f t="shared" si="7"/>
        <v>0</v>
      </c>
    </row>
    <row r="52" spans="1:29" ht="15.75">
      <c r="A52" s="255"/>
      <c r="B52" s="133" t="s">
        <v>49</v>
      </c>
      <c r="C52" s="95"/>
      <c r="D52" s="6"/>
      <c r="E52" s="96">
        <f t="shared" si="8"/>
        <v>0</v>
      </c>
      <c r="F52" s="95"/>
      <c r="G52" s="6"/>
      <c r="H52" s="96">
        <f t="shared" si="9"/>
        <v>0</v>
      </c>
      <c r="I52" s="95"/>
      <c r="J52" s="20"/>
      <c r="K52" s="96">
        <f t="shared" si="10"/>
        <v>0</v>
      </c>
      <c r="L52" s="95"/>
      <c r="M52" s="20"/>
      <c r="N52" s="96">
        <f t="shared" si="11"/>
        <v>0</v>
      </c>
      <c r="O52" s="95"/>
      <c r="P52" s="6"/>
      <c r="Q52" s="96">
        <f t="shared" si="12"/>
        <v>0</v>
      </c>
      <c r="R52" s="95"/>
      <c r="S52" s="6"/>
      <c r="T52" s="96">
        <f t="shared" si="0"/>
        <v>0</v>
      </c>
      <c r="U52" s="221">
        <f t="shared" si="13"/>
        <v>0</v>
      </c>
      <c r="W52" s="133" t="s">
        <v>49</v>
      </c>
      <c r="X52" s="114">
        <f t="shared" si="2"/>
        <v>0</v>
      </c>
      <c r="Y52" s="115">
        <f t="shared" si="3"/>
        <v>0</v>
      </c>
      <c r="Z52" s="115">
        <f t="shared" si="4"/>
        <v>0</v>
      </c>
      <c r="AA52" s="115">
        <f t="shared" si="5"/>
        <v>0</v>
      </c>
      <c r="AB52" s="115">
        <f t="shared" si="6"/>
        <v>0</v>
      </c>
      <c r="AC52" s="121">
        <f t="shared" si="7"/>
        <v>0</v>
      </c>
    </row>
    <row r="53" spans="1:29" ht="15.75">
      <c r="A53" s="256"/>
      <c r="B53" s="133" t="s">
        <v>50</v>
      </c>
      <c r="C53" s="95"/>
      <c r="D53" s="6"/>
      <c r="E53" s="96">
        <f t="shared" si="8"/>
        <v>0</v>
      </c>
      <c r="F53" s="95"/>
      <c r="G53" s="6"/>
      <c r="H53" s="96">
        <f t="shared" si="9"/>
        <v>0</v>
      </c>
      <c r="I53" s="95"/>
      <c r="J53" s="20"/>
      <c r="K53" s="96">
        <f t="shared" si="10"/>
        <v>0</v>
      </c>
      <c r="L53" s="95"/>
      <c r="M53" s="20"/>
      <c r="N53" s="96">
        <f t="shared" si="11"/>
        <v>0</v>
      </c>
      <c r="O53" s="95"/>
      <c r="P53" s="6"/>
      <c r="Q53" s="96">
        <f t="shared" si="12"/>
        <v>0</v>
      </c>
      <c r="R53" s="95"/>
      <c r="S53" s="6"/>
      <c r="T53" s="96">
        <f t="shared" si="0"/>
        <v>0</v>
      </c>
      <c r="U53" s="221">
        <f t="shared" si="13"/>
        <v>0</v>
      </c>
      <c r="W53" s="134" t="s">
        <v>50</v>
      </c>
      <c r="X53" s="118">
        <f t="shared" si="2"/>
        <v>0</v>
      </c>
      <c r="Y53" s="119">
        <f t="shared" si="3"/>
        <v>0</v>
      </c>
      <c r="Z53" s="119">
        <f t="shared" si="4"/>
        <v>0</v>
      </c>
      <c r="AA53" s="119">
        <f t="shared" si="5"/>
        <v>0</v>
      </c>
      <c r="AB53" s="119">
        <f t="shared" si="6"/>
        <v>0</v>
      </c>
      <c r="AC53" s="124">
        <f t="shared" si="7"/>
        <v>0</v>
      </c>
    </row>
    <row r="54" spans="1:29" ht="15.75" customHeight="1">
      <c r="A54" s="254">
        <v>42772</v>
      </c>
      <c r="B54" s="132" t="s">
        <v>42</v>
      </c>
      <c r="C54" s="92"/>
      <c r="D54" s="93"/>
      <c r="E54" s="94"/>
      <c r="F54" s="92"/>
      <c r="G54" s="93"/>
      <c r="H54" s="94"/>
      <c r="I54" s="92"/>
      <c r="J54" s="93"/>
      <c r="K54" s="94"/>
      <c r="L54" s="92"/>
      <c r="M54" s="93"/>
      <c r="N54" s="94"/>
      <c r="O54" s="92"/>
      <c r="P54" s="93"/>
      <c r="Q54" s="94"/>
      <c r="R54" s="92"/>
      <c r="S54" s="93"/>
      <c r="T54" s="94">
        <f t="shared" si="0"/>
        <v>0</v>
      </c>
      <c r="U54" s="220">
        <f t="shared" si="13"/>
        <v>0</v>
      </c>
      <c r="W54" s="132" t="s">
        <v>42</v>
      </c>
      <c r="X54" s="114">
        <f t="shared" si="2"/>
        <v>0</v>
      </c>
      <c r="Y54" s="115">
        <f t="shared" si="3"/>
        <v>0</v>
      </c>
      <c r="Z54" s="115">
        <f t="shared" si="4"/>
        <v>0</v>
      </c>
      <c r="AA54" s="115">
        <f t="shared" si="5"/>
        <v>0</v>
      </c>
      <c r="AB54" s="115">
        <f t="shared" si="6"/>
        <v>0</v>
      </c>
      <c r="AC54" s="121">
        <f t="shared" si="7"/>
        <v>0</v>
      </c>
    </row>
    <row r="55" spans="1:29" ht="15.75">
      <c r="A55" s="255"/>
      <c r="B55" s="133" t="s">
        <v>43</v>
      </c>
      <c r="C55" s="95"/>
      <c r="D55" s="20"/>
      <c r="E55" s="96"/>
      <c r="F55" s="95"/>
      <c r="G55" s="20"/>
      <c r="H55" s="96"/>
      <c r="I55" s="95"/>
      <c r="J55" s="20"/>
      <c r="K55" s="96"/>
      <c r="L55" s="95"/>
      <c r="M55" s="20"/>
      <c r="N55" s="96"/>
      <c r="O55" s="95"/>
      <c r="P55" s="20"/>
      <c r="Q55" s="96"/>
      <c r="R55" s="95"/>
      <c r="S55" s="20"/>
      <c r="T55" s="96">
        <f t="shared" si="0"/>
        <v>0</v>
      </c>
      <c r="U55" s="221">
        <f t="shared" si="13"/>
        <v>0</v>
      </c>
      <c r="W55" s="133" t="s">
        <v>43</v>
      </c>
      <c r="X55" s="114">
        <f t="shared" si="2"/>
        <v>0</v>
      </c>
      <c r="Y55" s="115">
        <f t="shared" si="3"/>
        <v>0</v>
      </c>
      <c r="Z55" s="115">
        <f t="shared" si="4"/>
        <v>0</v>
      </c>
      <c r="AA55" s="115">
        <f t="shared" si="5"/>
        <v>0</v>
      </c>
      <c r="AB55" s="115">
        <f t="shared" si="6"/>
        <v>0</v>
      </c>
      <c r="AC55" s="121">
        <f t="shared" si="7"/>
        <v>0</v>
      </c>
    </row>
    <row r="56" spans="1:29" ht="15.75">
      <c r="A56" s="255"/>
      <c r="B56" s="104" t="s">
        <v>44</v>
      </c>
      <c r="C56" s="95"/>
      <c r="D56" s="20"/>
      <c r="E56" s="96"/>
      <c r="F56" s="95"/>
      <c r="G56" s="20"/>
      <c r="H56" s="96"/>
      <c r="I56" s="95"/>
      <c r="J56" s="20"/>
      <c r="K56" s="96"/>
      <c r="L56" s="95"/>
      <c r="M56" s="20"/>
      <c r="N56" s="96"/>
      <c r="O56" s="95"/>
      <c r="P56" s="20"/>
      <c r="Q56" s="96"/>
      <c r="R56" s="95"/>
      <c r="S56" s="20"/>
      <c r="T56" s="96">
        <f t="shared" si="0"/>
        <v>0</v>
      </c>
      <c r="U56" s="221">
        <f t="shared" si="13"/>
        <v>0</v>
      </c>
      <c r="W56" s="104" t="s">
        <v>44</v>
      </c>
      <c r="X56" s="114">
        <f t="shared" si="2"/>
        <v>0</v>
      </c>
      <c r="Y56" s="115">
        <f t="shared" si="3"/>
        <v>0</v>
      </c>
      <c r="Z56" s="115">
        <f t="shared" si="4"/>
        <v>0</v>
      </c>
      <c r="AA56" s="115">
        <f t="shared" si="5"/>
        <v>0</v>
      </c>
      <c r="AB56" s="115">
        <f t="shared" si="6"/>
        <v>0</v>
      </c>
      <c r="AC56" s="121">
        <f t="shared" si="7"/>
        <v>0</v>
      </c>
    </row>
    <row r="57" spans="1:29" ht="15.75">
      <c r="A57" s="255"/>
      <c r="B57" s="133" t="s">
        <v>45</v>
      </c>
      <c r="C57" s="95"/>
      <c r="D57" s="20"/>
      <c r="E57" s="96"/>
      <c r="F57" s="95"/>
      <c r="G57" s="20"/>
      <c r="H57" s="96"/>
      <c r="I57" s="95"/>
      <c r="J57" s="20"/>
      <c r="K57" s="96"/>
      <c r="L57" s="95"/>
      <c r="M57" s="20"/>
      <c r="N57" s="96"/>
      <c r="O57" s="95"/>
      <c r="P57" s="20"/>
      <c r="Q57" s="96"/>
      <c r="R57" s="95"/>
      <c r="S57" s="20"/>
      <c r="T57" s="96">
        <f t="shared" si="0"/>
        <v>0</v>
      </c>
      <c r="U57" s="221">
        <f t="shared" si="13"/>
        <v>0</v>
      </c>
      <c r="W57" s="133" t="s">
        <v>45</v>
      </c>
      <c r="X57" s="114">
        <f t="shared" si="2"/>
        <v>0</v>
      </c>
      <c r="Y57" s="115">
        <f t="shared" si="3"/>
        <v>0</v>
      </c>
      <c r="Z57" s="115">
        <f t="shared" si="4"/>
        <v>0</v>
      </c>
      <c r="AA57" s="115">
        <f t="shared" si="5"/>
        <v>0</v>
      </c>
      <c r="AB57" s="115">
        <f t="shared" si="6"/>
        <v>0</v>
      </c>
      <c r="AC57" s="121">
        <f t="shared" si="7"/>
        <v>0</v>
      </c>
    </row>
    <row r="58" spans="1:29" ht="15.75">
      <c r="A58" s="255"/>
      <c r="B58" s="133" t="s">
        <v>46</v>
      </c>
      <c r="C58" s="95"/>
      <c r="D58" s="20"/>
      <c r="E58" s="96"/>
      <c r="F58" s="95"/>
      <c r="G58" s="20"/>
      <c r="H58" s="96"/>
      <c r="I58" s="95"/>
      <c r="J58" s="20"/>
      <c r="K58" s="96"/>
      <c r="L58" s="95"/>
      <c r="M58" s="20"/>
      <c r="N58" s="96"/>
      <c r="O58" s="95"/>
      <c r="P58" s="20"/>
      <c r="Q58" s="96"/>
      <c r="R58" s="95"/>
      <c r="S58" s="20"/>
      <c r="T58" s="96">
        <f t="shared" si="0"/>
        <v>0</v>
      </c>
      <c r="U58" s="221">
        <f t="shared" si="13"/>
        <v>0</v>
      </c>
      <c r="W58" s="133" t="s">
        <v>46</v>
      </c>
      <c r="X58" s="114">
        <f t="shared" si="2"/>
        <v>0</v>
      </c>
      <c r="Y58" s="115">
        <f t="shared" si="3"/>
        <v>0</v>
      </c>
      <c r="Z58" s="115">
        <f t="shared" si="4"/>
        <v>0</v>
      </c>
      <c r="AA58" s="115">
        <f t="shared" si="5"/>
        <v>0</v>
      </c>
      <c r="AB58" s="115">
        <f t="shared" si="6"/>
        <v>0</v>
      </c>
      <c r="AC58" s="121">
        <f t="shared" si="7"/>
        <v>0</v>
      </c>
    </row>
    <row r="59" spans="1:29" ht="15.75">
      <c r="A59" s="255"/>
      <c r="B59" s="133" t="s">
        <v>47</v>
      </c>
      <c r="C59" s="95"/>
      <c r="D59" s="20"/>
      <c r="E59" s="96"/>
      <c r="F59" s="95"/>
      <c r="G59" s="20"/>
      <c r="H59" s="96"/>
      <c r="I59" s="95"/>
      <c r="J59" s="20"/>
      <c r="K59" s="96"/>
      <c r="L59" s="95"/>
      <c r="M59" s="20"/>
      <c r="N59" s="96"/>
      <c r="O59" s="95"/>
      <c r="P59" s="20"/>
      <c r="Q59" s="96"/>
      <c r="R59" s="95"/>
      <c r="S59" s="20"/>
      <c r="T59" s="96">
        <f t="shared" si="0"/>
        <v>0</v>
      </c>
      <c r="U59" s="221">
        <f t="shared" si="13"/>
        <v>0</v>
      </c>
      <c r="W59" s="133" t="s">
        <v>47</v>
      </c>
      <c r="X59" s="114">
        <f t="shared" si="2"/>
        <v>0</v>
      </c>
      <c r="Y59" s="115">
        <f t="shared" si="3"/>
        <v>0</v>
      </c>
      <c r="Z59" s="115">
        <f t="shared" si="4"/>
        <v>0</v>
      </c>
      <c r="AA59" s="115">
        <f t="shared" si="5"/>
        <v>0</v>
      </c>
      <c r="AB59" s="115">
        <f t="shared" si="6"/>
        <v>0</v>
      </c>
      <c r="AC59" s="121">
        <f t="shared" si="7"/>
        <v>0</v>
      </c>
    </row>
    <row r="60" spans="1:29" ht="16.5" customHeight="1">
      <c r="A60" s="255"/>
      <c r="B60" s="133" t="s">
        <v>48</v>
      </c>
      <c r="C60" s="95"/>
      <c r="D60" s="20"/>
      <c r="E60" s="96"/>
      <c r="F60" s="95"/>
      <c r="G60" s="20"/>
      <c r="H60" s="96"/>
      <c r="I60" s="95"/>
      <c r="J60" s="20"/>
      <c r="K60" s="96"/>
      <c r="L60" s="95"/>
      <c r="M60" s="20"/>
      <c r="N60" s="96"/>
      <c r="O60" s="95"/>
      <c r="P60" s="20"/>
      <c r="Q60" s="96"/>
      <c r="R60" s="95"/>
      <c r="S60" s="20"/>
      <c r="T60" s="96">
        <f t="shared" si="0"/>
        <v>0</v>
      </c>
      <c r="U60" s="221">
        <f t="shared" si="13"/>
        <v>0</v>
      </c>
      <c r="W60" s="133" t="s">
        <v>48</v>
      </c>
      <c r="X60" s="114">
        <f t="shared" si="2"/>
        <v>0</v>
      </c>
      <c r="Y60" s="115">
        <f t="shared" si="3"/>
        <v>0</v>
      </c>
      <c r="Z60" s="115">
        <f t="shared" si="4"/>
        <v>0</v>
      </c>
      <c r="AA60" s="115">
        <f t="shared" si="5"/>
        <v>0</v>
      </c>
      <c r="AB60" s="115">
        <f t="shared" si="6"/>
        <v>0</v>
      </c>
      <c r="AC60" s="121">
        <f t="shared" si="7"/>
        <v>0</v>
      </c>
    </row>
    <row r="61" spans="1:29" ht="15.75">
      <c r="A61" s="255"/>
      <c r="B61" s="133" t="s">
        <v>49</v>
      </c>
      <c r="C61" s="95"/>
      <c r="D61" s="20"/>
      <c r="E61" s="96"/>
      <c r="F61" s="95"/>
      <c r="G61" s="20"/>
      <c r="H61" s="96"/>
      <c r="I61" s="95"/>
      <c r="J61" s="20"/>
      <c r="K61" s="96"/>
      <c r="L61" s="95"/>
      <c r="M61" s="20"/>
      <c r="N61" s="96"/>
      <c r="O61" s="95"/>
      <c r="P61" s="20"/>
      <c r="Q61" s="96"/>
      <c r="R61" s="95"/>
      <c r="S61" s="20"/>
      <c r="T61" s="96">
        <f t="shared" si="0"/>
        <v>0</v>
      </c>
      <c r="U61" s="221">
        <f t="shared" si="13"/>
        <v>0</v>
      </c>
      <c r="W61" s="133" t="s">
        <v>49</v>
      </c>
      <c r="X61" s="114">
        <f t="shared" si="2"/>
        <v>0</v>
      </c>
      <c r="Y61" s="115">
        <f t="shared" si="3"/>
        <v>0</v>
      </c>
      <c r="Z61" s="115">
        <f t="shared" si="4"/>
        <v>0</v>
      </c>
      <c r="AA61" s="115">
        <f t="shared" si="5"/>
        <v>0</v>
      </c>
      <c r="AB61" s="115">
        <f t="shared" si="6"/>
        <v>0</v>
      </c>
      <c r="AC61" s="121">
        <f t="shared" si="7"/>
        <v>0</v>
      </c>
    </row>
    <row r="62" spans="1:29" ht="15.75">
      <c r="A62" s="256"/>
      <c r="B62" s="134" t="s">
        <v>50</v>
      </c>
      <c r="C62" s="97"/>
      <c r="D62" s="98"/>
      <c r="E62" s="99"/>
      <c r="F62" s="97"/>
      <c r="G62" s="98"/>
      <c r="H62" s="99"/>
      <c r="I62" s="97"/>
      <c r="J62" s="98"/>
      <c r="K62" s="99"/>
      <c r="L62" s="97"/>
      <c r="M62" s="98"/>
      <c r="N62" s="99"/>
      <c r="O62" s="97"/>
      <c r="P62" s="98"/>
      <c r="Q62" s="99"/>
      <c r="R62" s="97"/>
      <c r="S62" s="98"/>
      <c r="T62" s="99">
        <f t="shared" si="0"/>
        <v>0</v>
      </c>
      <c r="U62" s="222">
        <f t="shared" si="13"/>
        <v>0</v>
      </c>
      <c r="W62" s="134" t="s">
        <v>50</v>
      </c>
      <c r="X62" s="114">
        <f t="shared" si="2"/>
        <v>0</v>
      </c>
      <c r="Y62" s="115">
        <f t="shared" si="3"/>
        <v>0</v>
      </c>
      <c r="Z62" s="115">
        <f t="shared" si="4"/>
        <v>0</v>
      </c>
      <c r="AA62" s="115">
        <f t="shared" si="5"/>
        <v>0</v>
      </c>
      <c r="AB62" s="115">
        <f t="shared" si="6"/>
        <v>0</v>
      </c>
      <c r="AC62" s="121">
        <f t="shared" si="7"/>
        <v>0</v>
      </c>
    </row>
    <row r="63" spans="1:29" ht="15.75" customHeight="1">
      <c r="A63" s="254">
        <v>42773</v>
      </c>
      <c r="B63" s="133" t="s">
        <v>42</v>
      </c>
      <c r="C63" s="95"/>
      <c r="D63" s="20"/>
      <c r="E63" s="96"/>
      <c r="F63" s="95"/>
      <c r="G63" s="20"/>
      <c r="H63" s="96"/>
      <c r="I63" s="95"/>
      <c r="J63" s="20"/>
      <c r="K63" s="96"/>
      <c r="L63" s="95"/>
      <c r="M63" s="20"/>
      <c r="N63" s="96"/>
      <c r="O63" s="95"/>
      <c r="P63" s="20"/>
      <c r="Q63" s="96"/>
      <c r="R63" s="95"/>
      <c r="S63" s="20"/>
      <c r="T63" s="96">
        <f t="shared" si="0"/>
        <v>0</v>
      </c>
      <c r="U63" s="221">
        <f t="shared" si="13"/>
        <v>0</v>
      </c>
      <c r="W63" s="132" t="s">
        <v>42</v>
      </c>
      <c r="X63" s="110">
        <f t="shared" si="2"/>
        <v>0</v>
      </c>
      <c r="Y63" s="111">
        <f t="shared" si="3"/>
        <v>0</v>
      </c>
      <c r="Z63" s="111">
        <f t="shared" si="4"/>
        <v>0</v>
      </c>
      <c r="AA63" s="111">
        <f t="shared" si="5"/>
        <v>0</v>
      </c>
      <c r="AB63" s="111">
        <f t="shared" si="6"/>
        <v>0</v>
      </c>
      <c r="AC63" s="123">
        <f t="shared" si="7"/>
        <v>0</v>
      </c>
    </row>
    <row r="64" spans="1:29" ht="15.75">
      <c r="A64" s="255"/>
      <c r="B64" s="133" t="s">
        <v>43</v>
      </c>
      <c r="C64" s="95"/>
      <c r="D64" s="20"/>
      <c r="E64" s="96"/>
      <c r="F64" s="95"/>
      <c r="G64" s="20"/>
      <c r="H64" s="96"/>
      <c r="I64" s="95"/>
      <c r="J64" s="20"/>
      <c r="K64" s="96"/>
      <c r="L64" s="95"/>
      <c r="M64" s="20"/>
      <c r="N64" s="96"/>
      <c r="O64" s="95"/>
      <c r="P64" s="20"/>
      <c r="Q64" s="96"/>
      <c r="R64" s="95"/>
      <c r="S64" s="20"/>
      <c r="T64" s="96">
        <f t="shared" si="0"/>
        <v>0</v>
      </c>
      <c r="U64" s="221">
        <f t="shared" si="13"/>
        <v>0</v>
      </c>
      <c r="W64" s="133" t="s">
        <v>43</v>
      </c>
      <c r="X64" s="114">
        <f t="shared" si="2"/>
        <v>0</v>
      </c>
      <c r="Y64" s="115">
        <f t="shared" si="3"/>
        <v>0</v>
      </c>
      <c r="Z64" s="115">
        <f t="shared" si="4"/>
        <v>0</v>
      </c>
      <c r="AA64" s="115">
        <f t="shared" si="5"/>
        <v>0</v>
      </c>
      <c r="AB64" s="115">
        <f t="shared" si="6"/>
        <v>0</v>
      </c>
      <c r="AC64" s="121">
        <f t="shared" si="7"/>
        <v>0</v>
      </c>
    </row>
    <row r="65" spans="1:29" ht="15.75">
      <c r="A65" s="255"/>
      <c r="B65" s="104" t="s">
        <v>44</v>
      </c>
      <c r="C65" s="95"/>
      <c r="D65" s="20"/>
      <c r="E65" s="96"/>
      <c r="F65" s="95"/>
      <c r="G65" s="20"/>
      <c r="H65" s="96"/>
      <c r="I65" s="95"/>
      <c r="J65" s="20"/>
      <c r="K65" s="96"/>
      <c r="L65" s="95"/>
      <c r="M65" s="20"/>
      <c r="N65" s="96"/>
      <c r="O65" s="95"/>
      <c r="P65" s="20"/>
      <c r="Q65" s="96"/>
      <c r="R65" s="95"/>
      <c r="S65" s="20"/>
      <c r="T65" s="96">
        <f t="shared" si="0"/>
        <v>0</v>
      </c>
      <c r="U65" s="221">
        <f t="shared" si="13"/>
        <v>0</v>
      </c>
      <c r="W65" s="104" t="s">
        <v>44</v>
      </c>
      <c r="X65" s="114">
        <f t="shared" si="2"/>
        <v>0</v>
      </c>
      <c r="Y65" s="115">
        <f t="shared" si="3"/>
        <v>0</v>
      </c>
      <c r="Z65" s="115">
        <f t="shared" si="4"/>
        <v>0</v>
      </c>
      <c r="AA65" s="115">
        <f t="shared" si="5"/>
        <v>0</v>
      </c>
      <c r="AB65" s="115">
        <f t="shared" si="6"/>
        <v>0</v>
      </c>
      <c r="AC65" s="121">
        <f t="shared" si="7"/>
        <v>0</v>
      </c>
    </row>
    <row r="66" spans="1:29" ht="15.75">
      <c r="A66" s="255"/>
      <c r="B66" s="133" t="s">
        <v>45</v>
      </c>
      <c r="C66" s="95"/>
      <c r="D66" s="20"/>
      <c r="E66" s="96"/>
      <c r="F66" s="95"/>
      <c r="G66" s="20"/>
      <c r="H66" s="96"/>
      <c r="I66" s="95"/>
      <c r="J66" s="20"/>
      <c r="K66" s="96"/>
      <c r="L66" s="95"/>
      <c r="M66" s="20"/>
      <c r="N66" s="96"/>
      <c r="O66" s="95"/>
      <c r="P66" s="20"/>
      <c r="Q66" s="96"/>
      <c r="R66" s="95"/>
      <c r="S66" s="20"/>
      <c r="T66" s="96">
        <f t="shared" si="0"/>
        <v>0</v>
      </c>
      <c r="U66" s="221">
        <f t="shared" si="13"/>
        <v>0</v>
      </c>
      <c r="W66" s="133" t="s">
        <v>45</v>
      </c>
      <c r="X66" s="114">
        <f t="shared" si="2"/>
        <v>0</v>
      </c>
      <c r="Y66" s="115">
        <f t="shared" si="3"/>
        <v>0</v>
      </c>
      <c r="Z66" s="115">
        <f t="shared" si="4"/>
        <v>0</v>
      </c>
      <c r="AA66" s="115">
        <f t="shared" si="5"/>
        <v>0</v>
      </c>
      <c r="AB66" s="115">
        <f t="shared" si="6"/>
        <v>0</v>
      </c>
      <c r="AC66" s="121">
        <f t="shared" si="7"/>
        <v>0</v>
      </c>
    </row>
    <row r="67" spans="1:29" ht="15.75">
      <c r="A67" s="255"/>
      <c r="B67" s="133" t="s">
        <v>46</v>
      </c>
      <c r="C67" s="95"/>
      <c r="D67" s="20"/>
      <c r="E67" s="96"/>
      <c r="F67" s="95"/>
      <c r="G67" s="20"/>
      <c r="H67" s="96"/>
      <c r="I67" s="95"/>
      <c r="J67" s="20"/>
      <c r="K67" s="96"/>
      <c r="L67" s="95"/>
      <c r="M67" s="20"/>
      <c r="N67" s="96"/>
      <c r="O67" s="95"/>
      <c r="P67" s="20"/>
      <c r="Q67" s="96"/>
      <c r="R67" s="95"/>
      <c r="S67" s="20"/>
      <c r="T67" s="96">
        <f t="shared" si="0"/>
        <v>0</v>
      </c>
      <c r="U67" s="221">
        <f t="shared" si="13"/>
        <v>0</v>
      </c>
      <c r="W67" s="133" t="s">
        <v>46</v>
      </c>
      <c r="X67" s="114">
        <f t="shared" si="2"/>
        <v>0</v>
      </c>
      <c r="Y67" s="115">
        <f t="shared" si="3"/>
        <v>0</v>
      </c>
      <c r="Z67" s="115">
        <f t="shared" si="4"/>
        <v>0</v>
      </c>
      <c r="AA67" s="115">
        <f t="shared" si="5"/>
        <v>0</v>
      </c>
      <c r="AB67" s="115">
        <f t="shared" si="6"/>
        <v>0</v>
      </c>
      <c r="AC67" s="121">
        <f t="shared" si="7"/>
        <v>0</v>
      </c>
    </row>
    <row r="68" spans="1:29" ht="15.75">
      <c r="A68" s="255"/>
      <c r="B68" s="133" t="s">
        <v>47</v>
      </c>
      <c r="C68" s="95"/>
      <c r="D68" s="20"/>
      <c r="E68" s="96"/>
      <c r="F68" s="95"/>
      <c r="G68" s="20"/>
      <c r="H68" s="96"/>
      <c r="I68" s="95"/>
      <c r="J68" s="20"/>
      <c r="K68" s="96"/>
      <c r="L68" s="95"/>
      <c r="M68" s="20"/>
      <c r="N68" s="96"/>
      <c r="O68" s="95"/>
      <c r="P68" s="20"/>
      <c r="Q68" s="96"/>
      <c r="R68" s="95"/>
      <c r="S68" s="20"/>
      <c r="T68" s="96">
        <f t="shared" si="0"/>
        <v>0</v>
      </c>
      <c r="U68" s="221">
        <f t="shared" si="13"/>
        <v>0</v>
      </c>
      <c r="W68" s="133" t="s">
        <v>47</v>
      </c>
      <c r="X68" s="114">
        <f t="shared" si="2"/>
        <v>0</v>
      </c>
      <c r="Y68" s="115">
        <f t="shared" si="3"/>
        <v>0</v>
      </c>
      <c r="Z68" s="115">
        <f t="shared" si="4"/>
        <v>0</v>
      </c>
      <c r="AA68" s="115">
        <f t="shared" si="5"/>
        <v>0</v>
      </c>
      <c r="AB68" s="115">
        <f t="shared" si="6"/>
        <v>0</v>
      </c>
      <c r="AC68" s="121">
        <f t="shared" si="7"/>
        <v>0</v>
      </c>
    </row>
    <row r="69" spans="1:29" ht="15.75">
      <c r="A69" s="255"/>
      <c r="B69" s="133" t="s">
        <v>48</v>
      </c>
      <c r="C69" s="95"/>
      <c r="D69" s="20"/>
      <c r="E69" s="96"/>
      <c r="F69" s="95"/>
      <c r="G69" s="20"/>
      <c r="H69" s="96"/>
      <c r="I69" s="95"/>
      <c r="J69" s="20"/>
      <c r="K69" s="96"/>
      <c r="L69" s="95"/>
      <c r="M69" s="20"/>
      <c r="N69" s="96"/>
      <c r="O69" s="95"/>
      <c r="P69" s="20"/>
      <c r="Q69" s="96"/>
      <c r="R69" s="95"/>
      <c r="S69" s="20"/>
      <c r="T69" s="96">
        <f t="shared" si="0"/>
        <v>0</v>
      </c>
      <c r="U69" s="221">
        <f t="shared" si="13"/>
        <v>0</v>
      </c>
      <c r="W69" s="133" t="s">
        <v>48</v>
      </c>
      <c r="X69" s="114">
        <f t="shared" si="2"/>
        <v>0</v>
      </c>
      <c r="Y69" s="115">
        <f t="shared" si="3"/>
        <v>0</v>
      </c>
      <c r="Z69" s="115">
        <f t="shared" si="4"/>
        <v>0</v>
      </c>
      <c r="AA69" s="115">
        <f t="shared" si="5"/>
        <v>0</v>
      </c>
      <c r="AB69" s="115">
        <f t="shared" si="6"/>
        <v>0</v>
      </c>
      <c r="AC69" s="121">
        <f t="shared" si="7"/>
        <v>0</v>
      </c>
    </row>
    <row r="70" spans="1:29" ht="15.75">
      <c r="A70" s="255"/>
      <c r="B70" s="133" t="s">
        <v>49</v>
      </c>
      <c r="C70" s="95"/>
      <c r="D70" s="20"/>
      <c r="E70" s="96"/>
      <c r="F70" s="95"/>
      <c r="G70" s="20"/>
      <c r="H70" s="96"/>
      <c r="I70" s="95"/>
      <c r="J70" s="20"/>
      <c r="K70" s="96"/>
      <c r="L70" s="95"/>
      <c r="M70" s="20"/>
      <c r="N70" s="96"/>
      <c r="O70" s="95"/>
      <c r="P70" s="20"/>
      <c r="Q70" s="96"/>
      <c r="R70" s="95"/>
      <c r="S70" s="20"/>
      <c r="T70" s="96">
        <f t="shared" si="0"/>
        <v>0</v>
      </c>
      <c r="U70" s="221">
        <f t="shared" si="13"/>
        <v>0</v>
      </c>
      <c r="W70" s="133" t="s">
        <v>49</v>
      </c>
      <c r="X70" s="114">
        <f t="shared" si="2"/>
        <v>0</v>
      </c>
      <c r="Y70" s="115">
        <f t="shared" si="3"/>
        <v>0</v>
      </c>
      <c r="Z70" s="115">
        <f t="shared" si="4"/>
        <v>0</v>
      </c>
      <c r="AA70" s="115">
        <f t="shared" si="5"/>
        <v>0</v>
      </c>
      <c r="AB70" s="115">
        <f t="shared" si="6"/>
        <v>0</v>
      </c>
      <c r="AC70" s="121">
        <f t="shared" si="7"/>
        <v>0</v>
      </c>
    </row>
    <row r="71" spans="1:29" ht="15.75">
      <c r="A71" s="256"/>
      <c r="B71" s="133" t="s">
        <v>50</v>
      </c>
      <c r="C71" s="95"/>
      <c r="D71" s="20"/>
      <c r="E71" s="96"/>
      <c r="F71" s="95"/>
      <c r="G71" s="20"/>
      <c r="H71" s="96"/>
      <c r="I71" s="95"/>
      <c r="J71" s="20"/>
      <c r="K71" s="96"/>
      <c r="L71" s="95"/>
      <c r="M71" s="20"/>
      <c r="N71" s="96"/>
      <c r="O71" s="95"/>
      <c r="P71" s="20"/>
      <c r="Q71" s="96"/>
      <c r="R71" s="95"/>
      <c r="S71" s="20"/>
      <c r="T71" s="96">
        <f t="shared" si="0"/>
        <v>0</v>
      </c>
      <c r="U71" s="221">
        <f t="shared" si="13"/>
        <v>0</v>
      </c>
      <c r="W71" s="134" t="s">
        <v>50</v>
      </c>
      <c r="X71" s="118">
        <f t="shared" si="2"/>
        <v>0</v>
      </c>
      <c r="Y71" s="119">
        <f t="shared" si="3"/>
        <v>0</v>
      </c>
      <c r="Z71" s="119">
        <f t="shared" si="4"/>
        <v>0</v>
      </c>
      <c r="AA71" s="119">
        <f t="shared" si="5"/>
        <v>0</v>
      </c>
      <c r="AB71" s="119">
        <f t="shared" si="6"/>
        <v>0</v>
      </c>
      <c r="AC71" s="124">
        <f t="shared" si="7"/>
        <v>0</v>
      </c>
    </row>
    <row r="72" spans="1:29" ht="15.75" customHeight="1">
      <c r="A72" s="254">
        <v>42774</v>
      </c>
      <c r="B72" s="132" t="s">
        <v>42</v>
      </c>
      <c r="C72" s="92"/>
      <c r="D72" s="93"/>
      <c r="E72" s="94">
        <f t="shared" si="8"/>
        <v>0</v>
      </c>
      <c r="F72" s="92"/>
      <c r="G72" s="93"/>
      <c r="H72" s="94">
        <f t="shared" si="9"/>
        <v>0</v>
      </c>
      <c r="I72" s="92"/>
      <c r="J72" s="93"/>
      <c r="K72" s="94">
        <f t="shared" si="10"/>
        <v>0</v>
      </c>
      <c r="L72" s="92"/>
      <c r="M72" s="93"/>
      <c r="N72" s="94">
        <f t="shared" si="11"/>
        <v>0</v>
      </c>
      <c r="O72" s="92"/>
      <c r="P72" s="93"/>
      <c r="Q72" s="94">
        <f t="shared" si="12"/>
        <v>0</v>
      </c>
      <c r="R72" s="92"/>
      <c r="S72" s="93"/>
      <c r="T72" s="94">
        <f t="shared" si="0"/>
        <v>0</v>
      </c>
      <c r="U72" s="220">
        <f t="shared" si="13"/>
        <v>0</v>
      </c>
      <c r="W72" s="132" t="s">
        <v>42</v>
      </c>
      <c r="X72" s="110">
        <f t="shared" si="2"/>
        <v>0</v>
      </c>
      <c r="Y72" s="111">
        <f t="shared" si="3"/>
        <v>0</v>
      </c>
      <c r="Z72" s="111">
        <f t="shared" si="4"/>
        <v>0</v>
      </c>
      <c r="AA72" s="111">
        <f t="shared" si="5"/>
        <v>0</v>
      </c>
      <c r="AB72" s="111">
        <f t="shared" si="6"/>
        <v>0</v>
      </c>
      <c r="AC72" s="123">
        <f t="shared" si="7"/>
        <v>0</v>
      </c>
    </row>
    <row r="73" spans="1:29" ht="15.75">
      <c r="A73" s="255"/>
      <c r="B73" s="133" t="s">
        <v>43</v>
      </c>
      <c r="C73" s="95"/>
      <c r="D73" s="20"/>
      <c r="E73" s="96">
        <f t="shared" si="8"/>
        <v>0</v>
      </c>
      <c r="F73" s="95"/>
      <c r="G73" s="20"/>
      <c r="H73" s="96">
        <f t="shared" si="9"/>
        <v>0</v>
      </c>
      <c r="I73" s="95"/>
      <c r="J73" s="20"/>
      <c r="K73" s="96">
        <f t="shared" si="10"/>
        <v>0</v>
      </c>
      <c r="L73" s="95"/>
      <c r="M73" s="20"/>
      <c r="N73" s="96">
        <f t="shared" si="11"/>
        <v>0</v>
      </c>
      <c r="O73" s="95"/>
      <c r="P73" s="20"/>
      <c r="Q73" s="96">
        <f t="shared" si="12"/>
        <v>0</v>
      </c>
      <c r="R73" s="95"/>
      <c r="S73" s="20"/>
      <c r="T73" s="96">
        <f t="shared" si="0"/>
        <v>0</v>
      </c>
      <c r="U73" s="221">
        <f t="shared" si="13"/>
        <v>0</v>
      </c>
      <c r="W73" s="133" t="s">
        <v>43</v>
      </c>
      <c r="X73" s="114">
        <f t="shared" si="2"/>
        <v>0</v>
      </c>
      <c r="Y73" s="115">
        <f t="shared" si="3"/>
        <v>0</v>
      </c>
      <c r="Z73" s="115">
        <f t="shared" si="4"/>
        <v>0</v>
      </c>
      <c r="AA73" s="115">
        <f t="shared" si="5"/>
        <v>0</v>
      </c>
      <c r="AB73" s="115">
        <f t="shared" si="6"/>
        <v>0</v>
      </c>
      <c r="AC73" s="121">
        <f t="shared" si="7"/>
        <v>0</v>
      </c>
    </row>
    <row r="74" spans="1:29" ht="15.75">
      <c r="A74" s="255"/>
      <c r="B74" s="104" t="s">
        <v>44</v>
      </c>
      <c r="C74" s="95"/>
      <c r="D74" s="20"/>
      <c r="E74" s="96">
        <f t="shared" si="8"/>
        <v>0</v>
      </c>
      <c r="F74" s="95"/>
      <c r="G74" s="20"/>
      <c r="H74" s="96">
        <f t="shared" si="9"/>
        <v>0</v>
      </c>
      <c r="I74" s="95"/>
      <c r="J74" s="20"/>
      <c r="K74" s="96">
        <f t="shared" si="10"/>
        <v>0</v>
      </c>
      <c r="L74" s="95"/>
      <c r="M74" s="20"/>
      <c r="N74" s="96">
        <f t="shared" si="11"/>
        <v>0</v>
      </c>
      <c r="O74" s="95"/>
      <c r="P74" s="20"/>
      <c r="Q74" s="96">
        <f t="shared" si="12"/>
        <v>0</v>
      </c>
      <c r="R74" s="95"/>
      <c r="S74" s="20"/>
      <c r="T74" s="96">
        <f t="shared" ref="T74:T137" si="14">R74-S74</f>
        <v>0</v>
      </c>
      <c r="U74" s="221">
        <f t="shared" si="13"/>
        <v>0</v>
      </c>
      <c r="W74" s="104" t="s">
        <v>44</v>
      </c>
      <c r="X74" s="114">
        <f t="shared" ref="X74:X137" si="15">+IF(AND(C74&lt;&gt;0,D74&lt;&gt;0,OR(E74&gt;100,E74&lt;-100)),1,0)</f>
        <v>0</v>
      </c>
      <c r="Y74" s="115">
        <f t="shared" ref="Y74:Y137" si="16">+IF(AND(F74&lt;&gt;0,G74&lt;&gt;0,OR(H74&gt;100,H74&lt;-100)),1,0)</f>
        <v>0</v>
      </c>
      <c r="Z74" s="115">
        <f t="shared" ref="Z74:Z137" si="17">+IF(AND(I74&lt;&gt;0,J74&lt;&gt;0,OR(K74&gt;100,K74&lt;-100)),1,0)</f>
        <v>0</v>
      </c>
      <c r="AA74" s="115">
        <f t="shared" ref="AA74:AA137" si="18">+IF(AND(L74&lt;&gt;0,M74&lt;&gt;0,OR(N74&gt;100,N74&lt;-100)),1,0)</f>
        <v>0</v>
      </c>
      <c r="AB74" s="115">
        <f t="shared" ref="AB74:AB137" si="19">+IF(AND(O74&lt;&gt;0,P74&lt;&gt;0,OR(Q74&gt;100,Q74&lt;-100)),1,0)</f>
        <v>0</v>
      </c>
      <c r="AC74" s="121">
        <f t="shared" ref="AC74:AC137" si="20">+IF(AND(R74&lt;&gt;0,S74&lt;&gt;0,OR(T74&gt;100,T74&lt;-100)),1,0)</f>
        <v>0</v>
      </c>
    </row>
    <row r="75" spans="1:29" ht="15.75">
      <c r="A75" s="255"/>
      <c r="B75" s="133" t="s">
        <v>45</v>
      </c>
      <c r="C75" s="95"/>
      <c r="D75" s="20"/>
      <c r="E75" s="96">
        <f t="shared" si="8"/>
        <v>0</v>
      </c>
      <c r="F75" s="95"/>
      <c r="G75" s="20"/>
      <c r="H75" s="96">
        <f t="shared" si="9"/>
        <v>0</v>
      </c>
      <c r="I75" s="95"/>
      <c r="J75" s="20"/>
      <c r="K75" s="96">
        <f t="shared" si="10"/>
        <v>0</v>
      </c>
      <c r="L75" s="95"/>
      <c r="M75" s="20"/>
      <c r="N75" s="96">
        <f t="shared" si="11"/>
        <v>0</v>
      </c>
      <c r="O75" s="95"/>
      <c r="P75" s="20"/>
      <c r="Q75" s="96">
        <f t="shared" si="12"/>
        <v>0</v>
      </c>
      <c r="R75" s="95"/>
      <c r="S75" s="20"/>
      <c r="T75" s="96">
        <f t="shared" si="14"/>
        <v>0</v>
      </c>
      <c r="U75" s="221">
        <f t="shared" si="13"/>
        <v>0</v>
      </c>
      <c r="W75" s="133" t="s">
        <v>45</v>
      </c>
      <c r="X75" s="114">
        <f t="shared" si="15"/>
        <v>0</v>
      </c>
      <c r="Y75" s="115">
        <f t="shared" si="16"/>
        <v>0</v>
      </c>
      <c r="Z75" s="115">
        <f t="shared" si="17"/>
        <v>0</v>
      </c>
      <c r="AA75" s="115">
        <f t="shared" si="18"/>
        <v>0</v>
      </c>
      <c r="AB75" s="115">
        <f t="shared" si="19"/>
        <v>0</v>
      </c>
      <c r="AC75" s="121">
        <f t="shared" si="20"/>
        <v>0</v>
      </c>
    </row>
    <row r="76" spans="1:29" ht="15.75">
      <c r="A76" s="255"/>
      <c r="B76" s="133" t="s">
        <v>46</v>
      </c>
      <c r="C76" s="95"/>
      <c r="D76" s="20"/>
      <c r="E76" s="96">
        <f t="shared" si="8"/>
        <v>0</v>
      </c>
      <c r="F76" s="95"/>
      <c r="G76" s="20"/>
      <c r="H76" s="96">
        <f t="shared" si="9"/>
        <v>0</v>
      </c>
      <c r="I76" s="95"/>
      <c r="J76" s="20"/>
      <c r="K76" s="96">
        <f t="shared" si="10"/>
        <v>0</v>
      </c>
      <c r="L76" s="95"/>
      <c r="M76" s="20"/>
      <c r="N76" s="96">
        <f t="shared" si="11"/>
        <v>0</v>
      </c>
      <c r="O76" s="95"/>
      <c r="P76" s="20"/>
      <c r="Q76" s="96">
        <f t="shared" si="12"/>
        <v>0</v>
      </c>
      <c r="R76" s="95"/>
      <c r="S76" s="20"/>
      <c r="T76" s="96">
        <f t="shared" si="14"/>
        <v>0</v>
      </c>
      <c r="U76" s="221">
        <f t="shared" si="13"/>
        <v>0</v>
      </c>
      <c r="W76" s="133" t="s">
        <v>46</v>
      </c>
      <c r="X76" s="114">
        <f t="shared" si="15"/>
        <v>0</v>
      </c>
      <c r="Y76" s="115">
        <f t="shared" si="16"/>
        <v>0</v>
      </c>
      <c r="Z76" s="115">
        <f t="shared" si="17"/>
        <v>0</v>
      </c>
      <c r="AA76" s="115">
        <f t="shared" si="18"/>
        <v>0</v>
      </c>
      <c r="AB76" s="115">
        <f t="shared" si="19"/>
        <v>0</v>
      </c>
      <c r="AC76" s="121">
        <f t="shared" si="20"/>
        <v>0</v>
      </c>
    </row>
    <row r="77" spans="1:29" ht="15.75">
      <c r="A77" s="255"/>
      <c r="B77" s="133" t="s">
        <v>47</v>
      </c>
      <c r="C77" s="95"/>
      <c r="D77" s="20"/>
      <c r="E77" s="96">
        <f t="shared" si="8"/>
        <v>0</v>
      </c>
      <c r="F77" s="95"/>
      <c r="G77" s="20"/>
      <c r="H77" s="96">
        <f t="shared" si="9"/>
        <v>0</v>
      </c>
      <c r="I77" s="95"/>
      <c r="J77" s="20"/>
      <c r="K77" s="96">
        <f t="shared" si="10"/>
        <v>0</v>
      </c>
      <c r="L77" s="95"/>
      <c r="M77" s="20"/>
      <c r="N77" s="96">
        <f t="shared" si="11"/>
        <v>0</v>
      </c>
      <c r="O77" s="95"/>
      <c r="P77" s="20"/>
      <c r="Q77" s="96">
        <f t="shared" si="12"/>
        <v>0</v>
      </c>
      <c r="R77" s="95"/>
      <c r="S77" s="20"/>
      <c r="T77" s="96">
        <f t="shared" si="14"/>
        <v>0</v>
      </c>
      <c r="U77" s="221">
        <f t="shared" si="13"/>
        <v>0</v>
      </c>
      <c r="W77" s="133" t="s">
        <v>47</v>
      </c>
      <c r="X77" s="114">
        <f t="shared" si="15"/>
        <v>0</v>
      </c>
      <c r="Y77" s="115">
        <f t="shared" si="16"/>
        <v>0</v>
      </c>
      <c r="Z77" s="115">
        <f t="shared" si="17"/>
        <v>0</v>
      </c>
      <c r="AA77" s="115">
        <f t="shared" si="18"/>
        <v>0</v>
      </c>
      <c r="AB77" s="115">
        <f t="shared" si="19"/>
        <v>0</v>
      </c>
      <c r="AC77" s="121">
        <f t="shared" si="20"/>
        <v>0</v>
      </c>
    </row>
    <row r="78" spans="1:29" ht="15.75">
      <c r="A78" s="255"/>
      <c r="B78" s="133" t="s">
        <v>48</v>
      </c>
      <c r="C78" s="95"/>
      <c r="D78" s="20"/>
      <c r="E78" s="96"/>
      <c r="F78" s="95"/>
      <c r="G78" s="20"/>
      <c r="H78" s="96"/>
      <c r="I78" s="95"/>
      <c r="J78" s="20"/>
      <c r="K78" s="96"/>
      <c r="L78" s="95"/>
      <c r="M78" s="20"/>
      <c r="N78" s="96"/>
      <c r="O78" s="95"/>
      <c r="P78" s="20"/>
      <c r="Q78" s="96"/>
      <c r="R78" s="95"/>
      <c r="S78" s="20"/>
      <c r="T78" s="96">
        <f t="shared" si="14"/>
        <v>0</v>
      </c>
      <c r="U78" s="221">
        <f t="shared" si="13"/>
        <v>0</v>
      </c>
      <c r="W78" s="133" t="s">
        <v>48</v>
      </c>
      <c r="X78" s="114">
        <f t="shared" si="15"/>
        <v>0</v>
      </c>
      <c r="Y78" s="115">
        <f t="shared" si="16"/>
        <v>0</v>
      </c>
      <c r="Z78" s="115">
        <f t="shared" si="17"/>
        <v>0</v>
      </c>
      <c r="AA78" s="115">
        <f t="shared" si="18"/>
        <v>0</v>
      </c>
      <c r="AB78" s="115">
        <f t="shared" si="19"/>
        <v>0</v>
      </c>
      <c r="AC78" s="121">
        <f t="shared" si="20"/>
        <v>0</v>
      </c>
    </row>
    <row r="79" spans="1:29" ht="15.75">
      <c r="A79" s="255"/>
      <c r="B79" s="133" t="s">
        <v>49</v>
      </c>
      <c r="C79" s="95"/>
      <c r="D79" s="20"/>
      <c r="E79" s="96"/>
      <c r="F79" s="95"/>
      <c r="G79" s="20"/>
      <c r="H79" s="96"/>
      <c r="I79" s="95"/>
      <c r="J79" s="20"/>
      <c r="K79" s="96"/>
      <c r="L79" s="95"/>
      <c r="M79" s="20"/>
      <c r="N79" s="96"/>
      <c r="O79" s="95"/>
      <c r="P79" s="20"/>
      <c r="Q79" s="96"/>
      <c r="R79" s="95"/>
      <c r="S79" s="20"/>
      <c r="T79" s="96">
        <f t="shared" si="14"/>
        <v>0</v>
      </c>
      <c r="U79" s="221">
        <f t="shared" si="13"/>
        <v>0</v>
      </c>
      <c r="W79" s="133" t="s">
        <v>49</v>
      </c>
      <c r="X79" s="114">
        <f t="shared" si="15"/>
        <v>0</v>
      </c>
      <c r="Y79" s="115">
        <f t="shared" si="16"/>
        <v>0</v>
      </c>
      <c r="Z79" s="115">
        <f t="shared" si="17"/>
        <v>0</v>
      </c>
      <c r="AA79" s="115">
        <f t="shared" si="18"/>
        <v>0</v>
      </c>
      <c r="AB79" s="115">
        <f t="shared" si="19"/>
        <v>0</v>
      </c>
      <c r="AC79" s="121">
        <f t="shared" si="20"/>
        <v>0</v>
      </c>
    </row>
    <row r="80" spans="1:29" ht="15.75">
      <c r="A80" s="256"/>
      <c r="B80" s="134" t="s">
        <v>50</v>
      </c>
      <c r="C80" s="97"/>
      <c r="D80" s="98"/>
      <c r="E80" s="99"/>
      <c r="F80" s="97"/>
      <c r="G80" s="98"/>
      <c r="H80" s="99"/>
      <c r="I80" s="97"/>
      <c r="J80" s="98"/>
      <c r="K80" s="99"/>
      <c r="L80" s="97"/>
      <c r="M80" s="98"/>
      <c r="N80" s="99"/>
      <c r="O80" s="97"/>
      <c r="P80" s="98"/>
      <c r="Q80" s="99"/>
      <c r="R80" s="97"/>
      <c r="S80" s="98"/>
      <c r="T80" s="99">
        <f t="shared" si="14"/>
        <v>0</v>
      </c>
      <c r="U80" s="222">
        <f t="shared" si="13"/>
        <v>0</v>
      </c>
      <c r="W80" s="134" t="s">
        <v>50</v>
      </c>
      <c r="X80" s="118">
        <f t="shared" si="15"/>
        <v>0</v>
      </c>
      <c r="Y80" s="119">
        <f t="shared" si="16"/>
        <v>0</v>
      </c>
      <c r="Z80" s="119">
        <f t="shared" si="17"/>
        <v>0</v>
      </c>
      <c r="AA80" s="119">
        <f t="shared" si="18"/>
        <v>0</v>
      </c>
      <c r="AB80" s="119">
        <f t="shared" si="19"/>
        <v>0</v>
      </c>
      <c r="AC80" s="124">
        <f t="shared" si="20"/>
        <v>0</v>
      </c>
    </row>
    <row r="81" spans="1:29" ht="15.75" customHeight="1">
      <c r="A81" s="254">
        <v>42775</v>
      </c>
      <c r="B81" s="132" t="s">
        <v>42</v>
      </c>
      <c r="C81" s="92"/>
      <c r="D81" s="224"/>
      <c r="E81" s="94"/>
      <c r="F81" s="92"/>
      <c r="G81" s="93"/>
      <c r="H81" s="94"/>
      <c r="I81" s="92"/>
      <c r="J81" s="93"/>
      <c r="K81" s="94"/>
      <c r="L81" s="92"/>
      <c r="M81" s="93"/>
      <c r="N81" s="94"/>
      <c r="O81" s="92"/>
      <c r="P81" s="101"/>
      <c r="Q81" s="94"/>
      <c r="R81" s="92"/>
      <c r="S81" s="93"/>
      <c r="T81" s="94">
        <f t="shared" si="14"/>
        <v>0</v>
      </c>
      <c r="U81" s="220">
        <f t="shared" si="13"/>
        <v>0</v>
      </c>
      <c r="W81" s="132" t="s">
        <v>42</v>
      </c>
      <c r="X81" s="110">
        <f t="shared" si="15"/>
        <v>0</v>
      </c>
      <c r="Y81" s="111">
        <f t="shared" si="16"/>
        <v>0</v>
      </c>
      <c r="Z81" s="111">
        <f t="shared" si="17"/>
        <v>0</v>
      </c>
      <c r="AA81" s="111">
        <f t="shared" si="18"/>
        <v>0</v>
      </c>
      <c r="AB81" s="111">
        <f t="shared" si="19"/>
        <v>0</v>
      </c>
      <c r="AC81" s="123">
        <f t="shared" si="20"/>
        <v>0</v>
      </c>
    </row>
    <row r="82" spans="1:29" ht="15.75">
      <c r="A82" s="255"/>
      <c r="B82" s="133" t="s">
        <v>43</v>
      </c>
      <c r="C82" s="95"/>
      <c r="D82" s="225"/>
      <c r="E82" s="96"/>
      <c r="F82" s="95"/>
      <c r="G82" s="20"/>
      <c r="H82" s="96"/>
      <c r="I82" s="95"/>
      <c r="J82" s="20"/>
      <c r="K82" s="96"/>
      <c r="L82" s="95"/>
      <c r="M82" s="20"/>
      <c r="N82" s="96"/>
      <c r="O82" s="95"/>
      <c r="P82" s="6"/>
      <c r="Q82" s="96"/>
      <c r="R82" s="95"/>
      <c r="S82" s="20"/>
      <c r="T82" s="96">
        <f t="shared" si="14"/>
        <v>0</v>
      </c>
      <c r="U82" s="221">
        <f t="shared" si="13"/>
        <v>0</v>
      </c>
      <c r="W82" s="133" t="s">
        <v>43</v>
      </c>
      <c r="X82" s="114">
        <f t="shared" si="15"/>
        <v>0</v>
      </c>
      <c r="Y82" s="115">
        <f t="shared" si="16"/>
        <v>0</v>
      </c>
      <c r="Z82" s="115">
        <f t="shared" si="17"/>
        <v>0</v>
      </c>
      <c r="AA82" s="115">
        <f t="shared" si="18"/>
        <v>0</v>
      </c>
      <c r="AB82" s="115">
        <f t="shared" si="19"/>
        <v>0</v>
      </c>
      <c r="AC82" s="121">
        <f t="shared" si="20"/>
        <v>0</v>
      </c>
    </row>
    <row r="83" spans="1:29" ht="15.75">
      <c r="A83" s="255"/>
      <c r="B83" s="104" t="s">
        <v>44</v>
      </c>
      <c r="C83" s="95"/>
      <c r="D83" s="225"/>
      <c r="E83" s="96"/>
      <c r="F83" s="95"/>
      <c r="G83" s="20"/>
      <c r="H83" s="96"/>
      <c r="I83" s="95"/>
      <c r="J83" s="20"/>
      <c r="K83" s="96"/>
      <c r="L83" s="95"/>
      <c r="M83" s="20"/>
      <c r="N83" s="96"/>
      <c r="O83" s="95"/>
      <c r="P83" s="6"/>
      <c r="Q83" s="96"/>
      <c r="R83" s="95"/>
      <c r="S83" s="20"/>
      <c r="T83" s="96">
        <f t="shared" si="14"/>
        <v>0</v>
      </c>
      <c r="U83" s="221">
        <f t="shared" ref="U83:U146" si="21">IF(D83=0,0,1)</f>
        <v>0</v>
      </c>
      <c r="W83" s="104" t="s">
        <v>44</v>
      </c>
      <c r="X83" s="114">
        <f t="shared" si="15"/>
        <v>0</v>
      </c>
      <c r="Y83" s="115">
        <f t="shared" si="16"/>
        <v>0</v>
      </c>
      <c r="Z83" s="115">
        <f t="shared" si="17"/>
        <v>0</v>
      </c>
      <c r="AA83" s="115">
        <f t="shared" si="18"/>
        <v>0</v>
      </c>
      <c r="AB83" s="115">
        <f t="shared" si="19"/>
        <v>0</v>
      </c>
      <c r="AC83" s="121">
        <f t="shared" si="20"/>
        <v>0</v>
      </c>
    </row>
    <row r="84" spans="1:29" ht="15.75">
      <c r="A84" s="255"/>
      <c r="B84" s="133" t="s">
        <v>45</v>
      </c>
      <c r="C84" s="95"/>
      <c r="D84" s="225"/>
      <c r="E84" s="96"/>
      <c r="F84" s="95"/>
      <c r="G84" s="20"/>
      <c r="H84" s="96"/>
      <c r="I84" s="95"/>
      <c r="J84" s="20"/>
      <c r="K84" s="96"/>
      <c r="L84" s="95"/>
      <c r="M84" s="20"/>
      <c r="N84" s="96"/>
      <c r="O84" s="95"/>
      <c r="P84" s="6"/>
      <c r="Q84" s="96"/>
      <c r="R84" s="95"/>
      <c r="S84" s="20"/>
      <c r="T84" s="96">
        <f t="shared" si="14"/>
        <v>0</v>
      </c>
      <c r="U84" s="221">
        <f t="shared" si="21"/>
        <v>0</v>
      </c>
      <c r="W84" s="133" t="s">
        <v>45</v>
      </c>
      <c r="X84" s="114">
        <f t="shared" si="15"/>
        <v>0</v>
      </c>
      <c r="Y84" s="115">
        <f t="shared" si="16"/>
        <v>0</v>
      </c>
      <c r="Z84" s="115">
        <f t="shared" si="17"/>
        <v>0</v>
      </c>
      <c r="AA84" s="115">
        <f t="shared" si="18"/>
        <v>0</v>
      </c>
      <c r="AB84" s="115">
        <f t="shared" si="19"/>
        <v>0</v>
      </c>
      <c r="AC84" s="121">
        <f t="shared" si="20"/>
        <v>0</v>
      </c>
    </row>
    <row r="85" spans="1:29" ht="15.75">
      <c r="A85" s="255"/>
      <c r="B85" s="133" t="s">
        <v>46</v>
      </c>
      <c r="C85" s="95"/>
      <c r="D85" s="225"/>
      <c r="E85" s="96"/>
      <c r="F85" s="95"/>
      <c r="G85" s="20"/>
      <c r="H85" s="96"/>
      <c r="I85" s="95"/>
      <c r="J85" s="20"/>
      <c r="K85" s="96"/>
      <c r="L85" s="95"/>
      <c r="M85" s="20"/>
      <c r="N85" s="96"/>
      <c r="O85" s="95"/>
      <c r="P85" s="6"/>
      <c r="Q85" s="96"/>
      <c r="R85" s="95"/>
      <c r="S85" s="20"/>
      <c r="T85" s="96">
        <f t="shared" si="14"/>
        <v>0</v>
      </c>
      <c r="U85" s="221">
        <f t="shared" si="21"/>
        <v>0</v>
      </c>
      <c r="W85" s="133" t="s">
        <v>46</v>
      </c>
      <c r="X85" s="114">
        <f t="shared" si="15"/>
        <v>0</v>
      </c>
      <c r="Y85" s="115">
        <f t="shared" si="16"/>
        <v>0</v>
      </c>
      <c r="Z85" s="115">
        <f t="shared" si="17"/>
        <v>0</v>
      </c>
      <c r="AA85" s="115">
        <f t="shared" si="18"/>
        <v>0</v>
      </c>
      <c r="AB85" s="115">
        <f t="shared" si="19"/>
        <v>0</v>
      </c>
      <c r="AC85" s="121">
        <f t="shared" si="20"/>
        <v>0</v>
      </c>
    </row>
    <row r="86" spans="1:29" ht="15.75">
      <c r="A86" s="255"/>
      <c r="B86" s="133" t="s">
        <v>47</v>
      </c>
      <c r="C86" s="95"/>
      <c r="D86" s="225"/>
      <c r="E86" s="96"/>
      <c r="F86" s="95"/>
      <c r="G86" s="20"/>
      <c r="H86" s="96"/>
      <c r="I86" s="95"/>
      <c r="J86" s="20"/>
      <c r="K86" s="96"/>
      <c r="L86" s="95"/>
      <c r="M86" s="20"/>
      <c r="N86" s="96"/>
      <c r="O86" s="95"/>
      <c r="P86" s="6"/>
      <c r="Q86" s="96"/>
      <c r="R86" s="95"/>
      <c r="S86" s="20"/>
      <c r="T86" s="96">
        <f t="shared" si="14"/>
        <v>0</v>
      </c>
      <c r="U86" s="221">
        <f t="shared" si="21"/>
        <v>0</v>
      </c>
      <c r="W86" s="133" t="s">
        <v>47</v>
      </c>
      <c r="X86" s="114">
        <f t="shared" si="15"/>
        <v>0</v>
      </c>
      <c r="Y86" s="115">
        <f t="shared" si="16"/>
        <v>0</v>
      </c>
      <c r="Z86" s="115">
        <f t="shared" si="17"/>
        <v>0</v>
      </c>
      <c r="AA86" s="115">
        <f t="shared" si="18"/>
        <v>0</v>
      </c>
      <c r="AB86" s="115">
        <f t="shared" si="19"/>
        <v>0</v>
      </c>
      <c r="AC86" s="121">
        <f t="shared" si="20"/>
        <v>0</v>
      </c>
    </row>
    <row r="87" spans="1:29" ht="15.75">
      <c r="A87" s="255"/>
      <c r="B87" s="133" t="s">
        <v>48</v>
      </c>
      <c r="C87" s="95"/>
      <c r="D87" s="225"/>
      <c r="E87" s="96"/>
      <c r="F87" s="95"/>
      <c r="G87" s="20"/>
      <c r="H87" s="96"/>
      <c r="I87" s="95"/>
      <c r="J87" s="20"/>
      <c r="K87" s="96"/>
      <c r="L87" s="95"/>
      <c r="M87" s="20"/>
      <c r="N87" s="96"/>
      <c r="O87" s="95"/>
      <c r="P87" s="6"/>
      <c r="Q87" s="96"/>
      <c r="R87" s="95"/>
      <c r="S87" s="20"/>
      <c r="T87" s="96">
        <f t="shared" si="14"/>
        <v>0</v>
      </c>
      <c r="U87" s="221">
        <f t="shared" si="21"/>
        <v>0</v>
      </c>
      <c r="W87" s="133" t="s">
        <v>48</v>
      </c>
      <c r="X87" s="114">
        <f t="shared" si="15"/>
        <v>0</v>
      </c>
      <c r="Y87" s="115">
        <f t="shared" si="16"/>
        <v>0</v>
      </c>
      <c r="Z87" s="115">
        <f t="shared" si="17"/>
        <v>0</v>
      </c>
      <c r="AA87" s="115">
        <f t="shared" si="18"/>
        <v>0</v>
      </c>
      <c r="AB87" s="115">
        <f t="shared" si="19"/>
        <v>0</v>
      </c>
      <c r="AC87" s="121">
        <f t="shared" si="20"/>
        <v>0</v>
      </c>
    </row>
    <row r="88" spans="1:29" ht="15.75">
      <c r="A88" s="255"/>
      <c r="B88" s="133" t="s">
        <v>49</v>
      </c>
      <c r="C88" s="95"/>
      <c r="D88" s="225"/>
      <c r="E88" s="96"/>
      <c r="F88" s="95"/>
      <c r="G88" s="20"/>
      <c r="H88" s="96"/>
      <c r="I88" s="95"/>
      <c r="J88" s="20"/>
      <c r="K88" s="96"/>
      <c r="L88" s="95"/>
      <c r="M88" s="20"/>
      <c r="N88" s="96"/>
      <c r="O88" s="95"/>
      <c r="P88" s="6"/>
      <c r="Q88" s="96"/>
      <c r="R88" s="95"/>
      <c r="S88" s="20"/>
      <c r="T88" s="96">
        <f t="shared" si="14"/>
        <v>0</v>
      </c>
      <c r="U88" s="221">
        <f t="shared" si="21"/>
        <v>0</v>
      </c>
      <c r="W88" s="133" t="s">
        <v>49</v>
      </c>
      <c r="X88" s="114">
        <f t="shared" si="15"/>
        <v>0</v>
      </c>
      <c r="Y88" s="115">
        <f t="shared" si="16"/>
        <v>0</v>
      </c>
      <c r="Z88" s="115">
        <f t="shared" si="17"/>
        <v>0</v>
      </c>
      <c r="AA88" s="115">
        <f t="shared" si="18"/>
        <v>0</v>
      </c>
      <c r="AB88" s="115">
        <f t="shared" si="19"/>
        <v>0</v>
      </c>
      <c r="AC88" s="121">
        <f t="shared" si="20"/>
        <v>0</v>
      </c>
    </row>
    <row r="89" spans="1:29" ht="15.75">
      <c r="A89" s="256"/>
      <c r="B89" s="134" t="s">
        <v>50</v>
      </c>
      <c r="C89" s="97"/>
      <c r="D89" s="226"/>
      <c r="E89" s="99"/>
      <c r="F89" s="97"/>
      <c r="G89" s="98"/>
      <c r="H89" s="99"/>
      <c r="I89" s="97"/>
      <c r="J89" s="98"/>
      <c r="K89" s="99"/>
      <c r="L89" s="97"/>
      <c r="M89" s="98"/>
      <c r="N89" s="99"/>
      <c r="O89" s="97"/>
      <c r="P89" s="103"/>
      <c r="Q89" s="99"/>
      <c r="R89" s="97"/>
      <c r="S89" s="98"/>
      <c r="T89" s="99">
        <f t="shared" si="14"/>
        <v>0</v>
      </c>
      <c r="U89" s="222">
        <f t="shared" si="21"/>
        <v>0</v>
      </c>
      <c r="W89" s="134" t="s">
        <v>50</v>
      </c>
      <c r="X89" s="118">
        <f t="shared" si="15"/>
        <v>0</v>
      </c>
      <c r="Y89" s="119">
        <f t="shared" si="16"/>
        <v>0</v>
      </c>
      <c r="Z89" s="119">
        <f t="shared" si="17"/>
        <v>0</v>
      </c>
      <c r="AA89" s="119">
        <f t="shared" si="18"/>
        <v>0</v>
      </c>
      <c r="AB89" s="119">
        <f t="shared" si="19"/>
        <v>0</v>
      </c>
      <c r="AC89" s="124">
        <f t="shared" si="20"/>
        <v>0</v>
      </c>
    </row>
    <row r="90" spans="1:29" ht="15.75" customHeight="1">
      <c r="A90" s="254">
        <v>42776</v>
      </c>
      <c r="B90" s="133" t="s">
        <v>42</v>
      </c>
      <c r="C90" s="135"/>
      <c r="D90" s="20"/>
      <c r="E90" s="96"/>
      <c r="F90" s="135"/>
      <c r="G90" s="20"/>
      <c r="H90" s="96"/>
      <c r="I90" s="135"/>
      <c r="J90" s="131"/>
      <c r="K90" s="96"/>
      <c r="L90" s="135"/>
      <c r="M90" s="131"/>
      <c r="N90" s="96"/>
      <c r="O90" s="135"/>
      <c r="P90" s="20"/>
      <c r="Q90" s="96"/>
      <c r="R90" s="135"/>
      <c r="S90" s="20"/>
      <c r="T90" s="96">
        <f t="shared" si="14"/>
        <v>0</v>
      </c>
      <c r="U90" s="221">
        <f t="shared" si="21"/>
        <v>0</v>
      </c>
      <c r="W90" s="132" t="s">
        <v>42</v>
      </c>
      <c r="X90" s="110">
        <f t="shared" si="15"/>
        <v>0</v>
      </c>
      <c r="Y90" s="111">
        <f t="shared" si="16"/>
        <v>0</v>
      </c>
      <c r="Z90" s="111">
        <f t="shared" si="17"/>
        <v>0</v>
      </c>
      <c r="AA90" s="111">
        <f t="shared" si="18"/>
        <v>0</v>
      </c>
      <c r="AB90" s="111">
        <f t="shared" si="19"/>
        <v>0</v>
      </c>
      <c r="AC90" s="123">
        <f t="shared" si="20"/>
        <v>0</v>
      </c>
    </row>
    <row r="91" spans="1:29" ht="15.75">
      <c r="A91" s="255"/>
      <c r="B91" s="133" t="s">
        <v>43</v>
      </c>
      <c r="C91" s="95"/>
      <c r="D91" s="20"/>
      <c r="E91" s="96"/>
      <c r="F91" s="95"/>
      <c r="G91" s="20"/>
      <c r="H91" s="96"/>
      <c r="I91" s="95"/>
      <c r="J91" s="20"/>
      <c r="K91" s="96"/>
      <c r="L91" s="95"/>
      <c r="M91" s="20"/>
      <c r="N91" s="96"/>
      <c r="O91" s="95"/>
      <c r="P91" s="20"/>
      <c r="Q91" s="96"/>
      <c r="R91" s="95"/>
      <c r="S91" s="20"/>
      <c r="T91" s="96">
        <f t="shared" si="14"/>
        <v>0</v>
      </c>
      <c r="U91" s="221">
        <f t="shared" si="21"/>
        <v>0</v>
      </c>
      <c r="W91" s="133" t="s">
        <v>43</v>
      </c>
      <c r="X91" s="114">
        <f t="shared" si="15"/>
        <v>0</v>
      </c>
      <c r="Y91" s="115">
        <f t="shared" si="16"/>
        <v>0</v>
      </c>
      <c r="Z91" s="115">
        <f t="shared" si="17"/>
        <v>0</v>
      </c>
      <c r="AA91" s="115">
        <f t="shared" si="18"/>
        <v>0</v>
      </c>
      <c r="AB91" s="115">
        <f t="shared" si="19"/>
        <v>0</v>
      </c>
      <c r="AC91" s="121">
        <f t="shared" si="20"/>
        <v>0</v>
      </c>
    </row>
    <row r="92" spans="1:29" ht="15.75">
      <c r="A92" s="255"/>
      <c r="B92" s="104" t="s">
        <v>44</v>
      </c>
      <c r="C92" s="95"/>
      <c r="D92" s="20"/>
      <c r="E92" s="96"/>
      <c r="F92" s="95"/>
      <c r="G92" s="20"/>
      <c r="H92" s="96"/>
      <c r="I92" s="95"/>
      <c r="J92" s="20"/>
      <c r="K92" s="96"/>
      <c r="L92" s="95"/>
      <c r="M92" s="20"/>
      <c r="N92" s="96"/>
      <c r="O92" s="95"/>
      <c r="P92" s="20"/>
      <c r="Q92" s="96"/>
      <c r="R92" s="95"/>
      <c r="S92" s="20"/>
      <c r="T92" s="96">
        <f t="shared" si="14"/>
        <v>0</v>
      </c>
      <c r="U92" s="221">
        <f t="shared" si="21"/>
        <v>0</v>
      </c>
      <c r="W92" s="104" t="s">
        <v>44</v>
      </c>
      <c r="X92" s="114">
        <f t="shared" si="15"/>
        <v>0</v>
      </c>
      <c r="Y92" s="115">
        <f t="shared" si="16"/>
        <v>0</v>
      </c>
      <c r="Z92" s="115">
        <f t="shared" si="17"/>
        <v>0</v>
      </c>
      <c r="AA92" s="115">
        <f t="shared" si="18"/>
        <v>0</v>
      </c>
      <c r="AB92" s="115">
        <f t="shared" si="19"/>
        <v>0</v>
      </c>
      <c r="AC92" s="121">
        <f t="shared" si="20"/>
        <v>0</v>
      </c>
    </row>
    <row r="93" spans="1:29" ht="15.75">
      <c r="A93" s="255"/>
      <c r="B93" s="133" t="s">
        <v>45</v>
      </c>
      <c r="C93" s="95"/>
      <c r="D93" s="20"/>
      <c r="E93" s="96"/>
      <c r="F93" s="95"/>
      <c r="G93" s="20"/>
      <c r="H93" s="96"/>
      <c r="I93" s="95"/>
      <c r="J93" s="20"/>
      <c r="K93" s="96"/>
      <c r="L93" s="95"/>
      <c r="M93" s="20"/>
      <c r="N93" s="96"/>
      <c r="O93" s="95"/>
      <c r="P93" s="20"/>
      <c r="Q93" s="96"/>
      <c r="R93" s="95"/>
      <c r="S93" s="20"/>
      <c r="T93" s="96">
        <f t="shared" si="14"/>
        <v>0</v>
      </c>
      <c r="U93" s="221">
        <f t="shared" si="21"/>
        <v>0</v>
      </c>
      <c r="W93" s="133" t="s">
        <v>45</v>
      </c>
      <c r="X93" s="114">
        <f t="shared" si="15"/>
        <v>0</v>
      </c>
      <c r="Y93" s="115">
        <f t="shared" si="16"/>
        <v>0</v>
      </c>
      <c r="Z93" s="115">
        <f t="shared" si="17"/>
        <v>0</v>
      </c>
      <c r="AA93" s="115">
        <f t="shared" si="18"/>
        <v>0</v>
      </c>
      <c r="AB93" s="115">
        <f t="shared" si="19"/>
        <v>0</v>
      </c>
      <c r="AC93" s="121">
        <f t="shared" si="20"/>
        <v>0</v>
      </c>
    </row>
    <row r="94" spans="1:29" ht="15.75">
      <c r="A94" s="255"/>
      <c r="B94" s="133" t="s">
        <v>46</v>
      </c>
      <c r="C94" s="95"/>
      <c r="D94" s="20"/>
      <c r="E94" s="96"/>
      <c r="F94" s="95"/>
      <c r="G94" s="20"/>
      <c r="H94" s="96"/>
      <c r="I94" s="95"/>
      <c r="J94" s="20"/>
      <c r="K94" s="96"/>
      <c r="L94" s="95"/>
      <c r="M94" s="20"/>
      <c r="N94" s="96"/>
      <c r="O94" s="95"/>
      <c r="P94" s="20"/>
      <c r="Q94" s="96"/>
      <c r="R94" s="95"/>
      <c r="S94" s="20"/>
      <c r="T94" s="96">
        <f t="shared" si="14"/>
        <v>0</v>
      </c>
      <c r="U94" s="221">
        <f t="shared" si="21"/>
        <v>0</v>
      </c>
      <c r="W94" s="133" t="s">
        <v>46</v>
      </c>
      <c r="X94" s="114">
        <f t="shared" si="15"/>
        <v>0</v>
      </c>
      <c r="Y94" s="115">
        <f t="shared" si="16"/>
        <v>0</v>
      </c>
      <c r="Z94" s="115">
        <f t="shared" si="17"/>
        <v>0</v>
      </c>
      <c r="AA94" s="115">
        <f t="shared" si="18"/>
        <v>0</v>
      </c>
      <c r="AB94" s="115">
        <f t="shared" si="19"/>
        <v>0</v>
      </c>
      <c r="AC94" s="121">
        <f t="shared" si="20"/>
        <v>0</v>
      </c>
    </row>
    <row r="95" spans="1:29" ht="15.75">
      <c r="A95" s="255"/>
      <c r="B95" s="133" t="s">
        <v>47</v>
      </c>
      <c r="C95" s="95"/>
      <c r="D95" s="20"/>
      <c r="E95" s="96"/>
      <c r="F95" s="95"/>
      <c r="G95" s="20"/>
      <c r="H95" s="96"/>
      <c r="I95" s="95"/>
      <c r="J95" s="20"/>
      <c r="K95" s="96"/>
      <c r="L95" s="95"/>
      <c r="M95" s="20"/>
      <c r="N95" s="96"/>
      <c r="O95" s="95"/>
      <c r="P95" s="20"/>
      <c r="Q95" s="96"/>
      <c r="R95" s="95"/>
      <c r="S95" s="20"/>
      <c r="T95" s="96">
        <f t="shared" si="14"/>
        <v>0</v>
      </c>
      <c r="U95" s="221">
        <f t="shared" si="21"/>
        <v>0</v>
      </c>
      <c r="W95" s="133" t="s">
        <v>47</v>
      </c>
      <c r="X95" s="114">
        <f t="shared" si="15"/>
        <v>0</v>
      </c>
      <c r="Y95" s="115">
        <f t="shared" si="16"/>
        <v>0</v>
      </c>
      <c r="Z95" s="115">
        <f t="shared" si="17"/>
        <v>0</v>
      </c>
      <c r="AA95" s="115">
        <f t="shared" si="18"/>
        <v>0</v>
      </c>
      <c r="AB95" s="115">
        <f t="shared" si="19"/>
        <v>0</v>
      </c>
      <c r="AC95" s="121">
        <f t="shared" si="20"/>
        <v>0</v>
      </c>
    </row>
    <row r="96" spans="1:29" ht="15.75">
      <c r="A96" s="255"/>
      <c r="B96" s="133" t="s">
        <v>48</v>
      </c>
      <c r="C96" s="95"/>
      <c r="D96" s="20"/>
      <c r="E96" s="96"/>
      <c r="F96" s="95"/>
      <c r="G96" s="20"/>
      <c r="H96" s="96"/>
      <c r="I96" s="95"/>
      <c r="J96" s="20"/>
      <c r="K96" s="96"/>
      <c r="L96" s="95"/>
      <c r="M96" s="20"/>
      <c r="N96" s="96"/>
      <c r="O96" s="95"/>
      <c r="P96" s="20"/>
      <c r="Q96" s="96"/>
      <c r="R96" s="95"/>
      <c r="S96" s="20"/>
      <c r="T96" s="96">
        <f t="shared" si="14"/>
        <v>0</v>
      </c>
      <c r="U96" s="221">
        <f t="shared" si="21"/>
        <v>0</v>
      </c>
      <c r="W96" s="133" t="s">
        <v>48</v>
      </c>
      <c r="X96" s="114">
        <f t="shared" si="15"/>
        <v>0</v>
      </c>
      <c r="Y96" s="115">
        <f t="shared" si="16"/>
        <v>0</v>
      </c>
      <c r="Z96" s="115">
        <f t="shared" si="17"/>
        <v>0</v>
      </c>
      <c r="AA96" s="115">
        <f t="shared" si="18"/>
        <v>0</v>
      </c>
      <c r="AB96" s="115">
        <f t="shared" si="19"/>
        <v>0</v>
      </c>
      <c r="AC96" s="121">
        <f t="shared" si="20"/>
        <v>0</v>
      </c>
    </row>
    <row r="97" spans="1:29" ht="15.75">
      <c r="A97" s="255"/>
      <c r="B97" s="133" t="s">
        <v>49</v>
      </c>
      <c r="C97" s="95"/>
      <c r="D97" s="20"/>
      <c r="E97" s="96">
        <f t="shared" ref="E97:E160" si="22">C97-D97</f>
        <v>0</v>
      </c>
      <c r="F97" s="95"/>
      <c r="G97" s="20"/>
      <c r="H97" s="96">
        <f t="shared" ref="H97:H160" si="23">F97-G97</f>
        <v>0</v>
      </c>
      <c r="I97" s="95"/>
      <c r="J97" s="20"/>
      <c r="K97" s="96">
        <f t="shared" ref="K97:K160" si="24">I97-J97</f>
        <v>0</v>
      </c>
      <c r="L97" s="95"/>
      <c r="M97" s="20"/>
      <c r="N97" s="96">
        <f t="shared" ref="N97:N160" si="25">L97-M97</f>
        <v>0</v>
      </c>
      <c r="O97" s="95"/>
      <c r="P97" s="20"/>
      <c r="Q97" s="96">
        <f t="shared" ref="Q97:Q160" si="26">O97-P97</f>
        <v>0</v>
      </c>
      <c r="R97" s="95"/>
      <c r="S97" s="20"/>
      <c r="T97" s="96">
        <f t="shared" si="14"/>
        <v>0</v>
      </c>
      <c r="U97" s="221">
        <f t="shared" si="21"/>
        <v>0</v>
      </c>
      <c r="W97" s="133" t="s">
        <v>49</v>
      </c>
      <c r="X97" s="114">
        <f t="shared" si="15"/>
        <v>0</v>
      </c>
      <c r="Y97" s="115">
        <f t="shared" si="16"/>
        <v>0</v>
      </c>
      <c r="Z97" s="115">
        <f t="shared" si="17"/>
        <v>0</v>
      </c>
      <c r="AA97" s="115">
        <f t="shared" si="18"/>
        <v>0</v>
      </c>
      <c r="AB97" s="115">
        <f t="shared" si="19"/>
        <v>0</v>
      </c>
      <c r="AC97" s="121">
        <f t="shared" si="20"/>
        <v>0</v>
      </c>
    </row>
    <row r="98" spans="1:29" ht="15.75">
      <c r="A98" s="256"/>
      <c r="B98" s="133" t="s">
        <v>50</v>
      </c>
      <c r="C98" s="95"/>
      <c r="D98" s="20"/>
      <c r="E98" s="96">
        <f t="shared" si="22"/>
        <v>0</v>
      </c>
      <c r="F98" s="95"/>
      <c r="G98" s="20"/>
      <c r="H98" s="96">
        <f t="shared" si="23"/>
        <v>0</v>
      </c>
      <c r="I98" s="95"/>
      <c r="J98" s="20"/>
      <c r="K98" s="96">
        <f t="shared" si="24"/>
        <v>0</v>
      </c>
      <c r="L98" s="95"/>
      <c r="M98" s="20"/>
      <c r="N98" s="96">
        <f t="shared" si="25"/>
        <v>0</v>
      </c>
      <c r="O98" s="95"/>
      <c r="P98" s="20"/>
      <c r="Q98" s="96">
        <f t="shared" si="26"/>
        <v>0</v>
      </c>
      <c r="R98" s="95"/>
      <c r="S98" s="20"/>
      <c r="T98" s="96">
        <f t="shared" si="14"/>
        <v>0</v>
      </c>
      <c r="U98" s="221">
        <f t="shared" si="21"/>
        <v>0</v>
      </c>
      <c r="W98" s="134" t="s">
        <v>50</v>
      </c>
      <c r="X98" s="118">
        <f t="shared" si="15"/>
        <v>0</v>
      </c>
      <c r="Y98" s="119">
        <f t="shared" si="16"/>
        <v>0</v>
      </c>
      <c r="Z98" s="119">
        <f t="shared" si="17"/>
        <v>0</v>
      </c>
      <c r="AA98" s="119">
        <f t="shared" si="18"/>
        <v>0</v>
      </c>
      <c r="AB98" s="119">
        <f t="shared" si="19"/>
        <v>0</v>
      </c>
      <c r="AC98" s="124">
        <f t="shared" si="20"/>
        <v>0</v>
      </c>
    </row>
    <row r="99" spans="1:29" ht="15.75" customHeight="1">
      <c r="A99" s="254">
        <v>42777</v>
      </c>
      <c r="B99" s="132" t="s">
        <v>42</v>
      </c>
      <c r="C99" s="92"/>
      <c r="D99" s="148"/>
      <c r="E99" s="94">
        <f t="shared" si="22"/>
        <v>0</v>
      </c>
      <c r="F99" s="92"/>
      <c r="G99" s="93"/>
      <c r="H99" s="94">
        <f t="shared" si="23"/>
        <v>0</v>
      </c>
      <c r="I99" s="92"/>
      <c r="J99" s="93"/>
      <c r="K99" s="94">
        <f t="shared" si="24"/>
        <v>0</v>
      </c>
      <c r="L99" s="92"/>
      <c r="M99" s="93"/>
      <c r="N99" s="94">
        <f t="shared" si="25"/>
        <v>0</v>
      </c>
      <c r="O99" s="92"/>
      <c r="P99" s="148"/>
      <c r="Q99" s="94">
        <f t="shared" si="26"/>
        <v>0</v>
      </c>
      <c r="R99" s="92"/>
      <c r="S99" s="93"/>
      <c r="T99" s="94">
        <f t="shared" si="14"/>
        <v>0</v>
      </c>
      <c r="U99" s="220">
        <f t="shared" si="21"/>
        <v>0</v>
      </c>
      <c r="W99" s="132" t="s">
        <v>42</v>
      </c>
      <c r="X99" s="110">
        <f t="shared" si="15"/>
        <v>0</v>
      </c>
      <c r="Y99" s="111">
        <f t="shared" si="16"/>
        <v>0</v>
      </c>
      <c r="Z99" s="111">
        <f t="shared" si="17"/>
        <v>0</v>
      </c>
      <c r="AA99" s="111">
        <f t="shared" si="18"/>
        <v>0</v>
      </c>
      <c r="AB99" s="111">
        <f t="shared" si="19"/>
        <v>0</v>
      </c>
      <c r="AC99" s="123">
        <f t="shared" si="20"/>
        <v>0</v>
      </c>
    </row>
    <row r="100" spans="1:29" ht="15.75">
      <c r="A100" s="255"/>
      <c r="B100" s="133" t="s">
        <v>43</v>
      </c>
      <c r="C100" s="95"/>
      <c r="D100" s="131"/>
      <c r="E100" s="96">
        <f t="shared" si="22"/>
        <v>0</v>
      </c>
      <c r="F100" s="95"/>
      <c r="G100" s="20"/>
      <c r="H100" s="96">
        <f t="shared" si="23"/>
        <v>0</v>
      </c>
      <c r="I100" s="95"/>
      <c r="J100" s="20"/>
      <c r="K100" s="96">
        <f t="shared" si="24"/>
        <v>0</v>
      </c>
      <c r="L100" s="95"/>
      <c r="M100" s="20"/>
      <c r="N100" s="96">
        <f t="shared" si="25"/>
        <v>0</v>
      </c>
      <c r="O100" s="95"/>
      <c r="P100" s="131"/>
      <c r="Q100" s="96">
        <f t="shared" si="26"/>
        <v>0</v>
      </c>
      <c r="R100" s="95"/>
      <c r="S100" s="20"/>
      <c r="T100" s="96">
        <f t="shared" si="14"/>
        <v>0</v>
      </c>
      <c r="U100" s="221">
        <f t="shared" si="21"/>
        <v>0</v>
      </c>
      <c r="W100" s="133" t="s">
        <v>43</v>
      </c>
      <c r="X100" s="114">
        <f t="shared" si="15"/>
        <v>0</v>
      </c>
      <c r="Y100" s="115">
        <f t="shared" si="16"/>
        <v>0</v>
      </c>
      <c r="Z100" s="115">
        <f t="shared" si="17"/>
        <v>0</v>
      </c>
      <c r="AA100" s="115">
        <f t="shared" si="18"/>
        <v>0</v>
      </c>
      <c r="AB100" s="115">
        <f t="shared" si="19"/>
        <v>0</v>
      </c>
      <c r="AC100" s="121">
        <f t="shared" si="20"/>
        <v>0</v>
      </c>
    </row>
    <row r="101" spans="1:29" ht="15.75">
      <c r="A101" s="255"/>
      <c r="B101" s="104" t="s">
        <v>44</v>
      </c>
      <c r="C101" s="95"/>
      <c r="D101" s="20"/>
      <c r="E101" s="96">
        <f t="shared" si="22"/>
        <v>0</v>
      </c>
      <c r="F101" s="95"/>
      <c r="G101" s="20"/>
      <c r="H101" s="96">
        <f t="shared" si="23"/>
        <v>0</v>
      </c>
      <c r="I101" s="95"/>
      <c r="J101" s="20"/>
      <c r="K101" s="96">
        <f t="shared" si="24"/>
        <v>0</v>
      </c>
      <c r="L101" s="95"/>
      <c r="M101" s="20"/>
      <c r="N101" s="96">
        <f t="shared" si="25"/>
        <v>0</v>
      </c>
      <c r="O101" s="95"/>
      <c r="P101" s="20"/>
      <c r="Q101" s="96">
        <f t="shared" si="26"/>
        <v>0</v>
      </c>
      <c r="R101" s="95"/>
      <c r="S101" s="20"/>
      <c r="T101" s="96">
        <f t="shared" si="14"/>
        <v>0</v>
      </c>
      <c r="U101" s="221">
        <f t="shared" si="21"/>
        <v>0</v>
      </c>
      <c r="W101" s="104" t="s">
        <v>44</v>
      </c>
      <c r="X101" s="114">
        <f t="shared" si="15"/>
        <v>0</v>
      </c>
      <c r="Y101" s="115">
        <f t="shared" si="16"/>
        <v>0</v>
      </c>
      <c r="Z101" s="115">
        <f t="shared" si="17"/>
        <v>0</v>
      </c>
      <c r="AA101" s="115">
        <f t="shared" si="18"/>
        <v>0</v>
      </c>
      <c r="AB101" s="115">
        <f t="shared" si="19"/>
        <v>0</v>
      </c>
      <c r="AC101" s="121">
        <f t="shared" si="20"/>
        <v>0</v>
      </c>
    </row>
    <row r="102" spans="1:29" ht="15.75">
      <c r="A102" s="255"/>
      <c r="B102" s="133" t="s">
        <v>45</v>
      </c>
      <c r="C102" s="95"/>
      <c r="D102" s="20"/>
      <c r="E102" s="96">
        <f t="shared" si="22"/>
        <v>0</v>
      </c>
      <c r="F102" s="95"/>
      <c r="G102" s="20"/>
      <c r="H102" s="96">
        <f t="shared" si="23"/>
        <v>0</v>
      </c>
      <c r="I102" s="95"/>
      <c r="J102" s="20"/>
      <c r="K102" s="96">
        <f t="shared" si="24"/>
        <v>0</v>
      </c>
      <c r="L102" s="95"/>
      <c r="M102" s="20"/>
      <c r="N102" s="96">
        <f t="shared" si="25"/>
        <v>0</v>
      </c>
      <c r="O102" s="95"/>
      <c r="P102" s="20"/>
      <c r="Q102" s="96">
        <f t="shared" si="26"/>
        <v>0</v>
      </c>
      <c r="R102" s="95"/>
      <c r="S102" s="20"/>
      <c r="T102" s="96">
        <f t="shared" si="14"/>
        <v>0</v>
      </c>
      <c r="U102" s="221">
        <f t="shared" si="21"/>
        <v>0</v>
      </c>
      <c r="W102" s="133" t="s">
        <v>45</v>
      </c>
      <c r="X102" s="114">
        <f t="shared" si="15"/>
        <v>0</v>
      </c>
      <c r="Y102" s="115">
        <f t="shared" si="16"/>
        <v>0</v>
      </c>
      <c r="Z102" s="115">
        <f t="shared" si="17"/>
        <v>0</v>
      </c>
      <c r="AA102" s="115">
        <f t="shared" si="18"/>
        <v>0</v>
      </c>
      <c r="AB102" s="115">
        <f t="shared" si="19"/>
        <v>0</v>
      </c>
      <c r="AC102" s="121">
        <f t="shared" si="20"/>
        <v>0</v>
      </c>
    </row>
    <row r="103" spans="1:29" ht="15.75">
      <c r="A103" s="255"/>
      <c r="B103" s="133" t="s">
        <v>46</v>
      </c>
      <c r="C103" s="95"/>
      <c r="D103" s="20"/>
      <c r="E103" s="96">
        <f t="shared" si="22"/>
        <v>0</v>
      </c>
      <c r="F103" s="95"/>
      <c r="G103" s="20"/>
      <c r="H103" s="96">
        <f t="shared" si="23"/>
        <v>0</v>
      </c>
      <c r="I103" s="95"/>
      <c r="J103" s="20"/>
      <c r="K103" s="96">
        <f t="shared" si="24"/>
        <v>0</v>
      </c>
      <c r="L103" s="95"/>
      <c r="M103" s="20"/>
      <c r="N103" s="96">
        <f t="shared" si="25"/>
        <v>0</v>
      </c>
      <c r="O103" s="95"/>
      <c r="P103" s="20"/>
      <c r="Q103" s="96">
        <f t="shared" si="26"/>
        <v>0</v>
      </c>
      <c r="R103" s="95"/>
      <c r="S103" s="20"/>
      <c r="T103" s="96">
        <f t="shared" si="14"/>
        <v>0</v>
      </c>
      <c r="U103" s="221">
        <f t="shared" si="21"/>
        <v>0</v>
      </c>
      <c r="W103" s="133" t="s">
        <v>46</v>
      </c>
      <c r="X103" s="114">
        <f t="shared" si="15"/>
        <v>0</v>
      </c>
      <c r="Y103" s="115">
        <f t="shared" si="16"/>
        <v>0</v>
      </c>
      <c r="Z103" s="115">
        <f t="shared" si="17"/>
        <v>0</v>
      </c>
      <c r="AA103" s="115">
        <f t="shared" si="18"/>
        <v>0</v>
      </c>
      <c r="AB103" s="115">
        <f t="shared" si="19"/>
        <v>0</v>
      </c>
      <c r="AC103" s="121">
        <f t="shared" si="20"/>
        <v>0</v>
      </c>
    </row>
    <row r="104" spans="1:29" ht="15.75">
      <c r="A104" s="255"/>
      <c r="B104" s="133" t="s">
        <v>47</v>
      </c>
      <c r="C104" s="95"/>
      <c r="D104" s="20"/>
      <c r="E104" s="96"/>
      <c r="F104" s="95"/>
      <c r="G104" s="20"/>
      <c r="H104" s="96"/>
      <c r="I104" s="95"/>
      <c r="J104" s="20"/>
      <c r="K104" s="96"/>
      <c r="L104" s="95"/>
      <c r="M104" s="20"/>
      <c r="N104" s="96"/>
      <c r="O104" s="95"/>
      <c r="P104" s="20"/>
      <c r="Q104" s="96"/>
      <c r="R104" s="95"/>
      <c r="S104" s="20"/>
      <c r="T104" s="96">
        <f t="shared" si="14"/>
        <v>0</v>
      </c>
      <c r="U104" s="221">
        <f t="shared" si="21"/>
        <v>0</v>
      </c>
      <c r="W104" s="133" t="s">
        <v>47</v>
      </c>
      <c r="X104" s="114">
        <f t="shared" si="15"/>
        <v>0</v>
      </c>
      <c r="Y104" s="115">
        <f t="shared" si="16"/>
        <v>0</v>
      </c>
      <c r="Z104" s="115">
        <f t="shared" si="17"/>
        <v>0</v>
      </c>
      <c r="AA104" s="115">
        <f t="shared" si="18"/>
        <v>0</v>
      </c>
      <c r="AB104" s="115">
        <f t="shared" si="19"/>
        <v>0</v>
      </c>
      <c r="AC104" s="121">
        <f t="shared" si="20"/>
        <v>0</v>
      </c>
    </row>
    <row r="105" spans="1:29" ht="15.75">
      <c r="A105" s="255"/>
      <c r="B105" s="133" t="s">
        <v>48</v>
      </c>
      <c r="C105" s="95"/>
      <c r="D105" s="20"/>
      <c r="E105" s="96"/>
      <c r="F105" s="95"/>
      <c r="G105" s="20"/>
      <c r="H105" s="96"/>
      <c r="I105" s="95"/>
      <c r="J105" s="20"/>
      <c r="K105" s="96"/>
      <c r="L105" s="95"/>
      <c r="M105" s="20"/>
      <c r="N105" s="96"/>
      <c r="O105" s="95"/>
      <c r="P105" s="20"/>
      <c r="Q105" s="96"/>
      <c r="R105" s="95"/>
      <c r="S105" s="20"/>
      <c r="T105" s="96">
        <f t="shared" si="14"/>
        <v>0</v>
      </c>
      <c r="U105" s="221">
        <f t="shared" si="21"/>
        <v>0</v>
      </c>
      <c r="W105" s="133" t="s">
        <v>48</v>
      </c>
      <c r="X105" s="114">
        <f t="shared" si="15"/>
        <v>0</v>
      </c>
      <c r="Y105" s="115">
        <f t="shared" si="16"/>
        <v>0</v>
      </c>
      <c r="Z105" s="115">
        <f t="shared" si="17"/>
        <v>0</v>
      </c>
      <c r="AA105" s="115">
        <f t="shared" si="18"/>
        <v>0</v>
      </c>
      <c r="AB105" s="115">
        <f t="shared" si="19"/>
        <v>0</v>
      </c>
      <c r="AC105" s="121">
        <f t="shared" si="20"/>
        <v>0</v>
      </c>
    </row>
    <row r="106" spans="1:29" ht="15.75">
      <c r="A106" s="255"/>
      <c r="B106" s="133" t="s">
        <v>49</v>
      </c>
      <c r="C106" s="95"/>
      <c r="D106" s="20"/>
      <c r="E106" s="96">
        <f t="shared" si="22"/>
        <v>0</v>
      </c>
      <c r="F106" s="95"/>
      <c r="G106" s="20"/>
      <c r="H106" s="96">
        <f t="shared" si="23"/>
        <v>0</v>
      </c>
      <c r="I106" s="95"/>
      <c r="J106" s="20"/>
      <c r="K106" s="96">
        <f t="shared" si="24"/>
        <v>0</v>
      </c>
      <c r="L106" s="95"/>
      <c r="M106" s="20"/>
      <c r="N106" s="96">
        <f t="shared" si="25"/>
        <v>0</v>
      </c>
      <c r="O106" s="95"/>
      <c r="P106" s="20"/>
      <c r="Q106" s="96">
        <f t="shared" si="26"/>
        <v>0</v>
      </c>
      <c r="R106" s="95"/>
      <c r="S106" s="20"/>
      <c r="T106" s="96">
        <f t="shared" si="14"/>
        <v>0</v>
      </c>
      <c r="U106" s="221">
        <f t="shared" si="21"/>
        <v>0</v>
      </c>
      <c r="W106" s="133" t="s">
        <v>49</v>
      </c>
      <c r="X106" s="114">
        <f t="shared" si="15"/>
        <v>0</v>
      </c>
      <c r="Y106" s="115">
        <f t="shared" si="16"/>
        <v>0</v>
      </c>
      <c r="Z106" s="115">
        <f t="shared" si="17"/>
        <v>0</v>
      </c>
      <c r="AA106" s="115">
        <f t="shared" si="18"/>
        <v>0</v>
      </c>
      <c r="AB106" s="115">
        <f t="shared" si="19"/>
        <v>0</v>
      </c>
      <c r="AC106" s="121">
        <f t="shared" si="20"/>
        <v>0</v>
      </c>
    </row>
    <row r="107" spans="1:29" ht="15.75">
      <c r="A107" s="256"/>
      <c r="B107" s="134" t="s">
        <v>50</v>
      </c>
      <c r="C107" s="97"/>
      <c r="D107" s="98"/>
      <c r="E107" s="99">
        <f t="shared" si="22"/>
        <v>0</v>
      </c>
      <c r="F107" s="97"/>
      <c r="G107" s="98"/>
      <c r="H107" s="99">
        <f t="shared" si="23"/>
        <v>0</v>
      </c>
      <c r="I107" s="97"/>
      <c r="J107" s="98"/>
      <c r="K107" s="99">
        <f t="shared" si="24"/>
        <v>0</v>
      </c>
      <c r="L107" s="97"/>
      <c r="M107" s="98"/>
      <c r="N107" s="99">
        <f t="shared" si="25"/>
        <v>0</v>
      </c>
      <c r="O107" s="97"/>
      <c r="P107" s="98"/>
      <c r="Q107" s="99">
        <f t="shared" si="26"/>
        <v>0</v>
      </c>
      <c r="R107" s="97"/>
      <c r="S107" s="98"/>
      <c r="T107" s="99">
        <f t="shared" si="14"/>
        <v>0</v>
      </c>
      <c r="U107" s="222">
        <f t="shared" si="21"/>
        <v>0</v>
      </c>
      <c r="W107" s="134" t="s">
        <v>50</v>
      </c>
      <c r="X107" s="118">
        <f t="shared" si="15"/>
        <v>0</v>
      </c>
      <c r="Y107" s="119">
        <f t="shared" si="16"/>
        <v>0</v>
      </c>
      <c r="Z107" s="119">
        <f t="shared" si="17"/>
        <v>0</v>
      </c>
      <c r="AA107" s="119">
        <f t="shared" si="18"/>
        <v>0</v>
      </c>
      <c r="AB107" s="119">
        <f t="shared" si="19"/>
        <v>0</v>
      </c>
      <c r="AC107" s="124">
        <f t="shared" si="20"/>
        <v>0</v>
      </c>
    </row>
    <row r="108" spans="1:29" ht="15.75" customHeight="1">
      <c r="A108" s="254">
        <v>42778</v>
      </c>
      <c r="B108" s="133" t="s">
        <v>42</v>
      </c>
      <c r="C108" s="95"/>
      <c r="D108" s="20"/>
      <c r="E108" s="96"/>
      <c r="F108" s="95"/>
      <c r="G108" s="20"/>
      <c r="H108" s="96"/>
      <c r="I108" s="95"/>
      <c r="J108" s="20"/>
      <c r="K108" s="96"/>
      <c r="L108" s="95"/>
      <c r="M108" s="20"/>
      <c r="N108" s="96"/>
      <c r="O108" s="95"/>
      <c r="P108" s="20"/>
      <c r="Q108" s="96"/>
      <c r="R108" s="95"/>
      <c r="S108" s="131"/>
      <c r="T108" s="96">
        <f t="shared" si="14"/>
        <v>0</v>
      </c>
      <c r="U108" s="221">
        <f t="shared" si="21"/>
        <v>0</v>
      </c>
      <c r="W108" s="132" t="s">
        <v>42</v>
      </c>
      <c r="X108" s="110">
        <f t="shared" si="15"/>
        <v>0</v>
      </c>
      <c r="Y108" s="111">
        <f t="shared" si="16"/>
        <v>0</v>
      </c>
      <c r="Z108" s="111">
        <f t="shared" si="17"/>
        <v>0</v>
      </c>
      <c r="AA108" s="111">
        <f t="shared" si="18"/>
        <v>0</v>
      </c>
      <c r="AB108" s="111">
        <f t="shared" si="19"/>
        <v>0</v>
      </c>
      <c r="AC108" s="123">
        <f t="shared" si="20"/>
        <v>0</v>
      </c>
    </row>
    <row r="109" spans="1:29" ht="15.75">
      <c r="A109" s="255"/>
      <c r="B109" s="133" t="s">
        <v>43</v>
      </c>
      <c r="C109" s="95"/>
      <c r="D109" s="20"/>
      <c r="E109" s="96"/>
      <c r="F109" s="95"/>
      <c r="G109" s="20"/>
      <c r="H109" s="96"/>
      <c r="I109" s="95"/>
      <c r="J109" s="20"/>
      <c r="K109" s="96"/>
      <c r="L109" s="95"/>
      <c r="M109" s="20"/>
      <c r="N109" s="96"/>
      <c r="O109" s="95"/>
      <c r="P109" s="20"/>
      <c r="Q109" s="96"/>
      <c r="R109" s="95"/>
      <c r="S109" s="20"/>
      <c r="T109" s="96">
        <f t="shared" si="14"/>
        <v>0</v>
      </c>
      <c r="U109" s="221">
        <f t="shared" si="21"/>
        <v>0</v>
      </c>
      <c r="W109" s="133" t="s">
        <v>43</v>
      </c>
      <c r="X109" s="114">
        <f t="shared" si="15"/>
        <v>0</v>
      </c>
      <c r="Y109" s="115">
        <f t="shared" si="16"/>
        <v>0</v>
      </c>
      <c r="Z109" s="115">
        <f t="shared" si="17"/>
        <v>0</v>
      </c>
      <c r="AA109" s="115">
        <f t="shared" si="18"/>
        <v>0</v>
      </c>
      <c r="AB109" s="115">
        <f t="shared" si="19"/>
        <v>0</v>
      </c>
      <c r="AC109" s="121">
        <f t="shared" si="20"/>
        <v>0</v>
      </c>
    </row>
    <row r="110" spans="1:29" ht="15.75">
      <c r="A110" s="255"/>
      <c r="B110" s="104" t="s">
        <v>44</v>
      </c>
      <c r="C110" s="95"/>
      <c r="D110" s="20"/>
      <c r="E110" s="96"/>
      <c r="F110" s="95"/>
      <c r="G110" s="20"/>
      <c r="H110" s="96"/>
      <c r="I110" s="95"/>
      <c r="J110" s="20"/>
      <c r="K110" s="96"/>
      <c r="L110" s="95"/>
      <c r="M110" s="20"/>
      <c r="N110" s="96"/>
      <c r="O110" s="95"/>
      <c r="P110" s="20"/>
      <c r="Q110" s="96"/>
      <c r="R110" s="95"/>
      <c r="S110" s="20"/>
      <c r="T110" s="96">
        <f t="shared" si="14"/>
        <v>0</v>
      </c>
      <c r="U110" s="221">
        <f t="shared" si="21"/>
        <v>0</v>
      </c>
      <c r="W110" s="104" t="s">
        <v>44</v>
      </c>
      <c r="X110" s="114">
        <f t="shared" si="15"/>
        <v>0</v>
      </c>
      <c r="Y110" s="115">
        <f t="shared" si="16"/>
        <v>0</v>
      </c>
      <c r="Z110" s="115">
        <f t="shared" si="17"/>
        <v>0</v>
      </c>
      <c r="AA110" s="115">
        <f t="shared" si="18"/>
        <v>0</v>
      </c>
      <c r="AB110" s="115">
        <f t="shared" si="19"/>
        <v>0</v>
      </c>
      <c r="AC110" s="121">
        <f t="shared" si="20"/>
        <v>0</v>
      </c>
    </row>
    <row r="111" spans="1:29" ht="15.75">
      <c r="A111" s="255"/>
      <c r="B111" s="133" t="s">
        <v>45</v>
      </c>
      <c r="C111" s="95"/>
      <c r="D111" s="20"/>
      <c r="E111" s="96"/>
      <c r="F111" s="95"/>
      <c r="G111" s="20"/>
      <c r="H111" s="96"/>
      <c r="I111" s="95"/>
      <c r="J111" s="20"/>
      <c r="K111" s="96"/>
      <c r="L111" s="95"/>
      <c r="M111" s="20"/>
      <c r="N111" s="96"/>
      <c r="O111" s="95"/>
      <c r="P111" s="20"/>
      <c r="Q111" s="96"/>
      <c r="R111" s="95"/>
      <c r="S111" s="20"/>
      <c r="T111" s="96">
        <f t="shared" si="14"/>
        <v>0</v>
      </c>
      <c r="U111" s="221">
        <f t="shared" si="21"/>
        <v>0</v>
      </c>
      <c r="W111" s="133" t="s">
        <v>45</v>
      </c>
      <c r="X111" s="114">
        <f t="shared" si="15"/>
        <v>0</v>
      </c>
      <c r="Y111" s="115">
        <f t="shared" si="16"/>
        <v>0</v>
      </c>
      <c r="Z111" s="115">
        <f t="shared" si="17"/>
        <v>0</v>
      </c>
      <c r="AA111" s="115">
        <f t="shared" si="18"/>
        <v>0</v>
      </c>
      <c r="AB111" s="115">
        <f t="shared" si="19"/>
        <v>0</v>
      </c>
      <c r="AC111" s="121">
        <f t="shared" si="20"/>
        <v>0</v>
      </c>
    </row>
    <row r="112" spans="1:29" ht="15.75">
      <c r="A112" s="255"/>
      <c r="B112" s="133" t="s">
        <v>46</v>
      </c>
      <c r="C112" s="95"/>
      <c r="D112" s="20"/>
      <c r="E112" s="96"/>
      <c r="F112" s="95"/>
      <c r="G112" s="20"/>
      <c r="H112" s="96"/>
      <c r="I112" s="95"/>
      <c r="J112" s="20"/>
      <c r="K112" s="96"/>
      <c r="L112" s="95"/>
      <c r="M112" s="20"/>
      <c r="N112" s="96"/>
      <c r="O112" s="95"/>
      <c r="P112" s="20"/>
      <c r="Q112" s="96"/>
      <c r="R112" s="95"/>
      <c r="S112" s="20"/>
      <c r="T112" s="96">
        <f t="shared" si="14"/>
        <v>0</v>
      </c>
      <c r="U112" s="221">
        <f t="shared" si="21"/>
        <v>0</v>
      </c>
      <c r="W112" s="133" t="s">
        <v>46</v>
      </c>
      <c r="X112" s="114">
        <f t="shared" si="15"/>
        <v>0</v>
      </c>
      <c r="Y112" s="115">
        <f t="shared" si="16"/>
        <v>0</v>
      </c>
      <c r="Z112" s="115">
        <f t="shared" si="17"/>
        <v>0</v>
      </c>
      <c r="AA112" s="115">
        <f t="shared" si="18"/>
        <v>0</v>
      </c>
      <c r="AB112" s="115">
        <f t="shared" si="19"/>
        <v>0</v>
      </c>
      <c r="AC112" s="121">
        <f t="shared" si="20"/>
        <v>0</v>
      </c>
    </row>
    <row r="113" spans="1:29" ht="15.75">
      <c r="A113" s="255"/>
      <c r="B113" s="133" t="s">
        <v>47</v>
      </c>
      <c r="C113" s="95"/>
      <c r="D113" s="20"/>
      <c r="E113" s="96"/>
      <c r="F113" s="95"/>
      <c r="G113" s="20"/>
      <c r="H113" s="96"/>
      <c r="I113" s="95"/>
      <c r="J113" s="20"/>
      <c r="K113" s="96"/>
      <c r="L113" s="95"/>
      <c r="M113" s="20"/>
      <c r="N113" s="96"/>
      <c r="O113" s="95"/>
      <c r="P113" s="20"/>
      <c r="Q113" s="96"/>
      <c r="R113" s="95"/>
      <c r="S113" s="20"/>
      <c r="T113" s="96">
        <f t="shared" si="14"/>
        <v>0</v>
      </c>
      <c r="U113" s="221">
        <f t="shared" si="21"/>
        <v>0</v>
      </c>
      <c r="W113" s="133" t="s">
        <v>47</v>
      </c>
      <c r="X113" s="114">
        <f t="shared" si="15"/>
        <v>0</v>
      </c>
      <c r="Y113" s="115">
        <f t="shared" si="16"/>
        <v>0</v>
      </c>
      <c r="Z113" s="115">
        <f t="shared" si="17"/>
        <v>0</v>
      </c>
      <c r="AA113" s="115">
        <f t="shared" si="18"/>
        <v>0</v>
      </c>
      <c r="AB113" s="115">
        <f t="shared" si="19"/>
        <v>0</v>
      </c>
      <c r="AC113" s="121">
        <f t="shared" si="20"/>
        <v>0</v>
      </c>
    </row>
    <row r="114" spans="1:29" ht="15.75">
      <c r="A114" s="255"/>
      <c r="B114" s="133" t="s">
        <v>48</v>
      </c>
      <c r="C114" s="95"/>
      <c r="D114" s="20"/>
      <c r="E114" s="96"/>
      <c r="F114" s="95"/>
      <c r="G114" s="20"/>
      <c r="H114" s="96"/>
      <c r="I114" s="95"/>
      <c r="J114" s="20"/>
      <c r="K114" s="96"/>
      <c r="L114" s="95"/>
      <c r="M114" s="20"/>
      <c r="N114" s="96"/>
      <c r="O114" s="95"/>
      <c r="P114" s="20"/>
      <c r="Q114" s="96"/>
      <c r="R114" s="95"/>
      <c r="S114" s="20"/>
      <c r="T114" s="96">
        <f t="shared" si="14"/>
        <v>0</v>
      </c>
      <c r="U114" s="221">
        <f t="shared" si="21"/>
        <v>0</v>
      </c>
      <c r="W114" s="133" t="s">
        <v>48</v>
      </c>
      <c r="X114" s="114">
        <f t="shared" si="15"/>
        <v>0</v>
      </c>
      <c r="Y114" s="115">
        <f t="shared" si="16"/>
        <v>0</v>
      </c>
      <c r="Z114" s="115">
        <f t="shared" si="17"/>
        <v>0</v>
      </c>
      <c r="AA114" s="115">
        <f t="shared" si="18"/>
        <v>0</v>
      </c>
      <c r="AB114" s="115">
        <f t="shared" si="19"/>
        <v>0</v>
      </c>
      <c r="AC114" s="121">
        <f t="shared" si="20"/>
        <v>0</v>
      </c>
    </row>
    <row r="115" spans="1:29" ht="15.75">
      <c r="A115" s="255"/>
      <c r="B115" s="133" t="s">
        <v>49</v>
      </c>
      <c r="C115" s="95"/>
      <c r="D115" s="20"/>
      <c r="E115" s="96"/>
      <c r="F115" s="95"/>
      <c r="G115" s="20"/>
      <c r="H115" s="96"/>
      <c r="I115" s="95"/>
      <c r="J115" s="20"/>
      <c r="K115" s="96"/>
      <c r="L115" s="95"/>
      <c r="M115" s="20"/>
      <c r="N115" s="96"/>
      <c r="O115" s="95"/>
      <c r="P115" s="20"/>
      <c r="Q115" s="96"/>
      <c r="R115" s="95"/>
      <c r="S115" s="20"/>
      <c r="T115" s="96">
        <f t="shared" si="14"/>
        <v>0</v>
      </c>
      <c r="U115" s="221">
        <f t="shared" si="21"/>
        <v>0</v>
      </c>
      <c r="W115" s="133" t="s">
        <v>49</v>
      </c>
      <c r="X115" s="114">
        <f t="shared" si="15"/>
        <v>0</v>
      </c>
      <c r="Y115" s="115">
        <f t="shared" si="16"/>
        <v>0</v>
      </c>
      <c r="Z115" s="115">
        <f t="shared" si="17"/>
        <v>0</v>
      </c>
      <c r="AA115" s="115">
        <f t="shared" si="18"/>
        <v>0</v>
      </c>
      <c r="AB115" s="115">
        <f t="shared" si="19"/>
        <v>0</v>
      </c>
      <c r="AC115" s="121">
        <f t="shared" si="20"/>
        <v>0</v>
      </c>
    </row>
    <row r="116" spans="1:29" ht="15.75">
      <c r="A116" s="256"/>
      <c r="B116" s="133" t="s">
        <v>50</v>
      </c>
      <c r="C116" s="95"/>
      <c r="D116" s="20"/>
      <c r="E116" s="96"/>
      <c r="F116" s="95"/>
      <c r="G116" s="20"/>
      <c r="H116" s="96"/>
      <c r="I116" s="95"/>
      <c r="J116" s="20"/>
      <c r="K116" s="96"/>
      <c r="L116" s="95"/>
      <c r="M116" s="20"/>
      <c r="N116" s="96"/>
      <c r="O116" s="95"/>
      <c r="P116" s="20"/>
      <c r="Q116" s="96"/>
      <c r="R116" s="95"/>
      <c r="S116" s="20"/>
      <c r="T116" s="96">
        <f t="shared" si="14"/>
        <v>0</v>
      </c>
      <c r="U116" s="221">
        <f t="shared" si="21"/>
        <v>0</v>
      </c>
      <c r="W116" s="134" t="s">
        <v>50</v>
      </c>
      <c r="X116" s="118">
        <f t="shared" si="15"/>
        <v>0</v>
      </c>
      <c r="Y116" s="119">
        <f t="shared" si="16"/>
        <v>0</v>
      </c>
      <c r="Z116" s="119">
        <f t="shared" si="17"/>
        <v>0</v>
      </c>
      <c r="AA116" s="119">
        <f t="shared" si="18"/>
        <v>0</v>
      </c>
      <c r="AB116" s="119">
        <f t="shared" si="19"/>
        <v>0</v>
      </c>
      <c r="AC116" s="124">
        <f t="shared" si="20"/>
        <v>0</v>
      </c>
    </row>
    <row r="117" spans="1:29" ht="15.75" customHeight="1">
      <c r="A117" s="254">
        <v>42779</v>
      </c>
      <c r="B117" s="132" t="s">
        <v>42</v>
      </c>
      <c r="C117" s="92"/>
      <c r="D117" s="93"/>
      <c r="E117" s="94"/>
      <c r="F117" s="92"/>
      <c r="G117" s="93"/>
      <c r="H117" s="94"/>
      <c r="I117" s="92"/>
      <c r="J117" s="93"/>
      <c r="K117" s="94"/>
      <c r="L117" s="92"/>
      <c r="M117" s="93"/>
      <c r="N117" s="94"/>
      <c r="O117" s="92"/>
      <c r="P117" s="93"/>
      <c r="Q117" s="94"/>
      <c r="R117" s="92"/>
      <c r="S117" s="93"/>
      <c r="T117" s="94">
        <f t="shared" si="14"/>
        <v>0</v>
      </c>
      <c r="U117" s="220">
        <f t="shared" si="21"/>
        <v>0</v>
      </c>
      <c r="W117" s="132" t="s">
        <v>42</v>
      </c>
      <c r="X117" s="110">
        <f t="shared" si="15"/>
        <v>0</v>
      </c>
      <c r="Y117" s="111">
        <f t="shared" si="16"/>
        <v>0</v>
      </c>
      <c r="Z117" s="111">
        <f t="shared" si="17"/>
        <v>0</v>
      </c>
      <c r="AA117" s="111">
        <f t="shared" si="18"/>
        <v>0</v>
      </c>
      <c r="AB117" s="111">
        <f t="shared" si="19"/>
        <v>0</v>
      </c>
      <c r="AC117" s="123">
        <f t="shared" si="20"/>
        <v>0</v>
      </c>
    </row>
    <row r="118" spans="1:29" ht="15.75">
      <c r="A118" s="255"/>
      <c r="B118" s="133" t="s">
        <v>43</v>
      </c>
      <c r="C118" s="95"/>
      <c r="D118" s="20"/>
      <c r="E118" s="96"/>
      <c r="F118" s="95"/>
      <c r="G118" s="20"/>
      <c r="H118" s="96"/>
      <c r="I118" s="95"/>
      <c r="J118" s="20"/>
      <c r="K118" s="96"/>
      <c r="L118" s="95"/>
      <c r="M118" s="20"/>
      <c r="N118" s="96"/>
      <c r="O118" s="95"/>
      <c r="P118" s="20"/>
      <c r="Q118" s="96"/>
      <c r="R118" s="95"/>
      <c r="S118" s="20"/>
      <c r="T118" s="96">
        <f t="shared" si="14"/>
        <v>0</v>
      </c>
      <c r="U118" s="221">
        <f t="shared" si="21"/>
        <v>0</v>
      </c>
      <c r="W118" s="133" t="s">
        <v>43</v>
      </c>
      <c r="X118" s="114">
        <f t="shared" si="15"/>
        <v>0</v>
      </c>
      <c r="Y118" s="115">
        <f t="shared" si="16"/>
        <v>0</v>
      </c>
      <c r="Z118" s="115">
        <f t="shared" si="17"/>
        <v>0</v>
      </c>
      <c r="AA118" s="115">
        <f t="shared" si="18"/>
        <v>0</v>
      </c>
      <c r="AB118" s="115">
        <f t="shared" si="19"/>
        <v>0</v>
      </c>
      <c r="AC118" s="121">
        <f t="shared" si="20"/>
        <v>0</v>
      </c>
    </row>
    <row r="119" spans="1:29" ht="15.75">
      <c r="A119" s="255"/>
      <c r="B119" s="104" t="s">
        <v>44</v>
      </c>
      <c r="C119" s="95"/>
      <c r="D119" s="20"/>
      <c r="E119" s="96"/>
      <c r="F119" s="95"/>
      <c r="G119" s="20"/>
      <c r="H119" s="96"/>
      <c r="I119" s="95"/>
      <c r="J119" s="20"/>
      <c r="K119" s="96"/>
      <c r="L119" s="95"/>
      <c r="M119" s="20"/>
      <c r="N119" s="96"/>
      <c r="O119" s="95"/>
      <c r="P119" s="20"/>
      <c r="Q119" s="96"/>
      <c r="R119" s="95"/>
      <c r="S119" s="20"/>
      <c r="T119" s="96">
        <f t="shared" si="14"/>
        <v>0</v>
      </c>
      <c r="U119" s="221">
        <f t="shared" si="21"/>
        <v>0</v>
      </c>
      <c r="W119" s="104" t="s">
        <v>44</v>
      </c>
      <c r="X119" s="114">
        <f t="shared" si="15"/>
        <v>0</v>
      </c>
      <c r="Y119" s="115">
        <f t="shared" si="16"/>
        <v>0</v>
      </c>
      <c r="Z119" s="115">
        <f t="shared" si="17"/>
        <v>0</v>
      </c>
      <c r="AA119" s="115">
        <f t="shared" si="18"/>
        <v>0</v>
      </c>
      <c r="AB119" s="115">
        <f t="shared" si="19"/>
        <v>0</v>
      </c>
      <c r="AC119" s="121">
        <f t="shared" si="20"/>
        <v>0</v>
      </c>
    </row>
    <row r="120" spans="1:29" ht="15.75">
      <c r="A120" s="255"/>
      <c r="B120" s="133" t="s">
        <v>45</v>
      </c>
      <c r="C120" s="95"/>
      <c r="D120" s="20"/>
      <c r="E120" s="96"/>
      <c r="F120" s="95"/>
      <c r="G120" s="20"/>
      <c r="H120" s="96"/>
      <c r="I120" s="95"/>
      <c r="J120" s="20"/>
      <c r="K120" s="96"/>
      <c r="L120" s="95"/>
      <c r="M120" s="20"/>
      <c r="N120" s="96"/>
      <c r="O120" s="95"/>
      <c r="P120" s="20"/>
      <c r="Q120" s="96"/>
      <c r="R120" s="95"/>
      <c r="S120" s="20"/>
      <c r="T120" s="96">
        <f t="shared" si="14"/>
        <v>0</v>
      </c>
      <c r="U120" s="221">
        <f t="shared" si="21"/>
        <v>0</v>
      </c>
      <c r="W120" s="133" t="s">
        <v>45</v>
      </c>
      <c r="X120" s="114">
        <f t="shared" si="15"/>
        <v>0</v>
      </c>
      <c r="Y120" s="115">
        <f t="shared" si="16"/>
        <v>0</v>
      </c>
      <c r="Z120" s="115">
        <f t="shared" si="17"/>
        <v>0</v>
      </c>
      <c r="AA120" s="115">
        <f t="shared" si="18"/>
        <v>0</v>
      </c>
      <c r="AB120" s="115">
        <f t="shared" si="19"/>
        <v>0</v>
      </c>
      <c r="AC120" s="121">
        <f t="shared" si="20"/>
        <v>0</v>
      </c>
    </row>
    <row r="121" spans="1:29" ht="15.75">
      <c r="A121" s="255"/>
      <c r="B121" s="133" t="s">
        <v>46</v>
      </c>
      <c r="C121" s="95"/>
      <c r="D121" s="20"/>
      <c r="E121" s="96"/>
      <c r="F121" s="95"/>
      <c r="G121" s="20"/>
      <c r="H121" s="96"/>
      <c r="I121" s="95"/>
      <c r="J121" s="20"/>
      <c r="K121" s="96"/>
      <c r="L121" s="95"/>
      <c r="M121" s="20"/>
      <c r="N121" s="96"/>
      <c r="O121" s="95"/>
      <c r="P121" s="20"/>
      <c r="Q121" s="96"/>
      <c r="R121" s="95"/>
      <c r="S121" s="20"/>
      <c r="T121" s="96">
        <f t="shared" si="14"/>
        <v>0</v>
      </c>
      <c r="U121" s="221">
        <f t="shared" si="21"/>
        <v>0</v>
      </c>
      <c r="W121" s="133" t="s">
        <v>46</v>
      </c>
      <c r="X121" s="114">
        <f t="shared" si="15"/>
        <v>0</v>
      </c>
      <c r="Y121" s="115">
        <f t="shared" si="16"/>
        <v>0</v>
      </c>
      <c r="Z121" s="115">
        <f t="shared" si="17"/>
        <v>0</v>
      </c>
      <c r="AA121" s="115">
        <f t="shared" si="18"/>
        <v>0</v>
      </c>
      <c r="AB121" s="115">
        <f t="shared" si="19"/>
        <v>0</v>
      </c>
      <c r="AC121" s="121">
        <f t="shared" si="20"/>
        <v>0</v>
      </c>
    </row>
    <row r="122" spans="1:29" ht="15.75">
      <c r="A122" s="255"/>
      <c r="B122" s="133" t="s">
        <v>47</v>
      </c>
      <c r="C122" s="95"/>
      <c r="D122" s="20"/>
      <c r="E122" s="96">
        <f t="shared" si="22"/>
        <v>0</v>
      </c>
      <c r="F122" s="95"/>
      <c r="G122" s="20"/>
      <c r="H122" s="96">
        <f t="shared" si="23"/>
        <v>0</v>
      </c>
      <c r="I122" s="95"/>
      <c r="J122" s="20"/>
      <c r="K122" s="96">
        <f t="shared" si="24"/>
        <v>0</v>
      </c>
      <c r="L122" s="95"/>
      <c r="M122" s="20"/>
      <c r="N122" s="96">
        <f t="shared" si="25"/>
        <v>0</v>
      </c>
      <c r="O122" s="95"/>
      <c r="P122" s="20"/>
      <c r="Q122" s="96">
        <f t="shared" si="26"/>
        <v>0</v>
      </c>
      <c r="R122" s="95"/>
      <c r="S122" s="20"/>
      <c r="T122" s="96">
        <f t="shared" si="14"/>
        <v>0</v>
      </c>
      <c r="U122" s="221">
        <f t="shared" si="21"/>
        <v>0</v>
      </c>
      <c r="W122" s="133" t="s">
        <v>47</v>
      </c>
      <c r="X122" s="114">
        <f t="shared" si="15"/>
        <v>0</v>
      </c>
      <c r="Y122" s="115">
        <f t="shared" si="16"/>
        <v>0</v>
      </c>
      <c r="Z122" s="115">
        <f t="shared" si="17"/>
        <v>0</v>
      </c>
      <c r="AA122" s="115">
        <f t="shared" si="18"/>
        <v>0</v>
      </c>
      <c r="AB122" s="115">
        <f t="shared" si="19"/>
        <v>0</v>
      </c>
      <c r="AC122" s="121">
        <f t="shared" si="20"/>
        <v>0</v>
      </c>
    </row>
    <row r="123" spans="1:29" ht="15.75">
      <c r="A123" s="255"/>
      <c r="B123" s="133" t="s">
        <v>48</v>
      </c>
      <c r="C123" s="95"/>
      <c r="D123" s="20"/>
      <c r="E123" s="96">
        <f t="shared" si="22"/>
        <v>0</v>
      </c>
      <c r="F123" s="95"/>
      <c r="G123" s="20"/>
      <c r="H123" s="96">
        <f t="shared" si="23"/>
        <v>0</v>
      </c>
      <c r="I123" s="95"/>
      <c r="J123" s="20"/>
      <c r="K123" s="96">
        <f t="shared" si="24"/>
        <v>0</v>
      </c>
      <c r="L123" s="95"/>
      <c r="M123" s="20"/>
      <c r="N123" s="96">
        <f t="shared" si="25"/>
        <v>0</v>
      </c>
      <c r="O123" s="95"/>
      <c r="P123" s="20"/>
      <c r="Q123" s="96">
        <f t="shared" si="26"/>
        <v>0</v>
      </c>
      <c r="R123" s="95"/>
      <c r="S123" s="20"/>
      <c r="T123" s="96">
        <f t="shared" si="14"/>
        <v>0</v>
      </c>
      <c r="U123" s="221">
        <f t="shared" si="21"/>
        <v>0</v>
      </c>
      <c r="W123" s="133" t="s">
        <v>48</v>
      </c>
      <c r="X123" s="114">
        <f t="shared" si="15"/>
        <v>0</v>
      </c>
      <c r="Y123" s="115">
        <f t="shared" si="16"/>
        <v>0</v>
      </c>
      <c r="Z123" s="115">
        <f t="shared" si="17"/>
        <v>0</v>
      </c>
      <c r="AA123" s="115">
        <f t="shared" si="18"/>
        <v>0</v>
      </c>
      <c r="AB123" s="115">
        <f t="shared" si="19"/>
        <v>0</v>
      </c>
      <c r="AC123" s="121">
        <f t="shared" si="20"/>
        <v>0</v>
      </c>
    </row>
    <row r="124" spans="1:29" ht="15.75">
      <c r="A124" s="255"/>
      <c r="B124" s="133" t="s">
        <v>49</v>
      </c>
      <c r="C124" s="95"/>
      <c r="D124" s="20"/>
      <c r="E124" s="96">
        <f t="shared" si="22"/>
        <v>0</v>
      </c>
      <c r="F124" s="95"/>
      <c r="G124" s="20"/>
      <c r="H124" s="96">
        <f t="shared" si="23"/>
        <v>0</v>
      </c>
      <c r="I124" s="95"/>
      <c r="J124" s="20"/>
      <c r="K124" s="96">
        <f t="shared" si="24"/>
        <v>0</v>
      </c>
      <c r="L124" s="95"/>
      <c r="M124" s="20"/>
      <c r="N124" s="96">
        <f t="shared" si="25"/>
        <v>0</v>
      </c>
      <c r="O124" s="95"/>
      <c r="P124" s="20"/>
      <c r="Q124" s="96">
        <f t="shared" si="26"/>
        <v>0</v>
      </c>
      <c r="R124" s="95"/>
      <c r="S124" s="20"/>
      <c r="T124" s="96">
        <f t="shared" si="14"/>
        <v>0</v>
      </c>
      <c r="U124" s="221">
        <f t="shared" si="21"/>
        <v>0</v>
      </c>
      <c r="W124" s="133" t="s">
        <v>49</v>
      </c>
      <c r="X124" s="114">
        <f t="shared" si="15"/>
        <v>0</v>
      </c>
      <c r="Y124" s="115">
        <f t="shared" si="16"/>
        <v>0</v>
      </c>
      <c r="Z124" s="115">
        <f t="shared" si="17"/>
        <v>0</v>
      </c>
      <c r="AA124" s="115">
        <f t="shared" si="18"/>
        <v>0</v>
      </c>
      <c r="AB124" s="115">
        <f t="shared" si="19"/>
        <v>0</v>
      </c>
      <c r="AC124" s="121">
        <f t="shared" si="20"/>
        <v>0</v>
      </c>
    </row>
    <row r="125" spans="1:29" ht="15.75">
      <c r="A125" s="256"/>
      <c r="B125" s="134" t="s">
        <v>50</v>
      </c>
      <c r="C125" s="97"/>
      <c r="D125" s="98"/>
      <c r="E125" s="99">
        <f t="shared" si="22"/>
        <v>0</v>
      </c>
      <c r="F125" s="97"/>
      <c r="G125" s="98"/>
      <c r="H125" s="99">
        <f t="shared" si="23"/>
        <v>0</v>
      </c>
      <c r="I125" s="97"/>
      <c r="J125" s="98"/>
      <c r="K125" s="99">
        <f t="shared" si="24"/>
        <v>0</v>
      </c>
      <c r="L125" s="97"/>
      <c r="M125" s="98"/>
      <c r="N125" s="99">
        <f t="shared" si="25"/>
        <v>0</v>
      </c>
      <c r="O125" s="97"/>
      <c r="P125" s="98"/>
      <c r="Q125" s="99">
        <f t="shared" si="26"/>
        <v>0</v>
      </c>
      <c r="R125" s="97"/>
      <c r="S125" s="98"/>
      <c r="T125" s="99">
        <f t="shared" si="14"/>
        <v>0</v>
      </c>
      <c r="U125" s="222">
        <f t="shared" si="21"/>
        <v>0</v>
      </c>
      <c r="W125" s="134" t="s">
        <v>50</v>
      </c>
      <c r="X125" s="118">
        <f t="shared" si="15"/>
        <v>0</v>
      </c>
      <c r="Y125" s="119">
        <f t="shared" si="16"/>
        <v>0</v>
      </c>
      <c r="Z125" s="119">
        <f t="shared" si="17"/>
        <v>0</v>
      </c>
      <c r="AA125" s="119">
        <f t="shared" si="18"/>
        <v>0</v>
      </c>
      <c r="AB125" s="119">
        <f t="shared" si="19"/>
        <v>0</v>
      </c>
      <c r="AC125" s="124">
        <f t="shared" si="20"/>
        <v>0</v>
      </c>
    </row>
    <row r="126" spans="1:29" ht="15.75" customHeight="1">
      <c r="A126" s="254">
        <v>42780</v>
      </c>
      <c r="B126" s="133" t="s">
        <v>42</v>
      </c>
      <c r="C126" s="95"/>
      <c r="D126" s="20"/>
      <c r="E126" s="96">
        <f t="shared" si="22"/>
        <v>0</v>
      </c>
      <c r="F126" s="95"/>
      <c r="G126" s="20"/>
      <c r="H126" s="96">
        <f t="shared" si="23"/>
        <v>0</v>
      </c>
      <c r="I126" s="95"/>
      <c r="J126" s="20"/>
      <c r="K126" s="96">
        <f t="shared" si="24"/>
        <v>0</v>
      </c>
      <c r="L126" s="95"/>
      <c r="M126" s="20"/>
      <c r="N126" s="96">
        <f t="shared" si="25"/>
        <v>0</v>
      </c>
      <c r="O126" s="95"/>
      <c r="P126" s="20"/>
      <c r="Q126" s="96">
        <f t="shared" si="26"/>
        <v>0</v>
      </c>
      <c r="R126" s="95"/>
      <c r="S126" s="20"/>
      <c r="T126" s="96">
        <f t="shared" si="14"/>
        <v>0</v>
      </c>
      <c r="U126" s="221">
        <f t="shared" si="21"/>
        <v>0</v>
      </c>
      <c r="W126" s="132" t="s">
        <v>42</v>
      </c>
      <c r="X126" s="110">
        <f t="shared" si="15"/>
        <v>0</v>
      </c>
      <c r="Y126" s="111">
        <f t="shared" si="16"/>
        <v>0</v>
      </c>
      <c r="Z126" s="111">
        <f t="shared" si="17"/>
        <v>0</v>
      </c>
      <c r="AA126" s="111">
        <f t="shared" si="18"/>
        <v>0</v>
      </c>
      <c r="AB126" s="111">
        <f t="shared" si="19"/>
        <v>0</v>
      </c>
      <c r="AC126" s="123">
        <f t="shared" si="20"/>
        <v>0</v>
      </c>
    </row>
    <row r="127" spans="1:29" ht="15.75">
      <c r="A127" s="255"/>
      <c r="B127" s="133" t="s">
        <v>43</v>
      </c>
      <c r="C127" s="95"/>
      <c r="D127" s="20"/>
      <c r="E127" s="96">
        <f t="shared" si="22"/>
        <v>0</v>
      </c>
      <c r="F127" s="95"/>
      <c r="G127" s="20"/>
      <c r="H127" s="96">
        <f t="shared" si="23"/>
        <v>0</v>
      </c>
      <c r="I127" s="95"/>
      <c r="J127" s="20"/>
      <c r="K127" s="96">
        <f t="shared" si="24"/>
        <v>0</v>
      </c>
      <c r="L127" s="95"/>
      <c r="M127" s="20"/>
      <c r="N127" s="96">
        <f t="shared" si="25"/>
        <v>0</v>
      </c>
      <c r="O127" s="95"/>
      <c r="P127" s="20"/>
      <c r="Q127" s="96">
        <f t="shared" si="26"/>
        <v>0</v>
      </c>
      <c r="R127" s="95"/>
      <c r="S127" s="20"/>
      <c r="T127" s="96">
        <f t="shared" si="14"/>
        <v>0</v>
      </c>
      <c r="U127" s="221">
        <f t="shared" si="21"/>
        <v>0</v>
      </c>
      <c r="W127" s="133" t="s">
        <v>43</v>
      </c>
      <c r="X127" s="114">
        <f t="shared" si="15"/>
        <v>0</v>
      </c>
      <c r="Y127" s="115">
        <f t="shared" si="16"/>
        <v>0</v>
      </c>
      <c r="Z127" s="115">
        <f t="shared" si="17"/>
        <v>0</v>
      </c>
      <c r="AA127" s="115">
        <f t="shared" si="18"/>
        <v>0</v>
      </c>
      <c r="AB127" s="115">
        <f t="shared" si="19"/>
        <v>0</v>
      </c>
      <c r="AC127" s="121">
        <f t="shared" si="20"/>
        <v>0</v>
      </c>
    </row>
    <row r="128" spans="1:29" ht="15.75">
      <c r="A128" s="255"/>
      <c r="B128" s="104" t="s">
        <v>44</v>
      </c>
      <c r="C128" s="95"/>
      <c r="D128" s="20"/>
      <c r="E128" s="96">
        <f t="shared" si="22"/>
        <v>0</v>
      </c>
      <c r="F128" s="95"/>
      <c r="G128" s="20"/>
      <c r="H128" s="96">
        <f t="shared" si="23"/>
        <v>0</v>
      </c>
      <c r="I128" s="95"/>
      <c r="J128" s="20"/>
      <c r="K128" s="96">
        <f t="shared" si="24"/>
        <v>0</v>
      </c>
      <c r="L128" s="95"/>
      <c r="M128" s="20"/>
      <c r="N128" s="96">
        <f t="shared" si="25"/>
        <v>0</v>
      </c>
      <c r="O128" s="95"/>
      <c r="P128" s="20"/>
      <c r="Q128" s="96">
        <f t="shared" si="26"/>
        <v>0</v>
      </c>
      <c r="R128" s="95"/>
      <c r="S128" s="20"/>
      <c r="T128" s="96">
        <f t="shared" si="14"/>
        <v>0</v>
      </c>
      <c r="U128" s="221">
        <f t="shared" si="21"/>
        <v>0</v>
      </c>
      <c r="W128" s="104" t="s">
        <v>44</v>
      </c>
      <c r="X128" s="114">
        <f t="shared" si="15"/>
        <v>0</v>
      </c>
      <c r="Y128" s="115">
        <f t="shared" si="16"/>
        <v>0</v>
      </c>
      <c r="Z128" s="115">
        <f t="shared" si="17"/>
        <v>0</v>
      </c>
      <c r="AA128" s="115">
        <f t="shared" si="18"/>
        <v>0</v>
      </c>
      <c r="AB128" s="115">
        <f t="shared" si="19"/>
        <v>0</v>
      </c>
      <c r="AC128" s="121">
        <f t="shared" si="20"/>
        <v>0</v>
      </c>
    </row>
    <row r="129" spans="1:29" ht="15.75">
      <c r="A129" s="255"/>
      <c r="B129" s="133" t="s">
        <v>45</v>
      </c>
      <c r="C129" s="95"/>
      <c r="D129" s="20"/>
      <c r="E129" s="96">
        <f t="shared" si="22"/>
        <v>0</v>
      </c>
      <c r="F129" s="95"/>
      <c r="G129" s="20"/>
      <c r="H129" s="96">
        <f t="shared" si="23"/>
        <v>0</v>
      </c>
      <c r="I129" s="95"/>
      <c r="J129" s="20"/>
      <c r="K129" s="96">
        <f t="shared" si="24"/>
        <v>0</v>
      </c>
      <c r="L129" s="95"/>
      <c r="M129" s="20"/>
      <c r="N129" s="96">
        <f t="shared" si="25"/>
        <v>0</v>
      </c>
      <c r="O129" s="95"/>
      <c r="P129" s="20"/>
      <c r="Q129" s="96">
        <f t="shared" si="26"/>
        <v>0</v>
      </c>
      <c r="R129" s="95"/>
      <c r="S129" s="20"/>
      <c r="T129" s="96">
        <f t="shared" si="14"/>
        <v>0</v>
      </c>
      <c r="U129" s="221">
        <f t="shared" si="21"/>
        <v>0</v>
      </c>
      <c r="W129" s="133" t="s">
        <v>45</v>
      </c>
      <c r="X129" s="114">
        <f t="shared" si="15"/>
        <v>0</v>
      </c>
      <c r="Y129" s="115">
        <f t="shared" si="16"/>
        <v>0</v>
      </c>
      <c r="Z129" s="115">
        <f t="shared" si="17"/>
        <v>0</v>
      </c>
      <c r="AA129" s="115">
        <f t="shared" si="18"/>
        <v>0</v>
      </c>
      <c r="AB129" s="115">
        <f t="shared" si="19"/>
        <v>0</v>
      </c>
      <c r="AC129" s="121">
        <f t="shared" si="20"/>
        <v>0</v>
      </c>
    </row>
    <row r="130" spans="1:29" ht="15.75">
      <c r="A130" s="255"/>
      <c r="B130" s="133" t="s">
        <v>46</v>
      </c>
      <c r="C130" s="95"/>
      <c r="D130" s="20"/>
      <c r="E130" s="96">
        <f t="shared" si="22"/>
        <v>0</v>
      </c>
      <c r="F130" s="95"/>
      <c r="G130" s="20"/>
      <c r="H130" s="96">
        <f t="shared" si="23"/>
        <v>0</v>
      </c>
      <c r="I130" s="95"/>
      <c r="J130" s="20"/>
      <c r="K130" s="96">
        <f t="shared" si="24"/>
        <v>0</v>
      </c>
      <c r="L130" s="95"/>
      <c r="M130" s="20"/>
      <c r="N130" s="96">
        <f t="shared" si="25"/>
        <v>0</v>
      </c>
      <c r="O130" s="95"/>
      <c r="P130" s="20"/>
      <c r="Q130" s="96">
        <f t="shared" si="26"/>
        <v>0</v>
      </c>
      <c r="R130" s="95"/>
      <c r="S130" s="20"/>
      <c r="T130" s="96">
        <f t="shared" si="14"/>
        <v>0</v>
      </c>
      <c r="U130" s="221">
        <f t="shared" si="21"/>
        <v>0</v>
      </c>
      <c r="W130" s="133" t="s">
        <v>46</v>
      </c>
      <c r="X130" s="114">
        <f t="shared" si="15"/>
        <v>0</v>
      </c>
      <c r="Y130" s="115">
        <f t="shared" si="16"/>
        <v>0</v>
      </c>
      <c r="Z130" s="115">
        <f t="shared" si="17"/>
        <v>0</v>
      </c>
      <c r="AA130" s="115">
        <f t="shared" si="18"/>
        <v>0</v>
      </c>
      <c r="AB130" s="115">
        <f t="shared" si="19"/>
        <v>0</v>
      </c>
      <c r="AC130" s="121">
        <f t="shared" si="20"/>
        <v>0</v>
      </c>
    </row>
    <row r="131" spans="1:29" ht="15.75">
      <c r="A131" s="255"/>
      <c r="B131" s="133" t="s">
        <v>47</v>
      </c>
      <c r="C131" s="95"/>
      <c r="D131" s="20"/>
      <c r="E131" s="96">
        <f t="shared" si="22"/>
        <v>0</v>
      </c>
      <c r="F131" s="95"/>
      <c r="G131" s="20"/>
      <c r="H131" s="96">
        <f t="shared" si="23"/>
        <v>0</v>
      </c>
      <c r="I131" s="95"/>
      <c r="J131" s="20"/>
      <c r="K131" s="96">
        <f t="shared" si="24"/>
        <v>0</v>
      </c>
      <c r="L131" s="95"/>
      <c r="M131" s="20"/>
      <c r="N131" s="96">
        <f t="shared" si="25"/>
        <v>0</v>
      </c>
      <c r="O131" s="95"/>
      <c r="P131" s="20"/>
      <c r="Q131" s="96">
        <f t="shared" si="26"/>
        <v>0</v>
      </c>
      <c r="R131" s="95"/>
      <c r="S131" s="20"/>
      <c r="T131" s="96">
        <f t="shared" si="14"/>
        <v>0</v>
      </c>
      <c r="U131" s="221">
        <f t="shared" si="21"/>
        <v>0</v>
      </c>
      <c r="W131" s="133" t="s">
        <v>47</v>
      </c>
      <c r="X131" s="114">
        <f t="shared" si="15"/>
        <v>0</v>
      </c>
      <c r="Y131" s="115">
        <f t="shared" si="16"/>
        <v>0</v>
      </c>
      <c r="Z131" s="115">
        <f t="shared" si="17"/>
        <v>0</v>
      </c>
      <c r="AA131" s="115">
        <f t="shared" si="18"/>
        <v>0</v>
      </c>
      <c r="AB131" s="115">
        <f t="shared" si="19"/>
        <v>0</v>
      </c>
      <c r="AC131" s="121">
        <f t="shared" si="20"/>
        <v>0</v>
      </c>
    </row>
    <row r="132" spans="1:29" ht="15.75">
      <c r="A132" s="255"/>
      <c r="B132" s="133" t="s">
        <v>48</v>
      </c>
      <c r="C132" s="95"/>
      <c r="D132" s="20"/>
      <c r="E132" s="96">
        <f t="shared" si="22"/>
        <v>0</v>
      </c>
      <c r="F132" s="95"/>
      <c r="G132" s="20"/>
      <c r="H132" s="96">
        <f t="shared" si="23"/>
        <v>0</v>
      </c>
      <c r="I132" s="95"/>
      <c r="J132" s="20"/>
      <c r="K132" s="96">
        <f t="shared" si="24"/>
        <v>0</v>
      </c>
      <c r="L132" s="95"/>
      <c r="M132" s="20"/>
      <c r="N132" s="96">
        <f t="shared" si="25"/>
        <v>0</v>
      </c>
      <c r="O132" s="95"/>
      <c r="P132" s="20"/>
      <c r="Q132" s="96">
        <f t="shared" si="26"/>
        <v>0</v>
      </c>
      <c r="R132" s="95"/>
      <c r="S132" s="20"/>
      <c r="T132" s="96">
        <f t="shared" si="14"/>
        <v>0</v>
      </c>
      <c r="U132" s="221">
        <f t="shared" si="21"/>
        <v>0</v>
      </c>
      <c r="W132" s="133" t="s">
        <v>48</v>
      </c>
      <c r="X132" s="114">
        <f t="shared" si="15"/>
        <v>0</v>
      </c>
      <c r="Y132" s="115">
        <f t="shared" si="16"/>
        <v>0</v>
      </c>
      <c r="Z132" s="115">
        <f t="shared" si="17"/>
        <v>0</v>
      </c>
      <c r="AA132" s="115">
        <f t="shared" si="18"/>
        <v>0</v>
      </c>
      <c r="AB132" s="115">
        <f t="shared" si="19"/>
        <v>0</v>
      </c>
      <c r="AC132" s="121">
        <f t="shared" si="20"/>
        <v>0</v>
      </c>
    </row>
    <row r="133" spans="1:29" ht="15.75">
      <c r="A133" s="255"/>
      <c r="B133" s="133" t="s">
        <v>49</v>
      </c>
      <c r="C133" s="95"/>
      <c r="D133" s="20"/>
      <c r="E133" s="96">
        <f t="shared" si="22"/>
        <v>0</v>
      </c>
      <c r="F133" s="95"/>
      <c r="G133" s="20"/>
      <c r="H133" s="96">
        <f t="shared" si="23"/>
        <v>0</v>
      </c>
      <c r="I133" s="95"/>
      <c r="J133" s="20"/>
      <c r="K133" s="96">
        <f t="shared" si="24"/>
        <v>0</v>
      </c>
      <c r="L133" s="95"/>
      <c r="M133" s="20"/>
      <c r="N133" s="96">
        <f t="shared" si="25"/>
        <v>0</v>
      </c>
      <c r="O133" s="95"/>
      <c r="P133" s="20"/>
      <c r="Q133" s="96">
        <f t="shared" si="26"/>
        <v>0</v>
      </c>
      <c r="R133" s="95"/>
      <c r="S133" s="20"/>
      <c r="T133" s="96">
        <f t="shared" si="14"/>
        <v>0</v>
      </c>
      <c r="U133" s="221">
        <f t="shared" si="21"/>
        <v>0</v>
      </c>
      <c r="W133" s="133" t="s">
        <v>49</v>
      </c>
      <c r="X133" s="114">
        <f t="shared" si="15"/>
        <v>0</v>
      </c>
      <c r="Y133" s="115">
        <f t="shared" si="16"/>
        <v>0</v>
      </c>
      <c r="Z133" s="115">
        <f t="shared" si="17"/>
        <v>0</v>
      </c>
      <c r="AA133" s="115">
        <f t="shared" si="18"/>
        <v>0</v>
      </c>
      <c r="AB133" s="115">
        <f t="shared" si="19"/>
        <v>0</v>
      </c>
      <c r="AC133" s="121">
        <f t="shared" si="20"/>
        <v>0</v>
      </c>
    </row>
    <row r="134" spans="1:29" ht="15.75">
      <c r="A134" s="256"/>
      <c r="B134" s="133" t="s">
        <v>50</v>
      </c>
      <c r="C134" s="95"/>
      <c r="D134" s="20"/>
      <c r="E134" s="96">
        <f t="shared" si="22"/>
        <v>0</v>
      </c>
      <c r="F134" s="95"/>
      <c r="G134" s="20"/>
      <c r="H134" s="96">
        <f t="shared" si="23"/>
        <v>0</v>
      </c>
      <c r="I134" s="95"/>
      <c r="J134" s="20"/>
      <c r="K134" s="96">
        <f t="shared" si="24"/>
        <v>0</v>
      </c>
      <c r="L134" s="95"/>
      <c r="M134" s="20"/>
      <c r="N134" s="96">
        <f t="shared" si="25"/>
        <v>0</v>
      </c>
      <c r="O134" s="95"/>
      <c r="P134" s="20"/>
      <c r="Q134" s="96">
        <f t="shared" si="26"/>
        <v>0</v>
      </c>
      <c r="R134" s="95"/>
      <c r="S134" s="20"/>
      <c r="T134" s="96">
        <f t="shared" si="14"/>
        <v>0</v>
      </c>
      <c r="U134" s="221">
        <f t="shared" si="21"/>
        <v>0</v>
      </c>
      <c r="W134" s="134" t="s">
        <v>50</v>
      </c>
      <c r="X134" s="118">
        <f t="shared" si="15"/>
        <v>0</v>
      </c>
      <c r="Y134" s="119">
        <f t="shared" si="16"/>
        <v>0</v>
      </c>
      <c r="Z134" s="119">
        <f t="shared" si="17"/>
        <v>0</v>
      </c>
      <c r="AA134" s="119">
        <f t="shared" si="18"/>
        <v>0</v>
      </c>
      <c r="AB134" s="119">
        <f t="shared" si="19"/>
        <v>0</v>
      </c>
      <c r="AC134" s="124">
        <f t="shared" si="20"/>
        <v>0</v>
      </c>
    </row>
    <row r="135" spans="1:29" ht="15.75" customHeight="1">
      <c r="A135" s="254">
        <v>42781</v>
      </c>
      <c r="B135" s="132" t="s">
        <v>42</v>
      </c>
      <c r="C135" s="92"/>
      <c r="D135" s="93"/>
      <c r="E135" s="94">
        <f t="shared" si="22"/>
        <v>0</v>
      </c>
      <c r="F135" s="92"/>
      <c r="G135" s="101"/>
      <c r="H135" s="94">
        <f t="shared" si="23"/>
        <v>0</v>
      </c>
      <c r="I135" s="92"/>
      <c r="J135" s="93"/>
      <c r="K135" s="94">
        <f t="shared" si="24"/>
        <v>0</v>
      </c>
      <c r="L135" s="92"/>
      <c r="M135" s="93"/>
      <c r="N135" s="94">
        <f t="shared" si="25"/>
        <v>0</v>
      </c>
      <c r="O135" s="92"/>
      <c r="P135" s="93"/>
      <c r="Q135" s="94">
        <f t="shared" si="26"/>
        <v>0</v>
      </c>
      <c r="R135" s="92"/>
      <c r="S135" s="93"/>
      <c r="T135" s="94">
        <f t="shared" si="14"/>
        <v>0</v>
      </c>
      <c r="U135" s="220">
        <f t="shared" si="21"/>
        <v>0</v>
      </c>
      <c r="W135" s="132" t="s">
        <v>42</v>
      </c>
      <c r="X135" s="114">
        <f t="shared" si="15"/>
        <v>0</v>
      </c>
      <c r="Y135" s="115">
        <f t="shared" si="16"/>
        <v>0</v>
      </c>
      <c r="Z135" s="115">
        <f t="shared" si="17"/>
        <v>0</v>
      </c>
      <c r="AA135" s="115">
        <f t="shared" si="18"/>
        <v>0</v>
      </c>
      <c r="AB135" s="115">
        <f t="shared" si="19"/>
        <v>0</v>
      </c>
      <c r="AC135" s="121">
        <f t="shared" si="20"/>
        <v>0</v>
      </c>
    </row>
    <row r="136" spans="1:29" ht="15.75">
      <c r="A136" s="255"/>
      <c r="B136" s="133" t="s">
        <v>43</v>
      </c>
      <c r="C136" s="95"/>
      <c r="D136" s="20"/>
      <c r="E136" s="96">
        <f t="shared" si="22"/>
        <v>0</v>
      </c>
      <c r="F136" s="95"/>
      <c r="G136" s="6"/>
      <c r="H136" s="96">
        <f t="shared" si="23"/>
        <v>0</v>
      </c>
      <c r="I136" s="95"/>
      <c r="J136" s="20"/>
      <c r="K136" s="96">
        <f t="shared" si="24"/>
        <v>0</v>
      </c>
      <c r="L136" s="95"/>
      <c r="M136" s="20"/>
      <c r="N136" s="96">
        <f t="shared" si="25"/>
        <v>0</v>
      </c>
      <c r="O136" s="95"/>
      <c r="P136" s="20"/>
      <c r="Q136" s="96">
        <f t="shared" si="26"/>
        <v>0</v>
      </c>
      <c r="R136" s="95"/>
      <c r="S136" s="20"/>
      <c r="T136" s="96">
        <f t="shared" si="14"/>
        <v>0</v>
      </c>
      <c r="U136" s="221">
        <f t="shared" si="21"/>
        <v>0</v>
      </c>
      <c r="W136" s="133" t="s">
        <v>43</v>
      </c>
      <c r="X136" s="114">
        <f t="shared" si="15"/>
        <v>0</v>
      </c>
      <c r="Y136" s="115">
        <f t="shared" si="16"/>
        <v>0</v>
      </c>
      <c r="Z136" s="115">
        <f t="shared" si="17"/>
        <v>0</v>
      </c>
      <c r="AA136" s="115">
        <f t="shared" si="18"/>
        <v>0</v>
      </c>
      <c r="AB136" s="115">
        <f t="shared" si="19"/>
        <v>0</v>
      </c>
      <c r="AC136" s="121">
        <f t="shared" si="20"/>
        <v>0</v>
      </c>
    </row>
    <row r="137" spans="1:29" ht="15.75">
      <c r="A137" s="255"/>
      <c r="B137" s="104" t="s">
        <v>44</v>
      </c>
      <c r="C137" s="95"/>
      <c r="D137" s="20"/>
      <c r="E137" s="96">
        <f t="shared" si="22"/>
        <v>0</v>
      </c>
      <c r="F137" s="95"/>
      <c r="G137" s="6"/>
      <c r="H137" s="96">
        <f t="shared" si="23"/>
        <v>0</v>
      </c>
      <c r="I137" s="95"/>
      <c r="J137" s="20"/>
      <c r="K137" s="96">
        <f t="shared" si="24"/>
        <v>0</v>
      </c>
      <c r="L137" s="95"/>
      <c r="M137" s="20"/>
      <c r="N137" s="96">
        <f t="shared" si="25"/>
        <v>0</v>
      </c>
      <c r="O137" s="95"/>
      <c r="P137" s="20"/>
      <c r="Q137" s="96">
        <f t="shared" si="26"/>
        <v>0</v>
      </c>
      <c r="R137" s="95"/>
      <c r="S137" s="20"/>
      <c r="T137" s="96">
        <f t="shared" si="14"/>
        <v>0</v>
      </c>
      <c r="U137" s="221">
        <f t="shared" si="21"/>
        <v>0</v>
      </c>
      <c r="W137" s="104" t="s">
        <v>44</v>
      </c>
      <c r="X137" s="114">
        <f t="shared" si="15"/>
        <v>0</v>
      </c>
      <c r="Y137" s="115">
        <f t="shared" si="16"/>
        <v>0</v>
      </c>
      <c r="Z137" s="115">
        <f t="shared" si="17"/>
        <v>0</v>
      </c>
      <c r="AA137" s="115">
        <f t="shared" si="18"/>
        <v>0</v>
      </c>
      <c r="AB137" s="115">
        <f t="shared" si="19"/>
        <v>0</v>
      </c>
      <c r="AC137" s="121">
        <f t="shared" si="20"/>
        <v>0</v>
      </c>
    </row>
    <row r="138" spans="1:29" ht="15.75">
      <c r="A138" s="255"/>
      <c r="B138" s="133" t="s">
        <v>45</v>
      </c>
      <c r="C138" s="95"/>
      <c r="D138" s="20"/>
      <c r="E138" s="96">
        <f t="shared" si="22"/>
        <v>0</v>
      </c>
      <c r="F138" s="95"/>
      <c r="G138" s="6"/>
      <c r="H138" s="96">
        <f t="shared" si="23"/>
        <v>0</v>
      </c>
      <c r="I138" s="95"/>
      <c r="J138" s="20"/>
      <c r="K138" s="96">
        <f t="shared" si="24"/>
        <v>0</v>
      </c>
      <c r="L138" s="95"/>
      <c r="M138" s="20"/>
      <c r="N138" s="96">
        <f t="shared" si="25"/>
        <v>0</v>
      </c>
      <c r="O138" s="95"/>
      <c r="P138" s="20"/>
      <c r="Q138" s="96">
        <f t="shared" si="26"/>
        <v>0</v>
      </c>
      <c r="R138" s="95"/>
      <c r="S138" s="20"/>
      <c r="T138" s="96">
        <f t="shared" ref="T138:T201" si="27">R138-S138</f>
        <v>0</v>
      </c>
      <c r="U138" s="221">
        <f t="shared" si="21"/>
        <v>0</v>
      </c>
      <c r="W138" s="133" t="s">
        <v>45</v>
      </c>
      <c r="X138" s="114">
        <f t="shared" ref="X138:X201" si="28">+IF(AND(C138&lt;&gt;0,D138&lt;&gt;0,OR(E138&gt;100,E138&lt;-100)),1,0)</f>
        <v>0</v>
      </c>
      <c r="Y138" s="115">
        <f t="shared" ref="Y138:Y201" si="29">+IF(AND(F138&lt;&gt;0,G138&lt;&gt;0,OR(H138&gt;100,H138&lt;-100)),1,0)</f>
        <v>0</v>
      </c>
      <c r="Z138" s="115">
        <f t="shared" ref="Z138:Z201" si="30">+IF(AND(I138&lt;&gt;0,J138&lt;&gt;0,OR(K138&gt;100,K138&lt;-100)),1,0)</f>
        <v>0</v>
      </c>
      <c r="AA138" s="115">
        <f t="shared" ref="AA138:AA201" si="31">+IF(AND(L138&lt;&gt;0,M138&lt;&gt;0,OR(N138&gt;100,N138&lt;-100)),1,0)</f>
        <v>0</v>
      </c>
      <c r="AB138" s="115">
        <f t="shared" ref="AB138:AB201" si="32">+IF(AND(O138&lt;&gt;0,P138&lt;&gt;0,OR(Q138&gt;100,Q138&lt;-100)),1,0)</f>
        <v>0</v>
      </c>
      <c r="AC138" s="121">
        <f t="shared" ref="AC138:AC201" si="33">+IF(AND(R138&lt;&gt;0,S138&lt;&gt;0,OR(T138&gt;100,T138&lt;-100)),1,0)</f>
        <v>0</v>
      </c>
    </row>
    <row r="139" spans="1:29" ht="15.75">
      <c r="A139" s="255"/>
      <c r="B139" s="133" t="s">
        <v>46</v>
      </c>
      <c r="C139" s="95"/>
      <c r="D139" s="20"/>
      <c r="E139" s="96">
        <f t="shared" si="22"/>
        <v>0</v>
      </c>
      <c r="F139" s="95"/>
      <c r="G139" s="6"/>
      <c r="H139" s="96">
        <f t="shared" si="23"/>
        <v>0</v>
      </c>
      <c r="I139" s="95"/>
      <c r="J139" s="20"/>
      <c r="K139" s="96">
        <f t="shared" si="24"/>
        <v>0</v>
      </c>
      <c r="L139" s="95"/>
      <c r="M139" s="20"/>
      <c r="N139" s="96">
        <f t="shared" si="25"/>
        <v>0</v>
      </c>
      <c r="O139" s="95"/>
      <c r="P139" s="20"/>
      <c r="Q139" s="96">
        <f t="shared" si="26"/>
        <v>0</v>
      </c>
      <c r="R139" s="95"/>
      <c r="S139" s="20"/>
      <c r="T139" s="96">
        <f t="shared" si="27"/>
        <v>0</v>
      </c>
      <c r="U139" s="221">
        <f t="shared" si="21"/>
        <v>0</v>
      </c>
      <c r="W139" s="133" t="s">
        <v>46</v>
      </c>
      <c r="X139" s="114">
        <f t="shared" si="28"/>
        <v>0</v>
      </c>
      <c r="Y139" s="115">
        <f t="shared" si="29"/>
        <v>0</v>
      </c>
      <c r="Z139" s="115">
        <f t="shared" si="30"/>
        <v>0</v>
      </c>
      <c r="AA139" s="115">
        <f t="shared" si="31"/>
        <v>0</v>
      </c>
      <c r="AB139" s="115">
        <f t="shared" si="32"/>
        <v>0</v>
      </c>
      <c r="AC139" s="121">
        <f t="shared" si="33"/>
        <v>0</v>
      </c>
    </row>
    <row r="140" spans="1:29" ht="15.75">
      <c r="A140" s="255"/>
      <c r="B140" s="133" t="s">
        <v>47</v>
      </c>
      <c r="C140" s="95"/>
      <c r="D140" s="20"/>
      <c r="E140" s="96">
        <f t="shared" si="22"/>
        <v>0</v>
      </c>
      <c r="F140" s="95"/>
      <c r="G140" s="6"/>
      <c r="H140" s="96">
        <f t="shared" si="23"/>
        <v>0</v>
      </c>
      <c r="I140" s="95"/>
      <c r="J140" s="20"/>
      <c r="K140" s="96">
        <f t="shared" si="24"/>
        <v>0</v>
      </c>
      <c r="L140" s="95"/>
      <c r="M140" s="20"/>
      <c r="N140" s="96">
        <f t="shared" si="25"/>
        <v>0</v>
      </c>
      <c r="O140" s="95"/>
      <c r="P140" s="20"/>
      <c r="Q140" s="96">
        <f t="shared" si="26"/>
        <v>0</v>
      </c>
      <c r="R140" s="95"/>
      <c r="S140" s="20"/>
      <c r="T140" s="96">
        <f t="shared" si="27"/>
        <v>0</v>
      </c>
      <c r="U140" s="221">
        <f t="shared" si="21"/>
        <v>0</v>
      </c>
      <c r="W140" s="133" t="s">
        <v>47</v>
      </c>
      <c r="X140" s="114">
        <f t="shared" si="28"/>
        <v>0</v>
      </c>
      <c r="Y140" s="115">
        <f t="shared" si="29"/>
        <v>0</v>
      </c>
      <c r="Z140" s="115">
        <f t="shared" si="30"/>
        <v>0</v>
      </c>
      <c r="AA140" s="115">
        <f t="shared" si="31"/>
        <v>0</v>
      </c>
      <c r="AB140" s="115">
        <f t="shared" si="32"/>
        <v>0</v>
      </c>
      <c r="AC140" s="121">
        <f t="shared" si="33"/>
        <v>0</v>
      </c>
    </row>
    <row r="141" spans="1:29" ht="15.75">
      <c r="A141" s="255"/>
      <c r="B141" s="133" t="s">
        <v>48</v>
      </c>
      <c r="C141" s="95"/>
      <c r="D141" s="20"/>
      <c r="E141" s="96">
        <f t="shared" si="22"/>
        <v>0</v>
      </c>
      <c r="F141" s="95"/>
      <c r="G141" s="6"/>
      <c r="H141" s="96">
        <f t="shared" si="23"/>
        <v>0</v>
      </c>
      <c r="I141" s="95"/>
      <c r="J141" s="20"/>
      <c r="K141" s="96">
        <f t="shared" si="24"/>
        <v>0</v>
      </c>
      <c r="L141" s="95"/>
      <c r="M141" s="20"/>
      <c r="N141" s="96">
        <f t="shared" si="25"/>
        <v>0</v>
      </c>
      <c r="O141" s="95"/>
      <c r="P141" s="20"/>
      <c r="Q141" s="96">
        <f t="shared" si="26"/>
        <v>0</v>
      </c>
      <c r="R141" s="95"/>
      <c r="S141" s="20"/>
      <c r="T141" s="96">
        <f t="shared" si="27"/>
        <v>0</v>
      </c>
      <c r="U141" s="221">
        <f t="shared" si="21"/>
        <v>0</v>
      </c>
      <c r="W141" s="133" t="s">
        <v>48</v>
      </c>
      <c r="X141" s="114">
        <f t="shared" si="28"/>
        <v>0</v>
      </c>
      <c r="Y141" s="115">
        <f t="shared" si="29"/>
        <v>0</v>
      </c>
      <c r="Z141" s="115">
        <f t="shared" si="30"/>
        <v>0</v>
      </c>
      <c r="AA141" s="115">
        <f t="shared" si="31"/>
        <v>0</v>
      </c>
      <c r="AB141" s="115">
        <f t="shared" si="32"/>
        <v>0</v>
      </c>
      <c r="AC141" s="121">
        <f t="shared" si="33"/>
        <v>0</v>
      </c>
    </row>
    <row r="142" spans="1:29" ht="15.75">
      <c r="A142" s="255"/>
      <c r="B142" s="133" t="s">
        <v>49</v>
      </c>
      <c r="C142" s="95"/>
      <c r="D142" s="20"/>
      <c r="E142" s="96">
        <f t="shared" si="22"/>
        <v>0</v>
      </c>
      <c r="F142" s="95"/>
      <c r="G142" s="6"/>
      <c r="H142" s="96">
        <f t="shared" si="23"/>
        <v>0</v>
      </c>
      <c r="I142" s="95"/>
      <c r="J142" s="20"/>
      <c r="K142" s="96">
        <f t="shared" si="24"/>
        <v>0</v>
      </c>
      <c r="L142" s="95"/>
      <c r="M142" s="20"/>
      <c r="N142" s="96">
        <f t="shared" si="25"/>
        <v>0</v>
      </c>
      <c r="O142" s="95"/>
      <c r="P142" s="20"/>
      <c r="Q142" s="96">
        <f t="shared" si="26"/>
        <v>0</v>
      </c>
      <c r="R142" s="95"/>
      <c r="S142" s="20"/>
      <c r="T142" s="96">
        <f t="shared" si="27"/>
        <v>0</v>
      </c>
      <c r="U142" s="221">
        <f t="shared" si="21"/>
        <v>0</v>
      </c>
      <c r="W142" s="133" t="s">
        <v>49</v>
      </c>
      <c r="X142" s="114">
        <f t="shared" si="28"/>
        <v>0</v>
      </c>
      <c r="Y142" s="115">
        <f t="shared" si="29"/>
        <v>0</v>
      </c>
      <c r="Z142" s="115">
        <f t="shared" si="30"/>
        <v>0</v>
      </c>
      <c r="AA142" s="115">
        <f t="shared" si="31"/>
        <v>0</v>
      </c>
      <c r="AB142" s="115">
        <f t="shared" si="32"/>
        <v>0</v>
      </c>
      <c r="AC142" s="121">
        <f t="shared" si="33"/>
        <v>0</v>
      </c>
    </row>
    <row r="143" spans="1:29" ht="15.75">
      <c r="A143" s="256"/>
      <c r="B143" s="134" t="s">
        <v>50</v>
      </c>
      <c r="C143" s="97"/>
      <c r="D143" s="98"/>
      <c r="E143" s="99">
        <f t="shared" si="22"/>
        <v>0</v>
      </c>
      <c r="F143" s="97"/>
      <c r="G143" s="103"/>
      <c r="H143" s="99">
        <f t="shared" si="23"/>
        <v>0</v>
      </c>
      <c r="I143" s="97"/>
      <c r="J143" s="98"/>
      <c r="K143" s="99">
        <f t="shared" si="24"/>
        <v>0</v>
      </c>
      <c r="L143" s="97"/>
      <c r="M143" s="98"/>
      <c r="N143" s="99">
        <f t="shared" si="25"/>
        <v>0</v>
      </c>
      <c r="O143" s="97"/>
      <c r="P143" s="98"/>
      <c r="Q143" s="99">
        <f t="shared" si="26"/>
        <v>0</v>
      </c>
      <c r="R143" s="97"/>
      <c r="S143" s="98"/>
      <c r="T143" s="99">
        <f t="shared" si="27"/>
        <v>0</v>
      </c>
      <c r="U143" s="222">
        <f t="shared" si="21"/>
        <v>0</v>
      </c>
      <c r="W143" s="134" t="s">
        <v>50</v>
      </c>
      <c r="X143" s="118">
        <f t="shared" si="28"/>
        <v>0</v>
      </c>
      <c r="Y143" s="119">
        <f t="shared" si="29"/>
        <v>0</v>
      </c>
      <c r="Z143" s="119">
        <f t="shared" si="30"/>
        <v>0</v>
      </c>
      <c r="AA143" s="119">
        <f t="shared" si="31"/>
        <v>0</v>
      </c>
      <c r="AB143" s="119">
        <f t="shared" si="32"/>
        <v>0</v>
      </c>
      <c r="AC143" s="124">
        <f t="shared" si="33"/>
        <v>0</v>
      </c>
    </row>
    <row r="144" spans="1:29" ht="15.75" customHeight="1">
      <c r="A144" s="254">
        <v>42782</v>
      </c>
      <c r="B144" s="133" t="s">
        <v>42</v>
      </c>
      <c r="C144" s="95"/>
      <c r="D144" s="20"/>
      <c r="E144" s="96">
        <f t="shared" si="22"/>
        <v>0</v>
      </c>
      <c r="F144" s="95"/>
      <c r="G144" s="20"/>
      <c r="H144" s="96">
        <f t="shared" si="23"/>
        <v>0</v>
      </c>
      <c r="I144" s="95"/>
      <c r="J144" s="20"/>
      <c r="K144" s="96">
        <f t="shared" si="24"/>
        <v>0</v>
      </c>
      <c r="L144" s="95"/>
      <c r="M144" s="20"/>
      <c r="N144" s="96">
        <f t="shared" si="25"/>
        <v>0</v>
      </c>
      <c r="O144" s="95"/>
      <c r="P144" s="20"/>
      <c r="Q144" s="96">
        <f t="shared" si="26"/>
        <v>0</v>
      </c>
      <c r="R144" s="95"/>
      <c r="S144" s="20"/>
      <c r="T144" s="96">
        <f t="shared" si="27"/>
        <v>0</v>
      </c>
      <c r="U144" s="221">
        <f t="shared" si="21"/>
        <v>0</v>
      </c>
      <c r="W144" s="132" t="s">
        <v>42</v>
      </c>
      <c r="X144" s="110">
        <f t="shared" si="28"/>
        <v>0</v>
      </c>
      <c r="Y144" s="111">
        <f t="shared" si="29"/>
        <v>0</v>
      </c>
      <c r="Z144" s="111">
        <f t="shared" si="30"/>
        <v>0</v>
      </c>
      <c r="AA144" s="111">
        <f t="shared" si="31"/>
        <v>0</v>
      </c>
      <c r="AB144" s="111">
        <f t="shared" si="32"/>
        <v>0</v>
      </c>
      <c r="AC144" s="123">
        <f t="shared" si="33"/>
        <v>0</v>
      </c>
    </row>
    <row r="145" spans="1:29" ht="15.75">
      <c r="A145" s="255"/>
      <c r="B145" s="133" t="s">
        <v>43</v>
      </c>
      <c r="C145" s="95"/>
      <c r="D145" s="20"/>
      <c r="E145" s="96">
        <f t="shared" si="22"/>
        <v>0</v>
      </c>
      <c r="F145" s="95"/>
      <c r="G145" s="20"/>
      <c r="H145" s="96">
        <f t="shared" si="23"/>
        <v>0</v>
      </c>
      <c r="I145" s="95"/>
      <c r="J145" s="20"/>
      <c r="K145" s="96">
        <f t="shared" si="24"/>
        <v>0</v>
      </c>
      <c r="L145" s="95"/>
      <c r="M145" s="20"/>
      <c r="N145" s="96">
        <f t="shared" si="25"/>
        <v>0</v>
      </c>
      <c r="O145" s="95"/>
      <c r="P145" s="20"/>
      <c r="Q145" s="96">
        <f t="shared" si="26"/>
        <v>0</v>
      </c>
      <c r="R145" s="95"/>
      <c r="S145" s="20"/>
      <c r="T145" s="96">
        <f t="shared" si="27"/>
        <v>0</v>
      </c>
      <c r="U145" s="221">
        <f t="shared" si="21"/>
        <v>0</v>
      </c>
      <c r="W145" s="133" t="s">
        <v>43</v>
      </c>
      <c r="X145" s="114">
        <f t="shared" si="28"/>
        <v>0</v>
      </c>
      <c r="Y145" s="115">
        <f t="shared" si="29"/>
        <v>0</v>
      </c>
      <c r="Z145" s="115">
        <f t="shared" si="30"/>
        <v>0</v>
      </c>
      <c r="AA145" s="115">
        <f t="shared" si="31"/>
        <v>0</v>
      </c>
      <c r="AB145" s="115">
        <f t="shared" si="32"/>
        <v>0</v>
      </c>
      <c r="AC145" s="121">
        <f t="shared" si="33"/>
        <v>0</v>
      </c>
    </row>
    <row r="146" spans="1:29" ht="15.75">
      <c r="A146" s="255"/>
      <c r="B146" s="104" t="s">
        <v>44</v>
      </c>
      <c r="C146" s="95"/>
      <c r="D146" s="20"/>
      <c r="E146" s="96">
        <f t="shared" si="22"/>
        <v>0</v>
      </c>
      <c r="F146" s="95"/>
      <c r="G146" s="20"/>
      <c r="H146" s="96">
        <f t="shared" si="23"/>
        <v>0</v>
      </c>
      <c r="I146" s="95"/>
      <c r="J146" s="20"/>
      <c r="K146" s="96">
        <f t="shared" si="24"/>
        <v>0</v>
      </c>
      <c r="L146" s="95"/>
      <c r="M146" s="20"/>
      <c r="N146" s="96">
        <f t="shared" si="25"/>
        <v>0</v>
      </c>
      <c r="O146" s="95"/>
      <c r="P146" s="20"/>
      <c r="Q146" s="96">
        <f t="shared" si="26"/>
        <v>0</v>
      </c>
      <c r="R146" s="95"/>
      <c r="S146" s="20"/>
      <c r="T146" s="96">
        <f t="shared" si="27"/>
        <v>0</v>
      </c>
      <c r="U146" s="221">
        <f t="shared" si="21"/>
        <v>0</v>
      </c>
      <c r="W146" s="104" t="s">
        <v>44</v>
      </c>
      <c r="X146" s="114">
        <f t="shared" si="28"/>
        <v>0</v>
      </c>
      <c r="Y146" s="115">
        <f t="shared" si="29"/>
        <v>0</v>
      </c>
      <c r="Z146" s="115">
        <f t="shared" si="30"/>
        <v>0</v>
      </c>
      <c r="AA146" s="115">
        <f t="shared" si="31"/>
        <v>0</v>
      </c>
      <c r="AB146" s="115">
        <f t="shared" si="32"/>
        <v>0</v>
      </c>
      <c r="AC146" s="121">
        <f t="shared" si="33"/>
        <v>0</v>
      </c>
    </row>
    <row r="147" spans="1:29" ht="15.75">
      <c r="A147" s="255"/>
      <c r="B147" s="133" t="s">
        <v>45</v>
      </c>
      <c r="C147" s="95"/>
      <c r="D147" s="20"/>
      <c r="E147" s="96">
        <f t="shared" si="22"/>
        <v>0</v>
      </c>
      <c r="F147" s="95"/>
      <c r="G147" s="20"/>
      <c r="H147" s="96">
        <f t="shared" si="23"/>
        <v>0</v>
      </c>
      <c r="I147" s="95"/>
      <c r="J147" s="20"/>
      <c r="K147" s="96">
        <f t="shared" si="24"/>
        <v>0</v>
      </c>
      <c r="L147" s="95"/>
      <c r="M147" s="20"/>
      <c r="N147" s="96">
        <f t="shared" si="25"/>
        <v>0</v>
      </c>
      <c r="O147" s="95"/>
      <c r="P147" s="20"/>
      <c r="Q147" s="96">
        <f t="shared" si="26"/>
        <v>0</v>
      </c>
      <c r="R147" s="95"/>
      <c r="S147" s="20"/>
      <c r="T147" s="96">
        <f t="shared" si="27"/>
        <v>0</v>
      </c>
      <c r="U147" s="221">
        <f t="shared" ref="U147:U210" si="34">IF(D147=0,0,1)</f>
        <v>0</v>
      </c>
      <c r="W147" s="133" t="s">
        <v>45</v>
      </c>
      <c r="X147" s="114">
        <f t="shared" si="28"/>
        <v>0</v>
      </c>
      <c r="Y147" s="115">
        <f t="shared" si="29"/>
        <v>0</v>
      </c>
      <c r="Z147" s="115">
        <f t="shared" si="30"/>
        <v>0</v>
      </c>
      <c r="AA147" s="115">
        <f t="shared" si="31"/>
        <v>0</v>
      </c>
      <c r="AB147" s="115">
        <f t="shared" si="32"/>
        <v>0</v>
      </c>
      <c r="AC147" s="121">
        <f t="shared" si="33"/>
        <v>0</v>
      </c>
    </row>
    <row r="148" spans="1:29" ht="15.75">
      <c r="A148" s="255"/>
      <c r="B148" s="133" t="s">
        <v>46</v>
      </c>
      <c r="C148" s="95"/>
      <c r="D148" s="20"/>
      <c r="E148" s="96">
        <f t="shared" si="22"/>
        <v>0</v>
      </c>
      <c r="F148" s="95"/>
      <c r="G148" s="20"/>
      <c r="H148" s="96">
        <f t="shared" si="23"/>
        <v>0</v>
      </c>
      <c r="I148" s="95"/>
      <c r="J148" s="20"/>
      <c r="K148" s="96">
        <f t="shared" si="24"/>
        <v>0</v>
      </c>
      <c r="L148" s="95"/>
      <c r="M148" s="20"/>
      <c r="N148" s="96">
        <f t="shared" si="25"/>
        <v>0</v>
      </c>
      <c r="O148" s="95"/>
      <c r="P148" s="20"/>
      <c r="Q148" s="96">
        <f t="shared" si="26"/>
        <v>0</v>
      </c>
      <c r="R148" s="95"/>
      <c r="S148" s="20"/>
      <c r="T148" s="96">
        <f t="shared" si="27"/>
        <v>0</v>
      </c>
      <c r="U148" s="221">
        <f t="shared" si="34"/>
        <v>0</v>
      </c>
      <c r="W148" s="133" t="s">
        <v>46</v>
      </c>
      <c r="X148" s="114">
        <f t="shared" si="28"/>
        <v>0</v>
      </c>
      <c r="Y148" s="115">
        <f t="shared" si="29"/>
        <v>0</v>
      </c>
      <c r="Z148" s="115">
        <f t="shared" si="30"/>
        <v>0</v>
      </c>
      <c r="AA148" s="115">
        <f t="shared" si="31"/>
        <v>0</v>
      </c>
      <c r="AB148" s="115">
        <f t="shared" si="32"/>
        <v>0</v>
      </c>
      <c r="AC148" s="121">
        <f t="shared" si="33"/>
        <v>0</v>
      </c>
    </row>
    <row r="149" spans="1:29" ht="15.75">
      <c r="A149" s="255"/>
      <c r="B149" s="133" t="s">
        <v>47</v>
      </c>
      <c r="C149" s="95"/>
      <c r="D149" s="20"/>
      <c r="E149" s="96">
        <f t="shared" si="22"/>
        <v>0</v>
      </c>
      <c r="F149" s="95"/>
      <c r="G149" s="20"/>
      <c r="H149" s="96">
        <f t="shared" si="23"/>
        <v>0</v>
      </c>
      <c r="I149" s="95"/>
      <c r="J149" s="20"/>
      <c r="K149" s="96">
        <f t="shared" si="24"/>
        <v>0</v>
      </c>
      <c r="L149" s="95"/>
      <c r="M149" s="20"/>
      <c r="N149" s="96">
        <f t="shared" si="25"/>
        <v>0</v>
      </c>
      <c r="O149" s="95"/>
      <c r="P149" s="20"/>
      <c r="Q149" s="96">
        <f t="shared" si="26"/>
        <v>0</v>
      </c>
      <c r="R149" s="95"/>
      <c r="S149" s="20"/>
      <c r="T149" s="96">
        <f t="shared" si="27"/>
        <v>0</v>
      </c>
      <c r="U149" s="221">
        <f t="shared" si="34"/>
        <v>0</v>
      </c>
      <c r="W149" s="133" t="s">
        <v>47</v>
      </c>
      <c r="X149" s="114">
        <f t="shared" si="28"/>
        <v>0</v>
      </c>
      <c r="Y149" s="115">
        <f t="shared" si="29"/>
        <v>0</v>
      </c>
      <c r="Z149" s="115">
        <f t="shared" si="30"/>
        <v>0</v>
      </c>
      <c r="AA149" s="115">
        <f t="shared" si="31"/>
        <v>0</v>
      </c>
      <c r="AB149" s="115">
        <f t="shared" si="32"/>
        <v>0</v>
      </c>
      <c r="AC149" s="121">
        <f t="shared" si="33"/>
        <v>0</v>
      </c>
    </row>
    <row r="150" spans="1:29" ht="15.75">
      <c r="A150" s="255"/>
      <c r="B150" s="133" t="s">
        <v>48</v>
      </c>
      <c r="C150" s="95"/>
      <c r="D150" s="20"/>
      <c r="E150" s="96">
        <f t="shared" si="22"/>
        <v>0</v>
      </c>
      <c r="F150" s="95"/>
      <c r="G150" s="20"/>
      <c r="H150" s="96">
        <f t="shared" si="23"/>
        <v>0</v>
      </c>
      <c r="I150" s="95"/>
      <c r="J150" s="20"/>
      <c r="K150" s="96">
        <f t="shared" si="24"/>
        <v>0</v>
      </c>
      <c r="L150" s="95"/>
      <c r="M150" s="20"/>
      <c r="N150" s="96">
        <f t="shared" si="25"/>
        <v>0</v>
      </c>
      <c r="O150" s="95"/>
      <c r="P150" s="20"/>
      <c r="Q150" s="96">
        <f t="shared" si="26"/>
        <v>0</v>
      </c>
      <c r="R150" s="95"/>
      <c r="S150" s="20"/>
      <c r="T150" s="96">
        <f t="shared" si="27"/>
        <v>0</v>
      </c>
      <c r="U150" s="221">
        <f t="shared" si="34"/>
        <v>0</v>
      </c>
      <c r="W150" s="133" t="s">
        <v>48</v>
      </c>
      <c r="X150" s="114">
        <f t="shared" si="28"/>
        <v>0</v>
      </c>
      <c r="Y150" s="115">
        <f t="shared" si="29"/>
        <v>0</v>
      </c>
      <c r="Z150" s="115">
        <f t="shared" si="30"/>
        <v>0</v>
      </c>
      <c r="AA150" s="115">
        <f t="shared" si="31"/>
        <v>0</v>
      </c>
      <c r="AB150" s="115">
        <f t="shared" si="32"/>
        <v>0</v>
      </c>
      <c r="AC150" s="121">
        <f t="shared" si="33"/>
        <v>0</v>
      </c>
    </row>
    <row r="151" spans="1:29" ht="15.75">
      <c r="A151" s="255"/>
      <c r="B151" s="133" t="s">
        <v>49</v>
      </c>
      <c r="C151" s="95"/>
      <c r="D151" s="20"/>
      <c r="E151" s="96">
        <f t="shared" si="22"/>
        <v>0</v>
      </c>
      <c r="F151" s="95"/>
      <c r="G151" s="20"/>
      <c r="H151" s="96">
        <f t="shared" si="23"/>
        <v>0</v>
      </c>
      <c r="I151" s="95"/>
      <c r="J151" s="20"/>
      <c r="K151" s="96">
        <f t="shared" si="24"/>
        <v>0</v>
      </c>
      <c r="L151" s="95"/>
      <c r="M151" s="20"/>
      <c r="N151" s="96">
        <f t="shared" si="25"/>
        <v>0</v>
      </c>
      <c r="O151" s="95"/>
      <c r="P151" s="20"/>
      <c r="Q151" s="96">
        <f t="shared" si="26"/>
        <v>0</v>
      </c>
      <c r="R151" s="95"/>
      <c r="S151" s="20"/>
      <c r="T151" s="96">
        <f t="shared" si="27"/>
        <v>0</v>
      </c>
      <c r="U151" s="221">
        <f t="shared" si="34"/>
        <v>0</v>
      </c>
      <c r="W151" s="133" t="s">
        <v>49</v>
      </c>
      <c r="X151" s="114">
        <f t="shared" si="28"/>
        <v>0</v>
      </c>
      <c r="Y151" s="115">
        <f t="shared" si="29"/>
        <v>0</v>
      </c>
      <c r="Z151" s="115">
        <f t="shared" si="30"/>
        <v>0</v>
      </c>
      <c r="AA151" s="115">
        <f t="shared" si="31"/>
        <v>0</v>
      </c>
      <c r="AB151" s="115">
        <f t="shared" si="32"/>
        <v>0</v>
      </c>
      <c r="AC151" s="121">
        <f t="shared" si="33"/>
        <v>0</v>
      </c>
    </row>
    <row r="152" spans="1:29" ht="15.75">
      <c r="A152" s="256"/>
      <c r="B152" s="133" t="s">
        <v>50</v>
      </c>
      <c r="C152" s="95"/>
      <c r="D152" s="20"/>
      <c r="E152" s="96">
        <f t="shared" si="22"/>
        <v>0</v>
      </c>
      <c r="F152" s="95"/>
      <c r="G152" s="20"/>
      <c r="H152" s="96">
        <f t="shared" si="23"/>
        <v>0</v>
      </c>
      <c r="I152" s="95"/>
      <c r="J152" s="20"/>
      <c r="K152" s="96">
        <f t="shared" si="24"/>
        <v>0</v>
      </c>
      <c r="L152" s="95"/>
      <c r="M152" s="20"/>
      <c r="N152" s="96">
        <f t="shared" si="25"/>
        <v>0</v>
      </c>
      <c r="O152" s="95"/>
      <c r="P152" s="20"/>
      <c r="Q152" s="96">
        <f t="shared" si="26"/>
        <v>0</v>
      </c>
      <c r="R152" s="95"/>
      <c r="S152" s="20"/>
      <c r="T152" s="96">
        <f t="shared" si="27"/>
        <v>0</v>
      </c>
      <c r="U152" s="221">
        <f t="shared" si="34"/>
        <v>0</v>
      </c>
      <c r="W152" s="134" t="s">
        <v>50</v>
      </c>
      <c r="X152" s="118">
        <f t="shared" si="28"/>
        <v>0</v>
      </c>
      <c r="Y152" s="119">
        <f t="shared" si="29"/>
        <v>0</v>
      </c>
      <c r="Z152" s="119">
        <f t="shared" si="30"/>
        <v>0</v>
      </c>
      <c r="AA152" s="119">
        <f t="shared" si="31"/>
        <v>0</v>
      </c>
      <c r="AB152" s="119">
        <f t="shared" si="32"/>
        <v>0</v>
      </c>
      <c r="AC152" s="124">
        <f t="shared" si="33"/>
        <v>0</v>
      </c>
    </row>
    <row r="153" spans="1:29" ht="15.75" customHeight="1">
      <c r="A153" s="254">
        <v>42783</v>
      </c>
      <c r="B153" s="132" t="s">
        <v>42</v>
      </c>
      <c r="C153" s="92"/>
      <c r="D153" s="93"/>
      <c r="E153" s="94">
        <f t="shared" si="22"/>
        <v>0</v>
      </c>
      <c r="F153" s="92"/>
      <c r="G153" s="93"/>
      <c r="H153" s="94">
        <f t="shared" si="23"/>
        <v>0</v>
      </c>
      <c r="I153" s="92"/>
      <c r="J153" s="93"/>
      <c r="K153" s="94">
        <f t="shared" si="24"/>
        <v>0</v>
      </c>
      <c r="L153" s="92"/>
      <c r="M153" s="93"/>
      <c r="N153" s="94">
        <f t="shared" si="25"/>
        <v>0</v>
      </c>
      <c r="O153" s="92"/>
      <c r="P153" s="93"/>
      <c r="Q153" s="94">
        <f t="shared" si="26"/>
        <v>0</v>
      </c>
      <c r="R153" s="92"/>
      <c r="S153" s="93"/>
      <c r="T153" s="94">
        <f t="shared" si="27"/>
        <v>0</v>
      </c>
      <c r="U153" s="220">
        <f t="shared" si="34"/>
        <v>0</v>
      </c>
      <c r="W153" s="132" t="s">
        <v>42</v>
      </c>
      <c r="X153" s="110">
        <f t="shared" si="28"/>
        <v>0</v>
      </c>
      <c r="Y153" s="111">
        <f t="shared" si="29"/>
        <v>0</v>
      </c>
      <c r="Z153" s="111">
        <f t="shared" si="30"/>
        <v>0</v>
      </c>
      <c r="AA153" s="111">
        <f t="shared" si="31"/>
        <v>0</v>
      </c>
      <c r="AB153" s="111">
        <f t="shared" si="32"/>
        <v>0</v>
      </c>
      <c r="AC153" s="123">
        <f t="shared" si="33"/>
        <v>0</v>
      </c>
    </row>
    <row r="154" spans="1:29" ht="15.75">
      <c r="A154" s="255"/>
      <c r="B154" s="133" t="s">
        <v>43</v>
      </c>
      <c r="C154" s="95"/>
      <c r="D154" s="20"/>
      <c r="E154" s="96">
        <f t="shared" si="22"/>
        <v>0</v>
      </c>
      <c r="F154" s="95"/>
      <c r="G154" s="20"/>
      <c r="H154" s="96">
        <f t="shared" si="23"/>
        <v>0</v>
      </c>
      <c r="I154" s="95"/>
      <c r="J154" s="20"/>
      <c r="K154" s="96">
        <f t="shared" si="24"/>
        <v>0</v>
      </c>
      <c r="L154" s="95"/>
      <c r="M154" s="20"/>
      <c r="N154" s="96">
        <f t="shared" si="25"/>
        <v>0</v>
      </c>
      <c r="O154" s="95"/>
      <c r="P154" s="20"/>
      <c r="Q154" s="96">
        <f t="shared" si="26"/>
        <v>0</v>
      </c>
      <c r="R154" s="95"/>
      <c r="S154" s="20"/>
      <c r="T154" s="96">
        <f t="shared" si="27"/>
        <v>0</v>
      </c>
      <c r="U154" s="221">
        <f t="shared" si="34"/>
        <v>0</v>
      </c>
      <c r="W154" s="133" t="s">
        <v>43</v>
      </c>
      <c r="X154" s="114">
        <f t="shared" si="28"/>
        <v>0</v>
      </c>
      <c r="Y154" s="115">
        <f t="shared" si="29"/>
        <v>0</v>
      </c>
      <c r="Z154" s="115">
        <f t="shared" si="30"/>
        <v>0</v>
      </c>
      <c r="AA154" s="115">
        <f t="shared" si="31"/>
        <v>0</v>
      </c>
      <c r="AB154" s="115">
        <f t="shared" si="32"/>
        <v>0</v>
      </c>
      <c r="AC154" s="121">
        <f t="shared" si="33"/>
        <v>0</v>
      </c>
    </row>
    <row r="155" spans="1:29" ht="15.75">
      <c r="A155" s="255"/>
      <c r="B155" s="104" t="s">
        <v>44</v>
      </c>
      <c r="C155" s="95"/>
      <c r="D155" s="20"/>
      <c r="E155" s="96">
        <f t="shared" si="22"/>
        <v>0</v>
      </c>
      <c r="F155" s="95"/>
      <c r="G155" s="20"/>
      <c r="H155" s="96">
        <f t="shared" si="23"/>
        <v>0</v>
      </c>
      <c r="I155" s="95"/>
      <c r="J155" s="20"/>
      <c r="K155" s="96">
        <f t="shared" si="24"/>
        <v>0</v>
      </c>
      <c r="L155" s="95"/>
      <c r="M155" s="20"/>
      <c r="N155" s="96">
        <f t="shared" si="25"/>
        <v>0</v>
      </c>
      <c r="O155" s="95"/>
      <c r="P155" s="20"/>
      <c r="Q155" s="96">
        <f t="shared" si="26"/>
        <v>0</v>
      </c>
      <c r="R155" s="95"/>
      <c r="S155" s="20"/>
      <c r="T155" s="96">
        <f t="shared" si="27"/>
        <v>0</v>
      </c>
      <c r="U155" s="221">
        <f t="shared" si="34"/>
        <v>0</v>
      </c>
      <c r="W155" s="104" t="s">
        <v>44</v>
      </c>
      <c r="X155" s="114">
        <f t="shared" si="28"/>
        <v>0</v>
      </c>
      <c r="Y155" s="115">
        <f t="shared" si="29"/>
        <v>0</v>
      </c>
      <c r="Z155" s="115">
        <f t="shared" si="30"/>
        <v>0</v>
      </c>
      <c r="AA155" s="115">
        <f t="shared" si="31"/>
        <v>0</v>
      </c>
      <c r="AB155" s="115">
        <f t="shared" si="32"/>
        <v>0</v>
      </c>
      <c r="AC155" s="121">
        <f t="shared" si="33"/>
        <v>0</v>
      </c>
    </row>
    <row r="156" spans="1:29" ht="15.75">
      <c r="A156" s="255"/>
      <c r="B156" s="133" t="s">
        <v>45</v>
      </c>
      <c r="C156" s="95"/>
      <c r="D156" s="20"/>
      <c r="E156" s="96">
        <f t="shared" si="22"/>
        <v>0</v>
      </c>
      <c r="F156" s="95"/>
      <c r="G156" s="20"/>
      <c r="H156" s="96">
        <f t="shared" si="23"/>
        <v>0</v>
      </c>
      <c r="I156" s="95"/>
      <c r="J156" s="20"/>
      <c r="K156" s="96">
        <f t="shared" si="24"/>
        <v>0</v>
      </c>
      <c r="L156" s="95"/>
      <c r="M156" s="20"/>
      <c r="N156" s="96">
        <f t="shared" si="25"/>
        <v>0</v>
      </c>
      <c r="O156" s="95"/>
      <c r="P156" s="20"/>
      <c r="Q156" s="96">
        <f t="shared" si="26"/>
        <v>0</v>
      </c>
      <c r="R156" s="95"/>
      <c r="S156" s="20"/>
      <c r="T156" s="96">
        <f t="shared" si="27"/>
        <v>0</v>
      </c>
      <c r="U156" s="221">
        <f t="shared" si="34"/>
        <v>0</v>
      </c>
      <c r="W156" s="133" t="s">
        <v>45</v>
      </c>
      <c r="X156" s="114">
        <f t="shared" si="28"/>
        <v>0</v>
      </c>
      <c r="Y156" s="115">
        <f t="shared" si="29"/>
        <v>0</v>
      </c>
      <c r="Z156" s="115">
        <f t="shared" si="30"/>
        <v>0</v>
      </c>
      <c r="AA156" s="115">
        <f t="shared" si="31"/>
        <v>0</v>
      </c>
      <c r="AB156" s="115">
        <f t="shared" si="32"/>
        <v>0</v>
      </c>
      <c r="AC156" s="121">
        <f t="shared" si="33"/>
        <v>0</v>
      </c>
    </row>
    <row r="157" spans="1:29" ht="15.75">
      <c r="A157" s="255"/>
      <c r="B157" s="133" t="s">
        <v>46</v>
      </c>
      <c r="C157" s="95"/>
      <c r="D157" s="20"/>
      <c r="E157" s="96">
        <f t="shared" si="22"/>
        <v>0</v>
      </c>
      <c r="F157" s="95"/>
      <c r="G157" s="20"/>
      <c r="H157" s="96">
        <f t="shared" si="23"/>
        <v>0</v>
      </c>
      <c r="I157" s="95"/>
      <c r="J157" s="20"/>
      <c r="K157" s="96">
        <f t="shared" si="24"/>
        <v>0</v>
      </c>
      <c r="L157" s="95"/>
      <c r="M157" s="20"/>
      <c r="N157" s="96">
        <f t="shared" si="25"/>
        <v>0</v>
      </c>
      <c r="O157" s="95"/>
      <c r="P157" s="20"/>
      <c r="Q157" s="96">
        <f t="shared" si="26"/>
        <v>0</v>
      </c>
      <c r="R157" s="95"/>
      <c r="S157" s="20"/>
      <c r="T157" s="96">
        <f t="shared" si="27"/>
        <v>0</v>
      </c>
      <c r="U157" s="221">
        <f t="shared" si="34"/>
        <v>0</v>
      </c>
      <c r="W157" s="133" t="s">
        <v>46</v>
      </c>
      <c r="X157" s="114">
        <f t="shared" si="28"/>
        <v>0</v>
      </c>
      <c r="Y157" s="115">
        <f t="shared" si="29"/>
        <v>0</v>
      </c>
      <c r="Z157" s="115">
        <f t="shared" si="30"/>
        <v>0</v>
      </c>
      <c r="AA157" s="115">
        <f t="shared" si="31"/>
        <v>0</v>
      </c>
      <c r="AB157" s="115">
        <f t="shared" si="32"/>
        <v>0</v>
      </c>
      <c r="AC157" s="121">
        <f t="shared" si="33"/>
        <v>0</v>
      </c>
    </row>
    <row r="158" spans="1:29" ht="15.75">
      <c r="A158" s="255"/>
      <c r="B158" s="133" t="s">
        <v>47</v>
      </c>
      <c r="C158" s="95"/>
      <c r="D158" s="20"/>
      <c r="E158" s="96">
        <f t="shared" si="22"/>
        <v>0</v>
      </c>
      <c r="F158" s="95"/>
      <c r="G158" s="20"/>
      <c r="H158" s="96">
        <f t="shared" si="23"/>
        <v>0</v>
      </c>
      <c r="I158" s="95"/>
      <c r="J158" s="20"/>
      <c r="K158" s="96">
        <f t="shared" si="24"/>
        <v>0</v>
      </c>
      <c r="L158" s="95"/>
      <c r="M158" s="20"/>
      <c r="N158" s="96">
        <f t="shared" si="25"/>
        <v>0</v>
      </c>
      <c r="O158" s="95"/>
      <c r="P158" s="20"/>
      <c r="Q158" s="96">
        <f t="shared" si="26"/>
        <v>0</v>
      </c>
      <c r="R158" s="95"/>
      <c r="S158" s="20"/>
      <c r="T158" s="96">
        <f t="shared" si="27"/>
        <v>0</v>
      </c>
      <c r="U158" s="221">
        <f t="shared" si="34"/>
        <v>0</v>
      </c>
      <c r="W158" s="133" t="s">
        <v>47</v>
      </c>
      <c r="X158" s="114">
        <f t="shared" si="28"/>
        <v>0</v>
      </c>
      <c r="Y158" s="115">
        <f t="shared" si="29"/>
        <v>0</v>
      </c>
      <c r="Z158" s="115">
        <f t="shared" si="30"/>
        <v>0</v>
      </c>
      <c r="AA158" s="115">
        <f t="shared" si="31"/>
        <v>0</v>
      </c>
      <c r="AB158" s="115">
        <f t="shared" si="32"/>
        <v>0</v>
      </c>
      <c r="AC158" s="121">
        <f t="shared" si="33"/>
        <v>0</v>
      </c>
    </row>
    <row r="159" spans="1:29" ht="15.75">
      <c r="A159" s="255"/>
      <c r="B159" s="133" t="s">
        <v>48</v>
      </c>
      <c r="C159" s="95"/>
      <c r="D159" s="20"/>
      <c r="E159" s="96">
        <f t="shared" si="22"/>
        <v>0</v>
      </c>
      <c r="F159" s="95"/>
      <c r="G159" s="20"/>
      <c r="H159" s="96">
        <f t="shared" si="23"/>
        <v>0</v>
      </c>
      <c r="I159" s="95"/>
      <c r="J159" s="20"/>
      <c r="K159" s="96">
        <f t="shared" si="24"/>
        <v>0</v>
      </c>
      <c r="L159" s="95"/>
      <c r="M159" s="20"/>
      <c r="N159" s="96">
        <f t="shared" si="25"/>
        <v>0</v>
      </c>
      <c r="O159" s="95"/>
      <c r="P159" s="20"/>
      <c r="Q159" s="96">
        <f t="shared" si="26"/>
        <v>0</v>
      </c>
      <c r="R159" s="95"/>
      <c r="S159" s="20"/>
      <c r="T159" s="96">
        <f t="shared" si="27"/>
        <v>0</v>
      </c>
      <c r="U159" s="221">
        <f t="shared" si="34"/>
        <v>0</v>
      </c>
      <c r="W159" s="133" t="s">
        <v>48</v>
      </c>
      <c r="X159" s="114">
        <f t="shared" si="28"/>
        <v>0</v>
      </c>
      <c r="Y159" s="115">
        <f t="shared" si="29"/>
        <v>0</v>
      </c>
      <c r="Z159" s="115">
        <f t="shared" si="30"/>
        <v>0</v>
      </c>
      <c r="AA159" s="115">
        <f t="shared" si="31"/>
        <v>0</v>
      </c>
      <c r="AB159" s="115">
        <f t="shared" si="32"/>
        <v>0</v>
      </c>
      <c r="AC159" s="121">
        <f t="shared" si="33"/>
        <v>0</v>
      </c>
    </row>
    <row r="160" spans="1:29" ht="15.75">
      <c r="A160" s="255"/>
      <c r="B160" s="133" t="s">
        <v>49</v>
      </c>
      <c r="C160" s="95"/>
      <c r="D160" s="20"/>
      <c r="E160" s="96">
        <f t="shared" si="22"/>
        <v>0</v>
      </c>
      <c r="F160" s="95"/>
      <c r="G160" s="20"/>
      <c r="H160" s="96">
        <f t="shared" si="23"/>
        <v>0</v>
      </c>
      <c r="I160" s="95"/>
      <c r="J160" s="20"/>
      <c r="K160" s="96">
        <f t="shared" si="24"/>
        <v>0</v>
      </c>
      <c r="L160" s="95"/>
      <c r="M160" s="20"/>
      <c r="N160" s="96">
        <f t="shared" si="25"/>
        <v>0</v>
      </c>
      <c r="O160" s="95"/>
      <c r="P160" s="20"/>
      <c r="Q160" s="96">
        <f t="shared" si="26"/>
        <v>0</v>
      </c>
      <c r="R160" s="95"/>
      <c r="S160" s="20"/>
      <c r="T160" s="96">
        <f t="shared" si="27"/>
        <v>0</v>
      </c>
      <c r="U160" s="221">
        <f t="shared" si="34"/>
        <v>0</v>
      </c>
      <c r="W160" s="133" t="s">
        <v>49</v>
      </c>
      <c r="X160" s="114">
        <f t="shared" si="28"/>
        <v>0</v>
      </c>
      <c r="Y160" s="115">
        <f t="shared" si="29"/>
        <v>0</v>
      </c>
      <c r="Z160" s="115">
        <f t="shared" si="30"/>
        <v>0</v>
      </c>
      <c r="AA160" s="115">
        <f t="shared" si="31"/>
        <v>0</v>
      </c>
      <c r="AB160" s="115">
        <f t="shared" si="32"/>
        <v>0</v>
      </c>
      <c r="AC160" s="121">
        <f t="shared" si="33"/>
        <v>0</v>
      </c>
    </row>
    <row r="161" spans="1:29" ht="15.75">
      <c r="A161" s="256"/>
      <c r="B161" s="134" t="s">
        <v>50</v>
      </c>
      <c r="C161" s="97"/>
      <c r="D161" s="98"/>
      <c r="E161" s="99">
        <f t="shared" ref="E161:E215" si="35">C161-D161</f>
        <v>0</v>
      </c>
      <c r="F161" s="97"/>
      <c r="G161" s="98"/>
      <c r="H161" s="99">
        <f t="shared" ref="H161:H215" si="36">F161-G161</f>
        <v>0</v>
      </c>
      <c r="I161" s="97"/>
      <c r="J161" s="98"/>
      <c r="K161" s="99">
        <f t="shared" ref="K161:K215" si="37">I161-J161</f>
        <v>0</v>
      </c>
      <c r="L161" s="97"/>
      <c r="M161" s="98"/>
      <c r="N161" s="99">
        <f t="shared" ref="N161:N215" si="38">L161-M161</f>
        <v>0</v>
      </c>
      <c r="O161" s="97"/>
      <c r="P161" s="98"/>
      <c r="Q161" s="99">
        <f t="shared" ref="Q161:Q215" si="39">O161-P161</f>
        <v>0</v>
      </c>
      <c r="R161" s="97"/>
      <c r="S161" s="98"/>
      <c r="T161" s="99">
        <f t="shared" si="27"/>
        <v>0</v>
      </c>
      <c r="U161" s="222">
        <f t="shared" si="34"/>
        <v>0</v>
      </c>
      <c r="W161" s="134" t="s">
        <v>50</v>
      </c>
      <c r="X161" s="118">
        <f t="shared" si="28"/>
        <v>0</v>
      </c>
      <c r="Y161" s="119">
        <f t="shared" si="29"/>
        <v>0</v>
      </c>
      <c r="Z161" s="119">
        <f t="shared" si="30"/>
        <v>0</v>
      </c>
      <c r="AA161" s="119">
        <f t="shared" si="31"/>
        <v>0</v>
      </c>
      <c r="AB161" s="119">
        <f t="shared" si="32"/>
        <v>0</v>
      </c>
      <c r="AC161" s="124">
        <f t="shared" si="33"/>
        <v>0</v>
      </c>
    </row>
    <row r="162" spans="1:29" ht="15.75" customHeight="1">
      <c r="A162" s="254">
        <v>42784</v>
      </c>
      <c r="B162" s="133" t="s">
        <v>42</v>
      </c>
      <c r="C162" s="95"/>
      <c r="D162" s="20"/>
      <c r="E162" s="96">
        <f t="shared" si="35"/>
        <v>0</v>
      </c>
      <c r="F162" s="95"/>
      <c r="G162" s="20"/>
      <c r="H162" s="96">
        <f t="shared" si="36"/>
        <v>0</v>
      </c>
      <c r="I162" s="95"/>
      <c r="J162" s="20"/>
      <c r="K162" s="96">
        <f t="shared" si="37"/>
        <v>0</v>
      </c>
      <c r="L162" s="95"/>
      <c r="M162" s="20"/>
      <c r="N162" s="96">
        <f t="shared" si="38"/>
        <v>0</v>
      </c>
      <c r="O162" s="95"/>
      <c r="P162" s="20"/>
      <c r="Q162" s="96">
        <f t="shared" si="39"/>
        <v>0</v>
      </c>
      <c r="R162" s="95"/>
      <c r="S162" s="20"/>
      <c r="T162" s="96">
        <f t="shared" si="27"/>
        <v>0</v>
      </c>
      <c r="U162" s="221">
        <f t="shared" si="34"/>
        <v>0</v>
      </c>
      <c r="W162" s="132" t="s">
        <v>42</v>
      </c>
      <c r="X162" s="110">
        <f t="shared" si="28"/>
        <v>0</v>
      </c>
      <c r="Y162" s="111">
        <f t="shared" si="29"/>
        <v>0</v>
      </c>
      <c r="Z162" s="111">
        <f t="shared" si="30"/>
        <v>0</v>
      </c>
      <c r="AA162" s="111">
        <f t="shared" si="31"/>
        <v>0</v>
      </c>
      <c r="AB162" s="111">
        <f t="shared" si="32"/>
        <v>0</v>
      </c>
      <c r="AC162" s="123">
        <f t="shared" si="33"/>
        <v>0</v>
      </c>
    </row>
    <row r="163" spans="1:29" ht="15.75">
      <c r="A163" s="255"/>
      <c r="B163" s="133" t="s">
        <v>43</v>
      </c>
      <c r="C163" s="95"/>
      <c r="D163" s="20"/>
      <c r="E163" s="96">
        <f t="shared" si="35"/>
        <v>0</v>
      </c>
      <c r="F163" s="95"/>
      <c r="G163" s="20"/>
      <c r="H163" s="96">
        <f t="shared" si="36"/>
        <v>0</v>
      </c>
      <c r="I163" s="95"/>
      <c r="J163" s="20"/>
      <c r="K163" s="96">
        <f t="shared" si="37"/>
        <v>0</v>
      </c>
      <c r="L163" s="95"/>
      <c r="M163" s="20"/>
      <c r="N163" s="96">
        <f t="shared" si="38"/>
        <v>0</v>
      </c>
      <c r="O163" s="95"/>
      <c r="P163" s="20"/>
      <c r="Q163" s="96">
        <f t="shared" si="39"/>
        <v>0</v>
      </c>
      <c r="R163" s="95"/>
      <c r="S163" s="20"/>
      <c r="T163" s="96">
        <f t="shared" si="27"/>
        <v>0</v>
      </c>
      <c r="U163" s="221">
        <f t="shared" si="34"/>
        <v>0</v>
      </c>
      <c r="W163" s="133" t="s">
        <v>43</v>
      </c>
      <c r="X163" s="114">
        <f t="shared" si="28"/>
        <v>0</v>
      </c>
      <c r="Y163" s="115">
        <f t="shared" si="29"/>
        <v>0</v>
      </c>
      <c r="Z163" s="115">
        <f t="shared" si="30"/>
        <v>0</v>
      </c>
      <c r="AA163" s="115">
        <f t="shared" si="31"/>
        <v>0</v>
      </c>
      <c r="AB163" s="115">
        <f t="shared" si="32"/>
        <v>0</v>
      </c>
      <c r="AC163" s="121">
        <f t="shared" si="33"/>
        <v>0</v>
      </c>
    </row>
    <row r="164" spans="1:29" ht="15.75">
      <c r="A164" s="255"/>
      <c r="B164" s="104" t="s">
        <v>44</v>
      </c>
      <c r="C164" s="95"/>
      <c r="D164" s="20"/>
      <c r="E164" s="96">
        <f t="shared" si="35"/>
        <v>0</v>
      </c>
      <c r="F164" s="95"/>
      <c r="G164" s="20"/>
      <c r="H164" s="96">
        <f t="shared" si="36"/>
        <v>0</v>
      </c>
      <c r="I164" s="95"/>
      <c r="J164" s="20"/>
      <c r="K164" s="96">
        <f t="shared" si="37"/>
        <v>0</v>
      </c>
      <c r="L164" s="95"/>
      <c r="M164" s="20"/>
      <c r="N164" s="96">
        <f t="shared" si="38"/>
        <v>0</v>
      </c>
      <c r="O164" s="95"/>
      <c r="P164" s="20"/>
      <c r="Q164" s="96">
        <f t="shared" si="39"/>
        <v>0</v>
      </c>
      <c r="R164" s="95"/>
      <c r="S164" s="20"/>
      <c r="T164" s="96">
        <f t="shared" si="27"/>
        <v>0</v>
      </c>
      <c r="U164" s="221">
        <f t="shared" si="34"/>
        <v>0</v>
      </c>
      <c r="W164" s="104" t="s">
        <v>44</v>
      </c>
      <c r="X164" s="114">
        <f t="shared" si="28"/>
        <v>0</v>
      </c>
      <c r="Y164" s="115">
        <f t="shared" si="29"/>
        <v>0</v>
      </c>
      <c r="Z164" s="115">
        <f t="shared" si="30"/>
        <v>0</v>
      </c>
      <c r="AA164" s="115">
        <f t="shared" si="31"/>
        <v>0</v>
      </c>
      <c r="AB164" s="115">
        <f t="shared" si="32"/>
        <v>0</v>
      </c>
      <c r="AC164" s="121">
        <f t="shared" si="33"/>
        <v>0</v>
      </c>
    </row>
    <row r="165" spans="1:29" ht="15.75">
      <c r="A165" s="255"/>
      <c r="B165" s="133" t="s">
        <v>45</v>
      </c>
      <c r="C165" s="95"/>
      <c r="D165" s="20"/>
      <c r="E165" s="96">
        <f t="shared" si="35"/>
        <v>0</v>
      </c>
      <c r="F165" s="95"/>
      <c r="G165" s="20"/>
      <c r="H165" s="96">
        <f t="shared" si="36"/>
        <v>0</v>
      </c>
      <c r="I165" s="95"/>
      <c r="J165" s="20"/>
      <c r="K165" s="96">
        <f t="shared" si="37"/>
        <v>0</v>
      </c>
      <c r="L165" s="95"/>
      <c r="M165" s="20"/>
      <c r="N165" s="96">
        <f t="shared" si="38"/>
        <v>0</v>
      </c>
      <c r="O165" s="95"/>
      <c r="P165" s="20"/>
      <c r="Q165" s="96">
        <f t="shared" si="39"/>
        <v>0</v>
      </c>
      <c r="R165" s="95"/>
      <c r="S165" s="20"/>
      <c r="T165" s="96">
        <f t="shared" si="27"/>
        <v>0</v>
      </c>
      <c r="U165" s="221">
        <f t="shared" si="34"/>
        <v>0</v>
      </c>
      <c r="W165" s="133" t="s">
        <v>45</v>
      </c>
      <c r="X165" s="114">
        <f t="shared" si="28"/>
        <v>0</v>
      </c>
      <c r="Y165" s="115">
        <f t="shared" si="29"/>
        <v>0</v>
      </c>
      <c r="Z165" s="115">
        <f t="shared" si="30"/>
        <v>0</v>
      </c>
      <c r="AA165" s="115">
        <f t="shared" si="31"/>
        <v>0</v>
      </c>
      <c r="AB165" s="115">
        <f t="shared" si="32"/>
        <v>0</v>
      </c>
      <c r="AC165" s="121">
        <f t="shared" si="33"/>
        <v>0</v>
      </c>
    </row>
    <row r="166" spans="1:29" ht="15.75">
      <c r="A166" s="255"/>
      <c r="B166" s="133" t="s">
        <v>46</v>
      </c>
      <c r="C166" s="95"/>
      <c r="D166" s="20"/>
      <c r="E166" s="96">
        <f t="shared" si="35"/>
        <v>0</v>
      </c>
      <c r="F166" s="95"/>
      <c r="G166" s="20"/>
      <c r="H166" s="96">
        <f t="shared" si="36"/>
        <v>0</v>
      </c>
      <c r="I166" s="95"/>
      <c r="J166" s="20"/>
      <c r="K166" s="96">
        <f t="shared" si="37"/>
        <v>0</v>
      </c>
      <c r="L166" s="95"/>
      <c r="M166" s="20"/>
      <c r="N166" s="96">
        <f t="shared" si="38"/>
        <v>0</v>
      </c>
      <c r="O166" s="95"/>
      <c r="P166" s="20"/>
      <c r="Q166" s="96">
        <f t="shared" si="39"/>
        <v>0</v>
      </c>
      <c r="R166" s="95"/>
      <c r="S166" s="20"/>
      <c r="T166" s="96">
        <f t="shared" si="27"/>
        <v>0</v>
      </c>
      <c r="U166" s="221">
        <f t="shared" si="34"/>
        <v>0</v>
      </c>
      <c r="W166" s="133" t="s">
        <v>46</v>
      </c>
      <c r="X166" s="114">
        <f t="shared" si="28"/>
        <v>0</v>
      </c>
      <c r="Y166" s="115">
        <f t="shared" si="29"/>
        <v>0</v>
      </c>
      <c r="Z166" s="115">
        <f t="shared" si="30"/>
        <v>0</v>
      </c>
      <c r="AA166" s="115">
        <f t="shared" si="31"/>
        <v>0</v>
      </c>
      <c r="AB166" s="115">
        <f t="shared" si="32"/>
        <v>0</v>
      </c>
      <c r="AC166" s="121">
        <f t="shared" si="33"/>
        <v>0</v>
      </c>
    </row>
    <row r="167" spans="1:29" ht="15.75">
      <c r="A167" s="255"/>
      <c r="B167" s="133" t="s">
        <v>47</v>
      </c>
      <c r="C167" s="95"/>
      <c r="D167" s="20"/>
      <c r="E167" s="96">
        <f t="shared" si="35"/>
        <v>0</v>
      </c>
      <c r="F167" s="95"/>
      <c r="G167" s="20"/>
      <c r="H167" s="96">
        <f t="shared" si="36"/>
        <v>0</v>
      </c>
      <c r="I167" s="95"/>
      <c r="J167" s="20"/>
      <c r="K167" s="96">
        <f t="shared" si="37"/>
        <v>0</v>
      </c>
      <c r="L167" s="95"/>
      <c r="M167" s="20"/>
      <c r="N167" s="96">
        <f t="shared" si="38"/>
        <v>0</v>
      </c>
      <c r="O167" s="95"/>
      <c r="P167" s="20"/>
      <c r="Q167" s="96">
        <f t="shared" si="39"/>
        <v>0</v>
      </c>
      <c r="R167" s="95"/>
      <c r="S167" s="20"/>
      <c r="T167" s="96">
        <f t="shared" si="27"/>
        <v>0</v>
      </c>
      <c r="U167" s="221">
        <f t="shared" si="34"/>
        <v>0</v>
      </c>
      <c r="W167" s="133" t="s">
        <v>47</v>
      </c>
      <c r="X167" s="114">
        <f t="shared" si="28"/>
        <v>0</v>
      </c>
      <c r="Y167" s="115">
        <f t="shared" si="29"/>
        <v>0</v>
      </c>
      <c r="Z167" s="115">
        <f t="shared" si="30"/>
        <v>0</v>
      </c>
      <c r="AA167" s="115">
        <f t="shared" si="31"/>
        <v>0</v>
      </c>
      <c r="AB167" s="115">
        <f t="shared" si="32"/>
        <v>0</v>
      </c>
      <c r="AC167" s="121">
        <f t="shared" si="33"/>
        <v>0</v>
      </c>
    </row>
    <row r="168" spans="1:29" ht="15.75">
      <c r="A168" s="255"/>
      <c r="B168" s="133" t="s">
        <v>48</v>
      </c>
      <c r="C168" s="95"/>
      <c r="D168" s="20"/>
      <c r="E168" s="96">
        <f t="shared" si="35"/>
        <v>0</v>
      </c>
      <c r="F168" s="95"/>
      <c r="G168" s="20"/>
      <c r="H168" s="96">
        <f t="shared" si="36"/>
        <v>0</v>
      </c>
      <c r="I168" s="95"/>
      <c r="J168" s="20"/>
      <c r="K168" s="96">
        <f t="shared" si="37"/>
        <v>0</v>
      </c>
      <c r="L168" s="95"/>
      <c r="M168" s="20"/>
      <c r="N168" s="96">
        <f t="shared" si="38"/>
        <v>0</v>
      </c>
      <c r="O168" s="95"/>
      <c r="P168" s="20"/>
      <c r="Q168" s="96">
        <f t="shared" si="39"/>
        <v>0</v>
      </c>
      <c r="R168" s="95"/>
      <c r="S168" s="20"/>
      <c r="T168" s="96">
        <f t="shared" si="27"/>
        <v>0</v>
      </c>
      <c r="U168" s="221">
        <f t="shared" si="34"/>
        <v>0</v>
      </c>
      <c r="W168" s="133" t="s">
        <v>48</v>
      </c>
      <c r="X168" s="114">
        <f t="shared" si="28"/>
        <v>0</v>
      </c>
      <c r="Y168" s="115">
        <f t="shared" si="29"/>
        <v>0</v>
      </c>
      <c r="Z168" s="115">
        <f t="shared" si="30"/>
        <v>0</v>
      </c>
      <c r="AA168" s="115">
        <f t="shared" si="31"/>
        <v>0</v>
      </c>
      <c r="AB168" s="115">
        <f t="shared" si="32"/>
        <v>0</v>
      </c>
      <c r="AC168" s="121">
        <f t="shared" si="33"/>
        <v>0</v>
      </c>
    </row>
    <row r="169" spans="1:29" ht="15.75">
      <c r="A169" s="255"/>
      <c r="B169" s="133" t="s">
        <v>49</v>
      </c>
      <c r="C169" s="95"/>
      <c r="D169" s="20"/>
      <c r="E169" s="96">
        <f t="shared" si="35"/>
        <v>0</v>
      </c>
      <c r="F169" s="95"/>
      <c r="G169" s="20"/>
      <c r="H169" s="96">
        <f t="shared" si="36"/>
        <v>0</v>
      </c>
      <c r="I169" s="95"/>
      <c r="J169" s="20"/>
      <c r="K169" s="96">
        <f t="shared" si="37"/>
        <v>0</v>
      </c>
      <c r="L169" s="95"/>
      <c r="M169" s="20"/>
      <c r="N169" s="96">
        <f t="shared" si="38"/>
        <v>0</v>
      </c>
      <c r="O169" s="95"/>
      <c r="P169" s="20"/>
      <c r="Q169" s="96">
        <f t="shared" si="39"/>
        <v>0</v>
      </c>
      <c r="R169" s="95"/>
      <c r="S169" s="20"/>
      <c r="T169" s="96">
        <f t="shared" si="27"/>
        <v>0</v>
      </c>
      <c r="U169" s="221">
        <f t="shared" si="34"/>
        <v>0</v>
      </c>
      <c r="W169" s="133" t="s">
        <v>49</v>
      </c>
      <c r="X169" s="114">
        <f t="shared" si="28"/>
        <v>0</v>
      </c>
      <c r="Y169" s="115">
        <f t="shared" si="29"/>
        <v>0</v>
      </c>
      <c r="Z169" s="115">
        <f t="shared" si="30"/>
        <v>0</v>
      </c>
      <c r="AA169" s="115">
        <f t="shared" si="31"/>
        <v>0</v>
      </c>
      <c r="AB169" s="115">
        <f t="shared" si="32"/>
        <v>0</v>
      </c>
      <c r="AC169" s="121">
        <f t="shared" si="33"/>
        <v>0</v>
      </c>
    </row>
    <row r="170" spans="1:29" ht="15.75">
      <c r="A170" s="256"/>
      <c r="B170" s="133" t="s">
        <v>50</v>
      </c>
      <c r="C170" s="95"/>
      <c r="D170" s="20"/>
      <c r="E170" s="96">
        <f t="shared" si="35"/>
        <v>0</v>
      </c>
      <c r="F170" s="95"/>
      <c r="G170" s="20"/>
      <c r="H170" s="96">
        <f t="shared" si="36"/>
        <v>0</v>
      </c>
      <c r="I170" s="95"/>
      <c r="J170" s="20"/>
      <c r="K170" s="96">
        <f t="shared" si="37"/>
        <v>0</v>
      </c>
      <c r="L170" s="95"/>
      <c r="M170" s="20"/>
      <c r="N170" s="96">
        <f t="shared" si="38"/>
        <v>0</v>
      </c>
      <c r="O170" s="95"/>
      <c r="P170" s="20"/>
      <c r="Q170" s="96">
        <f t="shared" si="39"/>
        <v>0</v>
      </c>
      <c r="R170" s="95"/>
      <c r="S170" s="20"/>
      <c r="T170" s="96">
        <f t="shared" si="27"/>
        <v>0</v>
      </c>
      <c r="U170" s="221">
        <f t="shared" si="34"/>
        <v>0</v>
      </c>
      <c r="W170" s="134" t="s">
        <v>50</v>
      </c>
      <c r="X170" s="118">
        <f t="shared" si="28"/>
        <v>0</v>
      </c>
      <c r="Y170" s="119">
        <f t="shared" si="29"/>
        <v>0</v>
      </c>
      <c r="Z170" s="119">
        <f t="shared" si="30"/>
        <v>0</v>
      </c>
      <c r="AA170" s="119">
        <f t="shared" si="31"/>
        <v>0</v>
      </c>
      <c r="AB170" s="119">
        <f t="shared" si="32"/>
        <v>0</v>
      </c>
      <c r="AC170" s="124">
        <f t="shared" si="33"/>
        <v>0</v>
      </c>
    </row>
    <row r="171" spans="1:29" ht="15.75" customHeight="1">
      <c r="A171" s="254">
        <v>42785</v>
      </c>
      <c r="B171" s="132" t="s">
        <v>42</v>
      </c>
      <c r="C171" s="92"/>
      <c r="D171" s="93"/>
      <c r="E171" s="94">
        <f t="shared" si="35"/>
        <v>0</v>
      </c>
      <c r="F171" s="92"/>
      <c r="G171" s="148"/>
      <c r="H171" s="94">
        <f t="shared" si="36"/>
        <v>0</v>
      </c>
      <c r="I171" s="92"/>
      <c r="J171" s="93"/>
      <c r="K171" s="94">
        <f t="shared" si="37"/>
        <v>0</v>
      </c>
      <c r="L171" s="92"/>
      <c r="M171" s="93"/>
      <c r="N171" s="94">
        <f t="shared" si="38"/>
        <v>0</v>
      </c>
      <c r="O171" s="92"/>
      <c r="P171" s="93"/>
      <c r="Q171" s="94">
        <f t="shared" si="39"/>
        <v>0</v>
      </c>
      <c r="R171" s="92"/>
      <c r="S171" s="93"/>
      <c r="T171" s="94">
        <f t="shared" si="27"/>
        <v>0</v>
      </c>
      <c r="U171" s="220">
        <f t="shared" si="34"/>
        <v>0</v>
      </c>
      <c r="W171" s="132" t="s">
        <v>42</v>
      </c>
      <c r="X171" s="110">
        <f t="shared" si="28"/>
        <v>0</v>
      </c>
      <c r="Y171" s="111">
        <f t="shared" si="29"/>
        <v>0</v>
      </c>
      <c r="Z171" s="111">
        <f t="shared" si="30"/>
        <v>0</v>
      </c>
      <c r="AA171" s="111">
        <f t="shared" si="31"/>
        <v>0</v>
      </c>
      <c r="AB171" s="111">
        <f t="shared" si="32"/>
        <v>0</v>
      </c>
      <c r="AC171" s="123">
        <f t="shared" si="33"/>
        <v>0</v>
      </c>
    </row>
    <row r="172" spans="1:29" ht="15.75">
      <c r="A172" s="255"/>
      <c r="B172" s="133" t="s">
        <v>43</v>
      </c>
      <c r="C172" s="95"/>
      <c r="D172" s="20"/>
      <c r="E172" s="96">
        <f t="shared" si="35"/>
        <v>0</v>
      </c>
      <c r="F172" s="95"/>
      <c r="G172" s="20"/>
      <c r="H172" s="96">
        <f t="shared" si="36"/>
        <v>0</v>
      </c>
      <c r="I172" s="95"/>
      <c r="J172" s="20"/>
      <c r="K172" s="96">
        <f t="shared" si="37"/>
        <v>0</v>
      </c>
      <c r="L172" s="95"/>
      <c r="M172" s="20"/>
      <c r="N172" s="96">
        <f t="shared" si="38"/>
        <v>0</v>
      </c>
      <c r="O172" s="95"/>
      <c r="P172" s="20"/>
      <c r="Q172" s="96">
        <f t="shared" si="39"/>
        <v>0</v>
      </c>
      <c r="R172" s="95"/>
      <c r="S172" s="20"/>
      <c r="T172" s="96">
        <f t="shared" si="27"/>
        <v>0</v>
      </c>
      <c r="U172" s="221">
        <f t="shared" si="34"/>
        <v>0</v>
      </c>
      <c r="W172" s="133" t="s">
        <v>43</v>
      </c>
      <c r="X172" s="114">
        <f t="shared" si="28"/>
        <v>0</v>
      </c>
      <c r="Y172" s="115">
        <f t="shared" si="29"/>
        <v>0</v>
      </c>
      <c r="Z172" s="115">
        <f t="shared" si="30"/>
        <v>0</v>
      </c>
      <c r="AA172" s="115">
        <f t="shared" si="31"/>
        <v>0</v>
      </c>
      <c r="AB172" s="115">
        <f t="shared" si="32"/>
        <v>0</v>
      </c>
      <c r="AC172" s="121">
        <f t="shared" si="33"/>
        <v>0</v>
      </c>
    </row>
    <row r="173" spans="1:29" ht="15.75">
      <c r="A173" s="255"/>
      <c r="B173" s="104" t="s">
        <v>44</v>
      </c>
      <c r="C173" s="95"/>
      <c r="D173" s="20"/>
      <c r="E173" s="96">
        <f t="shared" si="35"/>
        <v>0</v>
      </c>
      <c r="F173" s="95"/>
      <c r="G173" s="20"/>
      <c r="H173" s="96">
        <f t="shared" si="36"/>
        <v>0</v>
      </c>
      <c r="I173" s="95"/>
      <c r="J173" s="20"/>
      <c r="K173" s="96">
        <f t="shared" si="37"/>
        <v>0</v>
      </c>
      <c r="L173" s="95"/>
      <c r="M173" s="20"/>
      <c r="N173" s="96">
        <f t="shared" si="38"/>
        <v>0</v>
      </c>
      <c r="O173" s="95"/>
      <c r="P173" s="20"/>
      <c r="Q173" s="96">
        <f t="shared" si="39"/>
        <v>0</v>
      </c>
      <c r="R173" s="95"/>
      <c r="S173" s="20"/>
      <c r="T173" s="96">
        <f t="shared" si="27"/>
        <v>0</v>
      </c>
      <c r="U173" s="221">
        <f t="shared" si="34"/>
        <v>0</v>
      </c>
      <c r="W173" s="104" t="s">
        <v>44</v>
      </c>
      <c r="X173" s="114">
        <f t="shared" si="28"/>
        <v>0</v>
      </c>
      <c r="Y173" s="115">
        <f t="shared" si="29"/>
        <v>0</v>
      </c>
      <c r="Z173" s="115">
        <f t="shared" si="30"/>
        <v>0</v>
      </c>
      <c r="AA173" s="115">
        <f t="shared" si="31"/>
        <v>0</v>
      </c>
      <c r="AB173" s="115">
        <f t="shared" si="32"/>
        <v>0</v>
      </c>
      <c r="AC173" s="121">
        <f t="shared" si="33"/>
        <v>0</v>
      </c>
    </row>
    <row r="174" spans="1:29" ht="15.75">
      <c r="A174" s="255"/>
      <c r="B174" s="133" t="s">
        <v>45</v>
      </c>
      <c r="C174" s="95"/>
      <c r="D174" s="20"/>
      <c r="E174" s="96">
        <f t="shared" si="35"/>
        <v>0</v>
      </c>
      <c r="F174" s="95"/>
      <c r="G174" s="20"/>
      <c r="H174" s="96">
        <f t="shared" si="36"/>
        <v>0</v>
      </c>
      <c r="I174" s="95"/>
      <c r="J174" s="20"/>
      <c r="K174" s="96">
        <f t="shared" si="37"/>
        <v>0</v>
      </c>
      <c r="L174" s="95"/>
      <c r="M174" s="20"/>
      <c r="N174" s="96">
        <f t="shared" si="38"/>
        <v>0</v>
      </c>
      <c r="O174" s="95"/>
      <c r="P174" s="20"/>
      <c r="Q174" s="96">
        <f t="shared" si="39"/>
        <v>0</v>
      </c>
      <c r="R174" s="95"/>
      <c r="S174" s="20"/>
      <c r="T174" s="96">
        <f t="shared" si="27"/>
        <v>0</v>
      </c>
      <c r="U174" s="221">
        <f t="shared" si="34"/>
        <v>0</v>
      </c>
      <c r="W174" s="133" t="s">
        <v>45</v>
      </c>
      <c r="X174" s="114">
        <f t="shared" si="28"/>
        <v>0</v>
      </c>
      <c r="Y174" s="115">
        <f t="shared" si="29"/>
        <v>0</v>
      </c>
      <c r="Z174" s="115">
        <f t="shared" si="30"/>
        <v>0</v>
      </c>
      <c r="AA174" s="115">
        <f t="shared" si="31"/>
        <v>0</v>
      </c>
      <c r="AB174" s="115">
        <f t="shared" si="32"/>
        <v>0</v>
      </c>
      <c r="AC174" s="121">
        <f t="shared" si="33"/>
        <v>0</v>
      </c>
    </row>
    <row r="175" spans="1:29" ht="15.75">
      <c r="A175" s="255"/>
      <c r="B175" s="133" t="s">
        <v>46</v>
      </c>
      <c r="C175" s="95"/>
      <c r="D175" s="20"/>
      <c r="E175" s="96">
        <f t="shared" si="35"/>
        <v>0</v>
      </c>
      <c r="F175" s="95"/>
      <c r="G175" s="20"/>
      <c r="H175" s="96">
        <f t="shared" si="36"/>
        <v>0</v>
      </c>
      <c r="I175" s="95"/>
      <c r="J175" s="20"/>
      <c r="K175" s="96">
        <f t="shared" si="37"/>
        <v>0</v>
      </c>
      <c r="L175" s="95"/>
      <c r="M175" s="20"/>
      <c r="N175" s="96">
        <f t="shared" si="38"/>
        <v>0</v>
      </c>
      <c r="O175" s="95"/>
      <c r="P175" s="20"/>
      <c r="Q175" s="96">
        <f t="shared" si="39"/>
        <v>0</v>
      </c>
      <c r="R175" s="95"/>
      <c r="S175" s="20"/>
      <c r="T175" s="96">
        <f t="shared" si="27"/>
        <v>0</v>
      </c>
      <c r="U175" s="221">
        <f t="shared" si="34"/>
        <v>0</v>
      </c>
      <c r="W175" s="133" t="s">
        <v>46</v>
      </c>
      <c r="X175" s="114">
        <f t="shared" si="28"/>
        <v>0</v>
      </c>
      <c r="Y175" s="115">
        <f t="shared" si="29"/>
        <v>0</v>
      </c>
      <c r="Z175" s="115">
        <f t="shared" si="30"/>
        <v>0</v>
      </c>
      <c r="AA175" s="115">
        <f t="shared" si="31"/>
        <v>0</v>
      </c>
      <c r="AB175" s="115">
        <f t="shared" si="32"/>
        <v>0</v>
      </c>
      <c r="AC175" s="121">
        <f t="shared" si="33"/>
        <v>0</v>
      </c>
    </row>
    <row r="176" spans="1:29" ht="15.75">
      <c r="A176" s="255"/>
      <c r="B176" s="133" t="s">
        <v>47</v>
      </c>
      <c r="C176" s="95"/>
      <c r="D176" s="20"/>
      <c r="E176" s="96">
        <f t="shared" si="35"/>
        <v>0</v>
      </c>
      <c r="F176" s="95"/>
      <c r="G176" s="20"/>
      <c r="H176" s="96">
        <f t="shared" si="36"/>
        <v>0</v>
      </c>
      <c r="I176" s="95"/>
      <c r="J176" s="20"/>
      <c r="K176" s="96">
        <f t="shared" si="37"/>
        <v>0</v>
      </c>
      <c r="L176" s="95"/>
      <c r="M176" s="20"/>
      <c r="N176" s="96">
        <f t="shared" si="38"/>
        <v>0</v>
      </c>
      <c r="O176" s="95"/>
      <c r="P176" s="20"/>
      <c r="Q176" s="96">
        <f t="shared" si="39"/>
        <v>0</v>
      </c>
      <c r="R176" s="95"/>
      <c r="S176" s="20"/>
      <c r="T176" s="96">
        <f t="shared" si="27"/>
        <v>0</v>
      </c>
      <c r="U176" s="221">
        <f t="shared" si="34"/>
        <v>0</v>
      </c>
      <c r="W176" s="133" t="s">
        <v>47</v>
      </c>
      <c r="X176" s="114">
        <f t="shared" si="28"/>
        <v>0</v>
      </c>
      <c r="Y176" s="115">
        <f t="shared" si="29"/>
        <v>0</v>
      </c>
      <c r="Z176" s="115">
        <f t="shared" si="30"/>
        <v>0</v>
      </c>
      <c r="AA176" s="115">
        <f t="shared" si="31"/>
        <v>0</v>
      </c>
      <c r="AB176" s="115">
        <f t="shared" si="32"/>
        <v>0</v>
      </c>
      <c r="AC176" s="121">
        <f t="shared" si="33"/>
        <v>0</v>
      </c>
    </row>
    <row r="177" spans="1:29" ht="15.75">
      <c r="A177" s="255"/>
      <c r="B177" s="133" t="s">
        <v>48</v>
      </c>
      <c r="C177" s="95"/>
      <c r="D177" s="20"/>
      <c r="E177" s="96">
        <f t="shared" si="35"/>
        <v>0</v>
      </c>
      <c r="F177" s="95"/>
      <c r="G177" s="20"/>
      <c r="H177" s="96">
        <f t="shared" si="36"/>
        <v>0</v>
      </c>
      <c r="I177" s="95"/>
      <c r="J177" s="20"/>
      <c r="K177" s="96">
        <f t="shared" si="37"/>
        <v>0</v>
      </c>
      <c r="L177" s="95"/>
      <c r="M177" s="20"/>
      <c r="N177" s="96">
        <f t="shared" si="38"/>
        <v>0</v>
      </c>
      <c r="O177" s="95"/>
      <c r="P177" s="20"/>
      <c r="Q177" s="96">
        <f t="shared" si="39"/>
        <v>0</v>
      </c>
      <c r="R177" s="95"/>
      <c r="S177" s="20"/>
      <c r="T177" s="96">
        <f t="shared" si="27"/>
        <v>0</v>
      </c>
      <c r="U177" s="221">
        <f t="shared" si="34"/>
        <v>0</v>
      </c>
      <c r="W177" s="133" t="s">
        <v>48</v>
      </c>
      <c r="X177" s="114">
        <f t="shared" si="28"/>
        <v>0</v>
      </c>
      <c r="Y177" s="115">
        <f t="shared" si="29"/>
        <v>0</v>
      </c>
      <c r="Z177" s="115">
        <f t="shared" si="30"/>
        <v>0</v>
      </c>
      <c r="AA177" s="115">
        <f t="shared" si="31"/>
        <v>0</v>
      </c>
      <c r="AB177" s="115">
        <f t="shared" si="32"/>
        <v>0</v>
      </c>
      <c r="AC177" s="121">
        <f t="shared" si="33"/>
        <v>0</v>
      </c>
    </row>
    <row r="178" spans="1:29" ht="15.75">
      <c r="A178" s="255"/>
      <c r="B178" s="133" t="s">
        <v>49</v>
      </c>
      <c r="C178" s="95"/>
      <c r="D178" s="20"/>
      <c r="E178" s="96">
        <f t="shared" si="35"/>
        <v>0</v>
      </c>
      <c r="F178" s="95"/>
      <c r="G178" s="20"/>
      <c r="H178" s="96">
        <f t="shared" si="36"/>
        <v>0</v>
      </c>
      <c r="I178" s="95"/>
      <c r="J178" s="20"/>
      <c r="K178" s="96">
        <f t="shared" si="37"/>
        <v>0</v>
      </c>
      <c r="L178" s="95"/>
      <c r="M178" s="20"/>
      <c r="N178" s="96">
        <f t="shared" si="38"/>
        <v>0</v>
      </c>
      <c r="O178" s="95"/>
      <c r="P178" s="20"/>
      <c r="Q178" s="96">
        <f t="shared" si="39"/>
        <v>0</v>
      </c>
      <c r="R178" s="95"/>
      <c r="S178" s="20"/>
      <c r="T178" s="96">
        <f t="shared" si="27"/>
        <v>0</v>
      </c>
      <c r="U178" s="221">
        <f t="shared" si="34"/>
        <v>0</v>
      </c>
      <c r="W178" s="133" t="s">
        <v>49</v>
      </c>
      <c r="X178" s="114">
        <f t="shared" si="28"/>
        <v>0</v>
      </c>
      <c r="Y178" s="115">
        <f t="shared" si="29"/>
        <v>0</v>
      </c>
      <c r="Z178" s="115">
        <f t="shared" si="30"/>
        <v>0</v>
      </c>
      <c r="AA178" s="115">
        <f t="shared" si="31"/>
        <v>0</v>
      </c>
      <c r="AB178" s="115">
        <f t="shared" si="32"/>
        <v>0</v>
      </c>
      <c r="AC178" s="121">
        <f t="shared" si="33"/>
        <v>0</v>
      </c>
    </row>
    <row r="179" spans="1:29" ht="15.75">
      <c r="A179" s="256"/>
      <c r="B179" s="134" t="s">
        <v>50</v>
      </c>
      <c r="C179" s="97"/>
      <c r="D179" s="98"/>
      <c r="E179" s="99">
        <f t="shared" si="35"/>
        <v>0</v>
      </c>
      <c r="F179" s="97"/>
      <c r="G179" s="98"/>
      <c r="H179" s="99">
        <f t="shared" si="36"/>
        <v>0</v>
      </c>
      <c r="I179" s="97"/>
      <c r="J179" s="98"/>
      <c r="K179" s="99">
        <f t="shared" si="37"/>
        <v>0</v>
      </c>
      <c r="L179" s="97"/>
      <c r="M179" s="98"/>
      <c r="N179" s="99">
        <f t="shared" si="38"/>
        <v>0</v>
      </c>
      <c r="O179" s="97"/>
      <c r="P179" s="98"/>
      <c r="Q179" s="99">
        <f t="shared" si="39"/>
        <v>0</v>
      </c>
      <c r="R179" s="97"/>
      <c r="S179" s="98"/>
      <c r="T179" s="99">
        <f t="shared" si="27"/>
        <v>0</v>
      </c>
      <c r="U179" s="222">
        <f t="shared" si="34"/>
        <v>0</v>
      </c>
      <c r="W179" s="134" t="s">
        <v>50</v>
      </c>
      <c r="X179" s="118">
        <f t="shared" si="28"/>
        <v>0</v>
      </c>
      <c r="Y179" s="119">
        <f t="shared" si="29"/>
        <v>0</v>
      </c>
      <c r="Z179" s="119">
        <f t="shared" si="30"/>
        <v>0</v>
      </c>
      <c r="AA179" s="119">
        <f t="shared" si="31"/>
        <v>0</v>
      </c>
      <c r="AB179" s="119">
        <f t="shared" si="32"/>
        <v>0</v>
      </c>
      <c r="AC179" s="124">
        <f t="shared" si="33"/>
        <v>0</v>
      </c>
    </row>
    <row r="180" spans="1:29" ht="15.75" customHeight="1">
      <c r="A180" s="254">
        <v>42786</v>
      </c>
      <c r="B180" s="133" t="s">
        <v>42</v>
      </c>
      <c r="C180" s="95"/>
      <c r="D180" s="20"/>
      <c r="E180" s="96">
        <f t="shared" si="35"/>
        <v>0</v>
      </c>
      <c r="F180" s="95"/>
      <c r="G180" s="20"/>
      <c r="H180" s="96">
        <f t="shared" si="36"/>
        <v>0</v>
      </c>
      <c r="I180" s="95"/>
      <c r="J180" s="20"/>
      <c r="K180" s="96">
        <f t="shared" si="37"/>
        <v>0</v>
      </c>
      <c r="L180" s="95"/>
      <c r="M180" s="20"/>
      <c r="N180" s="96">
        <f t="shared" si="38"/>
        <v>0</v>
      </c>
      <c r="O180" s="95"/>
      <c r="P180" s="20"/>
      <c r="Q180" s="96">
        <f t="shared" si="39"/>
        <v>0</v>
      </c>
      <c r="R180" s="95"/>
      <c r="S180" s="20"/>
      <c r="T180" s="96">
        <f t="shared" si="27"/>
        <v>0</v>
      </c>
      <c r="U180" s="221">
        <f t="shared" si="34"/>
        <v>0</v>
      </c>
      <c r="W180" s="132" t="s">
        <v>42</v>
      </c>
      <c r="X180" s="110">
        <f t="shared" si="28"/>
        <v>0</v>
      </c>
      <c r="Y180" s="111">
        <f t="shared" si="29"/>
        <v>0</v>
      </c>
      <c r="Z180" s="111">
        <f t="shared" si="30"/>
        <v>0</v>
      </c>
      <c r="AA180" s="111">
        <f t="shared" si="31"/>
        <v>0</v>
      </c>
      <c r="AB180" s="111">
        <f t="shared" si="32"/>
        <v>0</v>
      </c>
      <c r="AC180" s="123">
        <f t="shared" si="33"/>
        <v>0</v>
      </c>
    </row>
    <row r="181" spans="1:29" ht="15.75">
      <c r="A181" s="255"/>
      <c r="B181" s="133" t="s">
        <v>43</v>
      </c>
      <c r="C181" s="95"/>
      <c r="D181" s="20"/>
      <c r="E181" s="96">
        <f t="shared" si="35"/>
        <v>0</v>
      </c>
      <c r="F181" s="95"/>
      <c r="G181" s="20"/>
      <c r="H181" s="96">
        <f t="shared" si="36"/>
        <v>0</v>
      </c>
      <c r="I181" s="95"/>
      <c r="J181" s="20"/>
      <c r="K181" s="96">
        <f t="shared" si="37"/>
        <v>0</v>
      </c>
      <c r="L181" s="95"/>
      <c r="M181" s="20"/>
      <c r="N181" s="96">
        <f t="shared" si="38"/>
        <v>0</v>
      </c>
      <c r="O181" s="95"/>
      <c r="P181" s="20"/>
      <c r="Q181" s="96">
        <f t="shared" si="39"/>
        <v>0</v>
      </c>
      <c r="R181" s="95"/>
      <c r="S181" s="20"/>
      <c r="T181" s="96">
        <f t="shared" si="27"/>
        <v>0</v>
      </c>
      <c r="U181" s="221">
        <f t="shared" si="34"/>
        <v>0</v>
      </c>
      <c r="W181" s="133" t="s">
        <v>43</v>
      </c>
      <c r="X181" s="114">
        <f t="shared" si="28"/>
        <v>0</v>
      </c>
      <c r="Y181" s="115">
        <f t="shared" si="29"/>
        <v>0</v>
      </c>
      <c r="Z181" s="115">
        <f t="shared" si="30"/>
        <v>0</v>
      </c>
      <c r="AA181" s="115">
        <f t="shared" si="31"/>
        <v>0</v>
      </c>
      <c r="AB181" s="115">
        <f t="shared" si="32"/>
        <v>0</v>
      </c>
      <c r="AC181" s="121">
        <f t="shared" si="33"/>
        <v>0</v>
      </c>
    </row>
    <row r="182" spans="1:29" ht="15.75">
      <c r="A182" s="255"/>
      <c r="B182" s="104" t="s">
        <v>44</v>
      </c>
      <c r="C182" s="95"/>
      <c r="D182" s="20"/>
      <c r="E182" s="96">
        <f t="shared" si="35"/>
        <v>0</v>
      </c>
      <c r="F182" s="95"/>
      <c r="G182" s="20"/>
      <c r="H182" s="96">
        <f t="shared" si="36"/>
        <v>0</v>
      </c>
      <c r="I182" s="95"/>
      <c r="J182" s="20"/>
      <c r="K182" s="96">
        <f t="shared" si="37"/>
        <v>0</v>
      </c>
      <c r="L182" s="95"/>
      <c r="M182" s="20"/>
      <c r="N182" s="96">
        <f t="shared" si="38"/>
        <v>0</v>
      </c>
      <c r="O182" s="95"/>
      <c r="P182" s="20"/>
      <c r="Q182" s="96">
        <f t="shared" si="39"/>
        <v>0</v>
      </c>
      <c r="R182" s="95"/>
      <c r="S182" s="20"/>
      <c r="T182" s="96">
        <f t="shared" si="27"/>
        <v>0</v>
      </c>
      <c r="U182" s="221">
        <f t="shared" si="34"/>
        <v>0</v>
      </c>
      <c r="W182" s="104" t="s">
        <v>44</v>
      </c>
      <c r="X182" s="114">
        <f t="shared" si="28"/>
        <v>0</v>
      </c>
      <c r="Y182" s="115">
        <f t="shared" si="29"/>
        <v>0</v>
      </c>
      <c r="Z182" s="115">
        <f t="shared" si="30"/>
        <v>0</v>
      </c>
      <c r="AA182" s="115">
        <f t="shared" si="31"/>
        <v>0</v>
      </c>
      <c r="AB182" s="115">
        <f t="shared" si="32"/>
        <v>0</v>
      </c>
      <c r="AC182" s="121">
        <f t="shared" si="33"/>
        <v>0</v>
      </c>
    </row>
    <row r="183" spans="1:29" ht="15.75">
      <c r="A183" s="255"/>
      <c r="B183" s="133" t="s">
        <v>45</v>
      </c>
      <c r="C183" s="95"/>
      <c r="D183" s="20"/>
      <c r="E183" s="96">
        <f t="shared" si="35"/>
        <v>0</v>
      </c>
      <c r="F183" s="95"/>
      <c r="G183" s="20"/>
      <c r="H183" s="96">
        <f t="shared" si="36"/>
        <v>0</v>
      </c>
      <c r="I183" s="95"/>
      <c r="J183" s="20"/>
      <c r="K183" s="96">
        <f t="shared" si="37"/>
        <v>0</v>
      </c>
      <c r="L183" s="95"/>
      <c r="M183" s="20"/>
      <c r="N183" s="96">
        <f t="shared" si="38"/>
        <v>0</v>
      </c>
      <c r="O183" s="95"/>
      <c r="P183" s="20"/>
      <c r="Q183" s="96">
        <f t="shared" si="39"/>
        <v>0</v>
      </c>
      <c r="R183" s="95"/>
      <c r="S183" s="20"/>
      <c r="T183" s="96">
        <f t="shared" si="27"/>
        <v>0</v>
      </c>
      <c r="U183" s="221">
        <f t="shared" si="34"/>
        <v>0</v>
      </c>
      <c r="W183" s="133" t="s">
        <v>45</v>
      </c>
      <c r="X183" s="114">
        <f t="shared" si="28"/>
        <v>0</v>
      </c>
      <c r="Y183" s="115">
        <f t="shared" si="29"/>
        <v>0</v>
      </c>
      <c r="Z183" s="115">
        <f t="shared" si="30"/>
        <v>0</v>
      </c>
      <c r="AA183" s="115">
        <f t="shared" si="31"/>
        <v>0</v>
      </c>
      <c r="AB183" s="115">
        <f t="shared" si="32"/>
        <v>0</v>
      </c>
      <c r="AC183" s="121">
        <f t="shared" si="33"/>
        <v>0</v>
      </c>
    </row>
    <row r="184" spans="1:29" ht="15.75">
      <c r="A184" s="255"/>
      <c r="B184" s="133" t="s">
        <v>46</v>
      </c>
      <c r="C184" s="95"/>
      <c r="D184" s="20"/>
      <c r="E184" s="96">
        <f t="shared" si="35"/>
        <v>0</v>
      </c>
      <c r="F184" s="95"/>
      <c r="G184" s="20"/>
      <c r="H184" s="96">
        <f t="shared" si="36"/>
        <v>0</v>
      </c>
      <c r="I184" s="95"/>
      <c r="J184" s="20"/>
      <c r="K184" s="96">
        <f t="shared" si="37"/>
        <v>0</v>
      </c>
      <c r="L184" s="95"/>
      <c r="M184" s="20"/>
      <c r="N184" s="96">
        <f t="shared" si="38"/>
        <v>0</v>
      </c>
      <c r="O184" s="95"/>
      <c r="P184" s="20"/>
      <c r="Q184" s="96">
        <f t="shared" si="39"/>
        <v>0</v>
      </c>
      <c r="R184" s="95"/>
      <c r="S184" s="20"/>
      <c r="T184" s="96">
        <f t="shared" si="27"/>
        <v>0</v>
      </c>
      <c r="U184" s="221">
        <f t="shared" si="34"/>
        <v>0</v>
      </c>
      <c r="W184" s="133" t="s">
        <v>46</v>
      </c>
      <c r="X184" s="114">
        <f t="shared" si="28"/>
        <v>0</v>
      </c>
      <c r="Y184" s="115">
        <f t="shared" si="29"/>
        <v>0</v>
      </c>
      <c r="Z184" s="115">
        <f t="shared" si="30"/>
        <v>0</v>
      </c>
      <c r="AA184" s="115">
        <f t="shared" si="31"/>
        <v>0</v>
      </c>
      <c r="AB184" s="115">
        <f t="shared" si="32"/>
        <v>0</v>
      </c>
      <c r="AC184" s="121">
        <f t="shared" si="33"/>
        <v>0</v>
      </c>
    </row>
    <row r="185" spans="1:29" ht="15.75">
      <c r="A185" s="255"/>
      <c r="B185" s="133" t="s">
        <v>47</v>
      </c>
      <c r="C185" s="95"/>
      <c r="D185" s="20"/>
      <c r="E185" s="96">
        <f t="shared" si="35"/>
        <v>0</v>
      </c>
      <c r="F185" s="95"/>
      <c r="G185" s="20"/>
      <c r="H185" s="96">
        <f t="shared" si="36"/>
        <v>0</v>
      </c>
      <c r="I185" s="95"/>
      <c r="J185" s="20"/>
      <c r="K185" s="96">
        <f t="shared" si="37"/>
        <v>0</v>
      </c>
      <c r="L185" s="95"/>
      <c r="M185" s="20"/>
      <c r="N185" s="96">
        <f t="shared" si="38"/>
        <v>0</v>
      </c>
      <c r="O185" s="95"/>
      <c r="P185" s="20"/>
      <c r="Q185" s="96">
        <f t="shared" si="39"/>
        <v>0</v>
      </c>
      <c r="R185" s="95"/>
      <c r="S185" s="20"/>
      <c r="T185" s="96">
        <f t="shared" si="27"/>
        <v>0</v>
      </c>
      <c r="U185" s="221">
        <f t="shared" si="34"/>
        <v>0</v>
      </c>
      <c r="W185" s="133" t="s">
        <v>47</v>
      </c>
      <c r="X185" s="114">
        <f t="shared" si="28"/>
        <v>0</v>
      </c>
      <c r="Y185" s="115">
        <f t="shared" si="29"/>
        <v>0</v>
      </c>
      <c r="Z185" s="115">
        <f t="shared" si="30"/>
        <v>0</v>
      </c>
      <c r="AA185" s="115">
        <f t="shared" si="31"/>
        <v>0</v>
      </c>
      <c r="AB185" s="115">
        <f t="shared" si="32"/>
        <v>0</v>
      </c>
      <c r="AC185" s="121">
        <f t="shared" si="33"/>
        <v>0</v>
      </c>
    </row>
    <row r="186" spans="1:29" ht="15.75">
      <c r="A186" s="255"/>
      <c r="B186" s="133" t="s">
        <v>48</v>
      </c>
      <c r="C186" s="95"/>
      <c r="D186" s="20"/>
      <c r="E186" s="96">
        <f t="shared" si="35"/>
        <v>0</v>
      </c>
      <c r="F186" s="95"/>
      <c r="G186" s="20"/>
      <c r="H186" s="96">
        <f t="shared" si="36"/>
        <v>0</v>
      </c>
      <c r="I186" s="95"/>
      <c r="J186" s="20"/>
      <c r="K186" s="96">
        <f t="shared" si="37"/>
        <v>0</v>
      </c>
      <c r="L186" s="95"/>
      <c r="M186" s="20"/>
      <c r="N186" s="96">
        <f t="shared" si="38"/>
        <v>0</v>
      </c>
      <c r="O186" s="95"/>
      <c r="P186" s="20"/>
      <c r="Q186" s="96">
        <f t="shared" si="39"/>
        <v>0</v>
      </c>
      <c r="R186" s="95"/>
      <c r="S186" s="20"/>
      <c r="T186" s="96">
        <f t="shared" si="27"/>
        <v>0</v>
      </c>
      <c r="U186" s="221">
        <f t="shared" si="34"/>
        <v>0</v>
      </c>
      <c r="W186" s="133" t="s">
        <v>48</v>
      </c>
      <c r="X186" s="114">
        <f t="shared" si="28"/>
        <v>0</v>
      </c>
      <c r="Y186" s="115">
        <f t="shared" si="29"/>
        <v>0</v>
      </c>
      <c r="Z186" s="115">
        <f t="shared" si="30"/>
        <v>0</v>
      </c>
      <c r="AA186" s="115">
        <f t="shared" si="31"/>
        <v>0</v>
      </c>
      <c r="AB186" s="115">
        <f t="shared" si="32"/>
        <v>0</v>
      </c>
      <c r="AC186" s="121">
        <f t="shared" si="33"/>
        <v>0</v>
      </c>
    </row>
    <row r="187" spans="1:29" ht="15.75">
      <c r="A187" s="255"/>
      <c r="B187" s="133" t="s">
        <v>49</v>
      </c>
      <c r="C187" s="95"/>
      <c r="D187" s="20"/>
      <c r="E187" s="96">
        <f t="shared" si="35"/>
        <v>0</v>
      </c>
      <c r="F187" s="95"/>
      <c r="G187" s="20"/>
      <c r="H187" s="96">
        <f t="shared" si="36"/>
        <v>0</v>
      </c>
      <c r="I187" s="95"/>
      <c r="J187" s="20"/>
      <c r="K187" s="96">
        <f t="shared" si="37"/>
        <v>0</v>
      </c>
      <c r="L187" s="95"/>
      <c r="M187" s="20"/>
      <c r="N187" s="96">
        <f t="shared" si="38"/>
        <v>0</v>
      </c>
      <c r="O187" s="95"/>
      <c r="P187" s="20"/>
      <c r="Q187" s="96">
        <f t="shared" si="39"/>
        <v>0</v>
      </c>
      <c r="R187" s="95"/>
      <c r="S187" s="20"/>
      <c r="T187" s="96">
        <f t="shared" si="27"/>
        <v>0</v>
      </c>
      <c r="U187" s="221">
        <f t="shared" si="34"/>
        <v>0</v>
      </c>
      <c r="W187" s="133" t="s">
        <v>49</v>
      </c>
      <c r="X187" s="114">
        <f t="shared" si="28"/>
        <v>0</v>
      </c>
      <c r="Y187" s="115">
        <f t="shared" si="29"/>
        <v>0</v>
      </c>
      <c r="Z187" s="115">
        <f t="shared" si="30"/>
        <v>0</v>
      </c>
      <c r="AA187" s="115">
        <f t="shared" si="31"/>
        <v>0</v>
      </c>
      <c r="AB187" s="115">
        <f t="shared" si="32"/>
        <v>0</v>
      </c>
      <c r="AC187" s="121">
        <f t="shared" si="33"/>
        <v>0</v>
      </c>
    </row>
    <row r="188" spans="1:29" ht="15.75">
      <c r="A188" s="256"/>
      <c r="B188" s="133" t="s">
        <v>50</v>
      </c>
      <c r="C188" s="95"/>
      <c r="D188" s="20"/>
      <c r="E188" s="96">
        <f t="shared" si="35"/>
        <v>0</v>
      </c>
      <c r="F188" s="95"/>
      <c r="G188" s="20"/>
      <c r="H188" s="96">
        <f t="shared" si="36"/>
        <v>0</v>
      </c>
      <c r="I188" s="95"/>
      <c r="J188" s="20"/>
      <c r="K188" s="96">
        <f t="shared" si="37"/>
        <v>0</v>
      </c>
      <c r="L188" s="95"/>
      <c r="M188" s="20"/>
      <c r="N188" s="96">
        <f t="shared" si="38"/>
        <v>0</v>
      </c>
      <c r="O188" s="95"/>
      <c r="P188" s="20"/>
      <c r="Q188" s="96">
        <f t="shared" si="39"/>
        <v>0</v>
      </c>
      <c r="R188" s="95"/>
      <c r="S188" s="20"/>
      <c r="T188" s="96">
        <f t="shared" si="27"/>
        <v>0</v>
      </c>
      <c r="U188" s="221">
        <f t="shared" si="34"/>
        <v>0</v>
      </c>
      <c r="W188" s="134" t="s">
        <v>50</v>
      </c>
      <c r="X188" s="118">
        <f t="shared" si="28"/>
        <v>0</v>
      </c>
      <c r="Y188" s="119">
        <f t="shared" si="29"/>
        <v>0</v>
      </c>
      <c r="Z188" s="119">
        <f t="shared" si="30"/>
        <v>0</v>
      </c>
      <c r="AA188" s="119">
        <f t="shared" si="31"/>
        <v>0</v>
      </c>
      <c r="AB188" s="119">
        <f t="shared" si="32"/>
        <v>0</v>
      </c>
      <c r="AC188" s="124">
        <f t="shared" si="33"/>
        <v>0</v>
      </c>
    </row>
    <row r="189" spans="1:29" ht="15.75" customHeight="1">
      <c r="A189" s="254">
        <v>42787</v>
      </c>
      <c r="B189" s="132" t="s">
        <v>42</v>
      </c>
      <c r="C189" s="92"/>
      <c r="D189" s="93"/>
      <c r="E189" s="94">
        <f t="shared" si="35"/>
        <v>0</v>
      </c>
      <c r="F189" s="92"/>
      <c r="G189" s="93"/>
      <c r="H189" s="94">
        <f t="shared" si="36"/>
        <v>0</v>
      </c>
      <c r="I189" s="92"/>
      <c r="J189" s="93"/>
      <c r="K189" s="94">
        <f t="shared" si="37"/>
        <v>0</v>
      </c>
      <c r="L189" s="92"/>
      <c r="M189" s="93"/>
      <c r="N189" s="94">
        <f t="shared" si="38"/>
        <v>0</v>
      </c>
      <c r="O189" s="92"/>
      <c r="P189" s="93"/>
      <c r="Q189" s="94">
        <f t="shared" si="39"/>
        <v>0</v>
      </c>
      <c r="R189" s="92"/>
      <c r="S189" s="93"/>
      <c r="T189" s="94">
        <f t="shared" si="27"/>
        <v>0</v>
      </c>
      <c r="U189" s="220">
        <f t="shared" si="34"/>
        <v>0</v>
      </c>
      <c r="W189" s="132" t="s">
        <v>42</v>
      </c>
      <c r="X189" s="114">
        <f t="shared" si="28"/>
        <v>0</v>
      </c>
      <c r="Y189" s="115">
        <f t="shared" si="29"/>
        <v>0</v>
      </c>
      <c r="Z189" s="115">
        <f t="shared" si="30"/>
        <v>0</v>
      </c>
      <c r="AA189" s="115">
        <f t="shared" si="31"/>
        <v>0</v>
      </c>
      <c r="AB189" s="115">
        <f t="shared" si="32"/>
        <v>0</v>
      </c>
      <c r="AC189" s="121">
        <f t="shared" si="33"/>
        <v>0</v>
      </c>
    </row>
    <row r="190" spans="1:29" ht="15.75">
      <c r="A190" s="255"/>
      <c r="B190" s="133" t="s">
        <v>43</v>
      </c>
      <c r="C190" s="95"/>
      <c r="D190" s="20"/>
      <c r="E190" s="96">
        <f t="shared" si="35"/>
        <v>0</v>
      </c>
      <c r="F190" s="95"/>
      <c r="G190" s="20"/>
      <c r="H190" s="96">
        <f t="shared" si="36"/>
        <v>0</v>
      </c>
      <c r="I190" s="95"/>
      <c r="J190" s="20"/>
      <c r="K190" s="96">
        <f t="shared" si="37"/>
        <v>0</v>
      </c>
      <c r="L190" s="95"/>
      <c r="M190" s="20"/>
      <c r="N190" s="96">
        <f t="shared" si="38"/>
        <v>0</v>
      </c>
      <c r="O190" s="95"/>
      <c r="P190" s="20"/>
      <c r="Q190" s="96">
        <f t="shared" si="39"/>
        <v>0</v>
      </c>
      <c r="R190" s="95"/>
      <c r="S190" s="20"/>
      <c r="T190" s="96">
        <f t="shared" si="27"/>
        <v>0</v>
      </c>
      <c r="U190" s="221">
        <f t="shared" si="34"/>
        <v>0</v>
      </c>
      <c r="W190" s="133" t="s">
        <v>43</v>
      </c>
      <c r="X190" s="114">
        <f t="shared" si="28"/>
        <v>0</v>
      </c>
      <c r="Y190" s="115">
        <f t="shared" si="29"/>
        <v>0</v>
      </c>
      <c r="Z190" s="115">
        <f t="shared" si="30"/>
        <v>0</v>
      </c>
      <c r="AA190" s="115">
        <f t="shared" si="31"/>
        <v>0</v>
      </c>
      <c r="AB190" s="115">
        <f t="shared" si="32"/>
        <v>0</v>
      </c>
      <c r="AC190" s="121">
        <f t="shared" si="33"/>
        <v>0</v>
      </c>
    </row>
    <row r="191" spans="1:29" ht="15.75">
      <c r="A191" s="255"/>
      <c r="B191" s="104" t="s">
        <v>44</v>
      </c>
      <c r="C191" s="95"/>
      <c r="D191" s="20"/>
      <c r="E191" s="96">
        <f t="shared" si="35"/>
        <v>0</v>
      </c>
      <c r="F191" s="95"/>
      <c r="G191" s="20"/>
      <c r="H191" s="96">
        <f t="shared" si="36"/>
        <v>0</v>
      </c>
      <c r="I191" s="95"/>
      <c r="J191" s="20"/>
      <c r="K191" s="96">
        <f t="shared" si="37"/>
        <v>0</v>
      </c>
      <c r="L191" s="95"/>
      <c r="M191" s="20"/>
      <c r="N191" s="96">
        <f t="shared" si="38"/>
        <v>0</v>
      </c>
      <c r="O191" s="95"/>
      <c r="P191" s="20"/>
      <c r="Q191" s="96">
        <f t="shared" si="39"/>
        <v>0</v>
      </c>
      <c r="R191" s="95"/>
      <c r="S191" s="20"/>
      <c r="T191" s="96">
        <f t="shared" si="27"/>
        <v>0</v>
      </c>
      <c r="U191" s="221">
        <f t="shared" si="34"/>
        <v>0</v>
      </c>
      <c r="W191" s="104" t="s">
        <v>44</v>
      </c>
      <c r="X191" s="114">
        <f t="shared" si="28"/>
        <v>0</v>
      </c>
      <c r="Y191" s="115">
        <f t="shared" si="29"/>
        <v>0</v>
      </c>
      <c r="Z191" s="115">
        <f t="shared" si="30"/>
        <v>0</v>
      </c>
      <c r="AA191" s="115">
        <f t="shared" si="31"/>
        <v>0</v>
      </c>
      <c r="AB191" s="115">
        <f t="shared" si="32"/>
        <v>0</v>
      </c>
      <c r="AC191" s="121">
        <f t="shared" si="33"/>
        <v>0</v>
      </c>
    </row>
    <row r="192" spans="1:29" ht="15.75">
      <c r="A192" s="255"/>
      <c r="B192" s="133" t="s">
        <v>45</v>
      </c>
      <c r="C192" s="95"/>
      <c r="D192" s="20"/>
      <c r="E192" s="96">
        <f t="shared" si="35"/>
        <v>0</v>
      </c>
      <c r="F192" s="95"/>
      <c r="G192" s="20"/>
      <c r="H192" s="96">
        <f t="shared" si="36"/>
        <v>0</v>
      </c>
      <c r="I192" s="95"/>
      <c r="J192" s="20"/>
      <c r="K192" s="96">
        <f t="shared" si="37"/>
        <v>0</v>
      </c>
      <c r="L192" s="95"/>
      <c r="M192" s="20"/>
      <c r="N192" s="96">
        <f t="shared" si="38"/>
        <v>0</v>
      </c>
      <c r="O192" s="95"/>
      <c r="P192" s="20"/>
      <c r="Q192" s="96">
        <f t="shared" si="39"/>
        <v>0</v>
      </c>
      <c r="R192" s="95"/>
      <c r="S192" s="20"/>
      <c r="T192" s="96">
        <f t="shared" si="27"/>
        <v>0</v>
      </c>
      <c r="U192" s="221">
        <f t="shared" si="34"/>
        <v>0</v>
      </c>
      <c r="W192" s="133" t="s">
        <v>45</v>
      </c>
      <c r="X192" s="114">
        <f t="shared" si="28"/>
        <v>0</v>
      </c>
      <c r="Y192" s="115">
        <f t="shared" si="29"/>
        <v>0</v>
      </c>
      <c r="Z192" s="115">
        <f t="shared" si="30"/>
        <v>0</v>
      </c>
      <c r="AA192" s="115">
        <f t="shared" si="31"/>
        <v>0</v>
      </c>
      <c r="AB192" s="115">
        <f t="shared" si="32"/>
        <v>0</v>
      </c>
      <c r="AC192" s="121">
        <f t="shared" si="33"/>
        <v>0</v>
      </c>
    </row>
    <row r="193" spans="1:29" ht="15.75">
      <c r="A193" s="255"/>
      <c r="B193" s="133" t="s">
        <v>46</v>
      </c>
      <c r="C193" s="95"/>
      <c r="D193" s="20"/>
      <c r="E193" s="96">
        <f t="shared" si="35"/>
        <v>0</v>
      </c>
      <c r="F193" s="95"/>
      <c r="G193" s="20"/>
      <c r="H193" s="96">
        <f t="shared" si="36"/>
        <v>0</v>
      </c>
      <c r="I193" s="95"/>
      <c r="J193" s="20"/>
      <c r="K193" s="96">
        <f t="shared" si="37"/>
        <v>0</v>
      </c>
      <c r="L193" s="95"/>
      <c r="M193" s="20"/>
      <c r="N193" s="96">
        <f t="shared" si="38"/>
        <v>0</v>
      </c>
      <c r="O193" s="95"/>
      <c r="P193" s="20"/>
      <c r="Q193" s="96">
        <f t="shared" si="39"/>
        <v>0</v>
      </c>
      <c r="R193" s="95"/>
      <c r="S193" s="20"/>
      <c r="T193" s="96">
        <f t="shared" si="27"/>
        <v>0</v>
      </c>
      <c r="U193" s="221">
        <f t="shared" si="34"/>
        <v>0</v>
      </c>
      <c r="W193" s="133" t="s">
        <v>46</v>
      </c>
      <c r="X193" s="114">
        <f t="shared" si="28"/>
        <v>0</v>
      </c>
      <c r="Y193" s="115">
        <f t="shared" si="29"/>
        <v>0</v>
      </c>
      <c r="Z193" s="115">
        <f t="shared" si="30"/>
        <v>0</v>
      </c>
      <c r="AA193" s="115">
        <f t="shared" si="31"/>
        <v>0</v>
      </c>
      <c r="AB193" s="115">
        <f t="shared" si="32"/>
        <v>0</v>
      </c>
      <c r="AC193" s="121">
        <f t="shared" si="33"/>
        <v>0</v>
      </c>
    </row>
    <row r="194" spans="1:29" ht="15.75">
      <c r="A194" s="255"/>
      <c r="B194" s="133" t="s">
        <v>47</v>
      </c>
      <c r="C194" s="95"/>
      <c r="D194" s="20"/>
      <c r="E194" s="96">
        <f t="shared" si="35"/>
        <v>0</v>
      </c>
      <c r="F194" s="95"/>
      <c r="G194" s="20"/>
      <c r="H194" s="96">
        <f t="shared" si="36"/>
        <v>0</v>
      </c>
      <c r="I194" s="95"/>
      <c r="J194" s="20"/>
      <c r="K194" s="96">
        <f t="shared" si="37"/>
        <v>0</v>
      </c>
      <c r="L194" s="95"/>
      <c r="M194" s="20"/>
      <c r="N194" s="96">
        <f t="shared" si="38"/>
        <v>0</v>
      </c>
      <c r="O194" s="95"/>
      <c r="P194" s="20"/>
      <c r="Q194" s="96">
        <f t="shared" si="39"/>
        <v>0</v>
      </c>
      <c r="R194" s="95"/>
      <c r="S194" s="20"/>
      <c r="T194" s="96">
        <f t="shared" si="27"/>
        <v>0</v>
      </c>
      <c r="U194" s="221">
        <f t="shared" si="34"/>
        <v>0</v>
      </c>
      <c r="W194" s="133" t="s">
        <v>47</v>
      </c>
      <c r="X194" s="114">
        <f t="shared" si="28"/>
        <v>0</v>
      </c>
      <c r="Y194" s="115">
        <f t="shared" si="29"/>
        <v>0</v>
      </c>
      <c r="Z194" s="115">
        <f t="shared" si="30"/>
        <v>0</v>
      </c>
      <c r="AA194" s="115">
        <f t="shared" si="31"/>
        <v>0</v>
      </c>
      <c r="AB194" s="115">
        <f t="shared" si="32"/>
        <v>0</v>
      </c>
      <c r="AC194" s="121">
        <f t="shared" si="33"/>
        <v>0</v>
      </c>
    </row>
    <row r="195" spans="1:29" ht="15.75">
      <c r="A195" s="255"/>
      <c r="B195" s="133" t="s">
        <v>48</v>
      </c>
      <c r="C195" s="95"/>
      <c r="D195" s="20"/>
      <c r="E195" s="96">
        <f t="shared" si="35"/>
        <v>0</v>
      </c>
      <c r="F195" s="95"/>
      <c r="G195" s="20"/>
      <c r="H195" s="96">
        <f t="shared" si="36"/>
        <v>0</v>
      </c>
      <c r="I195" s="95"/>
      <c r="J195" s="20"/>
      <c r="K195" s="96">
        <f t="shared" si="37"/>
        <v>0</v>
      </c>
      <c r="L195" s="95"/>
      <c r="M195" s="20"/>
      <c r="N195" s="96">
        <f t="shared" si="38"/>
        <v>0</v>
      </c>
      <c r="O195" s="95"/>
      <c r="P195" s="20"/>
      <c r="Q195" s="96">
        <f t="shared" si="39"/>
        <v>0</v>
      </c>
      <c r="R195" s="95"/>
      <c r="S195" s="20"/>
      <c r="T195" s="96">
        <f t="shared" si="27"/>
        <v>0</v>
      </c>
      <c r="U195" s="221">
        <f t="shared" si="34"/>
        <v>0</v>
      </c>
      <c r="W195" s="133" t="s">
        <v>48</v>
      </c>
      <c r="X195" s="114">
        <f t="shared" si="28"/>
        <v>0</v>
      </c>
      <c r="Y195" s="115">
        <f t="shared" si="29"/>
        <v>0</v>
      </c>
      <c r="Z195" s="115">
        <f t="shared" si="30"/>
        <v>0</v>
      </c>
      <c r="AA195" s="115">
        <f t="shared" si="31"/>
        <v>0</v>
      </c>
      <c r="AB195" s="115">
        <f t="shared" si="32"/>
        <v>0</v>
      </c>
      <c r="AC195" s="121">
        <f t="shared" si="33"/>
        <v>0</v>
      </c>
    </row>
    <row r="196" spans="1:29" ht="15.75">
      <c r="A196" s="255"/>
      <c r="B196" s="133" t="s">
        <v>49</v>
      </c>
      <c r="C196" s="95"/>
      <c r="D196" s="20"/>
      <c r="E196" s="96">
        <f t="shared" si="35"/>
        <v>0</v>
      </c>
      <c r="F196" s="95"/>
      <c r="G196" s="20"/>
      <c r="H196" s="96">
        <f t="shared" si="36"/>
        <v>0</v>
      </c>
      <c r="I196" s="95"/>
      <c r="J196" s="20"/>
      <c r="K196" s="96">
        <f t="shared" si="37"/>
        <v>0</v>
      </c>
      <c r="L196" s="95"/>
      <c r="M196" s="20"/>
      <c r="N196" s="96">
        <f t="shared" si="38"/>
        <v>0</v>
      </c>
      <c r="O196" s="95"/>
      <c r="P196" s="20"/>
      <c r="Q196" s="96">
        <f t="shared" si="39"/>
        <v>0</v>
      </c>
      <c r="R196" s="95"/>
      <c r="S196" s="20"/>
      <c r="T196" s="96">
        <f t="shared" si="27"/>
        <v>0</v>
      </c>
      <c r="U196" s="221">
        <f t="shared" si="34"/>
        <v>0</v>
      </c>
      <c r="W196" s="133" t="s">
        <v>49</v>
      </c>
      <c r="X196" s="114">
        <f t="shared" si="28"/>
        <v>0</v>
      </c>
      <c r="Y196" s="115">
        <f t="shared" si="29"/>
        <v>0</v>
      </c>
      <c r="Z196" s="115">
        <f t="shared" si="30"/>
        <v>0</v>
      </c>
      <c r="AA196" s="115">
        <f t="shared" si="31"/>
        <v>0</v>
      </c>
      <c r="AB196" s="115">
        <f t="shared" si="32"/>
        <v>0</v>
      </c>
      <c r="AC196" s="121">
        <f t="shared" si="33"/>
        <v>0</v>
      </c>
    </row>
    <row r="197" spans="1:29" ht="15.75">
      <c r="A197" s="256"/>
      <c r="B197" s="134" t="s">
        <v>50</v>
      </c>
      <c r="C197" s="97"/>
      <c r="D197" s="98"/>
      <c r="E197" s="99">
        <f t="shared" si="35"/>
        <v>0</v>
      </c>
      <c r="F197" s="97"/>
      <c r="G197" s="98"/>
      <c r="H197" s="99">
        <f t="shared" si="36"/>
        <v>0</v>
      </c>
      <c r="I197" s="97"/>
      <c r="J197" s="98"/>
      <c r="K197" s="99">
        <f t="shared" si="37"/>
        <v>0</v>
      </c>
      <c r="L197" s="97"/>
      <c r="M197" s="98"/>
      <c r="N197" s="99">
        <f t="shared" si="38"/>
        <v>0</v>
      </c>
      <c r="O197" s="97"/>
      <c r="P197" s="98"/>
      <c r="Q197" s="99">
        <f t="shared" si="39"/>
        <v>0</v>
      </c>
      <c r="R197" s="97"/>
      <c r="S197" s="98"/>
      <c r="T197" s="99">
        <f t="shared" si="27"/>
        <v>0</v>
      </c>
      <c r="U197" s="222">
        <f t="shared" si="34"/>
        <v>0</v>
      </c>
      <c r="W197" s="134" t="s">
        <v>50</v>
      </c>
      <c r="X197" s="118">
        <f t="shared" si="28"/>
        <v>0</v>
      </c>
      <c r="Y197" s="119">
        <f t="shared" si="29"/>
        <v>0</v>
      </c>
      <c r="Z197" s="119">
        <f t="shared" si="30"/>
        <v>0</v>
      </c>
      <c r="AA197" s="119">
        <f t="shared" si="31"/>
        <v>0</v>
      </c>
      <c r="AB197" s="119">
        <f t="shared" si="32"/>
        <v>0</v>
      </c>
      <c r="AC197" s="124">
        <f t="shared" si="33"/>
        <v>0</v>
      </c>
    </row>
    <row r="198" spans="1:29" ht="15.75" customHeight="1">
      <c r="A198" s="254">
        <v>42788</v>
      </c>
      <c r="B198" s="133" t="s">
        <v>42</v>
      </c>
      <c r="C198" s="95"/>
      <c r="D198" s="20"/>
      <c r="E198" s="96">
        <f t="shared" si="35"/>
        <v>0</v>
      </c>
      <c r="F198" s="95"/>
      <c r="G198" s="20"/>
      <c r="H198" s="96">
        <f t="shared" si="36"/>
        <v>0</v>
      </c>
      <c r="I198" s="95"/>
      <c r="J198" s="20"/>
      <c r="K198" s="96">
        <f t="shared" si="37"/>
        <v>0</v>
      </c>
      <c r="L198" s="95"/>
      <c r="M198" s="20"/>
      <c r="N198" s="96">
        <f t="shared" si="38"/>
        <v>0</v>
      </c>
      <c r="O198" s="95"/>
      <c r="P198" s="20"/>
      <c r="Q198" s="96">
        <f t="shared" si="39"/>
        <v>0</v>
      </c>
      <c r="R198" s="95"/>
      <c r="S198" s="20"/>
      <c r="T198" s="96">
        <f t="shared" si="27"/>
        <v>0</v>
      </c>
      <c r="U198" s="221">
        <f t="shared" si="34"/>
        <v>0</v>
      </c>
      <c r="W198" s="132" t="s">
        <v>42</v>
      </c>
      <c r="X198" s="110">
        <f t="shared" si="28"/>
        <v>0</v>
      </c>
      <c r="Y198" s="111">
        <f t="shared" si="29"/>
        <v>0</v>
      </c>
      <c r="Z198" s="111">
        <f t="shared" si="30"/>
        <v>0</v>
      </c>
      <c r="AA198" s="111">
        <f t="shared" si="31"/>
        <v>0</v>
      </c>
      <c r="AB198" s="111">
        <f t="shared" si="32"/>
        <v>0</v>
      </c>
      <c r="AC198" s="123">
        <f t="shared" si="33"/>
        <v>0</v>
      </c>
    </row>
    <row r="199" spans="1:29" ht="15.75">
      <c r="A199" s="255"/>
      <c r="B199" s="133" t="s">
        <v>43</v>
      </c>
      <c r="C199" s="95"/>
      <c r="D199" s="20"/>
      <c r="E199" s="96">
        <f t="shared" si="35"/>
        <v>0</v>
      </c>
      <c r="F199" s="95"/>
      <c r="G199" s="20"/>
      <c r="H199" s="96">
        <f t="shared" si="36"/>
        <v>0</v>
      </c>
      <c r="I199" s="95"/>
      <c r="J199" s="20"/>
      <c r="K199" s="96">
        <f t="shared" si="37"/>
        <v>0</v>
      </c>
      <c r="L199" s="95"/>
      <c r="M199" s="20"/>
      <c r="N199" s="96">
        <f t="shared" si="38"/>
        <v>0</v>
      </c>
      <c r="O199" s="95"/>
      <c r="P199" s="20"/>
      <c r="Q199" s="96">
        <f t="shared" si="39"/>
        <v>0</v>
      </c>
      <c r="R199" s="95"/>
      <c r="S199" s="20"/>
      <c r="T199" s="96">
        <f t="shared" si="27"/>
        <v>0</v>
      </c>
      <c r="U199" s="221">
        <f t="shared" si="34"/>
        <v>0</v>
      </c>
      <c r="W199" s="133" t="s">
        <v>43</v>
      </c>
      <c r="X199" s="114">
        <f t="shared" si="28"/>
        <v>0</v>
      </c>
      <c r="Y199" s="115">
        <f t="shared" si="29"/>
        <v>0</v>
      </c>
      <c r="Z199" s="115">
        <f t="shared" si="30"/>
        <v>0</v>
      </c>
      <c r="AA199" s="115">
        <f t="shared" si="31"/>
        <v>0</v>
      </c>
      <c r="AB199" s="115">
        <f t="shared" si="32"/>
        <v>0</v>
      </c>
      <c r="AC199" s="121">
        <f t="shared" si="33"/>
        <v>0</v>
      </c>
    </row>
    <row r="200" spans="1:29" ht="15.75">
      <c r="A200" s="255"/>
      <c r="B200" s="104" t="s">
        <v>44</v>
      </c>
      <c r="C200" s="95"/>
      <c r="D200" s="20"/>
      <c r="E200" s="96">
        <f t="shared" si="35"/>
        <v>0</v>
      </c>
      <c r="F200" s="95"/>
      <c r="G200" s="20"/>
      <c r="H200" s="96">
        <f t="shared" si="36"/>
        <v>0</v>
      </c>
      <c r="I200" s="95"/>
      <c r="J200" s="20"/>
      <c r="K200" s="96">
        <f t="shared" si="37"/>
        <v>0</v>
      </c>
      <c r="L200" s="95"/>
      <c r="M200" s="20"/>
      <c r="N200" s="96">
        <f t="shared" si="38"/>
        <v>0</v>
      </c>
      <c r="O200" s="95"/>
      <c r="P200" s="20"/>
      <c r="Q200" s="96">
        <f t="shared" si="39"/>
        <v>0</v>
      </c>
      <c r="R200" s="95"/>
      <c r="S200" s="20"/>
      <c r="T200" s="96">
        <f t="shared" si="27"/>
        <v>0</v>
      </c>
      <c r="U200" s="221">
        <f t="shared" si="34"/>
        <v>0</v>
      </c>
      <c r="W200" s="104" t="s">
        <v>44</v>
      </c>
      <c r="X200" s="114">
        <f t="shared" si="28"/>
        <v>0</v>
      </c>
      <c r="Y200" s="115">
        <f t="shared" si="29"/>
        <v>0</v>
      </c>
      <c r="Z200" s="115">
        <f t="shared" si="30"/>
        <v>0</v>
      </c>
      <c r="AA200" s="115">
        <f t="shared" si="31"/>
        <v>0</v>
      </c>
      <c r="AB200" s="115">
        <f t="shared" si="32"/>
        <v>0</v>
      </c>
      <c r="AC200" s="121">
        <f t="shared" si="33"/>
        <v>0</v>
      </c>
    </row>
    <row r="201" spans="1:29" ht="15.75">
      <c r="A201" s="255"/>
      <c r="B201" s="133" t="s">
        <v>45</v>
      </c>
      <c r="C201" s="95"/>
      <c r="D201" s="20"/>
      <c r="E201" s="96">
        <f t="shared" si="35"/>
        <v>0</v>
      </c>
      <c r="F201" s="95"/>
      <c r="G201" s="20"/>
      <c r="H201" s="96">
        <f t="shared" si="36"/>
        <v>0</v>
      </c>
      <c r="I201" s="95"/>
      <c r="J201" s="20"/>
      <c r="K201" s="96">
        <f t="shared" si="37"/>
        <v>0</v>
      </c>
      <c r="L201" s="95"/>
      <c r="M201" s="20"/>
      <c r="N201" s="96">
        <f t="shared" si="38"/>
        <v>0</v>
      </c>
      <c r="O201" s="95"/>
      <c r="P201" s="20"/>
      <c r="Q201" s="96">
        <f t="shared" si="39"/>
        <v>0</v>
      </c>
      <c r="R201" s="95"/>
      <c r="S201" s="20"/>
      <c r="T201" s="96">
        <f t="shared" si="27"/>
        <v>0</v>
      </c>
      <c r="U201" s="221">
        <f t="shared" si="34"/>
        <v>0</v>
      </c>
      <c r="W201" s="133" t="s">
        <v>45</v>
      </c>
      <c r="X201" s="114">
        <f t="shared" si="28"/>
        <v>0</v>
      </c>
      <c r="Y201" s="115">
        <f t="shared" si="29"/>
        <v>0</v>
      </c>
      <c r="Z201" s="115">
        <f t="shared" si="30"/>
        <v>0</v>
      </c>
      <c r="AA201" s="115">
        <f t="shared" si="31"/>
        <v>0</v>
      </c>
      <c r="AB201" s="115">
        <f t="shared" si="32"/>
        <v>0</v>
      </c>
      <c r="AC201" s="121">
        <f t="shared" si="33"/>
        <v>0</v>
      </c>
    </row>
    <row r="202" spans="1:29" ht="15.75">
      <c r="A202" s="255"/>
      <c r="B202" s="133" t="s">
        <v>46</v>
      </c>
      <c r="C202" s="95"/>
      <c r="D202" s="20"/>
      <c r="E202" s="96">
        <f t="shared" si="35"/>
        <v>0</v>
      </c>
      <c r="F202" s="95"/>
      <c r="G202" s="20"/>
      <c r="H202" s="96">
        <f t="shared" si="36"/>
        <v>0</v>
      </c>
      <c r="I202" s="95"/>
      <c r="J202" s="20"/>
      <c r="K202" s="96">
        <f t="shared" si="37"/>
        <v>0</v>
      </c>
      <c r="L202" s="95"/>
      <c r="M202" s="20"/>
      <c r="N202" s="96">
        <f t="shared" si="38"/>
        <v>0</v>
      </c>
      <c r="O202" s="95"/>
      <c r="P202" s="20"/>
      <c r="Q202" s="96">
        <f t="shared" si="39"/>
        <v>0</v>
      </c>
      <c r="R202" s="95"/>
      <c r="S202" s="20"/>
      <c r="T202" s="96">
        <f t="shared" ref="T202:T215" si="40">R202-S202</f>
        <v>0</v>
      </c>
      <c r="U202" s="221">
        <f t="shared" si="34"/>
        <v>0</v>
      </c>
      <c r="W202" s="133" t="s">
        <v>46</v>
      </c>
      <c r="X202" s="114">
        <f t="shared" ref="X202:X215" si="41">+IF(AND(C202&lt;&gt;0,D202&lt;&gt;0,OR(E202&gt;100,E202&lt;-100)),1,0)</f>
        <v>0</v>
      </c>
      <c r="Y202" s="115">
        <f t="shared" ref="Y202:Y215" si="42">+IF(AND(F202&lt;&gt;0,G202&lt;&gt;0,OR(H202&gt;100,H202&lt;-100)),1,0)</f>
        <v>0</v>
      </c>
      <c r="Z202" s="115">
        <f t="shared" ref="Z202:Z215" si="43">+IF(AND(I202&lt;&gt;0,J202&lt;&gt;0,OR(K202&gt;100,K202&lt;-100)),1,0)</f>
        <v>0</v>
      </c>
      <c r="AA202" s="115">
        <f t="shared" ref="AA202:AA215" si="44">+IF(AND(L202&lt;&gt;0,M202&lt;&gt;0,OR(N202&gt;100,N202&lt;-100)),1,0)</f>
        <v>0</v>
      </c>
      <c r="AB202" s="115">
        <f t="shared" ref="AB202:AB215" si="45">+IF(AND(O202&lt;&gt;0,P202&lt;&gt;0,OR(Q202&gt;100,Q202&lt;-100)),1,0)</f>
        <v>0</v>
      </c>
      <c r="AC202" s="121">
        <f t="shared" ref="AC202:AC215" si="46">+IF(AND(R202&lt;&gt;0,S202&lt;&gt;0,OR(T202&gt;100,T202&lt;-100)),1,0)</f>
        <v>0</v>
      </c>
    </row>
    <row r="203" spans="1:29" ht="15.75">
      <c r="A203" s="255"/>
      <c r="B203" s="133" t="s">
        <v>47</v>
      </c>
      <c r="C203" s="95"/>
      <c r="D203" s="20"/>
      <c r="E203" s="96">
        <f t="shared" si="35"/>
        <v>0</v>
      </c>
      <c r="F203" s="95"/>
      <c r="G203" s="20"/>
      <c r="H203" s="96">
        <f t="shared" si="36"/>
        <v>0</v>
      </c>
      <c r="I203" s="95"/>
      <c r="J203" s="20"/>
      <c r="K203" s="96">
        <f t="shared" si="37"/>
        <v>0</v>
      </c>
      <c r="L203" s="95"/>
      <c r="M203" s="20"/>
      <c r="N203" s="96">
        <f t="shared" si="38"/>
        <v>0</v>
      </c>
      <c r="O203" s="95"/>
      <c r="P203" s="20"/>
      <c r="Q203" s="96">
        <f t="shared" si="39"/>
        <v>0</v>
      </c>
      <c r="R203" s="95"/>
      <c r="S203" s="20"/>
      <c r="T203" s="96">
        <f t="shared" si="40"/>
        <v>0</v>
      </c>
      <c r="U203" s="221">
        <f t="shared" si="34"/>
        <v>0</v>
      </c>
      <c r="W203" s="133" t="s">
        <v>47</v>
      </c>
      <c r="X203" s="114">
        <f t="shared" si="41"/>
        <v>0</v>
      </c>
      <c r="Y203" s="115">
        <f t="shared" si="42"/>
        <v>0</v>
      </c>
      <c r="Z203" s="115">
        <f t="shared" si="43"/>
        <v>0</v>
      </c>
      <c r="AA203" s="115">
        <f t="shared" si="44"/>
        <v>0</v>
      </c>
      <c r="AB203" s="115">
        <f t="shared" si="45"/>
        <v>0</v>
      </c>
      <c r="AC203" s="121">
        <f t="shared" si="46"/>
        <v>0</v>
      </c>
    </row>
    <row r="204" spans="1:29" ht="15.75">
      <c r="A204" s="255"/>
      <c r="B204" s="133" t="s">
        <v>48</v>
      </c>
      <c r="C204" s="95"/>
      <c r="D204" s="20"/>
      <c r="E204" s="96">
        <f t="shared" si="35"/>
        <v>0</v>
      </c>
      <c r="F204" s="95"/>
      <c r="G204" s="20"/>
      <c r="H204" s="96">
        <f t="shared" si="36"/>
        <v>0</v>
      </c>
      <c r="I204" s="95"/>
      <c r="J204" s="20"/>
      <c r="K204" s="96">
        <f t="shared" si="37"/>
        <v>0</v>
      </c>
      <c r="L204" s="95"/>
      <c r="M204" s="20"/>
      <c r="N204" s="96">
        <f t="shared" si="38"/>
        <v>0</v>
      </c>
      <c r="O204" s="95"/>
      <c r="P204" s="20"/>
      <c r="Q204" s="96">
        <f t="shared" si="39"/>
        <v>0</v>
      </c>
      <c r="R204" s="95"/>
      <c r="S204" s="20"/>
      <c r="T204" s="96">
        <f t="shared" si="40"/>
        <v>0</v>
      </c>
      <c r="U204" s="221">
        <f t="shared" si="34"/>
        <v>0</v>
      </c>
      <c r="W204" s="133" t="s">
        <v>48</v>
      </c>
      <c r="X204" s="114">
        <f t="shared" si="41"/>
        <v>0</v>
      </c>
      <c r="Y204" s="115">
        <f t="shared" si="42"/>
        <v>0</v>
      </c>
      <c r="Z204" s="115">
        <f t="shared" si="43"/>
        <v>0</v>
      </c>
      <c r="AA204" s="115">
        <f t="shared" si="44"/>
        <v>0</v>
      </c>
      <c r="AB204" s="115">
        <f t="shared" si="45"/>
        <v>0</v>
      </c>
      <c r="AC204" s="121">
        <f t="shared" si="46"/>
        <v>0</v>
      </c>
    </row>
    <row r="205" spans="1:29" ht="15.75">
      <c r="A205" s="255"/>
      <c r="B205" s="133" t="s">
        <v>49</v>
      </c>
      <c r="C205" s="95"/>
      <c r="D205" s="20"/>
      <c r="E205" s="96">
        <f t="shared" si="35"/>
        <v>0</v>
      </c>
      <c r="F205" s="95"/>
      <c r="G205" s="20"/>
      <c r="H205" s="96">
        <f t="shared" si="36"/>
        <v>0</v>
      </c>
      <c r="I205" s="95"/>
      <c r="J205" s="20"/>
      <c r="K205" s="96">
        <f t="shared" si="37"/>
        <v>0</v>
      </c>
      <c r="L205" s="95"/>
      <c r="M205" s="20"/>
      <c r="N205" s="96">
        <f t="shared" si="38"/>
        <v>0</v>
      </c>
      <c r="O205" s="95"/>
      <c r="P205" s="20"/>
      <c r="Q205" s="96">
        <f t="shared" si="39"/>
        <v>0</v>
      </c>
      <c r="R205" s="95"/>
      <c r="S205" s="20"/>
      <c r="T205" s="96">
        <f t="shared" si="40"/>
        <v>0</v>
      </c>
      <c r="U205" s="221">
        <f t="shared" si="34"/>
        <v>0</v>
      </c>
      <c r="W205" s="133" t="s">
        <v>49</v>
      </c>
      <c r="X205" s="114">
        <f t="shared" si="41"/>
        <v>0</v>
      </c>
      <c r="Y205" s="115">
        <f t="shared" si="42"/>
        <v>0</v>
      </c>
      <c r="Z205" s="115">
        <f t="shared" si="43"/>
        <v>0</v>
      </c>
      <c r="AA205" s="115">
        <f t="shared" si="44"/>
        <v>0</v>
      </c>
      <c r="AB205" s="115">
        <f t="shared" si="45"/>
        <v>0</v>
      </c>
      <c r="AC205" s="121">
        <f t="shared" si="46"/>
        <v>0</v>
      </c>
    </row>
    <row r="206" spans="1:29" ht="15.75">
      <c r="A206" s="256"/>
      <c r="B206" s="133" t="s">
        <v>50</v>
      </c>
      <c r="C206" s="95"/>
      <c r="D206" s="20"/>
      <c r="E206" s="96">
        <f t="shared" si="35"/>
        <v>0</v>
      </c>
      <c r="F206" s="95"/>
      <c r="G206" s="20"/>
      <c r="H206" s="96">
        <f t="shared" si="36"/>
        <v>0</v>
      </c>
      <c r="I206" s="95"/>
      <c r="J206" s="20"/>
      <c r="K206" s="96">
        <f t="shared" si="37"/>
        <v>0</v>
      </c>
      <c r="L206" s="95"/>
      <c r="M206" s="20"/>
      <c r="N206" s="96">
        <f t="shared" si="38"/>
        <v>0</v>
      </c>
      <c r="O206" s="95"/>
      <c r="P206" s="20"/>
      <c r="Q206" s="96">
        <f t="shared" si="39"/>
        <v>0</v>
      </c>
      <c r="R206" s="95"/>
      <c r="S206" s="20"/>
      <c r="T206" s="96">
        <f t="shared" si="40"/>
        <v>0</v>
      </c>
      <c r="U206" s="221">
        <f t="shared" si="34"/>
        <v>0</v>
      </c>
      <c r="W206" s="134" t="s">
        <v>50</v>
      </c>
      <c r="X206" s="118">
        <f t="shared" si="41"/>
        <v>0</v>
      </c>
      <c r="Y206" s="119">
        <f t="shared" si="42"/>
        <v>0</v>
      </c>
      <c r="Z206" s="119">
        <f t="shared" si="43"/>
        <v>0</v>
      </c>
      <c r="AA206" s="119">
        <f t="shared" si="44"/>
        <v>0</v>
      </c>
      <c r="AB206" s="119">
        <f t="shared" si="45"/>
        <v>0</v>
      </c>
      <c r="AC206" s="124">
        <f t="shared" si="46"/>
        <v>0</v>
      </c>
    </row>
    <row r="207" spans="1:29" ht="15.75" customHeight="1">
      <c r="A207" s="254">
        <v>42789</v>
      </c>
      <c r="B207" s="132" t="s">
        <v>42</v>
      </c>
      <c r="C207" s="92"/>
      <c r="D207" s="93"/>
      <c r="E207" s="94">
        <f t="shared" si="35"/>
        <v>0</v>
      </c>
      <c r="F207" s="92"/>
      <c r="G207" s="93"/>
      <c r="H207" s="94">
        <f t="shared" si="36"/>
        <v>0</v>
      </c>
      <c r="I207" s="92"/>
      <c r="J207" s="93"/>
      <c r="K207" s="94">
        <f t="shared" si="37"/>
        <v>0</v>
      </c>
      <c r="L207" s="92"/>
      <c r="M207" s="93"/>
      <c r="N207" s="94">
        <f t="shared" si="38"/>
        <v>0</v>
      </c>
      <c r="O207" s="92"/>
      <c r="P207" s="93"/>
      <c r="Q207" s="94">
        <f t="shared" si="39"/>
        <v>0</v>
      </c>
      <c r="R207" s="92"/>
      <c r="S207" s="93"/>
      <c r="T207" s="94">
        <f t="shared" si="40"/>
        <v>0</v>
      </c>
      <c r="U207" s="220">
        <f t="shared" si="34"/>
        <v>0</v>
      </c>
      <c r="W207" s="132" t="s">
        <v>42</v>
      </c>
      <c r="X207" s="114">
        <f t="shared" si="41"/>
        <v>0</v>
      </c>
      <c r="Y207" s="115">
        <f t="shared" si="42"/>
        <v>0</v>
      </c>
      <c r="Z207" s="115">
        <f t="shared" si="43"/>
        <v>0</v>
      </c>
      <c r="AA207" s="115">
        <f t="shared" si="44"/>
        <v>0</v>
      </c>
      <c r="AB207" s="115">
        <f t="shared" si="45"/>
        <v>0</v>
      </c>
      <c r="AC207" s="121">
        <f t="shared" si="46"/>
        <v>0</v>
      </c>
    </row>
    <row r="208" spans="1:29" ht="15.75">
      <c r="A208" s="255"/>
      <c r="B208" s="133" t="s">
        <v>43</v>
      </c>
      <c r="C208" s="95"/>
      <c r="D208" s="20"/>
      <c r="E208" s="96">
        <f t="shared" si="35"/>
        <v>0</v>
      </c>
      <c r="F208" s="95"/>
      <c r="G208" s="20"/>
      <c r="H208" s="96">
        <f t="shared" si="36"/>
        <v>0</v>
      </c>
      <c r="I208" s="95"/>
      <c r="J208" s="20"/>
      <c r="K208" s="96">
        <f t="shared" si="37"/>
        <v>0</v>
      </c>
      <c r="L208" s="95"/>
      <c r="M208" s="20"/>
      <c r="N208" s="96">
        <f t="shared" si="38"/>
        <v>0</v>
      </c>
      <c r="O208" s="95"/>
      <c r="P208" s="20"/>
      <c r="Q208" s="96">
        <f t="shared" si="39"/>
        <v>0</v>
      </c>
      <c r="R208" s="95"/>
      <c r="S208" s="20"/>
      <c r="T208" s="96">
        <f t="shared" si="40"/>
        <v>0</v>
      </c>
      <c r="U208" s="221">
        <f t="shared" si="34"/>
        <v>0</v>
      </c>
      <c r="W208" s="133" t="s">
        <v>43</v>
      </c>
      <c r="X208" s="114">
        <f t="shared" si="41"/>
        <v>0</v>
      </c>
      <c r="Y208" s="115">
        <f t="shared" si="42"/>
        <v>0</v>
      </c>
      <c r="Z208" s="115">
        <f t="shared" si="43"/>
        <v>0</v>
      </c>
      <c r="AA208" s="115">
        <f t="shared" si="44"/>
        <v>0</v>
      </c>
      <c r="AB208" s="115">
        <f t="shared" si="45"/>
        <v>0</v>
      </c>
      <c r="AC208" s="121">
        <f t="shared" si="46"/>
        <v>0</v>
      </c>
    </row>
    <row r="209" spans="1:29" ht="15.75">
      <c r="A209" s="255"/>
      <c r="B209" s="104" t="s">
        <v>44</v>
      </c>
      <c r="C209" s="95"/>
      <c r="D209" s="20"/>
      <c r="E209" s="96">
        <f t="shared" si="35"/>
        <v>0</v>
      </c>
      <c r="F209" s="95"/>
      <c r="G209" s="20"/>
      <c r="H209" s="96">
        <f t="shared" si="36"/>
        <v>0</v>
      </c>
      <c r="I209" s="95"/>
      <c r="J209" s="20"/>
      <c r="K209" s="96">
        <f t="shared" si="37"/>
        <v>0</v>
      </c>
      <c r="L209" s="95"/>
      <c r="M209" s="20"/>
      <c r="N209" s="96">
        <f t="shared" si="38"/>
        <v>0</v>
      </c>
      <c r="O209" s="95"/>
      <c r="P209" s="20"/>
      <c r="Q209" s="96">
        <f t="shared" si="39"/>
        <v>0</v>
      </c>
      <c r="R209" s="95"/>
      <c r="S209" s="20"/>
      <c r="T209" s="96">
        <f t="shared" si="40"/>
        <v>0</v>
      </c>
      <c r="U209" s="221">
        <f t="shared" si="34"/>
        <v>0</v>
      </c>
      <c r="W209" s="104" t="s">
        <v>44</v>
      </c>
      <c r="X209" s="114">
        <f t="shared" si="41"/>
        <v>0</v>
      </c>
      <c r="Y209" s="115">
        <f t="shared" si="42"/>
        <v>0</v>
      </c>
      <c r="Z209" s="115">
        <f t="shared" si="43"/>
        <v>0</v>
      </c>
      <c r="AA209" s="115">
        <f t="shared" si="44"/>
        <v>0</v>
      </c>
      <c r="AB209" s="115">
        <f t="shared" si="45"/>
        <v>0</v>
      </c>
      <c r="AC209" s="121">
        <f t="shared" si="46"/>
        <v>0</v>
      </c>
    </row>
    <row r="210" spans="1:29" ht="15.75">
      <c r="A210" s="255"/>
      <c r="B210" s="133" t="s">
        <v>45</v>
      </c>
      <c r="C210" s="95"/>
      <c r="D210" s="20"/>
      <c r="E210" s="96">
        <f t="shared" si="35"/>
        <v>0</v>
      </c>
      <c r="F210" s="95"/>
      <c r="G210" s="20"/>
      <c r="H210" s="96">
        <f t="shared" si="36"/>
        <v>0</v>
      </c>
      <c r="I210" s="95"/>
      <c r="J210" s="20"/>
      <c r="K210" s="96">
        <f t="shared" si="37"/>
        <v>0</v>
      </c>
      <c r="L210" s="95"/>
      <c r="M210" s="20"/>
      <c r="N210" s="96">
        <f t="shared" si="38"/>
        <v>0</v>
      </c>
      <c r="O210" s="95"/>
      <c r="P210" s="20"/>
      <c r="Q210" s="96">
        <f t="shared" si="39"/>
        <v>0</v>
      </c>
      <c r="R210" s="95"/>
      <c r="S210" s="20"/>
      <c r="T210" s="96">
        <f t="shared" si="40"/>
        <v>0</v>
      </c>
      <c r="U210" s="221">
        <f t="shared" si="34"/>
        <v>0</v>
      </c>
      <c r="W210" s="133" t="s">
        <v>45</v>
      </c>
      <c r="X210" s="114">
        <f t="shared" si="41"/>
        <v>0</v>
      </c>
      <c r="Y210" s="115">
        <f t="shared" si="42"/>
        <v>0</v>
      </c>
      <c r="Z210" s="115">
        <f t="shared" si="43"/>
        <v>0</v>
      </c>
      <c r="AA210" s="115">
        <f t="shared" si="44"/>
        <v>0</v>
      </c>
      <c r="AB210" s="115">
        <f t="shared" si="45"/>
        <v>0</v>
      </c>
      <c r="AC210" s="121">
        <f t="shared" si="46"/>
        <v>0</v>
      </c>
    </row>
    <row r="211" spans="1:29" ht="15.75">
      <c r="A211" s="255"/>
      <c r="B211" s="133" t="s">
        <v>46</v>
      </c>
      <c r="C211" s="95"/>
      <c r="D211" s="20"/>
      <c r="E211" s="96">
        <f t="shared" si="35"/>
        <v>0</v>
      </c>
      <c r="F211" s="95"/>
      <c r="G211" s="20"/>
      <c r="H211" s="96">
        <f t="shared" si="36"/>
        <v>0</v>
      </c>
      <c r="I211" s="95"/>
      <c r="J211" s="20"/>
      <c r="K211" s="96">
        <f t="shared" si="37"/>
        <v>0</v>
      </c>
      <c r="L211" s="95"/>
      <c r="M211" s="20"/>
      <c r="N211" s="96">
        <f t="shared" si="38"/>
        <v>0</v>
      </c>
      <c r="O211" s="95"/>
      <c r="P211" s="20"/>
      <c r="Q211" s="96">
        <f t="shared" si="39"/>
        <v>0</v>
      </c>
      <c r="R211" s="95"/>
      <c r="S211" s="20"/>
      <c r="T211" s="96">
        <f t="shared" si="40"/>
        <v>0</v>
      </c>
      <c r="U211" s="221">
        <f t="shared" ref="U211:U215" si="47">IF(D211=0,0,1)</f>
        <v>0</v>
      </c>
      <c r="W211" s="133" t="s">
        <v>46</v>
      </c>
      <c r="X211" s="114">
        <f t="shared" si="41"/>
        <v>0</v>
      </c>
      <c r="Y211" s="115">
        <f t="shared" si="42"/>
        <v>0</v>
      </c>
      <c r="Z211" s="115">
        <f t="shared" si="43"/>
        <v>0</v>
      </c>
      <c r="AA211" s="115">
        <f t="shared" si="44"/>
        <v>0</v>
      </c>
      <c r="AB211" s="115">
        <f t="shared" si="45"/>
        <v>0</v>
      </c>
      <c r="AC211" s="121">
        <f t="shared" si="46"/>
        <v>0</v>
      </c>
    </row>
    <row r="212" spans="1:29" ht="15.75">
      <c r="A212" s="255"/>
      <c r="B212" s="133" t="s">
        <v>47</v>
      </c>
      <c r="C212" s="95"/>
      <c r="D212" s="20"/>
      <c r="E212" s="96">
        <f t="shared" si="35"/>
        <v>0</v>
      </c>
      <c r="F212" s="95"/>
      <c r="G212" s="20"/>
      <c r="H212" s="96">
        <f t="shared" si="36"/>
        <v>0</v>
      </c>
      <c r="I212" s="95"/>
      <c r="J212" s="20"/>
      <c r="K212" s="96">
        <f t="shared" si="37"/>
        <v>0</v>
      </c>
      <c r="L212" s="95"/>
      <c r="M212" s="20"/>
      <c r="N212" s="96">
        <f t="shared" si="38"/>
        <v>0</v>
      </c>
      <c r="O212" s="95"/>
      <c r="P212" s="20"/>
      <c r="Q212" s="96">
        <f t="shared" si="39"/>
        <v>0</v>
      </c>
      <c r="R212" s="95"/>
      <c r="S212" s="20"/>
      <c r="T212" s="96">
        <f t="shared" si="40"/>
        <v>0</v>
      </c>
      <c r="U212" s="221">
        <f t="shared" si="47"/>
        <v>0</v>
      </c>
      <c r="W212" s="133" t="s">
        <v>47</v>
      </c>
      <c r="X212" s="114">
        <f t="shared" si="41"/>
        <v>0</v>
      </c>
      <c r="Y212" s="115">
        <f t="shared" si="42"/>
        <v>0</v>
      </c>
      <c r="Z212" s="115">
        <f t="shared" si="43"/>
        <v>0</v>
      </c>
      <c r="AA212" s="115">
        <f t="shared" si="44"/>
        <v>0</v>
      </c>
      <c r="AB212" s="115">
        <f t="shared" si="45"/>
        <v>0</v>
      </c>
      <c r="AC212" s="121">
        <f t="shared" si="46"/>
        <v>0</v>
      </c>
    </row>
    <row r="213" spans="1:29" ht="15.75">
      <c r="A213" s="255"/>
      <c r="B213" s="133" t="s">
        <v>48</v>
      </c>
      <c r="C213" s="95"/>
      <c r="D213" s="20"/>
      <c r="E213" s="96">
        <f t="shared" si="35"/>
        <v>0</v>
      </c>
      <c r="F213" s="95"/>
      <c r="G213" s="20"/>
      <c r="H213" s="96">
        <f t="shared" si="36"/>
        <v>0</v>
      </c>
      <c r="I213" s="95"/>
      <c r="J213" s="20"/>
      <c r="K213" s="96">
        <f t="shared" si="37"/>
        <v>0</v>
      </c>
      <c r="L213" s="95"/>
      <c r="M213" s="20"/>
      <c r="N213" s="96">
        <f t="shared" si="38"/>
        <v>0</v>
      </c>
      <c r="O213" s="95"/>
      <c r="P213" s="20"/>
      <c r="Q213" s="96">
        <f t="shared" si="39"/>
        <v>0</v>
      </c>
      <c r="R213" s="95"/>
      <c r="S213" s="20"/>
      <c r="T213" s="96">
        <f t="shared" si="40"/>
        <v>0</v>
      </c>
      <c r="U213" s="221">
        <f t="shared" si="47"/>
        <v>0</v>
      </c>
      <c r="W213" s="133" t="s">
        <v>48</v>
      </c>
      <c r="X213" s="114">
        <f t="shared" si="41"/>
        <v>0</v>
      </c>
      <c r="Y213" s="115">
        <f t="shared" si="42"/>
        <v>0</v>
      </c>
      <c r="Z213" s="115">
        <f t="shared" si="43"/>
        <v>0</v>
      </c>
      <c r="AA213" s="115">
        <f t="shared" si="44"/>
        <v>0</v>
      </c>
      <c r="AB213" s="115">
        <f t="shared" si="45"/>
        <v>0</v>
      </c>
      <c r="AC213" s="121">
        <f t="shared" si="46"/>
        <v>0</v>
      </c>
    </row>
    <row r="214" spans="1:29" ht="15.75">
      <c r="A214" s="255"/>
      <c r="B214" s="133" t="s">
        <v>49</v>
      </c>
      <c r="C214" s="95"/>
      <c r="D214" s="20"/>
      <c r="E214" s="96">
        <f t="shared" si="35"/>
        <v>0</v>
      </c>
      <c r="F214" s="95"/>
      <c r="G214" s="20"/>
      <c r="H214" s="96">
        <f t="shared" si="36"/>
        <v>0</v>
      </c>
      <c r="I214" s="95"/>
      <c r="J214" s="20"/>
      <c r="K214" s="96">
        <f t="shared" si="37"/>
        <v>0</v>
      </c>
      <c r="L214" s="95"/>
      <c r="M214" s="20"/>
      <c r="N214" s="96">
        <f t="shared" si="38"/>
        <v>0</v>
      </c>
      <c r="O214" s="95"/>
      <c r="P214" s="20"/>
      <c r="Q214" s="96">
        <f t="shared" si="39"/>
        <v>0</v>
      </c>
      <c r="R214" s="95"/>
      <c r="S214" s="20"/>
      <c r="T214" s="96">
        <f t="shared" si="40"/>
        <v>0</v>
      </c>
      <c r="U214" s="221">
        <f t="shared" si="47"/>
        <v>0</v>
      </c>
      <c r="W214" s="133" t="s">
        <v>49</v>
      </c>
      <c r="X214" s="114">
        <f t="shared" si="41"/>
        <v>0</v>
      </c>
      <c r="Y214" s="115">
        <f t="shared" si="42"/>
        <v>0</v>
      </c>
      <c r="Z214" s="115">
        <f t="shared" si="43"/>
        <v>0</v>
      </c>
      <c r="AA214" s="115">
        <f t="shared" si="44"/>
        <v>0</v>
      </c>
      <c r="AB214" s="115">
        <f t="shared" si="45"/>
        <v>0</v>
      </c>
      <c r="AC214" s="121">
        <f t="shared" si="46"/>
        <v>0</v>
      </c>
    </row>
    <row r="215" spans="1:29" ht="15.75">
      <c r="A215" s="256"/>
      <c r="B215" s="134" t="s">
        <v>50</v>
      </c>
      <c r="C215" s="97"/>
      <c r="D215" s="98"/>
      <c r="E215" s="99">
        <f t="shared" si="35"/>
        <v>0</v>
      </c>
      <c r="F215" s="97"/>
      <c r="G215" s="98"/>
      <c r="H215" s="99">
        <f t="shared" si="36"/>
        <v>0</v>
      </c>
      <c r="I215" s="97"/>
      <c r="J215" s="98"/>
      <c r="K215" s="99">
        <f t="shared" si="37"/>
        <v>0</v>
      </c>
      <c r="L215" s="97"/>
      <c r="M215" s="98"/>
      <c r="N215" s="99">
        <f t="shared" si="38"/>
        <v>0</v>
      </c>
      <c r="O215" s="97"/>
      <c r="P215" s="98"/>
      <c r="Q215" s="99">
        <f t="shared" si="39"/>
        <v>0</v>
      </c>
      <c r="R215" s="97"/>
      <c r="S215" s="98"/>
      <c r="T215" s="99">
        <f t="shared" si="40"/>
        <v>0</v>
      </c>
      <c r="U215" s="222">
        <f t="shared" si="47"/>
        <v>0</v>
      </c>
      <c r="W215" s="134" t="s">
        <v>50</v>
      </c>
      <c r="X215" s="118">
        <f t="shared" si="41"/>
        <v>0</v>
      </c>
      <c r="Y215" s="119">
        <f t="shared" si="42"/>
        <v>0</v>
      </c>
      <c r="Z215" s="119">
        <f t="shared" si="43"/>
        <v>0</v>
      </c>
      <c r="AA215" s="119">
        <f t="shared" si="44"/>
        <v>0</v>
      </c>
      <c r="AB215" s="119">
        <f t="shared" si="45"/>
        <v>0</v>
      </c>
      <c r="AC215" s="124">
        <f t="shared" si="46"/>
        <v>0</v>
      </c>
    </row>
    <row r="216" spans="1:29">
      <c r="G216" s="20"/>
      <c r="P216" s="20"/>
      <c r="U216" s="227" t="s">
        <v>368</v>
      </c>
      <c r="X216" s="91" t="s">
        <v>13</v>
      </c>
      <c r="Y216" s="91" t="s">
        <v>14</v>
      </c>
      <c r="Z216" s="109" t="s">
        <v>15</v>
      </c>
      <c r="AA216" s="91" t="s">
        <v>16</v>
      </c>
      <c r="AB216" s="91" t="s">
        <v>17</v>
      </c>
      <c r="AC216" s="91" t="s">
        <v>18</v>
      </c>
    </row>
    <row r="217" spans="1:29">
      <c r="G217" s="20"/>
      <c r="P217" s="20"/>
      <c r="U217" s="228">
        <f>U9+U18+U27+U36+U45+U54+U63+U72+U81+U90+U99+U108+U117+U126+U135+U144+U153+U162+U171+U180+U189+U198+U207</f>
        <v>0</v>
      </c>
      <c r="W217" s="132" t="s">
        <v>42</v>
      </c>
      <c r="X217" s="110">
        <f t="shared" ref="X217:AC225" si="48">X9+X18+X27+X36+X45+X54+X63+X72+X81+X90+X99+X108+X117+X126+X135+X144+X153+X162+X171+X180+X189+X198+X207</f>
        <v>0</v>
      </c>
      <c r="Y217" s="111">
        <f t="shared" si="48"/>
        <v>0</v>
      </c>
      <c r="Z217" s="111">
        <f t="shared" si="48"/>
        <v>0</v>
      </c>
      <c r="AA217" s="111">
        <f t="shared" si="48"/>
        <v>0</v>
      </c>
      <c r="AB217" s="111">
        <f t="shared" si="48"/>
        <v>0</v>
      </c>
      <c r="AC217" s="123">
        <f t="shared" si="48"/>
        <v>0</v>
      </c>
    </row>
    <row r="218" spans="1:29">
      <c r="G218" s="20"/>
      <c r="P218" s="20"/>
      <c r="U218" s="229">
        <f t="shared" ref="U218:U225" si="49">U10+U19+U28+U37+U46+U55+U64+U73+U82+U91+U100+U109+U118+U127+U136+U145+U154+U163+U172+U181+U190+U199+U208</f>
        <v>0</v>
      </c>
      <c r="W218" s="133" t="s">
        <v>43</v>
      </c>
      <c r="X218" s="114">
        <f t="shared" si="48"/>
        <v>0</v>
      </c>
      <c r="Y218" s="115">
        <f t="shared" si="48"/>
        <v>0</v>
      </c>
      <c r="Z218" s="115">
        <f t="shared" si="48"/>
        <v>0</v>
      </c>
      <c r="AA218" s="115">
        <f t="shared" si="48"/>
        <v>0</v>
      </c>
      <c r="AB218" s="115">
        <f t="shared" si="48"/>
        <v>0</v>
      </c>
      <c r="AC218" s="121">
        <f t="shared" si="48"/>
        <v>0</v>
      </c>
    </row>
    <row r="219" spans="1:29">
      <c r="G219" s="20"/>
      <c r="P219" s="20"/>
      <c r="U219" s="229">
        <f t="shared" si="49"/>
        <v>0</v>
      </c>
      <c r="W219" s="104" t="s">
        <v>44</v>
      </c>
      <c r="X219" s="114">
        <f t="shared" si="48"/>
        <v>0</v>
      </c>
      <c r="Y219" s="115">
        <f t="shared" si="48"/>
        <v>0</v>
      </c>
      <c r="Z219" s="115">
        <f t="shared" si="48"/>
        <v>0</v>
      </c>
      <c r="AA219" s="115">
        <f t="shared" si="48"/>
        <v>0</v>
      </c>
      <c r="AB219" s="115">
        <f t="shared" si="48"/>
        <v>0</v>
      </c>
      <c r="AC219" s="121">
        <f t="shared" si="48"/>
        <v>0</v>
      </c>
    </row>
    <row r="220" spans="1:29">
      <c r="U220" s="229">
        <f t="shared" si="49"/>
        <v>0</v>
      </c>
      <c r="W220" s="133" t="s">
        <v>45</v>
      </c>
      <c r="X220" s="114">
        <f t="shared" si="48"/>
        <v>0</v>
      </c>
      <c r="Y220" s="115">
        <f t="shared" si="48"/>
        <v>0</v>
      </c>
      <c r="Z220" s="115">
        <f t="shared" si="48"/>
        <v>0</v>
      </c>
      <c r="AA220" s="115">
        <f t="shared" si="48"/>
        <v>0</v>
      </c>
      <c r="AB220" s="115">
        <f t="shared" si="48"/>
        <v>0</v>
      </c>
      <c r="AC220" s="121">
        <f t="shared" si="48"/>
        <v>0</v>
      </c>
    </row>
    <row r="221" spans="1:29">
      <c r="U221" s="229">
        <f t="shared" si="49"/>
        <v>0</v>
      </c>
      <c r="W221" s="133" t="s">
        <v>46</v>
      </c>
      <c r="X221" s="114">
        <f t="shared" si="48"/>
        <v>0</v>
      </c>
      <c r="Y221" s="115">
        <f t="shared" si="48"/>
        <v>0</v>
      </c>
      <c r="Z221" s="115">
        <f t="shared" si="48"/>
        <v>0</v>
      </c>
      <c r="AA221" s="115">
        <f t="shared" si="48"/>
        <v>0</v>
      </c>
      <c r="AB221" s="115">
        <f t="shared" si="48"/>
        <v>0</v>
      </c>
      <c r="AC221" s="121">
        <f t="shared" si="48"/>
        <v>0</v>
      </c>
    </row>
    <row r="222" spans="1:29">
      <c r="U222" s="229">
        <f t="shared" si="49"/>
        <v>0</v>
      </c>
      <c r="W222" s="133" t="s">
        <v>47</v>
      </c>
      <c r="X222" s="114">
        <f t="shared" si="48"/>
        <v>0</v>
      </c>
      <c r="Y222" s="115">
        <f t="shared" si="48"/>
        <v>0</v>
      </c>
      <c r="Z222" s="115">
        <f t="shared" si="48"/>
        <v>0</v>
      </c>
      <c r="AA222" s="115">
        <f t="shared" si="48"/>
        <v>0</v>
      </c>
      <c r="AB222" s="115">
        <f t="shared" si="48"/>
        <v>0</v>
      </c>
      <c r="AC222" s="121">
        <f t="shared" si="48"/>
        <v>0</v>
      </c>
    </row>
    <row r="223" spans="1:29">
      <c r="U223" s="229">
        <f t="shared" si="49"/>
        <v>0</v>
      </c>
      <c r="W223" s="133" t="s">
        <v>48</v>
      </c>
      <c r="X223" s="114">
        <f t="shared" si="48"/>
        <v>0</v>
      </c>
      <c r="Y223" s="115">
        <f t="shared" si="48"/>
        <v>0</v>
      </c>
      <c r="Z223" s="115">
        <f t="shared" si="48"/>
        <v>0</v>
      </c>
      <c r="AA223" s="115">
        <f t="shared" si="48"/>
        <v>0</v>
      </c>
      <c r="AB223" s="115">
        <f t="shared" si="48"/>
        <v>0</v>
      </c>
      <c r="AC223" s="121">
        <f t="shared" si="48"/>
        <v>0</v>
      </c>
    </row>
    <row r="224" spans="1:29">
      <c r="U224" s="229">
        <f t="shared" si="49"/>
        <v>0</v>
      </c>
      <c r="W224" s="133" t="s">
        <v>49</v>
      </c>
      <c r="X224" s="114">
        <f t="shared" si="48"/>
        <v>0</v>
      </c>
      <c r="Y224" s="115">
        <f t="shared" si="48"/>
        <v>0</v>
      </c>
      <c r="Z224" s="115">
        <f t="shared" si="48"/>
        <v>0</v>
      </c>
      <c r="AA224" s="115">
        <f t="shared" si="48"/>
        <v>0</v>
      </c>
      <c r="AB224" s="115">
        <f t="shared" si="48"/>
        <v>0</v>
      </c>
      <c r="AC224" s="121">
        <f t="shared" si="48"/>
        <v>0</v>
      </c>
    </row>
    <row r="225" spans="21:29" customFormat="1">
      <c r="U225" s="230">
        <f t="shared" si="49"/>
        <v>0</v>
      </c>
      <c r="W225" s="134" t="s">
        <v>50</v>
      </c>
      <c r="X225" s="118">
        <f t="shared" si="48"/>
        <v>0</v>
      </c>
      <c r="Y225" s="119">
        <f t="shared" si="48"/>
        <v>0</v>
      </c>
      <c r="Z225" s="119">
        <f t="shared" si="48"/>
        <v>0</v>
      </c>
      <c r="AA225" s="119">
        <f t="shared" si="48"/>
        <v>0</v>
      </c>
      <c r="AB225" s="119">
        <f t="shared" si="48"/>
        <v>0</v>
      </c>
      <c r="AC225" s="124">
        <f t="shared" si="48"/>
        <v>0</v>
      </c>
    </row>
  </sheetData>
  <mergeCells count="31">
    <mergeCell ref="A207:A215"/>
    <mergeCell ref="A153:A161"/>
    <mergeCell ref="A162:A170"/>
    <mergeCell ref="A171:A179"/>
    <mergeCell ref="A180:A188"/>
    <mergeCell ref="A189:A197"/>
    <mergeCell ref="A198:A206"/>
    <mergeCell ref="A99:A107"/>
    <mergeCell ref="A108:A116"/>
    <mergeCell ref="A117:A125"/>
    <mergeCell ref="A126:A134"/>
    <mergeCell ref="A135:A143"/>
    <mergeCell ref="A144:A152"/>
    <mergeCell ref="A45:A53"/>
    <mergeCell ref="A54:A62"/>
    <mergeCell ref="A63:A71"/>
    <mergeCell ref="A72:A80"/>
    <mergeCell ref="A81:A89"/>
    <mergeCell ref="A90:A98"/>
    <mergeCell ref="R7:T7"/>
    <mergeCell ref="U7:U8"/>
    <mergeCell ref="A9:A17"/>
    <mergeCell ref="A18:A26"/>
    <mergeCell ref="A27:A35"/>
    <mergeCell ref="A36:A44"/>
    <mergeCell ref="B7:B8"/>
    <mergeCell ref="C7:E7"/>
    <mergeCell ref="F7:H7"/>
    <mergeCell ref="I7:K7"/>
    <mergeCell ref="L7:N7"/>
    <mergeCell ref="O7:Q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5"/>
  <sheetViews>
    <sheetView tabSelected="1" zoomScale="70" zoomScaleNormal="70" workbookViewId="0">
      <selection activeCell="W48" sqref="W48"/>
    </sheetView>
  </sheetViews>
  <sheetFormatPr baseColWidth="10" defaultRowHeight="15"/>
  <cols>
    <col min="1" max="1" width="10.140625" customWidth="1"/>
    <col min="2" max="2" width="19.140625" customWidth="1"/>
    <col min="3" max="3" width="12.42578125" bestFit="1" customWidth="1"/>
    <col min="4" max="4" width="17.85546875" bestFit="1" customWidth="1"/>
    <col min="5" max="5" width="14.7109375" customWidth="1"/>
    <col min="6" max="6" width="11.7109375" bestFit="1" customWidth="1"/>
    <col min="7" max="7" width="12.85546875" bestFit="1" customWidth="1"/>
    <col min="8" max="8" width="13.42578125" customWidth="1"/>
    <col min="9" max="10" width="12" customWidth="1"/>
    <col min="11" max="11" width="12" style="136" customWidth="1"/>
    <col min="12" max="13" width="12" customWidth="1"/>
    <col min="14" max="14" width="12" style="136" customWidth="1"/>
    <col min="15" max="18" width="12" customWidth="1"/>
    <col min="19" max="20" width="13.42578125" customWidth="1"/>
    <col min="21" max="21" width="10.85546875" customWidth="1"/>
    <col min="22" max="22" width="5" customWidth="1"/>
    <col min="23" max="23" width="15.28515625" customWidth="1"/>
    <col min="24" max="29" width="8.85546875" style="87" customWidth="1"/>
  </cols>
  <sheetData>
    <row r="1" spans="1:29" ht="18.75">
      <c r="B1" s="106" t="s">
        <v>0</v>
      </c>
      <c r="C1" s="106"/>
      <c r="D1" s="106"/>
      <c r="E1" s="44"/>
      <c r="F1" s="44"/>
      <c r="G1" s="44"/>
      <c r="H1" s="44"/>
    </row>
    <row r="2" spans="1:29" ht="18.75">
      <c r="B2" s="106" t="s">
        <v>1</v>
      </c>
      <c r="C2" s="106"/>
      <c r="D2" s="106"/>
      <c r="E2" s="44"/>
      <c r="F2" s="44"/>
      <c r="G2" s="44"/>
      <c r="H2" s="44"/>
    </row>
    <row r="4" spans="1:29" ht="21">
      <c r="B4" s="1" t="s">
        <v>2</v>
      </c>
      <c r="C4" s="107"/>
      <c r="D4" s="107"/>
      <c r="E4" s="107"/>
      <c r="F4" s="107"/>
      <c r="G4" s="107"/>
      <c r="H4" s="107"/>
      <c r="I4" s="107"/>
      <c r="J4" s="107"/>
      <c r="K4" s="137"/>
    </row>
    <row r="5" spans="1:29" ht="21">
      <c r="B5" s="1" t="s">
        <v>41</v>
      </c>
      <c r="C5" s="107"/>
      <c r="D5" s="107"/>
      <c r="E5" s="108"/>
      <c r="F5" s="107"/>
      <c r="G5" s="107"/>
      <c r="H5" s="107"/>
      <c r="I5" s="107"/>
      <c r="J5" s="107"/>
      <c r="K5" s="137"/>
    </row>
    <row r="7" spans="1:29" ht="22.5" customHeight="1" thickBot="1">
      <c r="B7" s="250" t="s">
        <v>3</v>
      </c>
      <c r="C7" s="252" t="s">
        <v>4</v>
      </c>
      <c r="D7" s="248"/>
      <c r="E7" s="253"/>
      <c r="F7" s="247" t="s">
        <v>5</v>
      </c>
      <c r="G7" s="248"/>
      <c r="H7" s="249"/>
      <c r="I7" s="252" t="s">
        <v>6</v>
      </c>
      <c r="J7" s="248"/>
      <c r="K7" s="249"/>
      <c r="L7" s="247" t="s">
        <v>7</v>
      </c>
      <c r="M7" s="248"/>
      <c r="N7" s="249"/>
      <c r="O7" s="241" t="s">
        <v>11</v>
      </c>
      <c r="P7" s="242"/>
      <c r="Q7" s="243"/>
      <c r="R7" s="241" t="s">
        <v>12</v>
      </c>
      <c r="S7" s="242"/>
      <c r="T7" s="244"/>
      <c r="U7" s="245" t="s">
        <v>345</v>
      </c>
      <c r="V7" s="88"/>
    </row>
    <row r="8" spans="1:29" s="2" customFormat="1" ht="12.75" customHeight="1">
      <c r="B8" s="251"/>
      <c r="C8" s="125" t="s">
        <v>8</v>
      </c>
      <c r="D8" s="126" t="s">
        <v>9</v>
      </c>
      <c r="E8" s="127" t="s">
        <v>10</v>
      </c>
      <c r="F8" s="128" t="s">
        <v>8</v>
      </c>
      <c r="G8" s="129" t="s">
        <v>9</v>
      </c>
      <c r="H8" s="127" t="s">
        <v>10</v>
      </c>
      <c r="I8" s="128" t="s">
        <v>8</v>
      </c>
      <c r="J8" s="129" t="s">
        <v>9</v>
      </c>
      <c r="K8" s="138" t="s">
        <v>10</v>
      </c>
      <c r="L8" s="128" t="s">
        <v>8</v>
      </c>
      <c r="M8" s="129" t="s">
        <v>9</v>
      </c>
      <c r="N8" s="138" t="s">
        <v>10</v>
      </c>
      <c r="O8" s="128" t="s">
        <v>8</v>
      </c>
      <c r="P8" s="126" t="s">
        <v>9</v>
      </c>
      <c r="Q8" s="127" t="s">
        <v>10</v>
      </c>
      <c r="R8" s="128" t="s">
        <v>8</v>
      </c>
      <c r="S8" s="129" t="s">
        <v>9</v>
      </c>
      <c r="T8" s="130" t="s">
        <v>10</v>
      </c>
      <c r="U8" s="246"/>
      <c r="V8" s="88"/>
      <c r="W8"/>
      <c r="X8" s="91" t="s">
        <v>13</v>
      </c>
      <c r="Y8" s="91" t="s">
        <v>14</v>
      </c>
      <c r="Z8" s="109" t="s">
        <v>15</v>
      </c>
      <c r="AA8" s="91" t="s">
        <v>16</v>
      </c>
      <c r="AB8" s="91" t="s">
        <v>17</v>
      </c>
      <c r="AC8" s="91" t="s">
        <v>18</v>
      </c>
    </row>
    <row r="9" spans="1:29" s="2" customFormat="1" ht="12.75" customHeight="1">
      <c r="A9" s="254">
        <v>42767</v>
      </c>
      <c r="B9" s="132" t="s">
        <v>42</v>
      </c>
      <c r="C9" s="92"/>
      <c r="D9" s="93"/>
      <c r="E9" s="94"/>
      <c r="F9" s="92"/>
      <c r="G9" s="93"/>
      <c r="H9" s="94"/>
      <c r="I9" s="92"/>
      <c r="J9" s="93"/>
      <c r="K9" s="94"/>
      <c r="L9" s="92"/>
      <c r="M9" s="93"/>
      <c r="N9" s="94"/>
      <c r="O9" s="92"/>
      <c r="P9" s="93"/>
      <c r="Q9" s="94"/>
      <c r="R9" s="92"/>
      <c r="S9" s="93"/>
      <c r="T9" s="94">
        <f>R9-S9</f>
        <v>0</v>
      </c>
      <c r="U9" s="220">
        <f>IF(D9=0,0,1)</f>
        <v>0</v>
      </c>
      <c r="V9" s="88"/>
      <c r="W9" s="132" t="s">
        <v>42</v>
      </c>
      <c r="X9" s="110">
        <f>+IF(AND(C9&lt;&gt;0,D9&lt;&gt;0,OR(E9&gt;100,E9&lt;-100)),1,0)</f>
        <v>0</v>
      </c>
      <c r="Y9" s="111">
        <f>+IF(AND(F9&lt;&gt;0,G9&lt;&gt;0,OR(H9&gt;100,H9&lt;-100)),1,0)</f>
        <v>0</v>
      </c>
      <c r="Z9" s="111">
        <f>+IF(AND(I9&lt;&gt;0,J9&lt;&gt;0,OR(K9&gt;100,K9&lt;-100)),1,0)</f>
        <v>0</v>
      </c>
      <c r="AA9" s="112">
        <f>+IF(AND(L9&lt;&gt;0,M9&lt;&gt;0,OR(N9&gt;100,N9&lt;-100)),1,0)</f>
        <v>0</v>
      </c>
      <c r="AB9" s="112">
        <f>+IF(AND(O9&lt;&gt;0,P9&lt;&gt;0,OR(Q9&gt;100,Q9&lt;-100)),1,0)</f>
        <v>0</v>
      </c>
      <c r="AC9" s="113">
        <f>+IF(AND(R9&lt;&gt;0,S9&lt;&gt;0,OR(T9&gt;100,T9&lt;-100)),1,0)</f>
        <v>0</v>
      </c>
    </row>
    <row r="10" spans="1:29" s="2" customFormat="1" ht="12.75" customHeight="1">
      <c r="A10" s="255"/>
      <c r="B10" s="133" t="s">
        <v>43</v>
      </c>
      <c r="C10" s="95"/>
      <c r="D10" s="20"/>
      <c r="E10" s="96"/>
      <c r="F10" s="95"/>
      <c r="G10" s="20"/>
      <c r="H10" s="96"/>
      <c r="I10" s="95"/>
      <c r="J10" s="20"/>
      <c r="K10" s="96"/>
      <c r="L10" s="95"/>
      <c r="M10" s="20"/>
      <c r="N10" s="96"/>
      <c r="O10" s="95"/>
      <c r="P10" s="20"/>
      <c r="Q10" s="96"/>
      <c r="R10" s="95"/>
      <c r="S10" s="20"/>
      <c r="T10" s="96">
        <f t="shared" ref="T10:T73" si="0">R10-S10</f>
        <v>0</v>
      </c>
      <c r="U10" s="221">
        <f t="shared" ref="U10:U17" si="1">IF(D10=0,0,1)</f>
        <v>0</v>
      </c>
      <c r="V10" s="88"/>
      <c r="W10" s="133" t="s">
        <v>43</v>
      </c>
      <c r="X10" s="114">
        <f t="shared" ref="X10:X73" si="2">+IF(AND(C10&lt;&gt;0,D10&lt;&gt;0,OR(E10&gt;100,E10&lt;-100)),1,0)</f>
        <v>0</v>
      </c>
      <c r="Y10" s="115">
        <f t="shared" ref="Y10:Y73" si="3">+IF(AND(F10&lt;&gt;0,G10&lt;&gt;0,OR(H10&gt;100,H10&lt;-100)),1,0)</f>
        <v>0</v>
      </c>
      <c r="Z10" s="115">
        <f t="shared" ref="Z10:Z73" si="4">+IF(AND(I10&lt;&gt;0,J10&lt;&gt;0,OR(K10&gt;100,K10&lt;-100)),1,0)</f>
        <v>0</v>
      </c>
      <c r="AA10" s="116">
        <f t="shared" ref="AA10:AA73" si="5">+IF(AND(L10&lt;&gt;0,M10&lt;&gt;0,OR(N10&gt;100,N10&lt;-100)),1,0)</f>
        <v>0</v>
      </c>
      <c r="AB10" s="116">
        <f t="shared" ref="AB10:AB73" si="6">+IF(AND(O10&lt;&gt;0,P10&lt;&gt;0,OR(Q10&gt;100,Q10&lt;-100)),1,0)</f>
        <v>0</v>
      </c>
      <c r="AC10" s="117">
        <f t="shared" ref="AC10:AC73" si="7">+IF(AND(R10&lt;&gt;0,S10&lt;&gt;0,OR(T10&gt;100,T10&lt;-100)),1,0)</f>
        <v>0</v>
      </c>
    </row>
    <row r="11" spans="1:29" s="2" customFormat="1" ht="12.75" customHeight="1">
      <c r="A11" s="255"/>
      <c r="B11" s="104" t="s">
        <v>44</v>
      </c>
      <c r="C11" s="95"/>
      <c r="D11" s="20"/>
      <c r="E11" s="96"/>
      <c r="F11" s="95"/>
      <c r="G11" s="20"/>
      <c r="H11" s="96"/>
      <c r="I11" s="95"/>
      <c r="J11" s="20"/>
      <c r="K11" s="96"/>
      <c r="L11" s="95"/>
      <c r="M11" s="20"/>
      <c r="N11" s="96"/>
      <c r="O11" s="95"/>
      <c r="P11" s="20"/>
      <c r="Q11" s="96"/>
      <c r="R11" s="95"/>
      <c r="S11" s="20"/>
      <c r="T11" s="96">
        <f t="shared" si="0"/>
        <v>0</v>
      </c>
      <c r="U11" s="221">
        <f t="shared" si="1"/>
        <v>0</v>
      </c>
      <c r="V11" s="88"/>
      <c r="W11" s="104" t="s">
        <v>44</v>
      </c>
      <c r="X11" s="114">
        <f t="shared" si="2"/>
        <v>0</v>
      </c>
      <c r="Y11" s="115">
        <f t="shared" si="3"/>
        <v>0</v>
      </c>
      <c r="Z11" s="115">
        <f t="shared" si="4"/>
        <v>0</v>
      </c>
      <c r="AA11" s="116">
        <f t="shared" si="5"/>
        <v>0</v>
      </c>
      <c r="AB11" s="116">
        <f t="shared" si="6"/>
        <v>0</v>
      </c>
      <c r="AC11" s="117">
        <f t="shared" si="7"/>
        <v>0</v>
      </c>
    </row>
    <row r="12" spans="1:29" s="2" customFormat="1" ht="12.75" customHeight="1">
      <c r="A12" s="255"/>
      <c r="B12" s="133" t="s">
        <v>45</v>
      </c>
      <c r="C12" s="95"/>
      <c r="D12" s="20"/>
      <c r="E12" s="96"/>
      <c r="F12" s="95"/>
      <c r="G12" s="20"/>
      <c r="H12" s="96"/>
      <c r="I12" s="95"/>
      <c r="J12" s="20"/>
      <c r="K12" s="96"/>
      <c r="L12" s="95"/>
      <c r="M12" s="20"/>
      <c r="N12" s="96"/>
      <c r="O12" s="95"/>
      <c r="P12" s="20"/>
      <c r="Q12" s="96"/>
      <c r="R12" s="95"/>
      <c r="S12" s="20"/>
      <c r="T12" s="96">
        <f t="shared" si="0"/>
        <v>0</v>
      </c>
      <c r="U12" s="221">
        <f t="shared" si="1"/>
        <v>0</v>
      </c>
      <c r="V12" s="88"/>
      <c r="W12" s="133" t="s">
        <v>45</v>
      </c>
      <c r="X12" s="114">
        <f t="shared" si="2"/>
        <v>0</v>
      </c>
      <c r="Y12" s="115">
        <f t="shared" si="3"/>
        <v>0</v>
      </c>
      <c r="Z12" s="115">
        <f t="shared" si="4"/>
        <v>0</v>
      </c>
      <c r="AA12" s="116">
        <f t="shared" si="5"/>
        <v>0</v>
      </c>
      <c r="AB12" s="116">
        <f t="shared" si="6"/>
        <v>0</v>
      </c>
      <c r="AC12" s="117">
        <f t="shared" si="7"/>
        <v>0</v>
      </c>
    </row>
    <row r="13" spans="1:29" s="2" customFormat="1" ht="12.75" customHeight="1">
      <c r="A13" s="255"/>
      <c r="B13" s="133" t="s">
        <v>46</v>
      </c>
      <c r="C13" s="95"/>
      <c r="D13" s="20"/>
      <c r="E13" s="96"/>
      <c r="F13" s="95"/>
      <c r="G13" s="20"/>
      <c r="H13" s="96"/>
      <c r="I13" s="95"/>
      <c r="J13" s="20"/>
      <c r="K13" s="96"/>
      <c r="L13" s="95"/>
      <c r="M13" s="20"/>
      <c r="N13" s="96"/>
      <c r="O13" s="95"/>
      <c r="P13" s="20"/>
      <c r="Q13" s="96"/>
      <c r="R13" s="95"/>
      <c r="S13" s="20"/>
      <c r="T13" s="96">
        <f t="shared" si="0"/>
        <v>0</v>
      </c>
      <c r="U13" s="221">
        <f t="shared" si="1"/>
        <v>0</v>
      </c>
      <c r="V13" s="88"/>
      <c r="W13" s="133" t="s">
        <v>46</v>
      </c>
      <c r="X13" s="114">
        <f t="shared" si="2"/>
        <v>0</v>
      </c>
      <c r="Y13" s="115">
        <f t="shared" si="3"/>
        <v>0</v>
      </c>
      <c r="Z13" s="115">
        <f t="shared" si="4"/>
        <v>0</v>
      </c>
      <c r="AA13" s="116">
        <f t="shared" si="5"/>
        <v>0</v>
      </c>
      <c r="AB13" s="116">
        <f t="shared" si="6"/>
        <v>0</v>
      </c>
      <c r="AC13" s="117">
        <f t="shared" si="7"/>
        <v>0</v>
      </c>
    </row>
    <row r="14" spans="1:29" s="2" customFormat="1" ht="12.75" customHeight="1">
      <c r="A14" s="255"/>
      <c r="B14" s="133" t="s">
        <v>47</v>
      </c>
      <c r="C14" s="95"/>
      <c r="D14" s="20"/>
      <c r="E14" s="96"/>
      <c r="F14" s="95"/>
      <c r="G14" s="20"/>
      <c r="H14" s="96"/>
      <c r="I14" s="95"/>
      <c r="J14" s="20"/>
      <c r="K14" s="96"/>
      <c r="L14" s="95"/>
      <c r="M14" s="20"/>
      <c r="N14" s="96"/>
      <c r="O14" s="95"/>
      <c r="P14" s="20"/>
      <c r="Q14" s="96"/>
      <c r="R14" s="95"/>
      <c r="S14" s="20"/>
      <c r="T14" s="96">
        <f t="shared" si="0"/>
        <v>0</v>
      </c>
      <c r="U14" s="221">
        <f t="shared" si="1"/>
        <v>0</v>
      </c>
      <c r="V14" s="88"/>
      <c r="W14" s="133" t="s">
        <v>47</v>
      </c>
      <c r="X14" s="114">
        <f t="shared" si="2"/>
        <v>0</v>
      </c>
      <c r="Y14" s="115">
        <f t="shared" si="3"/>
        <v>0</v>
      </c>
      <c r="Z14" s="115">
        <f t="shared" si="4"/>
        <v>0</v>
      </c>
      <c r="AA14" s="116">
        <f t="shared" si="5"/>
        <v>0</v>
      </c>
      <c r="AB14" s="116">
        <f t="shared" si="6"/>
        <v>0</v>
      </c>
      <c r="AC14" s="117">
        <f t="shared" si="7"/>
        <v>0</v>
      </c>
    </row>
    <row r="15" spans="1:29" s="2" customFormat="1" ht="12.75" customHeight="1">
      <c r="A15" s="255"/>
      <c r="B15" s="133" t="s">
        <v>48</v>
      </c>
      <c r="C15" s="95"/>
      <c r="D15" s="20"/>
      <c r="E15" s="96"/>
      <c r="F15" s="95"/>
      <c r="G15" s="20"/>
      <c r="H15" s="96"/>
      <c r="I15" s="95"/>
      <c r="J15" s="20"/>
      <c r="K15" s="96"/>
      <c r="L15" s="95"/>
      <c r="M15" s="20"/>
      <c r="N15" s="96"/>
      <c r="O15" s="95"/>
      <c r="P15" s="20"/>
      <c r="Q15" s="96"/>
      <c r="R15" s="95"/>
      <c r="S15" s="20"/>
      <c r="T15" s="96">
        <f t="shared" si="0"/>
        <v>0</v>
      </c>
      <c r="U15" s="221">
        <f t="shared" si="1"/>
        <v>0</v>
      </c>
      <c r="V15" s="88"/>
      <c r="W15" s="133" t="s">
        <v>48</v>
      </c>
      <c r="X15" s="114">
        <f t="shared" si="2"/>
        <v>0</v>
      </c>
      <c r="Y15" s="115">
        <f t="shared" si="3"/>
        <v>0</v>
      </c>
      <c r="Z15" s="115">
        <f t="shared" si="4"/>
        <v>0</v>
      </c>
      <c r="AA15" s="116">
        <f t="shared" si="5"/>
        <v>0</v>
      </c>
      <c r="AB15" s="116">
        <f t="shared" si="6"/>
        <v>0</v>
      </c>
      <c r="AC15" s="117">
        <f t="shared" si="7"/>
        <v>0</v>
      </c>
    </row>
    <row r="16" spans="1:29" s="2" customFormat="1" ht="12.75" customHeight="1">
      <c r="A16" s="255"/>
      <c r="B16" s="133" t="s">
        <v>49</v>
      </c>
      <c r="C16" s="95"/>
      <c r="D16" s="20"/>
      <c r="E16" s="96"/>
      <c r="F16" s="95"/>
      <c r="G16" s="20"/>
      <c r="H16" s="96"/>
      <c r="I16" s="95"/>
      <c r="J16" s="20"/>
      <c r="K16" s="96"/>
      <c r="L16" s="95"/>
      <c r="M16" s="20"/>
      <c r="N16" s="96"/>
      <c r="O16" s="95"/>
      <c r="P16" s="20"/>
      <c r="Q16" s="96"/>
      <c r="R16" s="95"/>
      <c r="S16" s="20"/>
      <c r="T16" s="96">
        <f t="shared" si="0"/>
        <v>0</v>
      </c>
      <c r="U16" s="221">
        <f t="shared" si="1"/>
        <v>0</v>
      </c>
      <c r="V16" s="88"/>
      <c r="W16" s="133" t="s">
        <v>49</v>
      </c>
      <c r="X16" s="114">
        <f t="shared" si="2"/>
        <v>0</v>
      </c>
      <c r="Y16" s="115">
        <f t="shared" si="3"/>
        <v>0</v>
      </c>
      <c r="Z16" s="115">
        <f t="shared" si="4"/>
        <v>0</v>
      </c>
      <c r="AA16" s="116">
        <f t="shared" si="5"/>
        <v>0</v>
      </c>
      <c r="AB16" s="116">
        <f t="shared" si="6"/>
        <v>0</v>
      </c>
      <c r="AC16" s="117">
        <f t="shared" si="7"/>
        <v>0</v>
      </c>
    </row>
    <row r="17" spans="1:29" s="2" customFormat="1" ht="12.75" customHeight="1">
      <c r="A17" s="256"/>
      <c r="B17" s="134" t="s">
        <v>50</v>
      </c>
      <c r="C17" s="97"/>
      <c r="D17" s="98"/>
      <c r="E17" s="99"/>
      <c r="F17" s="97"/>
      <c r="G17" s="98"/>
      <c r="H17" s="99"/>
      <c r="I17" s="97"/>
      <c r="J17" s="98"/>
      <c r="K17" s="99"/>
      <c r="L17" s="97"/>
      <c r="M17" s="98"/>
      <c r="N17" s="99"/>
      <c r="O17" s="97"/>
      <c r="P17" s="98"/>
      <c r="Q17" s="99"/>
      <c r="R17" s="97"/>
      <c r="S17" s="98"/>
      <c r="T17" s="99">
        <f t="shared" si="0"/>
        <v>0</v>
      </c>
      <c r="U17" s="222">
        <f t="shared" si="1"/>
        <v>0</v>
      </c>
      <c r="V17" s="88"/>
      <c r="W17" s="134" t="s">
        <v>50</v>
      </c>
      <c r="X17" s="118">
        <f t="shared" si="2"/>
        <v>0</v>
      </c>
      <c r="Y17" s="119">
        <f t="shared" si="3"/>
        <v>0</v>
      </c>
      <c r="Z17" s="119">
        <f t="shared" si="4"/>
        <v>0</v>
      </c>
      <c r="AA17" s="120">
        <f t="shared" si="5"/>
        <v>0</v>
      </c>
      <c r="AB17" s="120">
        <f t="shared" si="6"/>
        <v>0</v>
      </c>
      <c r="AC17" s="223">
        <f t="shared" si="7"/>
        <v>0</v>
      </c>
    </row>
    <row r="18" spans="1:29" ht="15.75" customHeight="1">
      <c r="A18" s="254">
        <v>42768</v>
      </c>
      <c r="B18" s="132" t="s">
        <v>42</v>
      </c>
      <c r="C18" s="92"/>
      <c r="D18" s="93"/>
      <c r="E18" s="94">
        <f t="shared" ref="E18:E77" si="8">C18-D18</f>
        <v>0</v>
      </c>
      <c r="F18" s="92"/>
      <c r="G18" s="93"/>
      <c r="H18" s="94">
        <f t="shared" ref="H18:H77" si="9">F18-G18</f>
        <v>0</v>
      </c>
      <c r="I18" s="92"/>
      <c r="J18" s="93"/>
      <c r="K18" s="94">
        <f t="shared" ref="K18:K77" si="10">I18-J18</f>
        <v>0</v>
      </c>
      <c r="L18" s="92"/>
      <c r="M18" s="93"/>
      <c r="N18" s="94">
        <f t="shared" ref="N18:N77" si="11">L18-M18</f>
        <v>0</v>
      </c>
      <c r="O18" s="92"/>
      <c r="P18" s="93"/>
      <c r="Q18" s="94">
        <f t="shared" ref="Q18:Q77" si="12">O18-P18</f>
        <v>0</v>
      </c>
      <c r="R18" s="92"/>
      <c r="S18" s="93"/>
      <c r="T18" s="94">
        <f t="shared" si="0"/>
        <v>0</v>
      </c>
      <c r="U18" s="220">
        <f>IF(D18=0,0,1)</f>
        <v>0</v>
      </c>
      <c r="W18" s="132" t="s">
        <v>42</v>
      </c>
      <c r="X18" s="110">
        <f t="shared" si="2"/>
        <v>0</v>
      </c>
      <c r="Y18" s="111">
        <f t="shared" si="3"/>
        <v>0</v>
      </c>
      <c r="Z18" s="111">
        <f t="shared" si="4"/>
        <v>0</v>
      </c>
      <c r="AA18" s="112">
        <f t="shared" si="5"/>
        <v>0</v>
      </c>
      <c r="AB18" s="112">
        <f t="shared" si="6"/>
        <v>0</v>
      </c>
      <c r="AC18" s="113">
        <f t="shared" si="7"/>
        <v>0</v>
      </c>
    </row>
    <row r="19" spans="1:29" ht="15.75">
      <c r="A19" s="255"/>
      <c r="B19" s="133" t="s">
        <v>43</v>
      </c>
      <c r="C19" s="95"/>
      <c r="D19" s="20"/>
      <c r="E19" s="96">
        <f t="shared" si="8"/>
        <v>0</v>
      </c>
      <c r="F19" s="95"/>
      <c r="G19" s="20"/>
      <c r="H19" s="96">
        <f t="shared" si="9"/>
        <v>0</v>
      </c>
      <c r="I19" s="95"/>
      <c r="J19" s="20"/>
      <c r="K19" s="96">
        <f t="shared" si="10"/>
        <v>0</v>
      </c>
      <c r="L19" s="95"/>
      <c r="M19" s="20"/>
      <c r="N19" s="96">
        <f t="shared" si="11"/>
        <v>0</v>
      </c>
      <c r="O19" s="95"/>
      <c r="P19" s="20"/>
      <c r="Q19" s="96">
        <f t="shared" si="12"/>
        <v>0</v>
      </c>
      <c r="R19" s="95"/>
      <c r="S19" s="20"/>
      <c r="T19" s="96">
        <f t="shared" si="0"/>
        <v>0</v>
      </c>
      <c r="U19" s="221">
        <f t="shared" ref="U19:U82" si="13">IF(D19=0,0,1)</f>
        <v>0</v>
      </c>
      <c r="W19" s="133" t="s">
        <v>43</v>
      </c>
      <c r="X19" s="114">
        <f t="shared" si="2"/>
        <v>0</v>
      </c>
      <c r="Y19" s="115">
        <f t="shared" si="3"/>
        <v>0</v>
      </c>
      <c r="Z19" s="115">
        <f t="shared" si="4"/>
        <v>0</v>
      </c>
      <c r="AA19" s="116">
        <f t="shared" si="5"/>
        <v>0</v>
      </c>
      <c r="AB19" s="116">
        <f t="shared" si="6"/>
        <v>0</v>
      </c>
      <c r="AC19" s="117">
        <f t="shared" si="7"/>
        <v>0</v>
      </c>
    </row>
    <row r="20" spans="1:29" ht="15.75">
      <c r="A20" s="255"/>
      <c r="B20" s="104" t="s">
        <v>44</v>
      </c>
      <c r="C20" s="95"/>
      <c r="D20" s="20"/>
      <c r="E20" s="96">
        <f t="shared" si="8"/>
        <v>0</v>
      </c>
      <c r="F20" s="95"/>
      <c r="G20" s="20"/>
      <c r="H20" s="96">
        <f t="shared" si="9"/>
        <v>0</v>
      </c>
      <c r="I20" s="95"/>
      <c r="J20" s="20"/>
      <c r="K20" s="96">
        <f t="shared" si="10"/>
        <v>0</v>
      </c>
      <c r="L20" s="95"/>
      <c r="M20" s="20"/>
      <c r="N20" s="96">
        <f t="shared" si="11"/>
        <v>0</v>
      </c>
      <c r="O20" s="95"/>
      <c r="P20" s="20"/>
      <c r="Q20" s="96">
        <f t="shared" si="12"/>
        <v>0</v>
      </c>
      <c r="R20" s="95"/>
      <c r="S20" s="20"/>
      <c r="T20" s="96">
        <f t="shared" si="0"/>
        <v>0</v>
      </c>
      <c r="U20" s="221">
        <f t="shared" si="13"/>
        <v>0</v>
      </c>
      <c r="W20" s="104" t="s">
        <v>44</v>
      </c>
      <c r="X20" s="114">
        <f t="shared" si="2"/>
        <v>0</v>
      </c>
      <c r="Y20" s="115">
        <f t="shared" si="3"/>
        <v>0</v>
      </c>
      <c r="Z20" s="115">
        <f t="shared" si="4"/>
        <v>0</v>
      </c>
      <c r="AA20" s="116">
        <f t="shared" si="5"/>
        <v>0</v>
      </c>
      <c r="AB20" s="116">
        <f t="shared" si="6"/>
        <v>0</v>
      </c>
      <c r="AC20" s="117">
        <f t="shared" si="7"/>
        <v>0</v>
      </c>
    </row>
    <row r="21" spans="1:29" ht="15.75">
      <c r="A21" s="255"/>
      <c r="B21" s="133" t="s">
        <v>45</v>
      </c>
      <c r="C21" s="95"/>
      <c r="D21" s="20"/>
      <c r="E21" s="96">
        <f t="shared" si="8"/>
        <v>0</v>
      </c>
      <c r="F21" s="95"/>
      <c r="G21" s="20"/>
      <c r="H21" s="96">
        <f t="shared" si="9"/>
        <v>0</v>
      </c>
      <c r="I21" s="95"/>
      <c r="J21" s="20"/>
      <c r="K21" s="96">
        <f t="shared" si="10"/>
        <v>0</v>
      </c>
      <c r="L21" s="95"/>
      <c r="M21" s="20"/>
      <c r="N21" s="96">
        <f t="shared" si="11"/>
        <v>0</v>
      </c>
      <c r="O21" s="95"/>
      <c r="P21" s="20"/>
      <c r="Q21" s="96">
        <f t="shared" si="12"/>
        <v>0</v>
      </c>
      <c r="R21" s="95"/>
      <c r="S21" s="20"/>
      <c r="T21" s="96">
        <f t="shared" si="0"/>
        <v>0</v>
      </c>
      <c r="U21" s="221">
        <f t="shared" si="13"/>
        <v>0</v>
      </c>
      <c r="W21" s="133" t="s">
        <v>45</v>
      </c>
      <c r="X21" s="114">
        <f t="shared" si="2"/>
        <v>0</v>
      </c>
      <c r="Y21" s="115">
        <f t="shared" si="3"/>
        <v>0</v>
      </c>
      <c r="Z21" s="115">
        <f t="shared" si="4"/>
        <v>0</v>
      </c>
      <c r="AA21" s="116">
        <f t="shared" si="5"/>
        <v>0</v>
      </c>
      <c r="AB21" s="116">
        <f t="shared" si="6"/>
        <v>0</v>
      </c>
      <c r="AC21" s="117">
        <f t="shared" si="7"/>
        <v>0</v>
      </c>
    </row>
    <row r="22" spans="1:29" ht="15.75">
      <c r="A22" s="255"/>
      <c r="B22" s="133" t="s">
        <v>46</v>
      </c>
      <c r="C22" s="95"/>
      <c r="D22" s="20"/>
      <c r="E22" s="96">
        <f t="shared" si="8"/>
        <v>0</v>
      </c>
      <c r="F22" s="95"/>
      <c r="G22" s="20"/>
      <c r="H22" s="96">
        <f t="shared" si="9"/>
        <v>0</v>
      </c>
      <c r="I22" s="95"/>
      <c r="J22" s="20"/>
      <c r="K22" s="96">
        <f t="shared" si="10"/>
        <v>0</v>
      </c>
      <c r="L22" s="95"/>
      <c r="M22" s="20"/>
      <c r="N22" s="96">
        <f t="shared" si="11"/>
        <v>0</v>
      </c>
      <c r="O22" s="95"/>
      <c r="P22" s="20"/>
      <c r="Q22" s="96">
        <f t="shared" si="12"/>
        <v>0</v>
      </c>
      <c r="R22" s="95"/>
      <c r="S22" s="20"/>
      <c r="T22" s="96">
        <f t="shared" si="0"/>
        <v>0</v>
      </c>
      <c r="U22" s="221">
        <f t="shared" si="13"/>
        <v>0</v>
      </c>
      <c r="W22" s="133" t="s">
        <v>46</v>
      </c>
      <c r="X22" s="114">
        <f t="shared" si="2"/>
        <v>0</v>
      </c>
      <c r="Y22" s="115">
        <f t="shared" si="3"/>
        <v>0</v>
      </c>
      <c r="Z22" s="115">
        <f t="shared" si="4"/>
        <v>0</v>
      </c>
      <c r="AA22" s="116">
        <f t="shared" si="5"/>
        <v>0</v>
      </c>
      <c r="AB22" s="116">
        <f t="shared" si="6"/>
        <v>0</v>
      </c>
      <c r="AC22" s="117">
        <f t="shared" si="7"/>
        <v>0</v>
      </c>
    </row>
    <row r="23" spans="1:29" ht="15.75">
      <c r="A23" s="255"/>
      <c r="B23" s="133" t="s">
        <v>47</v>
      </c>
      <c r="C23" s="95"/>
      <c r="D23" s="20"/>
      <c r="E23" s="96">
        <f t="shared" si="8"/>
        <v>0</v>
      </c>
      <c r="F23" s="95"/>
      <c r="G23" s="20"/>
      <c r="H23" s="96">
        <f t="shared" si="9"/>
        <v>0</v>
      </c>
      <c r="I23" s="95"/>
      <c r="J23" s="20"/>
      <c r="K23" s="96">
        <f t="shared" si="10"/>
        <v>0</v>
      </c>
      <c r="L23" s="95"/>
      <c r="M23" s="20"/>
      <c r="N23" s="96">
        <f t="shared" si="11"/>
        <v>0</v>
      </c>
      <c r="O23" s="95"/>
      <c r="P23" s="20"/>
      <c r="Q23" s="96">
        <f t="shared" si="12"/>
        <v>0</v>
      </c>
      <c r="R23" s="95"/>
      <c r="S23" s="20"/>
      <c r="T23" s="96">
        <f t="shared" si="0"/>
        <v>0</v>
      </c>
      <c r="U23" s="221">
        <f t="shared" si="13"/>
        <v>0</v>
      </c>
      <c r="W23" s="133" t="s">
        <v>47</v>
      </c>
      <c r="X23" s="114">
        <f t="shared" si="2"/>
        <v>0</v>
      </c>
      <c r="Y23" s="115">
        <f t="shared" si="3"/>
        <v>0</v>
      </c>
      <c r="Z23" s="115">
        <f t="shared" si="4"/>
        <v>0</v>
      </c>
      <c r="AA23" s="116">
        <f t="shared" si="5"/>
        <v>0</v>
      </c>
      <c r="AB23" s="116">
        <f t="shared" si="6"/>
        <v>0</v>
      </c>
      <c r="AC23" s="117">
        <f t="shared" si="7"/>
        <v>0</v>
      </c>
    </row>
    <row r="24" spans="1:29" ht="15.75">
      <c r="A24" s="255"/>
      <c r="B24" s="133" t="s">
        <v>48</v>
      </c>
      <c r="C24" s="95"/>
      <c r="D24" s="20"/>
      <c r="E24" s="96">
        <f t="shared" si="8"/>
        <v>0</v>
      </c>
      <c r="F24" s="95"/>
      <c r="G24" s="20"/>
      <c r="H24" s="96">
        <f t="shared" si="9"/>
        <v>0</v>
      </c>
      <c r="I24" s="95"/>
      <c r="J24" s="20"/>
      <c r="K24" s="96">
        <f t="shared" si="10"/>
        <v>0</v>
      </c>
      <c r="L24" s="95"/>
      <c r="M24" s="20"/>
      <c r="N24" s="96">
        <f t="shared" si="11"/>
        <v>0</v>
      </c>
      <c r="O24" s="95"/>
      <c r="P24" s="20"/>
      <c r="Q24" s="96">
        <f t="shared" si="12"/>
        <v>0</v>
      </c>
      <c r="R24" s="95"/>
      <c r="S24" s="20"/>
      <c r="T24" s="96">
        <f t="shared" si="0"/>
        <v>0</v>
      </c>
      <c r="U24" s="221">
        <f t="shared" si="13"/>
        <v>0</v>
      </c>
      <c r="W24" s="133" t="s">
        <v>48</v>
      </c>
      <c r="X24" s="114">
        <f t="shared" si="2"/>
        <v>0</v>
      </c>
      <c r="Y24" s="115">
        <f t="shared" si="3"/>
        <v>0</v>
      </c>
      <c r="Z24" s="115">
        <f t="shared" si="4"/>
        <v>0</v>
      </c>
      <c r="AA24" s="116">
        <f t="shared" si="5"/>
        <v>0</v>
      </c>
      <c r="AB24" s="116">
        <f t="shared" si="6"/>
        <v>0</v>
      </c>
      <c r="AC24" s="117">
        <f t="shared" si="7"/>
        <v>0</v>
      </c>
    </row>
    <row r="25" spans="1:29" ht="15.75">
      <c r="A25" s="255"/>
      <c r="B25" s="133" t="s">
        <v>49</v>
      </c>
      <c r="C25" s="95"/>
      <c r="D25" s="20"/>
      <c r="E25" s="96">
        <f t="shared" si="8"/>
        <v>0</v>
      </c>
      <c r="F25" s="95"/>
      <c r="G25" s="20"/>
      <c r="H25" s="96">
        <f t="shared" si="9"/>
        <v>0</v>
      </c>
      <c r="I25" s="95"/>
      <c r="J25" s="20"/>
      <c r="K25" s="96">
        <f t="shared" si="10"/>
        <v>0</v>
      </c>
      <c r="L25" s="95"/>
      <c r="M25" s="20"/>
      <c r="N25" s="96">
        <f t="shared" si="11"/>
        <v>0</v>
      </c>
      <c r="O25" s="95"/>
      <c r="P25" s="20"/>
      <c r="Q25" s="96">
        <f t="shared" si="12"/>
        <v>0</v>
      </c>
      <c r="R25" s="95"/>
      <c r="S25" s="20"/>
      <c r="T25" s="96">
        <f t="shared" si="0"/>
        <v>0</v>
      </c>
      <c r="U25" s="221">
        <f t="shared" si="13"/>
        <v>0</v>
      </c>
      <c r="W25" s="133" t="s">
        <v>49</v>
      </c>
      <c r="X25" s="114">
        <f t="shared" si="2"/>
        <v>0</v>
      </c>
      <c r="Y25" s="115">
        <f t="shared" si="3"/>
        <v>0</v>
      </c>
      <c r="Z25" s="115">
        <f t="shared" si="4"/>
        <v>0</v>
      </c>
      <c r="AA25" s="116">
        <f t="shared" si="5"/>
        <v>0</v>
      </c>
      <c r="AB25" s="116">
        <f t="shared" si="6"/>
        <v>0</v>
      </c>
      <c r="AC25" s="117">
        <f t="shared" si="7"/>
        <v>0</v>
      </c>
    </row>
    <row r="26" spans="1:29" ht="15.75">
      <c r="A26" s="256"/>
      <c r="B26" s="134" t="s">
        <v>50</v>
      </c>
      <c r="C26" s="97"/>
      <c r="D26" s="98"/>
      <c r="E26" s="99">
        <f t="shared" si="8"/>
        <v>0</v>
      </c>
      <c r="F26" s="97"/>
      <c r="G26" s="98"/>
      <c r="H26" s="99">
        <f t="shared" si="9"/>
        <v>0</v>
      </c>
      <c r="I26" s="97"/>
      <c r="J26" s="98"/>
      <c r="K26" s="99">
        <f t="shared" si="10"/>
        <v>0</v>
      </c>
      <c r="L26" s="97"/>
      <c r="M26" s="98"/>
      <c r="N26" s="99">
        <f t="shared" si="11"/>
        <v>0</v>
      </c>
      <c r="O26" s="97"/>
      <c r="P26" s="98"/>
      <c r="Q26" s="99">
        <f t="shared" si="12"/>
        <v>0</v>
      </c>
      <c r="R26" s="97"/>
      <c r="S26" s="98"/>
      <c r="T26" s="99">
        <f t="shared" si="0"/>
        <v>0</v>
      </c>
      <c r="U26" s="222">
        <f t="shared" si="13"/>
        <v>0</v>
      </c>
      <c r="W26" s="134" t="s">
        <v>50</v>
      </c>
      <c r="X26" s="118">
        <f t="shared" si="2"/>
        <v>0</v>
      </c>
      <c r="Y26" s="119">
        <f t="shared" si="3"/>
        <v>0</v>
      </c>
      <c r="Z26" s="119">
        <f t="shared" si="4"/>
        <v>0</v>
      </c>
      <c r="AA26" s="120">
        <f t="shared" si="5"/>
        <v>0</v>
      </c>
      <c r="AB26" s="120">
        <f t="shared" si="6"/>
        <v>0</v>
      </c>
      <c r="AC26" s="223">
        <f t="shared" si="7"/>
        <v>0</v>
      </c>
    </row>
    <row r="27" spans="1:29" ht="15.75" customHeight="1">
      <c r="A27" s="254">
        <v>42769</v>
      </c>
      <c r="B27" s="133" t="s">
        <v>42</v>
      </c>
      <c r="C27" s="95"/>
      <c r="D27" s="20"/>
      <c r="E27" s="96"/>
      <c r="F27" s="95"/>
      <c r="G27" s="20"/>
      <c r="H27" s="96"/>
      <c r="I27" s="95"/>
      <c r="J27" s="20"/>
      <c r="K27" s="96"/>
      <c r="L27" s="95"/>
      <c r="M27" s="20"/>
      <c r="N27" s="96"/>
      <c r="O27" s="95"/>
      <c r="P27" s="20"/>
      <c r="Q27" s="96"/>
      <c r="R27" s="95"/>
      <c r="S27" s="20"/>
      <c r="T27" s="96">
        <f t="shared" si="0"/>
        <v>0</v>
      </c>
      <c r="U27" s="221">
        <f t="shared" si="13"/>
        <v>0</v>
      </c>
      <c r="W27" s="132" t="s">
        <v>42</v>
      </c>
      <c r="X27" s="114">
        <f t="shared" si="2"/>
        <v>0</v>
      </c>
      <c r="Y27" s="115">
        <f t="shared" si="3"/>
        <v>0</v>
      </c>
      <c r="Z27" s="115">
        <f t="shared" si="4"/>
        <v>0</v>
      </c>
      <c r="AA27" s="115">
        <f t="shared" si="5"/>
        <v>0</v>
      </c>
      <c r="AB27" s="116">
        <f t="shared" si="6"/>
        <v>0</v>
      </c>
      <c r="AC27" s="121">
        <f t="shared" si="7"/>
        <v>0</v>
      </c>
    </row>
    <row r="28" spans="1:29" ht="15.75">
      <c r="A28" s="255"/>
      <c r="B28" s="133" t="s">
        <v>43</v>
      </c>
      <c r="C28" s="95"/>
      <c r="D28" s="20"/>
      <c r="E28" s="96"/>
      <c r="F28" s="95"/>
      <c r="G28" s="20"/>
      <c r="H28" s="96"/>
      <c r="I28" s="95"/>
      <c r="J28" s="20"/>
      <c r="K28" s="96"/>
      <c r="L28" s="95"/>
      <c r="M28" s="20"/>
      <c r="N28" s="96"/>
      <c r="O28" s="95"/>
      <c r="P28" s="20"/>
      <c r="Q28" s="96"/>
      <c r="R28" s="95"/>
      <c r="S28" s="20"/>
      <c r="T28" s="96">
        <f t="shared" si="0"/>
        <v>0</v>
      </c>
      <c r="U28" s="221">
        <f t="shared" si="13"/>
        <v>0</v>
      </c>
      <c r="W28" s="133" t="s">
        <v>43</v>
      </c>
      <c r="X28" s="114">
        <f t="shared" si="2"/>
        <v>0</v>
      </c>
      <c r="Y28" s="115">
        <f t="shared" si="3"/>
        <v>0</v>
      </c>
      <c r="Z28" s="115">
        <f t="shared" si="4"/>
        <v>0</v>
      </c>
      <c r="AA28" s="115">
        <f t="shared" si="5"/>
        <v>0</v>
      </c>
      <c r="AB28" s="116">
        <f t="shared" si="6"/>
        <v>0</v>
      </c>
      <c r="AC28" s="121">
        <f t="shared" si="7"/>
        <v>0</v>
      </c>
    </row>
    <row r="29" spans="1:29" ht="15.75">
      <c r="A29" s="255"/>
      <c r="B29" s="104" t="s">
        <v>44</v>
      </c>
      <c r="C29" s="95"/>
      <c r="D29" s="20"/>
      <c r="E29" s="96"/>
      <c r="F29" s="95"/>
      <c r="G29" s="20"/>
      <c r="H29" s="96"/>
      <c r="I29" s="95"/>
      <c r="J29" s="20"/>
      <c r="K29" s="96"/>
      <c r="L29" s="95"/>
      <c r="M29" s="20"/>
      <c r="N29" s="96"/>
      <c r="O29" s="95"/>
      <c r="P29" s="20"/>
      <c r="Q29" s="96"/>
      <c r="R29" s="95"/>
      <c r="S29" s="20"/>
      <c r="T29" s="96">
        <f t="shared" si="0"/>
        <v>0</v>
      </c>
      <c r="U29" s="221">
        <f t="shared" si="13"/>
        <v>0</v>
      </c>
      <c r="W29" s="104" t="s">
        <v>44</v>
      </c>
      <c r="X29" s="114">
        <f t="shared" si="2"/>
        <v>0</v>
      </c>
      <c r="Y29" s="115">
        <f t="shared" si="3"/>
        <v>0</v>
      </c>
      <c r="Z29" s="115">
        <f t="shared" si="4"/>
        <v>0</v>
      </c>
      <c r="AA29" s="115">
        <f t="shared" si="5"/>
        <v>0</v>
      </c>
      <c r="AB29" s="116">
        <f t="shared" si="6"/>
        <v>0</v>
      </c>
      <c r="AC29" s="121">
        <f t="shared" si="7"/>
        <v>0</v>
      </c>
    </row>
    <row r="30" spans="1:29" ht="15.75">
      <c r="A30" s="255"/>
      <c r="B30" s="133" t="s">
        <v>45</v>
      </c>
      <c r="C30" s="95"/>
      <c r="D30" s="20"/>
      <c r="E30" s="96"/>
      <c r="F30" s="95"/>
      <c r="G30" s="20"/>
      <c r="H30" s="96"/>
      <c r="I30" s="95"/>
      <c r="J30" s="20"/>
      <c r="K30" s="96"/>
      <c r="L30" s="95"/>
      <c r="M30" s="20"/>
      <c r="N30" s="96"/>
      <c r="O30" s="95"/>
      <c r="P30" s="20"/>
      <c r="Q30" s="96"/>
      <c r="R30" s="95"/>
      <c r="S30" s="20"/>
      <c r="T30" s="96">
        <f t="shared" si="0"/>
        <v>0</v>
      </c>
      <c r="U30" s="221">
        <f t="shared" si="13"/>
        <v>0</v>
      </c>
      <c r="W30" s="133" t="s">
        <v>45</v>
      </c>
      <c r="X30" s="114">
        <f t="shared" si="2"/>
        <v>0</v>
      </c>
      <c r="Y30" s="4">
        <f t="shared" si="3"/>
        <v>0</v>
      </c>
      <c r="Z30" s="122">
        <f t="shared" si="4"/>
        <v>0</v>
      </c>
      <c r="AA30" s="4">
        <f t="shared" si="5"/>
        <v>0</v>
      </c>
      <c r="AB30" s="116">
        <f t="shared" si="6"/>
        <v>0</v>
      </c>
      <c r="AC30" s="121">
        <f t="shared" si="7"/>
        <v>0</v>
      </c>
    </row>
    <row r="31" spans="1:29" ht="15.75">
      <c r="A31" s="255"/>
      <c r="B31" s="133" t="s">
        <v>46</v>
      </c>
      <c r="C31" s="95"/>
      <c r="D31" s="20"/>
      <c r="E31" s="96"/>
      <c r="F31" s="95"/>
      <c r="G31" s="20"/>
      <c r="H31" s="96"/>
      <c r="I31" s="95"/>
      <c r="J31" s="20"/>
      <c r="K31" s="96"/>
      <c r="L31" s="95"/>
      <c r="M31" s="20"/>
      <c r="N31" s="96"/>
      <c r="O31" s="95"/>
      <c r="P31" s="20"/>
      <c r="Q31" s="96"/>
      <c r="R31" s="95"/>
      <c r="S31" s="20"/>
      <c r="T31" s="96">
        <f t="shared" si="0"/>
        <v>0</v>
      </c>
      <c r="U31" s="221">
        <f t="shared" si="13"/>
        <v>0</v>
      </c>
      <c r="W31" s="133" t="s">
        <v>46</v>
      </c>
      <c r="X31" s="114">
        <f t="shared" si="2"/>
        <v>0</v>
      </c>
      <c r="Y31" s="4">
        <f t="shared" si="3"/>
        <v>0</v>
      </c>
      <c r="Z31" s="122">
        <f t="shared" si="4"/>
        <v>0</v>
      </c>
      <c r="AA31" s="4">
        <f t="shared" si="5"/>
        <v>0</v>
      </c>
      <c r="AB31" s="4">
        <f t="shared" si="6"/>
        <v>0</v>
      </c>
      <c r="AC31" s="121">
        <f t="shared" si="7"/>
        <v>0</v>
      </c>
    </row>
    <row r="32" spans="1:29" ht="15.75">
      <c r="A32" s="255"/>
      <c r="B32" s="133" t="s">
        <v>47</v>
      </c>
      <c r="C32" s="95"/>
      <c r="D32" s="20"/>
      <c r="E32" s="96"/>
      <c r="F32" s="95"/>
      <c r="G32" s="20"/>
      <c r="H32" s="96"/>
      <c r="I32" s="95"/>
      <c r="J32" s="20"/>
      <c r="K32" s="96"/>
      <c r="L32" s="95"/>
      <c r="M32" s="20"/>
      <c r="N32" s="96"/>
      <c r="O32" s="95"/>
      <c r="P32" s="20"/>
      <c r="Q32" s="96"/>
      <c r="R32" s="95"/>
      <c r="S32" s="20"/>
      <c r="T32" s="96">
        <f t="shared" si="0"/>
        <v>0</v>
      </c>
      <c r="U32" s="221">
        <f t="shared" si="13"/>
        <v>0</v>
      </c>
      <c r="W32" s="133" t="s">
        <v>47</v>
      </c>
      <c r="X32" s="114">
        <f t="shared" si="2"/>
        <v>0</v>
      </c>
      <c r="Y32" s="4">
        <f t="shared" si="3"/>
        <v>0</v>
      </c>
      <c r="Z32" s="122">
        <f t="shared" si="4"/>
        <v>0</v>
      </c>
      <c r="AA32" s="4">
        <f t="shared" si="5"/>
        <v>0</v>
      </c>
      <c r="AB32" s="4">
        <f t="shared" si="6"/>
        <v>0</v>
      </c>
      <c r="AC32" s="121">
        <f t="shared" si="7"/>
        <v>0</v>
      </c>
    </row>
    <row r="33" spans="1:29" ht="15.75">
      <c r="A33" s="255"/>
      <c r="B33" s="133" t="s">
        <v>48</v>
      </c>
      <c r="C33" s="95"/>
      <c r="D33" s="20"/>
      <c r="E33" s="96"/>
      <c r="F33" s="95"/>
      <c r="G33" s="20"/>
      <c r="H33" s="96"/>
      <c r="I33" s="95"/>
      <c r="J33" s="20"/>
      <c r="K33" s="96"/>
      <c r="L33" s="95"/>
      <c r="M33" s="20"/>
      <c r="N33" s="96"/>
      <c r="O33" s="95"/>
      <c r="P33" s="20"/>
      <c r="Q33" s="96"/>
      <c r="R33" s="95"/>
      <c r="S33" s="20"/>
      <c r="T33" s="96">
        <f t="shared" si="0"/>
        <v>0</v>
      </c>
      <c r="U33" s="221">
        <f t="shared" si="13"/>
        <v>0</v>
      </c>
      <c r="W33" s="133" t="s">
        <v>48</v>
      </c>
      <c r="X33" s="114">
        <f t="shared" si="2"/>
        <v>0</v>
      </c>
      <c r="Y33" s="4">
        <f t="shared" si="3"/>
        <v>0</v>
      </c>
      <c r="Z33" s="122">
        <f t="shared" si="4"/>
        <v>0</v>
      </c>
      <c r="AA33" s="4">
        <f t="shared" si="5"/>
        <v>0</v>
      </c>
      <c r="AB33" s="4">
        <f t="shared" si="6"/>
        <v>0</v>
      </c>
      <c r="AC33" s="121">
        <f t="shared" si="7"/>
        <v>0</v>
      </c>
    </row>
    <row r="34" spans="1:29" ht="15.75">
      <c r="A34" s="255"/>
      <c r="B34" s="133" t="s">
        <v>49</v>
      </c>
      <c r="C34" s="95"/>
      <c r="D34" s="20"/>
      <c r="E34" s="96"/>
      <c r="F34" s="95"/>
      <c r="G34" s="20"/>
      <c r="H34" s="96"/>
      <c r="I34" s="95"/>
      <c r="J34" s="20"/>
      <c r="K34" s="96"/>
      <c r="L34" s="95"/>
      <c r="M34" s="20"/>
      <c r="N34" s="96"/>
      <c r="O34" s="95"/>
      <c r="P34" s="20"/>
      <c r="Q34" s="96"/>
      <c r="R34" s="95"/>
      <c r="S34" s="20"/>
      <c r="T34" s="96">
        <f t="shared" si="0"/>
        <v>0</v>
      </c>
      <c r="U34" s="221">
        <f t="shared" si="13"/>
        <v>0</v>
      </c>
      <c r="W34" s="133" t="s">
        <v>49</v>
      </c>
      <c r="X34" s="114">
        <f t="shared" si="2"/>
        <v>0</v>
      </c>
      <c r="Y34" s="4">
        <f t="shared" si="3"/>
        <v>0</v>
      </c>
      <c r="Z34" s="122">
        <f t="shared" si="4"/>
        <v>0</v>
      </c>
      <c r="AA34" s="4">
        <f t="shared" si="5"/>
        <v>0</v>
      </c>
      <c r="AB34" s="4">
        <f t="shared" si="6"/>
        <v>0</v>
      </c>
      <c r="AC34" s="121">
        <f t="shared" si="7"/>
        <v>0</v>
      </c>
    </row>
    <row r="35" spans="1:29" ht="15.75">
      <c r="A35" s="256"/>
      <c r="B35" s="133" t="s">
        <v>50</v>
      </c>
      <c r="C35" s="95"/>
      <c r="D35" s="20"/>
      <c r="E35" s="96"/>
      <c r="F35" s="95"/>
      <c r="G35" s="20"/>
      <c r="H35" s="96"/>
      <c r="I35" s="95"/>
      <c r="J35" s="20"/>
      <c r="K35" s="96"/>
      <c r="L35" s="95"/>
      <c r="M35" s="20"/>
      <c r="N35" s="96"/>
      <c r="O35" s="95"/>
      <c r="P35" s="20"/>
      <c r="Q35" s="96"/>
      <c r="R35" s="95"/>
      <c r="S35" s="20"/>
      <c r="T35" s="96">
        <f t="shared" si="0"/>
        <v>0</v>
      </c>
      <c r="U35" s="221">
        <f t="shared" si="13"/>
        <v>0</v>
      </c>
      <c r="W35" s="134" t="s">
        <v>50</v>
      </c>
      <c r="X35" s="114">
        <f t="shared" si="2"/>
        <v>0</v>
      </c>
      <c r="Y35" s="4">
        <f t="shared" si="3"/>
        <v>0</v>
      </c>
      <c r="Z35" s="122">
        <f t="shared" si="4"/>
        <v>0</v>
      </c>
      <c r="AA35" s="4">
        <f t="shared" si="5"/>
        <v>0</v>
      </c>
      <c r="AB35" s="4">
        <f t="shared" si="6"/>
        <v>0</v>
      </c>
      <c r="AC35" s="121">
        <f t="shared" si="7"/>
        <v>0</v>
      </c>
    </row>
    <row r="36" spans="1:29" ht="15.75" customHeight="1">
      <c r="A36" s="254">
        <v>42770</v>
      </c>
      <c r="B36" s="132" t="s">
        <v>42</v>
      </c>
      <c r="C36" s="92"/>
      <c r="D36" s="93"/>
      <c r="E36" s="94"/>
      <c r="F36" s="92"/>
      <c r="G36" s="93"/>
      <c r="H36" s="94"/>
      <c r="I36" s="92"/>
      <c r="J36" s="93"/>
      <c r="K36" s="94"/>
      <c r="L36" s="92"/>
      <c r="M36" s="93"/>
      <c r="N36" s="94"/>
      <c r="O36" s="92"/>
      <c r="P36" s="93"/>
      <c r="Q36" s="94"/>
      <c r="R36" s="92"/>
      <c r="S36" s="93"/>
      <c r="T36" s="94">
        <f t="shared" si="0"/>
        <v>0</v>
      </c>
      <c r="U36" s="220">
        <f t="shared" si="13"/>
        <v>0</v>
      </c>
      <c r="W36" s="132" t="s">
        <v>42</v>
      </c>
      <c r="X36" s="110">
        <f t="shared" si="2"/>
        <v>0</v>
      </c>
      <c r="Y36" s="111">
        <f t="shared" si="3"/>
        <v>0</v>
      </c>
      <c r="Z36" s="111">
        <f t="shared" si="4"/>
        <v>0</v>
      </c>
      <c r="AA36" s="111">
        <f t="shared" si="5"/>
        <v>0</v>
      </c>
      <c r="AB36" s="111">
        <f t="shared" si="6"/>
        <v>0</v>
      </c>
      <c r="AC36" s="123">
        <f t="shared" si="7"/>
        <v>0</v>
      </c>
    </row>
    <row r="37" spans="1:29" ht="15.75">
      <c r="A37" s="255"/>
      <c r="B37" s="133" t="s">
        <v>43</v>
      </c>
      <c r="C37" s="95"/>
      <c r="D37" s="20"/>
      <c r="E37" s="96"/>
      <c r="F37" s="95"/>
      <c r="G37" s="20"/>
      <c r="H37" s="96"/>
      <c r="I37" s="95"/>
      <c r="J37" s="20"/>
      <c r="K37" s="96"/>
      <c r="L37" s="95"/>
      <c r="M37" s="20"/>
      <c r="N37" s="96"/>
      <c r="O37" s="95"/>
      <c r="P37" s="20"/>
      <c r="Q37" s="96"/>
      <c r="R37" s="95"/>
      <c r="S37" s="20"/>
      <c r="T37" s="96">
        <f t="shared" si="0"/>
        <v>0</v>
      </c>
      <c r="U37" s="221">
        <f t="shared" si="13"/>
        <v>0</v>
      </c>
      <c r="W37" s="133" t="s">
        <v>43</v>
      </c>
      <c r="X37" s="114">
        <f t="shared" si="2"/>
        <v>0</v>
      </c>
      <c r="Y37" s="115">
        <f t="shared" si="3"/>
        <v>0</v>
      </c>
      <c r="Z37" s="115">
        <f t="shared" si="4"/>
        <v>0</v>
      </c>
      <c r="AA37" s="115">
        <f t="shared" si="5"/>
        <v>0</v>
      </c>
      <c r="AB37" s="115">
        <f t="shared" si="6"/>
        <v>0</v>
      </c>
      <c r="AC37" s="121">
        <f t="shared" si="7"/>
        <v>0</v>
      </c>
    </row>
    <row r="38" spans="1:29" ht="15.75">
      <c r="A38" s="255"/>
      <c r="B38" s="104" t="s">
        <v>44</v>
      </c>
      <c r="C38" s="95"/>
      <c r="D38" s="20"/>
      <c r="E38" s="96"/>
      <c r="F38" s="95"/>
      <c r="G38" s="20"/>
      <c r="H38" s="96"/>
      <c r="I38" s="95"/>
      <c r="J38" s="20"/>
      <c r="K38" s="96"/>
      <c r="L38" s="95"/>
      <c r="M38" s="20"/>
      <c r="N38" s="96"/>
      <c r="O38" s="95"/>
      <c r="P38" s="20"/>
      <c r="Q38" s="96"/>
      <c r="R38" s="95"/>
      <c r="S38" s="20"/>
      <c r="T38" s="96">
        <f t="shared" si="0"/>
        <v>0</v>
      </c>
      <c r="U38" s="221">
        <f t="shared" si="13"/>
        <v>0</v>
      </c>
      <c r="W38" s="104" t="s">
        <v>44</v>
      </c>
      <c r="X38" s="114">
        <f t="shared" si="2"/>
        <v>0</v>
      </c>
      <c r="Y38" s="115">
        <f t="shared" si="3"/>
        <v>0</v>
      </c>
      <c r="Z38" s="115">
        <f t="shared" si="4"/>
        <v>0</v>
      </c>
      <c r="AA38" s="115">
        <f t="shared" si="5"/>
        <v>0</v>
      </c>
      <c r="AB38" s="115">
        <f t="shared" si="6"/>
        <v>0</v>
      </c>
      <c r="AC38" s="121">
        <f t="shared" si="7"/>
        <v>0</v>
      </c>
    </row>
    <row r="39" spans="1:29" ht="15.75">
      <c r="A39" s="255"/>
      <c r="B39" s="133" t="s">
        <v>45</v>
      </c>
      <c r="C39" s="95"/>
      <c r="D39" s="20"/>
      <c r="E39" s="96"/>
      <c r="F39" s="95"/>
      <c r="G39" s="20"/>
      <c r="H39" s="96"/>
      <c r="I39" s="95"/>
      <c r="J39" s="20"/>
      <c r="K39" s="96"/>
      <c r="L39" s="95"/>
      <c r="M39" s="20"/>
      <c r="N39" s="96"/>
      <c r="O39" s="95"/>
      <c r="P39" s="20"/>
      <c r="Q39" s="96"/>
      <c r="R39" s="95"/>
      <c r="S39" s="20"/>
      <c r="T39" s="96">
        <f t="shared" si="0"/>
        <v>0</v>
      </c>
      <c r="U39" s="221">
        <f t="shared" si="13"/>
        <v>0</v>
      </c>
      <c r="W39" s="133" t="s">
        <v>45</v>
      </c>
      <c r="X39" s="114">
        <f t="shared" si="2"/>
        <v>0</v>
      </c>
      <c r="Y39" s="115">
        <f t="shared" si="3"/>
        <v>0</v>
      </c>
      <c r="Z39" s="115">
        <f t="shared" si="4"/>
        <v>0</v>
      </c>
      <c r="AA39" s="115">
        <f t="shared" si="5"/>
        <v>0</v>
      </c>
      <c r="AB39" s="115">
        <f t="shared" si="6"/>
        <v>0</v>
      </c>
      <c r="AC39" s="121">
        <f t="shared" si="7"/>
        <v>0</v>
      </c>
    </row>
    <row r="40" spans="1:29" ht="15.75">
      <c r="A40" s="255"/>
      <c r="B40" s="133" t="s">
        <v>46</v>
      </c>
      <c r="C40" s="95"/>
      <c r="D40" s="20"/>
      <c r="E40" s="96"/>
      <c r="F40" s="95"/>
      <c r="G40" s="20"/>
      <c r="H40" s="96"/>
      <c r="I40" s="95"/>
      <c r="J40" s="20"/>
      <c r="K40" s="96"/>
      <c r="L40" s="95"/>
      <c r="M40" s="20"/>
      <c r="N40" s="96"/>
      <c r="O40" s="95"/>
      <c r="P40" s="20"/>
      <c r="Q40" s="96"/>
      <c r="R40" s="95"/>
      <c r="S40" s="20"/>
      <c r="T40" s="96">
        <f t="shared" si="0"/>
        <v>0</v>
      </c>
      <c r="U40" s="221">
        <f t="shared" si="13"/>
        <v>0</v>
      </c>
      <c r="W40" s="133" t="s">
        <v>46</v>
      </c>
      <c r="X40" s="114">
        <f t="shared" si="2"/>
        <v>0</v>
      </c>
      <c r="Y40" s="115">
        <f t="shared" si="3"/>
        <v>0</v>
      </c>
      <c r="Z40" s="115">
        <f t="shared" si="4"/>
        <v>0</v>
      </c>
      <c r="AA40" s="115">
        <f t="shared" si="5"/>
        <v>0</v>
      </c>
      <c r="AB40" s="115">
        <f t="shared" si="6"/>
        <v>0</v>
      </c>
      <c r="AC40" s="121">
        <f t="shared" si="7"/>
        <v>0</v>
      </c>
    </row>
    <row r="41" spans="1:29" ht="15.75">
      <c r="A41" s="255"/>
      <c r="B41" s="133" t="s">
        <v>47</v>
      </c>
      <c r="C41" s="95"/>
      <c r="D41" s="20"/>
      <c r="E41" s="96"/>
      <c r="F41" s="95"/>
      <c r="G41" s="20"/>
      <c r="H41" s="96"/>
      <c r="I41" s="95"/>
      <c r="J41" s="20"/>
      <c r="K41" s="96"/>
      <c r="L41" s="95"/>
      <c r="M41" s="20"/>
      <c r="N41" s="96"/>
      <c r="O41" s="95"/>
      <c r="P41" s="20"/>
      <c r="Q41" s="96"/>
      <c r="R41" s="95"/>
      <c r="S41" s="20"/>
      <c r="T41" s="96">
        <f t="shared" si="0"/>
        <v>0</v>
      </c>
      <c r="U41" s="221">
        <f t="shared" si="13"/>
        <v>0</v>
      </c>
      <c r="W41" s="133" t="s">
        <v>47</v>
      </c>
      <c r="X41" s="114">
        <f t="shared" si="2"/>
        <v>0</v>
      </c>
      <c r="Y41" s="115">
        <f t="shared" si="3"/>
        <v>0</v>
      </c>
      <c r="Z41" s="115">
        <f t="shared" si="4"/>
        <v>0</v>
      </c>
      <c r="AA41" s="115">
        <f t="shared" si="5"/>
        <v>0</v>
      </c>
      <c r="AB41" s="115">
        <f t="shared" si="6"/>
        <v>0</v>
      </c>
      <c r="AC41" s="121">
        <f t="shared" si="7"/>
        <v>0</v>
      </c>
    </row>
    <row r="42" spans="1:29" ht="15.75">
      <c r="A42" s="255"/>
      <c r="B42" s="133" t="s">
        <v>48</v>
      </c>
      <c r="C42" s="95"/>
      <c r="D42" s="20"/>
      <c r="E42" s="96"/>
      <c r="F42" s="95"/>
      <c r="G42" s="20"/>
      <c r="H42" s="96"/>
      <c r="I42" s="95"/>
      <c r="J42" s="20"/>
      <c r="K42" s="96"/>
      <c r="L42" s="95"/>
      <c r="M42" s="20"/>
      <c r="N42" s="96"/>
      <c r="O42" s="95"/>
      <c r="P42" s="20"/>
      <c r="Q42" s="96"/>
      <c r="R42" s="95"/>
      <c r="S42" s="20"/>
      <c r="T42" s="96">
        <f t="shared" si="0"/>
        <v>0</v>
      </c>
      <c r="U42" s="221">
        <f t="shared" si="13"/>
        <v>0</v>
      </c>
      <c r="W42" s="133" t="s">
        <v>48</v>
      </c>
      <c r="X42" s="114">
        <f t="shared" si="2"/>
        <v>0</v>
      </c>
      <c r="Y42" s="115">
        <f t="shared" si="3"/>
        <v>0</v>
      </c>
      <c r="Z42" s="115">
        <f t="shared" si="4"/>
        <v>0</v>
      </c>
      <c r="AA42" s="115">
        <f t="shared" si="5"/>
        <v>0</v>
      </c>
      <c r="AB42" s="115">
        <f t="shared" si="6"/>
        <v>0</v>
      </c>
      <c r="AC42" s="121">
        <f t="shared" si="7"/>
        <v>0</v>
      </c>
    </row>
    <row r="43" spans="1:29" ht="15.75">
      <c r="A43" s="255"/>
      <c r="B43" s="133" t="s">
        <v>49</v>
      </c>
      <c r="C43" s="95"/>
      <c r="D43" s="20"/>
      <c r="E43" s="96"/>
      <c r="F43" s="95"/>
      <c r="G43" s="20"/>
      <c r="H43" s="96"/>
      <c r="I43" s="95"/>
      <c r="J43" s="20"/>
      <c r="K43" s="96"/>
      <c r="L43" s="95"/>
      <c r="M43" s="20"/>
      <c r="N43" s="96"/>
      <c r="O43" s="95"/>
      <c r="P43" s="20"/>
      <c r="Q43" s="96"/>
      <c r="R43" s="95"/>
      <c r="S43" s="20"/>
      <c r="T43" s="96">
        <f t="shared" si="0"/>
        <v>0</v>
      </c>
      <c r="U43" s="221">
        <f t="shared" si="13"/>
        <v>0</v>
      </c>
      <c r="W43" s="133" t="s">
        <v>49</v>
      </c>
      <c r="X43" s="114">
        <f t="shared" si="2"/>
        <v>0</v>
      </c>
      <c r="Y43" s="115">
        <f t="shared" si="3"/>
        <v>0</v>
      </c>
      <c r="Z43" s="115">
        <f t="shared" si="4"/>
        <v>0</v>
      </c>
      <c r="AA43" s="115">
        <f t="shared" si="5"/>
        <v>0</v>
      </c>
      <c r="AB43" s="115">
        <f t="shared" si="6"/>
        <v>0</v>
      </c>
      <c r="AC43" s="121">
        <f t="shared" si="7"/>
        <v>0</v>
      </c>
    </row>
    <row r="44" spans="1:29" ht="15.75">
      <c r="A44" s="256"/>
      <c r="B44" s="134" t="s">
        <v>50</v>
      </c>
      <c r="C44" s="97"/>
      <c r="D44" s="98"/>
      <c r="E44" s="99"/>
      <c r="F44" s="97"/>
      <c r="G44" s="98"/>
      <c r="H44" s="99"/>
      <c r="I44" s="97"/>
      <c r="J44" s="98"/>
      <c r="K44" s="99"/>
      <c r="L44" s="97"/>
      <c r="M44" s="98"/>
      <c r="N44" s="99"/>
      <c r="O44" s="97"/>
      <c r="P44" s="98"/>
      <c r="Q44" s="99"/>
      <c r="R44" s="97"/>
      <c r="S44" s="98"/>
      <c r="T44" s="99">
        <f t="shared" si="0"/>
        <v>0</v>
      </c>
      <c r="U44" s="222">
        <f t="shared" si="13"/>
        <v>0</v>
      </c>
      <c r="W44" s="134" t="s">
        <v>50</v>
      </c>
      <c r="X44" s="118">
        <f t="shared" si="2"/>
        <v>0</v>
      </c>
      <c r="Y44" s="119">
        <f t="shared" si="3"/>
        <v>0</v>
      </c>
      <c r="Z44" s="119">
        <f t="shared" si="4"/>
        <v>0</v>
      </c>
      <c r="AA44" s="119">
        <f t="shared" si="5"/>
        <v>0</v>
      </c>
      <c r="AB44" s="119">
        <f t="shared" si="6"/>
        <v>0</v>
      </c>
      <c r="AC44" s="124">
        <f t="shared" si="7"/>
        <v>0</v>
      </c>
    </row>
    <row r="45" spans="1:29" ht="15.75" customHeight="1">
      <c r="A45" s="254">
        <v>42771</v>
      </c>
      <c r="B45" s="133" t="s">
        <v>42</v>
      </c>
      <c r="C45" s="95"/>
      <c r="D45" s="20"/>
      <c r="E45" s="96"/>
      <c r="F45" s="95"/>
      <c r="G45" s="20"/>
      <c r="H45" s="96"/>
      <c r="I45" s="95"/>
      <c r="J45" s="20"/>
      <c r="K45" s="96"/>
      <c r="L45" s="95"/>
      <c r="M45" s="20"/>
      <c r="N45" s="96"/>
      <c r="O45" s="95"/>
      <c r="P45" s="20"/>
      <c r="Q45" s="96"/>
      <c r="R45" s="95"/>
      <c r="S45" s="20"/>
      <c r="T45" s="96">
        <f t="shared" si="0"/>
        <v>0</v>
      </c>
      <c r="U45" s="221">
        <f t="shared" si="13"/>
        <v>0</v>
      </c>
      <c r="W45" s="132" t="s">
        <v>42</v>
      </c>
      <c r="X45" s="110">
        <f t="shared" si="2"/>
        <v>0</v>
      </c>
      <c r="Y45" s="111">
        <f t="shared" si="3"/>
        <v>0</v>
      </c>
      <c r="Z45" s="111">
        <f t="shared" si="4"/>
        <v>0</v>
      </c>
      <c r="AA45" s="111">
        <f t="shared" si="5"/>
        <v>0</v>
      </c>
      <c r="AB45" s="111">
        <f t="shared" si="6"/>
        <v>0</v>
      </c>
      <c r="AC45" s="123">
        <f t="shared" si="7"/>
        <v>0</v>
      </c>
    </row>
    <row r="46" spans="1:29" ht="15.75">
      <c r="A46" s="255"/>
      <c r="B46" s="133" t="s">
        <v>43</v>
      </c>
      <c r="C46" s="95"/>
      <c r="D46" s="90"/>
      <c r="E46" s="96"/>
      <c r="F46" s="95"/>
      <c r="G46" s="6"/>
      <c r="H46" s="96"/>
      <c r="I46" s="95"/>
      <c r="J46" s="20"/>
      <c r="K46" s="96"/>
      <c r="L46" s="95"/>
      <c r="M46" s="20"/>
      <c r="N46" s="96"/>
      <c r="O46" s="95"/>
      <c r="P46" s="6"/>
      <c r="Q46" s="96"/>
      <c r="R46" s="95"/>
      <c r="S46" s="6"/>
      <c r="T46" s="96">
        <f t="shared" si="0"/>
        <v>0</v>
      </c>
      <c r="U46" s="221">
        <f t="shared" si="13"/>
        <v>0</v>
      </c>
      <c r="W46" s="133" t="s">
        <v>43</v>
      </c>
      <c r="X46" s="114">
        <f t="shared" si="2"/>
        <v>0</v>
      </c>
      <c r="Y46" s="115">
        <f t="shared" si="3"/>
        <v>0</v>
      </c>
      <c r="Z46" s="115">
        <f t="shared" si="4"/>
        <v>0</v>
      </c>
      <c r="AA46" s="115">
        <f t="shared" si="5"/>
        <v>0</v>
      </c>
      <c r="AB46" s="115">
        <f t="shared" si="6"/>
        <v>0</v>
      </c>
      <c r="AC46" s="121">
        <f t="shared" si="7"/>
        <v>0</v>
      </c>
    </row>
    <row r="47" spans="1:29" ht="15.75">
      <c r="A47" s="255"/>
      <c r="B47" s="104" t="s">
        <v>44</v>
      </c>
      <c r="C47" s="95"/>
      <c r="D47" s="6"/>
      <c r="E47" s="96"/>
      <c r="F47" s="95"/>
      <c r="G47" s="6"/>
      <c r="H47" s="96"/>
      <c r="I47" s="95"/>
      <c r="J47" s="20"/>
      <c r="K47" s="96"/>
      <c r="L47" s="95"/>
      <c r="M47" s="20"/>
      <c r="N47" s="96"/>
      <c r="O47" s="95"/>
      <c r="P47" s="6"/>
      <c r="Q47" s="96"/>
      <c r="R47" s="95"/>
      <c r="S47" s="6"/>
      <c r="T47" s="96">
        <f t="shared" si="0"/>
        <v>0</v>
      </c>
      <c r="U47" s="221">
        <f t="shared" si="13"/>
        <v>0</v>
      </c>
      <c r="W47" s="104" t="s">
        <v>44</v>
      </c>
      <c r="X47" s="114">
        <f t="shared" si="2"/>
        <v>0</v>
      </c>
      <c r="Y47" s="115">
        <f t="shared" si="3"/>
        <v>0</v>
      </c>
      <c r="Z47" s="115">
        <f t="shared" si="4"/>
        <v>0</v>
      </c>
      <c r="AA47" s="115">
        <f t="shared" si="5"/>
        <v>0</v>
      </c>
      <c r="AB47" s="115">
        <f t="shared" si="6"/>
        <v>0</v>
      </c>
      <c r="AC47" s="121">
        <f t="shared" si="7"/>
        <v>0</v>
      </c>
    </row>
    <row r="48" spans="1:29" ht="15.75">
      <c r="A48" s="255"/>
      <c r="B48" s="133" t="s">
        <v>45</v>
      </c>
      <c r="C48" s="95"/>
      <c r="D48" s="6"/>
      <c r="E48" s="96"/>
      <c r="F48" s="95"/>
      <c r="G48" s="6"/>
      <c r="H48" s="96"/>
      <c r="I48" s="95"/>
      <c r="J48" s="20"/>
      <c r="K48" s="96"/>
      <c r="L48" s="95"/>
      <c r="M48" s="20"/>
      <c r="N48" s="96"/>
      <c r="O48" s="95"/>
      <c r="P48" s="6"/>
      <c r="Q48" s="96"/>
      <c r="R48" s="95"/>
      <c r="S48" s="6"/>
      <c r="T48" s="96">
        <f t="shared" si="0"/>
        <v>0</v>
      </c>
      <c r="U48" s="221">
        <f t="shared" si="13"/>
        <v>0</v>
      </c>
      <c r="W48" s="133" t="s">
        <v>45</v>
      </c>
      <c r="X48" s="114">
        <f t="shared" si="2"/>
        <v>0</v>
      </c>
      <c r="Y48" s="115">
        <f t="shared" si="3"/>
        <v>0</v>
      </c>
      <c r="Z48" s="115">
        <f t="shared" si="4"/>
        <v>0</v>
      </c>
      <c r="AA48" s="115">
        <f t="shared" si="5"/>
        <v>0</v>
      </c>
      <c r="AB48" s="115">
        <f t="shared" si="6"/>
        <v>0</v>
      </c>
      <c r="AC48" s="121">
        <f t="shared" si="7"/>
        <v>0</v>
      </c>
    </row>
    <row r="49" spans="1:29" ht="15.75">
      <c r="A49" s="255"/>
      <c r="B49" s="133" t="s">
        <v>46</v>
      </c>
      <c r="C49" s="95"/>
      <c r="D49" s="6"/>
      <c r="E49" s="96"/>
      <c r="F49" s="95"/>
      <c r="G49" s="6"/>
      <c r="H49" s="96"/>
      <c r="I49" s="95"/>
      <c r="J49" s="20"/>
      <c r="K49" s="96"/>
      <c r="L49" s="95"/>
      <c r="M49" s="20"/>
      <c r="N49" s="96"/>
      <c r="O49" s="95"/>
      <c r="P49" s="6"/>
      <c r="Q49" s="96"/>
      <c r="R49" s="95"/>
      <c r="S49" s="6"/>
      <c r="T49" s="96">
        <f t="shared" si="0"/>
        <v>0</v>
      </c>
      <c r="U49" s="221">
        <f t="shared" si="13"/>
        <v>0</v>
      </c>
      <c r="W49" s="133" t="s">
        <v>46</v>
      </c>
      <c r="X49" s="114">
        <f t="shared" si="2"/>
        <v>0</v>
      </c>
      <c r="Y49" s="115">
        <f t="shared" si="3"/>
        <v>0</v>
      </c>
      <c r="Z49" s="115">
        <f t="shared" si="4"/>
        <v>0</v>
      </c>
      <c r="AA49" s="115">
        <f t="shared" si="5"/>
        <v>0</v>
      </c>
      <c r="AB49" s="115">
        <f t="shared" si="6"/>
        <v>0</v>
      </c>
      <c r="AC49" s="121">
        <f t="shared" si="7"/>
        <v>0</v>
      </c>
    </row>
    <row r="50" spans="1:29" ht="15.75">
      <c r="A50" s="255"/>
      <c r="B50" s="133" t="s">
        <v>47</v>
      </c>
      <c r="C50" s="95"/>
      <c r="D50" s="6"/>
      <c r="E50" s="96"/>
      <c r="F50" s="95"/>
      <c r="G50" s="6"/>
      <c r="H50" s="96"/>
      <c r="I50" s="95"/>
      <c r="J50" s="20"/>
      <c r="K50" s="96"/>
      <c r="L50" s="95"/>
      <c r="M50" s="20"/>
      <c r="N50" s="96"/>
      <c r="O50" s="95"/>
      <c r="P50" s="6"/>
      <c r="Q50" s="96"/>
      <c r="R50" s="95"/>
      <c r="S50" s="6"/>
      <c r="T50" s="96">
        <f t="shared" si="0"/>
        <v>0</v>
      </c>
      <c r="U50" s="221">
        <f t="shared" si="13"/>
        <v>0</v>
      </c>
      <c r="W50" s="133" t="s">
        <v>47</v>
      </c>
      <c r="X50" s="114">
        <f t="shared" si="2"/>
        <v>0</v>
      </c>
      <c r="Y50" s="115">
        <f t="shared" si="3"/>
        <v>0</v>
      </c>
      <c r="Z50" s="115">
        <f t="shared" si="4"/>
        <v>0</v>
      </c>
      <c r="AA50" s="115">
        <f t="shared" si="5"/>
        <v>0</v>
      </c>
      <c r="AB50" s="115">
        <f t="shared" si="6"/>
        <v>0</v>
      </c>
      <c r="AC50" s="121">
        <f t="shared" si="7"/>
        <v>0</v>
      </c>
    </row>
    <row r="51" spans="1:29" ht="15.75">
      <c r="A51" s="255"/>
      <c r="B51" s="133" t="s">
        <v>48</v>
      </c>
      <c r="C51" s="95"/>
      <c r="D51" s="6"/>
      <c r="E51" s="96"/>
      <c r="F51" s="95"/>
      <c r="G51" s="6"/>
      <c r="H51" s="96"/>
      <c r="I51" s="95"/>
      <c r="J51" s="20"/>
      <c r="K51" s="96"/>
      <c r="L51" s="95"/>
      <c r="M51" s="20"/>
      <c r="N51" s="96"/>
      <c r="O51" s="95"/>
      <c r="P51" s="6"/>
      <c r="Q51" s="96"/>
      <c r="R51" s="95"/>
      <c r="S51" s="6"/>
      <c r="T51" s="96">
        <f t="shared" si="0"/>
        <v>0</v>
      </c>
      <c r="U51" s="221">
        <f t="shared" si="13"/>
        <v>0</v>
      </c>
      <c r="W51" s="133" t="s">
        <v>48</v>
      </c>
      <c r="X51" s="114">
        <f t="shared" si="2"/>
        <v>0</v>
      </c>
      <c r="Y51" s="115">
        <f t="shared" si="3"/>
        <v>0</v>
      </c>
      <c r="Z51" s="115">
        <f t="shared" si="4"/>
        <v>0</v>
      </c>
      <c r="AA51" s="115">
        <f t="shared" si="5"/>
        <v>0</v>
      </c>
      <c r="AB51" s="115">
        <f t="shared" si="6"/>
        <v>0</v>
      </c>
      <c r="AC51" s="121">
        <f t="shared" si="7"/>
        <v>0</v>
      </c>
    </row>
    <row r="52" spans="1:29" ht="15.75">
      <c r="A52" s="255"/>
      <c r="B52" s="133" t="s">
        <v>49</v>
      </c>
      <c r="C52" s="95"/>
      <c r="D52" s="6"/>
      <c r="E52" s="96">
        <f t="shared" si="8"/>
        <v>0</v>
      </c>
      <c r="F52" s="95"/>
      <c r="G52" s="6"/>
      <c r="H52" s="96">
        <f t="shared" si="9"/>
        <v>0</v>
      </c>
      <c r="I52" s="95"/>
      <c r="J52" s="20"/>
      <c r="K52" s="96">
        <f t="shared" si="10"/>
        <v>0</v>
      </c>
      <c r="L52" s="95"/>
      <c r="M52" s="20"/>
      <c r="N52" s="96">
        <f t="shared" si="11"/>
        <v>0</v>
      </c>
      <c r="O52" s="95"/>
      <c r="P52" s="6"/>
      <c r="Q52" s="96">
        <f t="shared" si="12"/>
        <v>0</v>
      </c>
      <c r="R52" s="95"/>
      <c r="S52" s="6"/>
      <c r="T52" s="96">
        <f t="shared" si="0"/>
        <v>0</v>
      </c>
      <c r="U52" s="221">
        <f t="shared" si="13"/>
        <v>0</v>
      </c>
      <c r="W52" s="133" t="s">
        <v>49</v>
      </c>
      <c r="X52" s="114">
        <f t="shared" si="2"/>
        <v>0</v>
      </c>
      <c r="Y52" s="115">
        <f t="shared" si="3"/>
        <v>0</v>
      </c>
      <c r="Z52" s="115">
        <f t="shared" si="4"/>
        <v>0</v>
      </c>
      <c r="AA52" s="115">
        <f t="shared" si="5"/>
        <v>0</v>
      </c>
      <c r="AB52" s="115">
        <f t="shared" si="6"/>
        <v>0</v>
      </c>
      <c r="AC52" s="121">
        <f t="shared" si="7"/>
        <v>0</v>
      </c>
    </row>
    <row r="53" spans="1:29" ht="15.75">
      <c r="A53" s="256"/>
      <c r="B53" s="133" t="s">
        <v>50</v>
      </c>
      <c r="C53" s="95"/>
      <c r="D53" s="6"/>
      <c r="E53" s="96">
        <f t="shared" si="8"/>
        <v>0</v>
      </c>
      <c r="F53" s="95"/>
      <c r="G53" s="6"/>
      <c r="H53" s="96">
        <f t="shared" si="9"/>
        <v>0</v>
      </c>
      <c r="I53" s="95"/>
      <c r="J53" s="20"/>
      <c r="K53" s="96">
        <f t="shared" si="10"/>
        <v>0</v>
      </c>
      <c r="L53" s="95"/>
      <c r="M53" s="20"/>
      <c r="N53" s="96">
        <f t="shared" si="11"/>
        <v>0</v>
      </c>
      <c r="O53" s="95"/>
      <c r="P53" s="6"/>
      <c r="Q53" s="96">
        <f t="shared" si="12"/>
        <v>0</v>
      </c>
      <c r="R53" s="95"/>
      <c r="S53" s="6"/>
      <c r="T53" s="96">
        <f t="shared" si="0"/>
        <v>0</v>
      </c>
      <c r="U53" s="221">
        <f t="shared" si="13"/>
        <v>0</v>
      </c>
      <c r="W53" s="134" t="s">
        <v>50</v>
      </c>
      <c r="X53" s="118">
        <f t="shared" si="2"/>
        <v>0</v>
      </c>
      <c r="Y53" s="119">
        <f t="shared" si="3"/>
        <v>0</v>
      </c>
      <c r="Z53" s="119">
        <f t="shared" si="4"/>
        <v>0</v>
      </c>
      <c r="AA53" s="119">
        <f t="shared" si="5"/>
        <v>0</v>
      </c>
      <c r="AB53" s="119">
        <f t="shared" si="6"/>
        <v>0</v>
      </c>
      <c r="AC53" s="124">
        <f t="shared" si="7"/>
        <v>0</v>
      </c>
    </row>
    <row r="54" spans="1:29" ht="15.75" customHeight="1">
      <c r="A54" s="254">
        <v>42772</v>
      </c>
      <c r="B54" s="132" t="s">
        <v>42</v>
      </c>
      <c r="C54" s="92"/>
      <c r="D54" s="93"/>
      <c r="E54" s="94"/>
      <c r="F54" s="92"/>
      <c r="G54" s="93"/>
      <c r="H54" s="94"/>
      <c r="I54" s="92"/>
      <c r="J54" s="93"/>
      <c r="K54" s="94"/>
      <c r="L54" s="92"/>
      <c r="M54" s="93"/>
      <c r="N54" s="94"/>
      <c r="O54" s="92"/>
      <c r="P54" s="93"/>
      <c r="Q54" s="94"/>
      <c r="R54" s="92"/>
      <c r="S54" s="93"/>
      <c r="T54" s="94">
        <f t="shared" si="0"/>
        <v>0</v>
      </c>
      <c r="U54" s="220">
        <f t="shared" si="13"/>
        <v>0</v>
      </c>
      <c r="W54" s="132" t="s">
        <v>42</v>
      </c>
      <c r="X54" s="114">
        <f t="shared" si="2"/>
        <v>0</v>
      </c>
      <c r="Y54" s="115">
        <f t="shared" si="3"/>
        <v>0</v>
      </c>
      <c r="Z54" s="115">
        <f t="shared" si="4"/>
        <v>0</v>
      </c>
      <c r="AA54" s="115">
        <f t="shared" si="5"/>
        <v>0</v>
      </c>
      <c r="AB54" s="115">
        <f t="shared" si="6"/>
        <v>0</v>
      </c>
      <c r="AC54" s="121">
        <f t="shared" si="7"/>
        <v>0</v>
      </c>
    </row>
    <row r="55" spans="1:29" ht="15.75">
      <c r="A55" s="255"/>
      <c r="B55" s="133" t="s">
        <v>43</v>
      </c>
      <c r="C55" s="95"/>
      <c r="D55" s="20"/>
      <c r="E55" s="96"/>
      <c r="F55" s="95"/>
      <c r="G55" s="20"/>
      <c r="H55" s="96"/>
      <c r="I55" s="95"/>
      <c r="J55" s="20"/>
      <c r="K55" s="96"/>
      <c r="L55" s="95"/>
      <c r="M55" s="20"/>
      <c r="N55" s="96"/>
      <c r="O55" s="95"/>
      <c r="P55" s="20"/>
      <c r="Q55" s="96"/>
      <c r="R55" s="95"/>
      <c r="S55" s="20"/>
      <c r="T55" s="96">
        <f t="shared" si="0"/>
        <v>0</v>
      </c>
      <c r="U55" s="221">
        <f t="shared" si="13"/>
        <v>0</v>
      </c>
      <c r="W55" s="133" t="s">
        <v>43</v>
      </c>
      <c r="X55" s="114">
        <f t="shared" si="2"/>
        <v>0</v>
      </c>
      <c r="Y55" s="115">
        <f t="shared" si="3"/>
        <v>0</v>
      </c>
      <c r="Z55" s="115">
        <f t="shared" si="4"/>
        <v>0</v>
      </c>
      <c r="AA55" s="115">
        <f t="shared" si="5"/>
        <v>0</v>
      </c>
      <c r="AB55" s="115">
        <f t="shared" si="6"/>
        <v>0</v>
      </c>
      <c r="AC55" s="121">
        <f t="shared" si="7"/>
        <v>0</v>
      </c>
    </row>
    <row r="56" spans="1:29" ht="15.75">
      <c r="A56" s="255"/>
      <c r="B56" s="104" t="s">
        <v>44</v>
      </c>
      <c r="C56" s="95"/>
      <c r="D56" s="20"/>
      <c r="E56" s="96"/>
      <c r="F56" s="95"/>
      <c r="G56" s="20"/>
      <c r="H56" s="96"/>
      <c r="I56" s="95"/>
      <c r="J56" s="20"/>
      <c r="K56" s="96"/>
      <c r="L56" s="95"/>
      <c r="M56" s="20"/>
      <c r="N56" s="96"/>
      <c r="O56" s="95"/>
      <c r="P56" s="20"/>
      <c r="Q56" s="96"/>
      <c r="R56" s="95"/>
      <c r="S56" s="20"/>
      <c r="T56" s="96">
        <f t="shared" si="0"/>
        <v>0</v>
      </c>
      <c r="U56" s="221">
        <f t="shared" si="13"/>
        <v>0</v>
      </c>
      <c r="W56" s="104" t="s">
        <v>44</v>
      </c>
      <c r="X56" s="114">
        <f t="shared" si="2"/>
        <v>0</v>
      </c>
      <c r="Y56" s="115">
        <f t="shared" si="3"/>
        <v>0</v>
      </c>
      <c r="Z56" s="115">
        <f t="shared" si="4"/>
        <v>0</v>
      </c>
      <c r="AA56" s="115">
        <f t="shared" si="5"/>
        <v>0</v>
      </c>
      <c r="AB56" s="115">
        <f t="shared" si="6"/>
        <v>0</v>
      </c>
      <c r="AC56" s="121">
        <f t="shared" si="7"/>
        <v>0</v>
      </c>
    </row>
    <row r="57" spans="1:29" ht="15.75">
      <c r="A57" s="255"/>
      <c r="B57" s="133" t="s">
        <v>45</v>
      </c>
      <c r="C57" s="95"/>
      <c r="D57" s="20"/>
      <c r="E57" s="96"/>
      <c r="F57" s="95"/>
      <c r="G57" s="20"/>
      <c r="H57" s="96"/>
      <c r="I57" s="95"/>
      <c r="J57" s="20"/>
      <c r="K57" s="96"/>
      <c r="L57" s="95"/>
      <c r="M57" s="20"/>
      <c r="N57" s="96"/>
      <c r="O57" s="95"/>
      <c r="P57" s="20"/>
      <c r="Q57" s="96"/>
      <c r="R57" s="95"/>
      <c r="S57" s="20"/>
      <c r="T57" s="96">
        <f t="shared" si="0"/>
        <v>0</v>
      </c>
      <c r="U57" s="221">
        <f t="shared" si="13"/>
        <v>0</v>
      </c>
      <c r="W57" s="133" t="s">
        <v>45</v>
      </c>
      <c r="X57" s="114">
        <f t="shared" si="2"/>
        <v>0</v>
      </c>
      <c r="Y57" s="115">
        <f t="shared" si="3"/>
        <v>0</v>
      </c>
      <c r="Z57" s="115">
        <f t="shared" si="4"/>
        <v>0</v>
      </c>
      <c r="AA57" s="115">
        <f t="shared" si="5"/>
        <v>0</v>
      </c>
      <c r="AB57" s="115">
        <f t="shared" si="6"/>
        <v>0</v>
      </c>
      <c r="AC57" s="121">
        <f t="shared" si="7"/>
        <v>0</v>
      </c>
    </row>
    <row r="58" spans="1:29" ht="15.75">
      <c r="A58" s="255"/>
      <c r="B58" s="133" t="s">
        <v>46</v>
      </c>
      <c r="C58" s="95"/>
      <c r="D58" s="20"/>
      <c r="E58" s="96"/>
      <c r="F58" s="95"/>
      <c r="G58" s="20"/>
      <c r="H58" s="96"/>
      <c r="I58" s="95"/>
      <c r="J58" s="20"/>
      <c r="K58" s="96"/>
      <c r="L58" s="95"/>
      <c r="M58" s="20"/>
      <c r="N58" s="96"/>
      <c r="O58" s="95"/>
      <c r="P58" s="20"/>
      <c r="Q58" s="96"/>
      <c r="R58" s="95"/>
      <c r="S58" s="20"/>
      <c r="T58" s="96">
        <f t="shared" si="0"/>
        <v>0</v>
      </c>
      <c r="U58" s="221">
        <f t="shared" si="13"/>
        <v>0</v>
      </c>
      <c r="W58" s="133" t="s">
        <v>46</v>
      </c>
      <c r="X58" s="114">
        <f t="shared" si="2"/>
        <v>0</v>
      </c>
      <c r="Y58" s="115">
        <f t="shared" si="3"/>
        <v>0</v>
      </c>
      <c r="Z58" s="115">
        <f t="shared" si="4"/>
        <v>0</v>
      </c>
      <c r="AA58" s="115">
        <f t="shared" si="5"/>
        <v>0</v>
      </c>
      <c r="AB58" s="115">
        <f t="shared" si="6"/>
        <v>0</v>
      </c>
      <c r="AC58" s="121">
        <f t="shared" si="7"/>
        <v>0</v>
      </c>
    </row>
    <row r="59" spans="1:29" ht="15.75">
      <c r="A59" s="255"/>
      <c r="B59" s="133" t="s">
        <v>47</v>
      </c>
      <c r="C59" s="95"/>
      <c r="D59" s="20"/>
      <c r="E59" s="96"/>
      <c r="F59" s="95"/>
      <c r="G59" s="20"/>
      <c r="H59" s="96"/>
      <c r="I59" s="95"/>
      <c r="J59" s="20"/>
      <c r="K59" s="96"/>
      <c r="L59" s="95"/>
      <c r="M59" s="20"/>
      <c r="N59" s="96"/>
      <c r="O59" s="95"/>
      <c r="P59" s="20"/>
      <c r="Q59" s="96"/>
      <c r="R59" s="95"/>
      <c r="S59" s="20"/>
      <c r="T59" s="96">
        <f t="shared" si="0"/>
        <v>0</v>
      </c>
      <c r="U59" s="221">
        <f t="shared" si="13"/>
        <v>0</v>
      </c>
      <c r="W59" s="133" t="s">
        <v>47</v>
      </c>
      <c r="X59" s="114">
        <f t="shared" si="2"/>
        <v>0</v>
      </c>
      <c r="Y59" s="115">
        <f t="shared" si="3"/>
        <v>0</v>
      </c>
      <c r="Z59" s="115">
        <f t="shared" si="4"/>
        <v>0</v>
      </c>
      <c r="AA59" s="115">
        <f t="shared" si="5"/>
        <v>0</v>
      </c>
      <c r="AB59" s="115">
        <f t="shared" si="6"/>
        <v>0</v>
      </c>
      <c r="AC59" s="121">
        <f t="shared" si="7"/>
        <v>0</v>
      </c>
    </row>
    <row r="60" spans="1:29" ht="16.5" customHeight="1">
      <c r="A60" s="255"/>
      <c r="B60" s="133" t="s">
        <v>48</v>
      </c>
      <c r="C60" s="95"/>
      <c r="D60" s="20"/>
      <c r="E60" s="96"/>
      <c r="F60" s="95"/>
      <c r="G60" s="20"/>
      <c r="H60" s="96"/>
      <c r="I60" s="95"/>
      <c r="J60" s="20"/>
      <c r="K60" s="96"/>
      <c r="L60" s="95"/>
      <c r="M60" s="20"/>
      <c r="N60" s="96"/>
      <c r="O60" s="95"/>
      <c r="P60" s="20"/>
      <c r="Q60" s="96"/>
      <c r="R60" s="95"/>
      <c r="S60" s="20"/>
      <c r="T60" s="96">
        <f t="shared" si="0"/>
        <v>0</v>
      </c>
      <c r="U60" s="221">
        <f t="shared" si="13"/>
        <v>0</v>
      </c>
      <c r="W60" s="133" t="s">
        <v>48</v>
      </c>
      <c r="X60" s="114">
        <f t="shared" si="2"/>
        <v>0</v>
      </c>
      <c r="Y60" s="115">
        <f t="shared" si="3"/>
        <v>0</v>
      </c>
      <c r="Z60" s="115">
        <f t="shared" si="4"/>
        <v>0</v>
      </c>
      <c r="AA60" s="115">
        <f t="shared" si="5"/>
        <v>0</v>
      </c>
      <c r="AB60" s="115">
        <f t="shared" si="6"/>
        <v>0</v>
      </c>
      <c r="AC60" s="121">
        <f t="shared" si="7"/>
        <v>0</v>
      </c>
    </row>
    <row r="61" spans="1:29" ht="15.75">
      <c r="A61" s="255"/>
      <c r="B61" s="133" t="s">
        <v>49</v>
      </c>
      <c r="C61" s="95"/>
      <c r="D61" s="20"/>
      <c r="E61" s="96"/>
      <c r="F61" s="95"/>
      <c r="G61" s="20"/>
      <c r="H61" s="96"/>
      <c r="I61" s="95"/>
      <c r="J61" s="20"/>
      <c r="K61" s="96"/>
      <c r="L61" s="95"/>
      <c r="M61" s="20"/>
      <c r="N61" s="96"/>
      <c r="O61" s="95"/>
      <c r="P61" s="20"/>
      <c r="Q61" s="96"/>
      <c r="R61" s="95"/>
      <c r="S61" s="20"/>
      <c r="T61" s="96">
        <f t="shared" si="0"/>
        <v>0</v>
      </c>
      <c r="U61" s="221">
        <f t="shared" si="13"/>
        <v>0</v>
      </c>
      <c r="W61" s="133" t="s">
        <v>49</v>
      </c>
      <c r="X61" s="114">
        <f t="shared" si="2"/>
        <v>0</v>
      </c>
      <c r="Y61" s="115">
        <f t="shared" si="3"/>
        <v>0</v>
      </c>
      <c r="Z61" s="115">
        <f t="shared" si="4"/>
        <v>0</v>
      </c>
      <c r="AA61" s="115">
        <f t="shared" si="5"/>
        <v>0</v>
      </c>
      <c r="AB61" s="115">
        <f t="shared" si="6"/>
        <v>0</v>
      </c>
      <c r="AC61" s="121">
        <f t="shared" si="7"/>
        <v>0</v>
      </c>
    </row>
    <row r="62" spans="1:29" ht="15.75">
      <c r="A62" s="256"/>
      <c r="B62" s="134" t="s">
        <v>50</v>
      </c>
      <c r="C62" s="97"/>
      <c r="D62" s="98"/>
      <c r="E62" s="99"/>
      <c r="F62" s="97"/>
      <c r="G62" s="98"/>
      <c r="H62" s="99"/>
      <c r="I62" s="97"/>
      <c r="J62" s="98"/>
      <c r="K62" s="99"/>
      <c r="L62" s="97"/>
      <c r="M62" s="98"/>
      <c r="N62" s="99"/>
      <c r="O62" s="97"/>
      <c r="P62" s="98"/>
      <c r="Q62" s="99"/>
      <c r="R62" s="97"/>
      <c r="S62" s="98"/>
      <c r="T62" s="99">
        <f t="shared" si="0"/>
        <v>0</v>
      </c>
      <c r="U62" s="222">
        <f t="shared" si="13"/>
        <v>0</v>
      </c>
      <c r="W62" s="134" t="s">
        <v>50</v>
      </c>
      <c r="X62" s="114">
        <f t="shared" si="2"/>
        <v>0</v>
      </c>
      <c r="Y62" s="115">
        <f t="shared" si="3"/>
        <v>0</v>
      </c>
      <c r="Z62" s="115">
        <f t="shared" si="4"/>
        <v>0</v>
      </c>
      <c r="AA62" s="115">
        <f t="shared" si="5"/>
        <v>0</v>
      </c>
      <c r="AB62" s="115">
        <f t="shared" si="6"/>
        <v>0</v>
      </c>
      <c r="AC62" s="121">
        <f t="shared" si="7"/>
        <v>0</v>
      </c>
    </row>
    <row r="63" spans="1:29" ht="15.75" customHeight="1">
      <c r="A63" s="254">
        <v>42773</v>
      </c>
      <c r="B63" s="133" t="s">
        <v>42</v>
      </c>
      <c r="C63" s="95"/>
      <c r="D63" s="20"/>
      <c r="E63" s="96"/>
      <c r="F63" s="95"/>
      <c r="G63" s="20"/>
      <c r="H63" s="96"/>
      <c r="I63" s="95"/>
      <c r="J63" s="20"/>
      <c r="K63" s="96"/>
      <c r="L63" s="95"/>
      <c r="M63" s="20"/>
      <c r="N63" s="96"/>
      <c r="O63" s="95"/>
      <c r="P63" s="20"/>
      <c r="Q63" s="96"/>
      <c r="R63" s="95"/>
      <c r="S63" s="20"/>
      <c r="T63" s="96">
        <f t="shared" si="0"/>
        <v>0</v>
      </c>
      <c r="U63" s="221">
        <f t="shared" si="13"/>
        <v>0</v>
      </c>
      <c r="W63" s="132" t="s">
        <v>42</v>
      </c>
      <c r="X63" s="110">
        <f t="shared" si="2"/>
        <v>0</v>
      </c>
      <c r="Y63" s="111">
        <f t="shared" si="3"/>
        <v>0</v>
      </c>
      <c r="Z63" s="111">
        <f t="shared" si="4"/>
        <v>0</v>
      </c>
      <c r="AA63" s="111">
        <f t="shared" si="5"/>
        <v>0</v>
      </c>
      <c r="AB63" s="111">
        <f t="shared" si="6"/>
        <v>0</v>
      </c>
      <c r="AC63" s="123">
        <f t="shared" si="7"/>
        <v>0</v>
      </c>
    </row>
    <row r="64" spans="1:29" ht="15.75">
      <c r="A64" s="255"/>
      <c r="B64" s="133" t="s">
        <v>43</v>
      </c>
      <c r="C64" s="95"/>
      <c r="D64" s="20"/>
      <c r="E64" s="96"/>
      <c r="F64" s="95"/>
      <c r="G64" s="20"/>
      <c r="H64" s="96"/>
      <c r="I64" s="95"/>
      <c r="J64" s="20"/>
      <c r="K64" s="96"/>
      <c r="L64" s="95"/>
      <c r="M64" s="20"/>
      <c r="N64" s="96"/>
      <c r="O64" s="95"/>
      <c r="P64" s="20"/>
      <c r="Q64" s="96"/>
      <c r="R64" s="95"/>
      <c r="S64" s="20"/>
      <c r="T64" s="96">
        <f t="shared" si="0"/>
        <v>0</v>
      </c>
      <c r="U64" s="221">
        <f t="shared" si="13"/>
        <v>0</v>
      </c>
      <c r="W64" s="133" t="s">
        <v>43</v>
      </c>
      <c r="X64" s="114">
        <f t="shared" si="2"/>
        <v>0</v>
      </c>
      <c r="Y64" s="115">
        <f t="shared" si="3"/>
        <v>0</v>
      </c>
      <c r="Z64" s="115">
        <f t="shared" si="4"/>
        <v>0</v>
      </c>
      <c r="AA64" s="115">
        <f t="shared" si="5"/>
        <v>0</v>
      </c>
      <c r="AB64" s="115">
        <f t="shared" si="6"/>
        <v>0</v>
      </c>
      <c r="AC64" s="121">
        <f t="shared" si="7"/>
        <v>0</v>
      </c>
    </row>
    <row r="65" spans="1:29" ht="15.75">
      <c r="A65" s="255"/>
      <c r="B65" s="104" t="s">
        <v>44</v>
      </c>
      <c r="C65" s="95"/>
      <c r="D65" s="20"/>
      <c r="E65" s="96"/>
      <c r="F65" s="95"/>
      <c r="G65" s="20"/>
      <c r="H65" s="96"/>
      <c r="I65" s="95"/>
      <c r="J65" s="20"/>
      <c r="K65" s="96"/>
      <c r="L65" s="95"/>
      <c r="M65" s="20"/>
      <c r="N65" s="96"/>
      <c r="O65" s="95"/>
      <c r="P65" s="20"/>
      <c r="Q65" s="96"/>
      <c r="R65" s="95"/>
      <c r="S65" s="20"/>
      <c r="T65" s="96">
        <f t="shared" si="0"/>
        <v>0</v>
      </c>
      <c r="U65" s="221">
        <f t="shared" si="13"/>
        <v>0</v>
      </c>
      <c r="W65" s="104" t="s">
        <v>44</v>
      </c>
      <c r="X65" s="114">
        <f t="shared" si="2"/>
        <v>0</v>
      </c>
      <c r="Y65" s="115">
        <f t="shared" si="3"/>
        <v>0</v>
      </c>
      <c r="Z65" s="115">
        <f t="shared" si="4"/>
        <v>0</v>
      </c>
      <c r="AA65" s="115">
        <f t="shared" si="5"/>
        <v>0</v>
      </c>
      <c r="AB65" s="115">
        <f t="shared" si="6"/>
        <v>0</v>
      </c>
      <c r="AC65" s="121">
        <f t="shared" si="7"/>
        <v>0</v>
      </c>
    </row>
    <row r="66" spans="1:29" ht="15.75">
      <c r="A66" s="255"/>
      <c r="B66" s="133" t="s">
        <v>45</v>
      </c>
      <c r="C66" s="95"/>
      <c r="D66" s="20"/>
      <c r="E66" s="96"/>
      <c r="F66" s="95"/>
      <c r="G66" s="20"/>
      <c r="H66" s="96"/>
      <c r="I66" s="95"/>
      <c r="J66" s="20"/>
      <c r="K66" s="96"/>
      <c r="L66" s="95"/>
      <c r="M66" s="20"/>
      <c r="N66" s="96"/>
      <c r="O66" s="95"/>
      <c r="P66" s="20"/>
      <c r="Q66" s="96"/>
      <c r="R66" s="95"/>
      <c r="S66" s="20"/>
      <c r="T66" s="96">
        <f t="shared" si="0"/>
        <v>0</v>
      </c>
      <c r="U66" s="221">
        <f t="shared" si="13"/>
        <v>0</v>
      </c>
      <c r="W66" s="133" t="s">
        <v>45</v>
      </c>
      <c r="X66" s="114">
        <f t="shared" si="2"/>
        <v>0</v>
      </c>
      <c r="Y66" s="115">
        <f t="shared" si="3"/>
        <v>0</v>
      </c>
      <c r="Z66" s="115">
        <f t="shared" si="4"/>
        <v>0</v>
      </c>
      <c r="AA66" s="115">
        <f t="shared" si="5"/>
        <v>0</v>
      </c>
      <c r="AB66" s="115">
        <f t="shared" si="6"/>
        <v>0</v>
      </c>
      <c r="AC66" s="121">
        <f t="shared" si="7"/>
        <v>0</v>
      </c>
    </row>
    <row r="67" spans="1:29" ht="15.75">
      <c r="A67" s="255"/>
      <c r="B67" s="133" t="s">
        <v>46</v>
      </c>
      <c r="C67" s="95"/>
      <c r="D67" s="20"/>
      <c r="E67" s="96"/>
      <c r="F67" s="95"/>
      <c r="G67" s="20"/>
      <c r="H67" s="96"/>
      <c r="I67" s="95"/>
      <c r="J67" s="20"/>
      <c r="K67" s="96"/>
      <c r="L67" s="95"/>
      <c r="M67" s="20"/>
      <c r="N67" s="96"/>
      <c r="O67" s="95"/>
      <c r="P67" s="20"/>
      <c r="Q67" s="96"/>
      <c r="R67" s="95"/>
      <c r="S67" s="20"/>
      <c r="T67" s="96">
        <f t="shared" si="0"/>
        <v>0</v>
      </c>
      <c r="U67" s="221">
        <f t="shared" si="13"/>
        <v>0</v>
      </c>
      <c r="W67" s="133" t="s">
        <v>46</v>
      </c>
      <c r="X67" s="114">
        <f t="shared" si="2"/>
        <v>0</v>
      </c>
      <c r="Y67" s="115">
        <f t="shared" si="3"/>
        <v>0</v>
      </c>
      <c r="Z67" s="115">
        <f t="shared" si="4"/>
        <v>0</v>
      </c>
      <c r="AA67" s="115">
        <f t="shared" si="5"/>
        <v>0</v>
      </c>
      <c r="AB67" s="115">
        <f t="shared" si="6"/>
        <v>0</v>
      </c>
      <c r="AC67" s="121">
        <f t="shared" si="7"/>
        <v>0</v>
      </c>
    </row>
    <row r="68" spans="1:29" ht="15.75">
      <c r="A68" s="255"/>
      <c r="B68" s="133" t="s">
        <v>47</v>
      </c>
      <c r="C68" s="95"/>
      <c r="D68" s="20"/>
      <c r="E68" s="96"/>
      <c r="F68" s="95"/>
      <c r="G68" s="20"/>
      <c r="H68" s="96"/>
      <c r="I68" s="95"/>
      <c r="J68" s="20"/>
      <c r="K68" s="96"/>
      <c r="L68" s="95"/>
      <c r="M68" s="20"/>
      <c r="N68" s="96"/>
      <c r="O68" s="95"/>
      <c r="P68" s="20"/>
      <c r="Q68" s="96"/>
      <c r="R68" s="95"/>
      <c r="S68" s="20"/>
      <c r="T68" s="96">
        <f t="shared" si="0"/>
        <v>0</v>
      </c>
      <c r="U68" s="221">
        <f t="shared" si="13"/>
        <v>0</v>
      </c>
      <c r="W68" s="133" t="s">
        <v>47</v>
      </c>
      <c r="X68" s="114">
        <f t="shared" si="2"/>
        <v>0</v>
      </c>
      <c r="Y68" s="115">
        <f t="shared" si="3"/>
        <v>0</v>
      </c>
      <c r="Z68" s="115">
        <f t="shared" si="4"/>
        <v>0</v>
      </c>
      <c r="AA68" s="115">
        <f t="shared" si="5"/>
        <v>0</v>
      </c>
      <c r="AB68" s="115">
        <f t="shared" si="6"/>
        <v>0</v>
      </c>
      <c r="AC68" s="121">
        <f t="shared" si="7"/>
        <v>0</v>
      </c>
    </row>
    <row r="69" spans="1:29" ht="15.75">
      <c r="A69" s="255"/>
      <c r="B69" s="133" t="s">
        <v>48</v>
      </c>
      <c r="C69" s="95"/>
      <c r="D69" s="20"/>
      <c r="E69" s="96"/>
      <c r="F69" s="95"/>
      <c r="G69" s="20"/>
      <c r="H69" s="96"/>
      <c r="I69" s="95"/>
      <c r="J69" s="20"/>
      <c r="K69" s="96"/>
      <c r="L69" s="95"/>
      <c r="M69" s="20"/>
      <c r="N69" s="96"/>
      <c r="O69" s="95"/>
      <c r="P69" s="20"/>
      <c r="Q69" s="96"/>
      <c r="R69" s="95"/>
      <c r="S69" s="20"/>
      <c r="T69" s="96">
        <f t="shared" si="0"/>
        <v>0</v>
      </c>
      <c r="U69" s="221">
        <f t="shared" si="13"/>
        <v>0</v>
      </c>
      <c r="W69" s="133" t="s">
        <v>48</v>
      </c>
      <c r="X69" s="114">
        <f t="shared" si="2"/>
        <v>0</v>
      </c>
      <c r="Y69" s="115">
        <f t="shared" si="3"/>
        <v>0</v>
      </c>
      <c r="Z69" s="115">
        <f t="shared" si="4"/>
        <v>0</v>
      </c>
      <c r="AA69" s="115">
        <f t="shared" si="5"/>
        <v>0</v>
      </c>
      <c r="AB69" s="115">
        <f t="shared" si="6"/>
        <v>0</v>
      </c>
      <c r="AC69" s="121">
        <f t="shared" si="7"/>
        <v>0</v>
      </c>
    </row>
    <row r="70" spans="1:29" ht="15.75">
      <c r="A70" s="255"/>
      <c r="B70" s="133" t="s">
        <v>49</v>
      </c>
      <c r="C70" s="95"/>
      <c r="D70" s="20"/>
      <c r="E70" s="96"/>
      <c r="F70" s="95"/>
      <c r="G70" s="20"/>
      <c r="H70" s="96"/>
      <c r="I70" s="95"/>
      <c r="J70" s="20"/>
      <c r="K70" s="96"/>
      <c r="L70" s="95"/>
      <c r="M70" s="20"/>
      <c r="N70" s="96"/>
      <c r="O70" s="95"/>
      <c r="P70" s="20"/>
      <c r="Q70" s="96"/>
      <c r="R70" s="95"/>
      <c r="S70" s="20"/>
      <c r="T70" s="96">
        <f t="shared" si="0"/>
        <v>0</v>
      </c>
      <c r="U70" s="221">
        <f t="shared" si="13"/>
        <v>0</v>
      </c>
      <c r="W70" s="133" t="s">
        <v>49</v>
      </c>
      <c r="X70" s="114">
        <f t="shared" si="2"/>
        <v>0</v>
      </c>
      <c r="Y70" s="115">
        <f t="shared" si="3"/>
        <v>0</v>
      </c>
      <c r="Z70" s="115">
        <f t="shared" si="4"/>
        <v>0</v>
      </c>
      <c r="AA70" s="115">
        <f t="shared" si="5"/>
        <v>0</v>
      </c>
      <c r="AB70" s="115">
        <f t="shared" si="6"/>
        <v>0</v>
      </c>
      <c r="AC70" s="121">
        <f t="shared" si="7"/>
        <v>0</v>
      </c>
    </row>
    <row r="71" spans="1:29" ht="15.75">
      <c r="A71" s="256"/>
      <c r="B71" s="133" t="s">
        <v>50</v>
      </c>
      <c r="C71" s="95"/>
      <c r="D71" s="20"/>
      <c r="E71" s="96"/>
      <c r="F71" s="95"/>
      <c r="G71" s="20"/>
      <c r="H71" s="96"/>
      <c r="I71" s="95"/>
      <c r="J71" s="20"/>
      <c r="K71" s="96"/>
      <c r="L71" s="95"/>
      <c r="M71" s="20"/>
      <c r="N71" s="96"/>
      <c r="O71" s="95"/>
      <c r="P71" s="20"/>
      <c r="Q71" s="96"/>
      <c r="R71" s="95"/>
      <c r="S71" s="20"/>
      <c r="T71" s="96">
        <f t="shared" si="0"/>
        <v>0</v>
      </c>
      <c r="U71" s="221">
        <f t="shared" si="13"/>
        <v>0</v>
      </c>
      <c r="W71" s="134" t="s">
        <v>50</v>
      </c>
      <c r="X71" s="118">
        <f t="shared" si="2"/>
        <v>0</v>
      </c>
      <c r="Y71" s="119">
        <f t="shared" si="3"/>
        <v>0</v>
      </c>
      <c r="Z71" s="119">
        <f t="shared" si="4"/>
        <v>0</v>
      </c>
      <c r="AA71" s="119">
        <f t="shared" si="5"/>
        <v>0</v>
      </c>
      <c r="AB71" s="119">
        <f t="shared" si="6"/>
        <v>0</v>
      </c>
      <c r="AC71" s="124">
        <f t="shared" si="7"/>
        <v>0</v>
      </c>
    </row>
    <row r="72" spans="1:29" ht="15.75" customHeight="1">
      <c r="A72" s="254">
        <v>42774</v>
      </c>
      <c r="B72" s="132" t="s">
        <v>42</v>
      </c>
      <c r="C72" s="92"/>
      <c r="D72" s="93"/>
      <c r="E72" s="94">
        <f t="shared" si="8"/>
        <v>0</v>
      </c>
      <c r="F72" s="92"/>
      <c r="G72" s="93"/>
      <c r="H72" s="94">
        <f t="shared" si="9"/>
        <v>0</v>
      </c>
      <c r="I72" s="92"/>
      <c r="J72" s="93"/>
      <c r="K72" s="94">
        <f t="shared" si="10"/>
        <v>0</v>
      </c>
      <c r="L72" s="92"/>
      <c r="M72" s="93"/>
      <c r="N72" s="94">
        <f t="shared" si="11"/>
        <v>0</v>
      </c>
      <c r="O72" s="92"/>
      <c r="P72" s="93"/>
      <c r="Q72" s="94">
        <f t="shared" si="12"/>
        <v>0</v>
      </c>
      <c r="R72" s="92"/>
      <c r="S72" s="93"/>
      <c r="T72" s="94">
        <f t="shared" si="0"/>
        <v>0</v>
      </c>
      <c r="U72" s="220">
        <f t="shared" si="13"/>
        <v>0</v>
      </c>
      <c r="W72" s="132" t="s">
        <v>42</v>
      </c>
      <c r="X72" s="110">
        <f t="shared" si="2"/>
        <v>0</v>
      </c>
      <c r="Y72" s="111">
        <f t="shared" si="3"/>
        <v>0</v>
      </c>
      <c r="Z72" s="111">
        <f t="shared" si="4"/>
        <v>0</v>
      </c>
      <c r="AA72" s="111">
        <f t="shared" si="5"/>
        <v>0</v>
      </c>
      <c r="AB72" s="111">
        <f t="shared" si="6"/>
        <v>0</v>
      </c>
      <c r="AC72" s="123">
        <f t="shared" si="7"/>
        <v>0</v>
      </c>
    </row>
    <row r="73" spans="1:29" ht="15.75">
      <c r="A73" s="255"/>
      <c r="B73" s="133" t="s">
        <v>43</v>
      </c>
      <c r="C73" s="95"/>
      <c r="D73" s="20"/>
      <c r="E73" s="96">
        <f t="shared" si="8"/>
        <v>0</v>
      </c>
      <c r="F73" s="95"/>
      <c r="G73" s="20"/>
      <c r="H73" s="96">
        <f t="shared" si="9"/>
        <v>0</v>
      </c>
      <c r="I73" s="95"/>
      <c r="J73" s="20"/>
      <c r="K73" s="96">
        <f t="shared" si="10"/>
        <v>0</v>
      </c>
      <c r="L73" s="95"/>
      <c r="M73" s="20"/>
      <c r="N73" s="96">
        <f t="shared" si="11"/>
        <v>0</v>
      </c>
      <c r="O73" s="95"/>
      <c r="P73" s="20"/>
      <c r="Q73" s="96">
        <f t="shared" si="12"/>
        <v>0</v>
      </c>
      <c r="R73" s="95"/>
      <c r="S73" s="20"/>
      <c r="T73" s="96">
        <f t="shared" si="0"/>
        <v>0</v>
      </c>
      <c r="U73" s="221">
        <f t="shared" si="13"/>
        <v>0</v>
      </c>
      <c r="W73" s="133" t="s">
        <v>43</v>
      </c>
      <c r="X73" s="114">
        <f t="shared" si="2"/>
        <v>0</v>
      </c>
      <c r="Y73" s="115">
        <f t="shared" si="3"/>
        <v>0</v>
      </c>
      <c r="Z73" s="115">
        <f t="shared" si="4"/>
        <v>0</v>
      </c>
      <c r="AA73" s="115">
        <f t="shared" si="5"/>
        <v>0</v>
      </c>
      <c r="AB73" s="115">
        <f t="shared" si="6"/>
        <v>0</v>
      </c>
      <c r="AC73" s="121">
        <f t="shared" si="7"/>
        <v>0</v>
      </c>
    </row>
    <row r="74" spans="1:29" ht="15.75">
      <c r="A74" s="255"/>
      <c r="B74" s="104" t="s">
        <v>44</v>
      </c>
      <c r="C74" s="95"/>
      <c r="D74" s="20"/>
      <c r="E74" s="96">
        <f t="shared" si="8"/>
        <v>0</v>
      </c>
      <c r="F74" s="95"/>
      <c r="G74" s="20"/>
      <c r="H74" s="96">
        <f t="shared" si="9"/>
        <v>0</v>
      </c>
      <c r="I74" s="95"/>
      <c r="J74" s="20"/>
      <c r="K74" s="96">
        <f t="shared" si="10"/>
        <v>0</v>
      </c>
      <c r="L74" s="95"/>
      <c r="M74" s="20"/>
      <c r="N74" s="96">
        <f t="shared" si="11"/>
        <v>0</v>
      </c>
      <c r="O74" s="95"/>
      <c r="P74" s="20"/>
      <c r="Q74" s="96">
        <f t="shared" si="12"/>
        <v>0</v>
      </c>
      <c r="R74" s="95"/>
      <c r="S74" s="20"/>
      <c r="T74" s="96">
        <f t="shared" ref="T74:T137" si="14">R74-S74</f>
        <v>0</v>
      </c>
      <c r="U74" s="221">
        <f t="shared" si="13"/>
        <v>0</v>
      </c>
      <c r="W74" s="104" t="s">
        <v>44</v>
      </c>
      <c r="X74" s="114">
        <f t="shared" ref="X74:X137" si="15">+IF(AND(C74&lt;&gt;0,D74&lt;&gt;0,OR(E74&gt;100,E74&lt;-100)),1,0)</f>
        <v>0</v>
      </c>
      <c r="Y74" s="115">
        <f t="shared" ref="Y74:Y137" si="16">+IF(AND(F74&lt;&gt;0,G74&lt;&gt;0,OR(H74&gt;100,H74&lt;-100)),1,0)</f>
        <v>0</v>
      </c>
      <c r="Z74" s="115">
        <f t="shared" ref="Z74:Z137" si="17">+IF(AND(I74&lt;&gt;0,J74&lt;&gt;0,OR(K74&gt;100,K74&lt;-100)),1,0)</f>
        <v>0</v>
      </c>
      <c r="AA74" s="115">
        <f t="shared" ref="AA74:AA137" si="18">+IF(AND(L74&lt;&gt;0,M74&lt;&gt;0,OR(N74&gt;100,N74&lt;-100)),1,0)</f>
        <v>0</v>
      </c>
      <c r="AB74" s="115">
        <f t="shared" ref="AB74:AB137" si="19">+IF(AND(O74&lt;&gt;0,P74&lt;&gt;0,OR(Q74&gt;100,Q74&lt;-100)),1,0)</f>
        <v>0</v>
      </c>
      <c r="AC74" s="121">
        <f t="shared" ref="AC74:AC137" si="20">+IF(AND(R74&lt;&gt;0,S74&lt;&gt;0,OR(T74&gt;100,T74&lt;-100)),1,0)</f>
        <v>0</v>
      </c>
    </row>
    <row r="75" spans="1:29" ht="15.75">
      <c r="A75" s="255"/>
      <c r="B75" s="133" t="s">
        <v>45</v>
      </c>
      <c r="C75" s="95"/>
      <c r="D75" s="20"/>
      <c r="E75" s="96">
        <f t="shared" si="8"/>
        <v>0</v>
      </c>
      <c r="F75" s="95"/>
      <c r="G75" s="20"/>
      <c r="H75" s="96">
        <f t="shared" si="9"/>
        <v>0</v>
      </c>
      <c r="I75" s="95"/>
      <c r="J75" s="20"/>
      <c r="K75" s="96">
        <f t="shared" si="10"/>
        <v>0</v>
      </c>
      <c r="L75" s="95"/>
      <c r="M75" s="20"/>
      <c r="N75" s="96">
        <f t="shared" si="11"/>
        <v>0</v>
      </c>
      <c r="O75" s="95"/>
      <c r="P75" s="20"/>
      <c r="Q75" s="96">
        <f t="shared" si="12"/>
        <v>0</v>
      </c>
      <c r="R75" s="95"/>
      <c r="S75" s="20"/>
      <c r="T75" s="96">
        <f t="shared" si="14"/>
        <v>0</v>
      </c>
      <c r="U75" s="221">
        <f t="shared" si="13"/>
        <v>0</v>
      </c>
      <c r="W75" s="133" t="s">
        <v>45</v>
      </c>
      <c r="X75" s="114">
        <f t="shared" si="15"/>
        <v>0</v>
      </c>
      <c r="Y75" s="115">
        <f t="shared" si="16"/>
        <v>0</v>
      </c>
      <c r="Z75" s="115">
        <f t="shared" si="17"/>
        <v>0</v>
      </c>
      <c r="AA75" s="115">
        <f t="shared" si="18"/>
        <v>0</v>
      </c>
      <c r="AB75" s="115">
        <f t="shared" si="19"/>
        <v>0</v>
      </c>
      <c r="AC75" s="121">
        <f t="shared" si="20"/>
        <v>0</v>
      </c>
    </row>
    <row r="76" spans="1:29" ht="15.75">
      <c r="A76" s="255"/>
      <c r="B76" s="133" t="s">
        <v>46</v>
      </c>
      <c r="C76" s="95"/>
      <c r="D76" s="20"/>
      <c r="E76" s="96">
        <f t="shared" si="8"/>
        <v>0</v>
      </c>
      <c r="F76" s="95"/>
      <c r="G76" s="20"/>
      <c r="H76" s="96">
        <f t="shared" si="9"/>
        <v>0</v>
      </c>
      <c r="I76" s="95"/>
      <c r="J76" s="20"/>
      <c r="K76" s="96">
        <f t="shared" si="10"/>
        <v>0</v>
      </c>
      <c r="L76" s="95"/>
      <c r="M76" s="20"/>
      <c r="N76" s="96">
        <f t="shared" si="11"/>
        <v>0</v>
      </c>
      <c r="O76" s="95"/>
      <c r="P76" s="20"/>
      <c r="Q76" s="96">
        <f t="shared" si="12"/>
        <v>0</v>
      </c>
      <c r="R76" s="95"/>
      <c r="S76" s="20"/>
      <c r="T76" s="96">
        <f t="shared" si="14"/>
        <v>0</v>
      </c>
      <c r="U76" s="221">
        <f t="shared" si="13"/>
        <v>0</v>
      </c>
      <c r="W76" s="133" t="s">
        <v>46</v>
      </c>
      <c r="X76" s="114">
        <f t="shared" si="15"/>
        <v>0</v>
      </c>
      <c r="Y76" s="115">
        <f t="shared" si="16"/>
        <v>0</v>
      </c>
      <c r="Z76" s="115">
        <f t="shared" si="17"/>
        <v>0</v>
      </c>
      <c r="AA76" s="115">
        <f t="shared" si="18"/>
        <v>0</v>
      </c>
      <c r="AB76" s="115">
        <f t="shared" si="19"/>
        <v>0</v>
      </c>
      <c r="AC76" s="121">
        <f t="shared" si="20"/>
        <v>0</v>
      </c>
    </row>
    <row r="77" spans="1:29" ht="15.75">
      <c r="A77" s="255"/>
      <c r="B77" s="133" t="s">
        <v>47</v>
      </c>
      <c r="C77" s="95"/>
      <c r="D77" s="20"/>
      <c r="E77" s="96">
        <f t="shared" si="8"/>
        <v>0</v>
      </c>
      <c r="F77" s="95"/>
      <c r="G77" s="20"/>
      <c r="H77" s="96">
        <f t="shared" si="9"/>
        <v>0</v>
      </c>
      <c r="I77" s="95"/>
      <c r="J77" s="20"/>
      <c r="K77" s="96">
        <f t="shared" si="10"/>
        <v>0</v>
      </c>
      <c r="L77" s="95"/>
      <c r="M77" s="20"/>
      <c r="N77" s="96">
        <f t="shared" si="11"/>
        <v>0</v>
      </c>
      <c r="O77" s="95"/>
      <c r="P77" s="20"/>
      <c r="Q77" s="96">
        <f t="shared" si="12"/>
        <v>0</v>
      </c>
      <c r="R77" s="95"/>
      <c r="S77" s="20"/>
      <c r="T77" s="96">
        <f t="shared" si="14"/>
        <v>0</v>
      </c>
      <c r="U77" s="221">
        <f t="shared" si="13"/>
        <v>0</v>
      </c>
      <c r="W77" s="133" t="s">
        <v>47</v>
      </c>
      <c r="X77" s="114">
        <f t="shared" si="15"/>
        <v>0</v>
      </c>
      <c r="Y77" s="115">
        <f t="shared" si="16"/>
        <v>0</v>
      </c>
      <c r="Z77" s="115">
        <f t="shared" si="17"/>
        <v>0</v>
      </c>
      <c r="AA77" s="115">
        <f t="shared" si="18"/>
        <v>0</v>
      </c>
      <c r="AB77" s="115">
        <f t="shared" si="19"/>
        <v>0</v>
      </c>
      <c r="AC77" s="121">
        <f t="shared" si="20"/>
        <v>0</v>
      </c>
    </row>
    <row r="78" spans="1:29" ht="15.75">
      <c r="A78" s="255"/>
      <c r="B78" s="133" t="s">
        <v>48</v>
      </c>
      <c r="C78" s="95"/>
      <c r="D78" s="20"/>
      <c r="E78" s="96"/>
      <c r="F78" s="95"/>
      <c r="G78" s="20"/>
      <c r="H78" s="96"/>
      <c r="I78" s="95"/>
      <c r="J78" s="20"/>
      <c r="K78" s="96"/>
      <c r="L78" s="95"/>
      <c r="M78" s="20"/>
      <c r="N78" s="96"/>
      <c r="O78" s="95"/>
      <c r="P78" s="20"/>
      <c r="Q78" s="96"/>
      <c r="R78" s="95"/>
      <c r="S78" s="20"/>
      <c r="T78" s="96">
        <f t="shared" si="14"/>
        <v>0</v>
      </c>
      <c r="U78" s="221">
        <f t="shared" si="13"/>
        <v>0</v>
      </c>
      <c r="W78" s="133" t="s">
        <v>48</v>
      </c>
      <c r="X78" s="114">
        <f t="shared" si="15"/>
        <v>0</v>
      </c>
      <c r="Y78" s="115">
        <f t="shared" si="16"/>
        <v>0</v>
      </c>
      <c r="Z78" s="115">
        <f t="shared" si="17"/>
        <v>0</v>
      </c>
      <c r="AA78" s="115">
        <f t="shared" si="18"/>
        <v>0</v>
      </c>
      <c r="AB78" s="115">
        <f t="shared" si="19"/>
        <v>0</v>
      </c>
      <c r="AC78" s="121">
        <f t="shared" si="20"/>
        <v>0</v>
      </c>
    </row>
    <row r="79" spans="1:29" ht="15.75">
      <c r="A79" s="255"/>
      <c r="B79" s="133" t="s">
        <v>49</v>
      </c>
      <c r="C79" s="95"/>
      <c r="D79" s="20"/>
      <c r="E79" s="96"/>
      <c r="F79" s="95"/>
      <c r="G79" s="20"/>
      <c r="H79" s="96"/>
      <c r="I79" s="95"/>
      <c r="J79" s="20"/>
      <c r="K79" s="96"/>
      <c r="L79" s="95"/>
      <c r="M79" s="20"/>
      <c r="N79" s="96"/>
      <c r="O79" s="95"/>
      <c r="P79" s="20"/>
      <c r="Q79" s="96"/>
      <c r="R79" s="95"/>
      <c r="S79" s="20"/>
      <c r="T79" s="96">
        <f t="shared" si="14"/>
        <v>0</v>
      </c>
      <c r="U79" s="221">
        <f t="shared" si="13"/>
        <v>0</v>
      </c>
      <c r="W79" s="133" t="s">
        <v>49</v>
      </c>
      <c r="X79" s="114">
        <f t="shared" si="15"/>
        <v>0</v>
      </c>
      <c r="Y79" s="115">
        <f t="shared" si="16"/>
        <v>0</v>
      </c>
      <c r="Z79" s="115">
        <f t="shared" si="17"/>
        <v>0</v>
      </c>
      <c r="AA79" s="115">
        <f t="shared" si="18"/>
        <v>0</v>
      </c>
      <c r="AB79" s="115">
        <f t="shared" si="19"/>
        <v>0</v>
      </c>
      <c r="AC79" s="121">
        <f t="shared" si="20"/>
        <v>0</v>
      </c>
    </row>
    <row r="80" spans="1:29" ht="15.75">
      <c r="A80" s="256"/>
      <c r="B80" s="134" t="s">
        <v>50</v>
      </c>
      <c r="C80" s="97"/>
      <c r="D80" s="98"/>
      <c r="E80" s="99"/>
      <c r="F80" s="97"/>
      <c r="G80" s="98"/>
      <c r="H80" s="99"/>
      <c r="I80" s="97"/>
      <c r="J80" s="98"/>
      <c r="K80" s="99"/>
      <c r="L80" s="97"/>
      <c r="M80" s="98"/>
      <c r="N80" s="99"/>
      <c r="O80" s="97"/>
      <c r="P80" s="98"/>
      <c r="Q80" s="99"/>
      <c r="R80" s="97"/>
      <c r="S80" s="98"/>
      <c r="T80" s="99">
        <f t="shared" si="14"/>
        <v>0</v>
      </c>
      <c r="U80" s="222">
        <f t="shared" si="13"/>
        <v>0</v>
      </c>
      <c r="W80" s="134" t="s">
        <v>50</v>
      </c>
      <c r="X80" s="118">
        <f t="shared" si="15"/>
        <v>0</v>
      </c>
      <c r="Y80" s="119">
        <f t="shared" si="16"/>
        <v>0</v>
      </c>
      <c r="Z80" s="119">
        <f t="shared" si="17"/>
        <v>0</v>
      </c>
      <c r="AA80" s="119">
        <f t="shared" si="18"/>
        <v>0</v>
      </c>
      <c r="AB80" s="119">
        <f t="shared" si="19"/>
        <v>0</v>
      </c>
      <c r="AC80" s="124">
        <f t="shared" si="20"/>
        <v>0</v>
      </c>
    </row>
    <row r="81" spans="1:29" ht="15.75" customHeight="1">
      <c r="A81" s="254">
        <v>42775</v>
      </c>
      <c r="B81" s="132" t="s">
        <v>42</v>
      </c>
      <c r="C81" s="92"/>
      <c r="D81" s="224"/>
      <c r="E81" s="94"/>
      <c r="F81" s="92"/>
      <c r="G81" s="93"/>
      <c r="H81" s="94"/>
      <c r="I81" s="92"/>
      <c r="J81" s="93"/>
      <c r="K81" s="94"/>
      <c r="L81" s="92"/>
      <c r="M81" s="93"/>
      <c r="N81" s="94"/>
      <c r="O81" s="92"/>
      <c r="P81" s="101"/>
      <c r="Q81" s="94"/>
      <c r="R81" s="92"/>
      <c r="S81" s="93"/>
      <c r="T81" s="94">
        <f t="shared" si="14"/>
        <v>0</v>
      </c>
      <c r="U81" s="220">
        <f t="shared" si="13"/>
        <v>0</v>
      </c>
      <c r="W81" s="132" t="s">
        <v>42</v>
      </c>
      <c r="X81" s="110">
        <f t="shared" si="15"/>
        <v>0</v>
      </c>
      <c r="Y81" s="111">
        <f t="shared" si="16"/>
        <v>0</v>
      </c>
      <c r="Z81" s="111">
        <f t="shared" si="17"/>
        <v>0</v>
      </c>
      <c r="AA81" s="111">
        <f t="shared" si="18"/>
        <v>0</v>
      </c>
      <c r="AB81" s="111">
        <f t="shared" si="19"/>
        <v>0</v>
      </c>
      <c r="AC81" s="123">
        <f t="shared" si="20"/>
        <v>0</v>
      </c>
    </row>
    <row r="82" spans="1:29" ht="15.75">
      <c r="A82" s="255"/>
      <c r="B82" s="133" t="s">
        <v>43</v>
      </c>
      <c r="C82" s="95"/>
      <c r="D82" s="225"/>
      <c r="E82" s="96"/>
      <c r="F82" s="95"/>
      <c r="G82" s="20"/>
      <c r="H82" s="96"/>
      <c r="I82" s="95"/>
      <c r="J82" s="20"/>
      <c r="K82" s="96"/>
      <c r="L82" s="95"/>
      <c r="M82" s="20"/>
      <c r="N82" s="96"/>
      <c r="O82" s="95"/>
      <c r="P82" s="6"/>
      <c r="Q82" s="96"/>
      <c r="R82" s="95"/>
      <c r="S82" s="20"/>
      <c r="T82" s="96">
        <f t="shared" si="14"/>
        <v>0</v>
      </c>
      <c r="U82" s="221">
        <f t="shared" si="13"/>
        <v>0</v>
      </c>
      <c r="W82" s="133" t="s">
        <v>43</v>
      </c>
      <c r="X82" s="114">
        <f t="shared" si="15"/>
        <v>0</v>
      </c>
      <c r="Y82" s="115">
        <f t="shared" si="16"/>
        <v>0</v>
      </c>
      <c r="Z82" s="115">
        <f t="shared" si="17"/>
        <v>0</v>
      </c>
      <c r="AA82" s="115">
        <f t="shared" si="18"/>
        <v>0</v>
      </c>
      <c r="AB82" s="115">
        <f t="shared" si="19"/>
        <v>0</v>
      </c>
      <c r="AC82" s="121">
        <f t="shared" si="20"/>
        <v>0</v>
      </c>
    </row>
    <row r="83" spans="1:29" ht="15.75">
      <c r="A83" s="255"/>
      <c r="B83" s="104" t="s">
        <v>44</v>
      </c>
      <c r="C83" s="95"/>
      <c r="D83" s="225"/>
      <c r="E83" s="96"/>
      <c r="F83" s="95"/>
      <c r="G83" s="20"/>
      <c r="H83" s="96"/>
      <c r="I83" s="95"/>
      <c r="J83" s="20"/>
      <c r="K83" s="96"/>
      <c r="L83" s="95"/>
      <c r="M83" s="20"/>
      <c r="N83" s="96"/>
      <c r="O83" s="95"/>
      <c r="P83" s="6"/>
      <c r="Q83" s="96"/>
      <c r="R83" s="95"/>
      <c r="S83" s="20"/>
      <c r="T83" s="96">
        <f t="shared" si="14"/>
        <v>0</v>
      </c>
      <c r="U83" s="221">
        <f t="shared" ref="U83:U146" si="21">IF(D83=0,0,1)</f>
        <v>0</v>
      </c>
      <c r="W83" s="104" t="s">
        <v>44</v>
      </c>
      <c r="X83" s="114">
        <f t="shared" si="15"/>
        <v>0</v>
      </c>
      <c r="Y83" s="115">
        <f t="shared" si="16"/>
        <v>0</v>
      </c>
      <c r="Z83" s="115">
        <f t="shared" si="17"/>
        <v>0</v>
      </c>
      <c r="AA83" s="115">
        <f t="shared" si="18"/>
        <v>0</v>
      </c>
      <c r="AB83" s="115">
        <f t="shared" si="19"/>
        <v>0</v>
      </c>
      <c r="AC83" s="121">
        <f t="shared" si="20"/>
        <v>0</v>
      </c>
    </row>
    <row r="84" spans="1:29" ht="15.75">
      <c r="A84" s="255"/>
      <c r="B84" s="133" t="s">
        <v>45</v>
      </c>
      <c r="C84" s="95"/>
      <c r="D84" s="225"/>
      <c r="E84" s="96"/>
      <c r="F84" s="95"/>
      <c r="G84" s="20"/>
      <c r="H84" s="96"/>
      <c r="I84" s="95"/>
      <c r="J84" s="20"/>
      <c r="K84" s="96"/>
      <c r="L84" s="95"/>
      <c r="M84" s="20"/>
      <c r="N84" s="96"/>
      <c r="O84" s="95"/>
      <c r="P84" s="6"/>
      <c r="Q84" s="96"/>
      <c r="R84" s="95"/>
      <c r="S84" s="20"/>
      <c r="T84" s="96">
        <f t="shared" si="14"/>
        <v>0</v>
      </c>
      <c r="U84" s="221">
        <f t="shared" si="21"/>
        <v>0</v>
      </c>
      <c r="W84" s="133" t="s">
        <v>45</v>
      </c>
      <c r="X84" s="114">
        <f t="shared" si="15"/>
        <v>0</v>
      </c>
      <c r="Y84" s="115">
        <f t="shared" si="16"/>
        <v>0</v>
      </c>
      <c r="Z84" s="115">
        <f t="shared" si="17"/>
        <v>0</v>
      </c>
      <c r="AA84" s="115">
        <f t="shared" si="18"/>
        <v>0</v>
      </c>
      <c r="AB84" s="115">
        <f t="shared" si="19"/>
        <v>0</v>
      </c>
      <c r="AC84" s="121">
        <f t="shared" si="20"/>
        <v>0</v>
      </c>
    </row>
    <row r="85" spans="1:29" ht="15.75">
      <c r="A85" s="255"/>
      <c r="B85" s="133" t="s">
        <v>46</v>
      </c>
      <c r="C85" s="95"/>
      <c r="D85" s="225"/>
      <c r="E85" s="96"/>
      <c r="F85" s="95"/>
      <c r="G85" s="20"/>
      <c r="H85" s="96"/>
      <c r="I85" s="95"/>
      <c r="J85" s="20"/>
      <c r="K85" s="96"/>
      <c r="L85" s="95"/>
      <c r="M85" s="20"/>
      <c r="N85" s="96"/>
      <c r="O85" s="95"/>
      <c r="P85" s="6"/>
      <c r="Q85" s="96"/>
      <c r="R85" s="95"/>
      <c r="S85" s="20"/>
      <c r="T85" s="96">
        <f t="shared" si="14"/>
        <v>0</v>
      </c>
      <c r="U85" s="221">
        <f t="shared" si="21"/>
        <v>0</v>
      </c>
      <c r="W85" s="133" t="s">
        <v>46</v>
      </c>
      <c r="X85" s="114">
        <f t="shared" si="15"/>
        <v>0</v>
      </c>
      <c r="Y85" s="115">
        <f t="shared" si="16"/>
        <v>0</v>
      </c>
      <c r="Z85" s="115">
        <f t="shared" si="17"/>
        <v>0</v>
      </c>
      <c r="AA85" s="115">
        <f t="shared" si="18"/>
        <v>0</v>
      </c>
      <c r="AB85" s="115">
        <f t="shared" si="19"/>
        <v>0</v>
      </c>
      <c r="AC85" s="121">
        <f t="shared" si="20"/>
        <v>0</v>
      </c>
    </row>
    <row r="86" spans="1:29" ht="15.75">
      <c r="A86" s="255"/>
      <c r="B86" s="133" t="s">
        <v>47</v>
      </c>
      <c r="C86" s="95"/>
      <c r="D86" s="225"/>
      <c r="E86" s="96"/>
      <c r="F86" s="95"/>
      <c r="G86" s="20"/>
      <c r="H86" s="96"/>
      <c r="I86" s="95"/>
      <c r="J86" s="20"/>
      <c r="K86" s="96"/>
      <c r="L86" s="95"/>
      <c r="M86" s="20"/>
      <c r="N86" s="96"/>
      <c r="O86" s="95"/>
      <c r="P86" s="6"/>
      <c r="Q86" s="96"/>
      <c r="R86" s="95"/>
      <c r="S86" s="20"/>
      <c r="T86" s="96">
        <f t="shared" si="14"/>
        <v>0</v>
      </c>
      <c r="U86" s="221">
        <f t="shared" si="21"/>
        <v>0</v>
      </c>
      <c r="W86" s="133" t="s">
        <v>47</v>
      </c>
      <c r="X86" s="114">
        <f t="shared" si="15"/>
        <v>0</v>
      </c>
      <c r="Y86" s="115">
        <f t="shared" si="16"/>
        <v>0</v>
      </c>
      <c r="Z86" s="115">
        <f t="shared" si="17"/>
        <v>0</v>
      </c>
      <c r="AA86" s="115">
        <f t="shared" si="18"/>
        <v>0</v>
      </c>
      <c r="AB86" s="115">
        <f t="shared" si="19"/>
        <v>0</v>
      </c>
      <c r="AC86" s="121">
        <f t="shared" si="20"/>
        <v>0</v>
      </c>
    </row>
    <row r="87" spans="1:29" ht="15.75">
      <c r="A87" s="255"/>
      <c r="B87" s="133" t="s">
        <v>48</v>
      </c>
      <c r="C87" s="95"/>
      <c r="D87" s="225"/>
      <c r="E87" s="96"/>
      <c r="F87" s="95"/>
      <c r="G87" s="20"/>
      <c r="H87" s="96"/>
      <c r="I87" s="95"/>
      <c r="J87" s="20"/>
      <c r="K87" s="96"/>
      <c r="L87" s="95"/>
      <c r="M87" s="20"/>
      <c r="N87" s="96"/>
      <c r="O87" s="95"/>
      <c r="P87" s="6"/>
      <c r="Q87" s="96"/>
      <c r="R87" s="95"/>
      <c r="S87" s="20"/>
      <c r="T87" s="96">
        <f t="shared" si="14"/>
        <v>0</v>
      </c>
      <c r="U87" s="221">
        <f t="shared" si="21"/>
        <v>0</v>
      </c>
      <c r="W87" s="133" t="s">
        <v>48</v>
      </c>
      <c r="X87" s="114">
        <f t="shared" si="15"/>
        <v>0</v>
      </c>
      <c r="Y87" s="115">
        <f t="shared" si="16"/>
        <v>0</v>
      </c>
      <c r="Z87" s="115">
        <f t="shared" si="17"/>
        <v>0</v>
      </c>
      <c r="AA87" s="115">
        <f t="shared" si="18"/>
        <v>0</v>
      </c>
      <c r="AB87" s="115">
        <f t="shared" si="19"/>
        <v>0</v>
      </c>
      <c r="AC87" s="121">
        <f t="shared" si="20"/>
        <v>0</v>
      </c>
    </row>
    <row r="88" spans="1:29" ht="15.75">
      <c r="A88" s="255"/>
      <c r="B88" s="133" t="s">
        <v>49</v>
      </c>
      <c r="C88" s="95"/>
      <c r="D88" s="225"/>
      <c r="E88" s="96"/>
      <c r="F88" s="95"/>
      <c r="G88" s="20"/>
      <c r="H88" s="96"/>
      <c r="I88" s="95"/>
      <c r="J88" s="20"/>
      <c r="K88" s="96"/>
      <c r="L88" s="95"/>
      <c r="M88" s="20"/>
      <c r="N88" s="96"/>
      <c r="O88" s="95"/>
      <c r="P88" s="6"/>
      <c r="Q88" s="96"/>
      <c r="R88" s="95"/>
      <c r="S88" s="20"/>
      <c r="T88" s="96">
        <f t="shared" si="14"/>
        <v>0</v>
      </c>
      <c r="U88" s="221">
        <f t="shared" si="21"/>
        <v>0</v>
      </c>
      <c r="W88" s="133" t="s">
        <v>49</v>
      </c>
      <c r="X88" s="114">
        <f t="shared" si="15"/>
        <v>0</v>
      </c>
      <c r="Y88" s="115">
        <f t="shared" si="16"/>
        <v>0</v>
      </c>
      <c r="Z88" s="115">
        <f t="shared" si="17"/>
        <v>0</v>
      </c>
      <c r="AA88" s="115">
        <f t="shared" si="18"/>
        <v>0</v>
      </c>
      <c r="AB88" s="115">
        <f t="shared" si="19"/>
        <v>0</v>
      </c>
      <c r="AC88" s="121">
        <f t="shared" si="20"/>
        <v>0</v>
      </c>
    </row>
    <row r="89" spans="1:29" ht="15.75">
      <c r="A89" s="256"/>
      <c r="B89" s="134" t="s">
        <v>50</v>
      </c>
      <c r="C89" s="97"/>
      <c r="D89" s="226"/>
      <c r="E89" s="99"/>
      <c r="F89" s="97"/>
      <c r="G89" s="98"/>
      <c r="H89" s="99"/>
      <c r="I89" s="97"/>
      <c r="J89" s="98"/>
      <c r="K89" s="99"/>
      <c r="L89" s="97"/>
      <c r="M89" s="98"/>
      <c r="N89" s="99"/>
      <c r="O89" s="97"/>
      <c r="P89" s="103"/>
      <c r="Q89" s="99"/>
      <c r="R89" s="97"/>
      <c r="S89" s="98"/>
      <c r="T89" s="99">
        <f t="shared" si="14"/>
        <v>0</v>
      </c>
      <c r="U89" s="222">
        <f t="shared" si="21"/>
        <v>0</v>
      </c>
      <c r="W89" s="134" t="s">
        <v>50</v>
      </c>
      <c r="X89" s="118">
        <f t="shared" si="15"/>
        <v>0</v>
      </c>
      <c r="Y89" s="119">
        <f t="shared" si="16"/>
        <v>0</v>
      </c>
      <c r="Z89" s="119">
        <f t="shared" si="17"/>
        <v>0</v>
      </c>
      <c r="AA89" s="119">
        <f t="shared" si="18"/>
        <v>0</v>
      </c>
      <c r="AB89" s="119">
        <f t="shared" si="19"/>
        <v>0</v>
      </c>
      <c r="AC89" s="124">
        <f t="shared" si="20"/>
        <v>0</v>
      </c>
    </row>
    <row r="90" spans="1:29" ht="15.75" customHeight="1">
      <c r="A90" s="254">
        <v>42776</v>
      </c>
      <c r="B90" s="133" t="s">
        <v>42</v>
      </c>
      <c r="C90" s="135"/>
      <c r="D90" s="20"/>
      <c r="E90" s="96"/>
      <c r="F90" s="135"/>
      <c r="G90" s="20"/>
      <c r="H90" s="96"/>
      <c r="I90" s="135"/>
      <c r="J90" s="131"/>
      <c r="K90" s="96"/>
      <c r="L90" s="135"/>
      <c r="M90" s="131"/>
      <c r="N90" s="96"/>
      <c r="O90" s="135"/>
      <c r="P90" s="20"/>
      <c r="Q90" s="96"/>
      <c r="R90" s="135"/>
      <c r="S90" s="20"/>
      <c r="T90" s="96">
        <f t="shared" si="14"/>
        <v>0</v>
      </c>
      <c r="U90" s="221">
        <f t="shared" si="21"/>
        <v>0</v>
      </c>
      <c r="W90" s="132" t="s">
        <v>42</v>
      </c>
      <c r="X90" s="110">
        <f t="shared" si="15"/>
        <v>0</v>
      </c>
      <c r="Y90" s="111">
        <f t="shared" si="16"/>
        <v>0</v>
      </c>
      <c r="Z90" s="111">
        <f t="shared" si="17"/>
        <v>0</v>
      </c>
      <c r="AA90" s="111">
        <f t="shared" si="18"/>
        <v>0</v>
      </c>
      <c r="AB90" s="111">
        <f t="shared" si="19"/>
        <v>0</v>
      </c>
      <c r="AC90" s="123">
        <f t="shared" si="20"/>
        <v>0</v>
      </c>
    </row>
    <row r="91" spans="1:29" ht="15.75">
      <c r="A91" s="255"/>
      <c r="B91" s="133" t="s">
        <v>43</v>
      </c>
      <c r="C91" s="95"/>
      <c r="D91" s="20"/>
      <c r="E91" s="96"/>
      <c r="F91" s="95"/>
      <c r="G91" s="20"/>
      <c r="H91" s="96"/>
      <c r="I91" s="95"/>
      <c r="J91" s="20"/>
      <c r="K91" s="96"/>
      <c r="L91" s="95"/>
      <c r="M91" s="20"/>
      <c r="N91" s="96"/>
      <c r="O91" s="95"/>
      <c r="P91" s="20"/>
      <c r="Q91" s="96"/>
      <c r="R91" s="95"/>
      <c r="S91" s="20"/>
      <c r="T91" s="96">
        <f t="shared" si="14"/>
        <v>0</v>
      </c>
      <c r="U91" s="221">
        <f t="shared" si="21"/>
        <v>0</v>
      </c>
      <c r="W91" s="133" t="s">
        <v>43</v>
      </c>
      <c r="X91" s="114">
        <f t="shared" si="15"/>
        <v>0</v>
      </c>
      <c r="Y91" s="115">
        <f t="shared" si="16"/>
        <v>0</v>
      </c>
      <c r="Z91" s="115">
        <f t="shared" si="17"/>
        <v>0</v>
      </c>
      <c r="AA91" s="115">
        <f t="shared" si="18"/>
        <v>0</v>
      </c>
      <c r="AB91" s="115">
        <f t="shared" si="19"/>
        <v>0</v>
      </c>
      <c r="AC91" s="121">
        <f t="shared" si="20"/>
        <v>0</v>
      </c>
    </row>
    <row r="92" spans="1:29" ht="15.75">
      <c r="A92" s="255"/>
      <c r="B92" s="104" t="s">
        <v>44</v>
      </c>
      <c r="C92" s="95"/>
      <c r="D92" s="20"/>
      <c r="E92" s="96"/>
      <c r="F92" s="95"/>
      <c r="G92" s="20"/>
      <c r="H92" s="96"/>
      <c r="I92" s="95"/>
      <c r="J92" s="20"/>
      <c r="K92" s="96"/>
      <c r="L92" s="95"/>
      <c r="M92" s="20"/>
      <c r="N92" s="96"/>
      <c r="O92" s="95"/>
      <c r="P92" s="20"/>
      <c r="Q92" s="96"/>
      <c r="R92" s="95"/>
      <c r="S92" s="20"/>
      <c r="T92" s="96">
        <f t="shared" si="14"/>
        <v>0</v>
      </c>
      <c r="U92" s="221">
        <f t="shared" si="21"/>
        <v>0</v>
      </c>
      <c r="W92" s="104" t="s">
        <v>44</v>
      </c>
      <c r="X92" s="114">
        <f t="shared" si="15"/>
        <v>0</v>
      </c>
      <c r="Y92" s="115">
        <f t="shared" si="16"/>
        <v>0</v>
      </c>
      <c r="Z92" s="115">
        <f t="shared" si="17"/>
        <v>0</v>
      </c>
      <c r="AA92" s="115">
        <f t="shared" si="18"/>
        <v>0</v>
      </c>
      <c r="AB92" s="115">
        <f t="shared" si="19"/>
        <v>0</v>
      </c>
      <c r="AC92" s="121">
        <f t="shared" si="20"/>
        <v>0</v>
      </c>
    </row>
    <row r="93" spans="1:29" ht="15.75">
      <c r="A93" s="255"/>
      <c r="B93" s="133" t="s">
        <v>45</v>
      </c>
      <c r="C93" s="95"/>
      <c r="D93" s="20"/>
      <c r="E93" s="96"/>
      <c r="F93" s="95"/>
      <c r="G93" s="20"/>
      <c r="H93" s="96"/>
      <c r="I93" s="95"/>
      <c r="J93" s="20"/>
      <c r="K93" s="96"/>
      <c r="L93" s="95"/>
      <c r="M93" s="20"/>
      <c r="N93" s="96"/>
      <c r="O93" s="95"/>
      <c r="P93" s="20"/>
      <c r="Q93" s="96"/>
      <c r="R93" s="95"/>
      <c r="S93" s="20"/>
      <c r="T93" s="96">
        <f t="shared" si="14"/>
        <v>0</v>
      </c>
      <c r="U93" s="221">
        <f t="shared" si="21"/>
        <v>0</v>
      </c>
      <c r="W93" s="133" t="s">
        <v>45</v>
      </c>
      <c r="X93" s="114">
        <f t="shared" si="15"/>
        <v>0</v>
      </c>
      <c r="Y93" s="115">
        <f t="shared" si="16"/>
        <v>0</v>
      </c>
      <c r="Z93" s="115">
        <f t="shared" si="17"/>
        <v>0</v>
      </c>
      <c r="AA93" s="115">
        <f t="shared" si="18"/>
        <v>0</v>
      </c>
      <c r="AB93" s="115">
        <f t="shared" si="19"/>
        <v>0</v>
      </c>
      <c r="AC93" s="121">
        <f t="shared" si="20"/>
        <v>0</v>
      </c>
    </row>
    <row r="94" spans="1:29" ht="15.75">
      <c r="A94" s="255"/>
      <c r="B94" s="133" t="s">
        <v>46</v>
      </c>
      <c r="C94" s="95"/>
      <c r="D94" s="20"/>
      <c r="E94" s="96"/>
      <c r="F94" s="95"/>
      <c r="G94" s="20"/>
      <c r="H94" s="96"/>
      <c r="I94" s="95"/>
      <c r="J94" s="20"/>
      <c r="K94" s="96"/>
      <c r="L94" s="95"/>
      <c r="M94" s="20"/>
      <c r="N94" s="96"/>
      <c r="O94" s="95"/>
      <c r="P94" s="20"/>
      <c r="Q94" s="96"/>
      <c r="R94" s="95"/>
      <c r="S94" s="20"/>
      <c r="T94" s="96">
        <f t="shared" si="14"/>
        <v>0</v>
      </c>
      <c r="U94" s="221">
        <f t="shared" si="21"/>
        <v>0</v>
      </c>
      <c r="W94" s="133" t="s">
        <v>46</v>
      </c>
      <c r="X94" s="114">
        <f t="shared" si="15"/>
        <v>0</v>
      </c>
      <c r="Y94" s="115">
        <f t="shared" si="16"/>
        <v>0</v>
      </c>
      <c r="Z94" s="115">
        <f t="shared" si="17"/>
        <v>0</v>
      </c>
      <c r="AA94" s="115">
        <f t="shared" si="18"/>
        <v>0</v>
      </c>
      <c r="AB94" s="115">
        <f t="shared" si="19"/>
        <v>0</v>
      </c>
      <c r="AC94" s="121">
        <f t="shared" si="20"/>
        <v>0</v>
      </c>
    </row>
    <row r="95" spans="1:29" ht="15.75">
      <c r="A95" s="255"/>
      <c r="B95" s="133" t="s">
        <v>47</v>
      </c>
      <c r="C95" s="95"/>
      <c r="D95" s="20"/>
      <c r="E95" s="96"/>
      <c r="F95" s="95"/>
      <c r="G95" s="20"/>
      <c r="H95" s="96"/>
      <c r="I95" s="95"/>
      <c r="J95" s="20"/>
      <c r="K95" s="96"/>
      <c r="L95" s="95"/>
      <c r="M95" s="20"/>
      <c r="N95" s="96"/>
      <c r="O95" s="95"/>
      <c r="P95" s="20"/>
      <c r="Q95" s="96"/>
      <c r="R95" s="95"/>
      <c r="S95" s="20"/>
      <c r="T95" s="96">
        <f t="shared" si="14"/>
        <v>0</v>
      </c>
      <c r="U95" s="221">
        <f t="shared" si="21"/>
        <v>0</v>
      </c>
      <c r="W95" s="133" t="s">
        <v>47</v>
      </c>
      <c r="X95" s="114">
        <f t="shared" si="15"/>
        <v>0</v>
      </c>
      <c r="Y95" s="115">
        <f t="shared" si="16"/>
        <v>0</v>
      </c>
      <c r="Z95" s="115">
        <f t="shared" si="17"/>
        <v>0</v>
      </c>
      <c r="AA95" s="115">
        <f t="shared" si="18"/>
        <v>0</v>
      </c>
      <c r="AB95" s="115">
        <f t="shared" si="19"/>
        <v>0</v>
      </c>
      <c r="AC95" s="121">
        <f t="shared" si="20"/>
        <v>0</v>
      </c>
    </row>
    <row r="96" spans="1:29" ht="15.75">
      <c r="A96" s="255"/>
      <c r="B96" s="133" t="s">
        <v>48</v>
      </c>
      <c r="C96" s="95"/>
      <c r="D96" s="20"/>
      <c r="E96" s="96"/>
      <c r="F96" s="95"/>
      <c r="G96" s="20"/>
      <c r="H96" s="96"/>
      <c r="I96" s="95"/>
      <c r="J96" s="20"/>
      <c r="K96" s="96"/>
      <c r="L96" s="95"/>
      <c r="M96" s="20"/>
      <c r="N96" s="96"/>
      <c r="O96" s="95"/>
      <c r="P96" s="20"/>
      <c r="Q96" s="96"/>
      <c r="R96" s="95"/>
      <c r="S96" s="20"/>
      <c r="T96" s="96">
        <f t="shared" si="14"/>
        <v>0</v>
      </c>
      <c r="U96" s="221">
        <f t="shared" si="21"/>
        <v>0</v>
      </c>
      <c r="W96" s="133" t="s">
        <v>48</v>
      </c>
      <c r="X96" s="114">
        <f t="shared" si="15"/>
        <v>0</v>
      </c>
      <c r="Y96" s="115">
        <f t="shared" si="16"/>
        <v>0</v>
      </c>
      <c r="Z96" s="115">
        <f t="shared" si="17"/>
        <v>0</v>
      </c>
      <c r="AA96" s="115">
        <f t="shared" si="18"/>
        <v>0</v>
      </c>
      <c r="AB96" s="115">
        <f t="shared" si="19"/>
        <v>0</v>
      </c>
      <c r="AC96" s="121">
        <f t="shared" si="20"/>
        <v>0</v>
      </c>
    </row>
    <row r="97" spans="1:29" ht="15.75">
      <c r="A97" s="255"/>
      <c r="B97" s="133" t="s">
        <v>49</v>
      </c>
      <c r="C97" s="95"/>
      <c r="D97" s="20"/>
      <c r="E97" s="96">
        <f t="shared" ref="E97:E160" si="22">C97-D97</f>
        <v>0</v>
      </c>
      <c r="F97" s="95"/>
      <c r="G97" s="20"/>
      <c r="H97" s="96">
        <f t="shared" ref="H97:H160" si="23">F97-G97</f>
        <v>0</v>
      </c>
      <c r="I97" s="95"/>
      <c r="J97" s="20"/>
      <c r="K97" s="96">
        <f t="shared" ref="K97:K160" si="24">I97-J97</f>
        <v>0</v>
      </c>
      <c r="L97" s="95"/>
      <c r="M97" s="20"/>
      <c r="N97" s="96">
        <f t="shared" ref="N97:N160" si="25">L97-M97</f>
        <v>0</v>
      </c>
      <c r="O97" s="95"/>
      <c r="P97" s="20"/>
      <c r="Q97" s="96">
        <f t="shared" ref="Q97:Q160" si="26">O97-P97</f>
        <v>0</v>
      </c>
      <c r="R97" s="95"/>
      <c r="S97" s="20"/>
      <c r="T97" s="96">
        <f t="shared" si="14"/>
        <v>0</v>
      </c>
      <c r="U97" s="221">
        <f t="shared" si="21"/>
        <v>0</v>
      </c>
      <c r="W97" s="133" t="s">
        <v>49</v>
      </c>
      <c r="X97" s="114">
        <f t="shared" si="15"/>
        <v>0</v>
      </c>
      <c r="Y97" s="115">
        <f t="shared" si="16"/>
        <v>0</v>
      </c>
      <c r="Z97" s="115">
        <f t="shared" si="17"/>
        <v>0</v>
      </c>
      <c r="AA97" s="115">
        <f t="shared" si="18"/>
        <v>0</v>
      </c>
      <c r="AB97" s="115">
        <f t="shared" si="19"/>
        <v>0</v>
      </c>
      <c r="AC97" s="121">
        <f t="shared" si="20"/>
        <v>0</v>
      </c>
    </row>
    <row r="98" spans="1:29" ht="15.75">
      <c r="A98" s="256"/>
      <c r="B98" s="133" t="s">
        <v>50</v>
      </c>
      <c r="C98" s="95"/>
      <c r="D98" s="20"/>
      <c r="E98" s="96">
        <f t="shared" si="22"/>
        <v>0</v>
      </c>
      <c r="F98" s="95"/>
      <c r="G98" s="20"/>
      <c r="H98" s="96">
        <f t="shared" si="23"/>
        <v>0</v>
      </c>
      <c r="I98" s="95"/>
      <c r="J98" s="20"/>
      <c r="K98" s="96">
        <f t="shared" si="24"/>
        <v>0</v>
      </c>
      <c r="L98" s="95"/>
      <c r="M98" s="20"/>
      <c r="N98" s="96">
        <f t="shared" si="25"/>
        <v>0</v>
      </c>
      <c r="O98" s="95"/>
      <c r="P98" s="20"/>
      <c r="Q98" s="96">
        <f t="shared" si="26"/>
        <v>0</v>
      </c>
      <c r="R98" s="95"/>
      <c r="S98" s="20"/>
      <c r="T98" s="96">
        <f t="shared" si="14"/>
        <v>0</v>
      </c>
      <c r="U98" s="221">
        <f t="shared" si="21"/>
        <v>0</v>
      </c>
      <c r="W98" s="134" t="s">
        <v>50</v>
      </c>
      <c r="X98" s="118">
        <f t="shared" si="15"/>
        <v>0</v>
      </c>
      <c r="Y98" s="119">
        <f t="shared" si="16"/>
        <v>0</v>
      </c>
      <c r="Z98" s="119">
        <f t="shared" si="17"/>
        <v>0</v>
      </c>
      <c r="AA98" s="119">
        <f t="shared" si="18"/>
        <v>0</v>
      </c>
      <c r="AB98" s="119">
        <f t="shared" si="19"/>
        <v>0</v>
      </c>
      <c r="AC98" s="124">
        <f t="shared" si="20"/>
        <v>0</v>
      </c>
    </row>
    <row r="99" spans="1:29" ht="15.75" customHeight="1">
      <c r="A99" s="254">
        <v>42777</v>
      </c>
      <c r="B99" s="132" t="s">
        <v>42</v>
      </c>
      <c r="C99" s="92"/>
      <c r="D99" s="148"/>
      <c r="E99" s="94">
        <f t="shared" si="22"/>
        <v>0</v>
      </c>
      <c r="F99" s="92"/>
      <c r="G99" s="93"/>
      <c r="H99" s="94">
        <f t="shared" si="23"/>
        <v>0</v>
      </c>
      <c r="I99" s="92"/>
      <c r="J99" s="93"/>
      <c r="K99" s="94">
        <f t="shared" si="24"/>
        <v>0</v>
      </c>
      <c r="L99" s="92"/>
      <c r="M99" s="93"/>
      <c r="N99" s="94">
        <f t="shared" si="25"/>
        <v>0</v>
      </c>
      <c r="O99" s="92"/>
      <c r="P99" s="148"/>
      <c r="Q99" s="94">
        <f t="shared" si="26"/>
        <v>0</v>
      </c>
      <c r="R99" s="92"/>
      <c r="S99" s="93"/>
      <c r="T99" s="94">
        <f t="shared" si="14"/>
        <v>0</v>
      </c>
      <c r="U99" s="220">
        <f t="shared" si="21"/>
        <v>0</v>
      </c>
      <c r="W99" s="132" t="s">
        <v>42</v>
      </c>
      <c r="X99" s="110">
        <f t="shared" si="15"/>
        <v>0</v>
      </c>
      <c r="Y99" s="111">
        <f t="shared" si="16"/>
        <v>0</v>
      </c>
      <c r="Z99" s="111">
        <f t="shared" si="17"/>
        <v>0</v>
      </c>
      <c r="AA99" s="111">
        <f t="shared" si="18"/>
        <v>0</v>
      </c>
      <c r="AB99" s="111">
        <f t="shared" si="19"/>
        <v>0</v>
      </c>
      <c r="AC99" s="123">
        <f t="shared" si="20"/>
        <v>0</v>
      </c>
    </row>
    <row r="100" spans="1:29" ht="15.75">
      <c r="A100" s="255"/>
      <c r="B100" s="133" t="s">
        <v>43</v>
      </c>
      <c r="C100" s="95"/>
      <c r="D100" s="131"/>
      <c r="E100" s="96">
        <f t="shared" si="22"/>
        <v>0</v>
      </c>
      <c r="F100" s="95"/>
      <c r="G100" s="20"/>
      <c r="H100" s="96">
        <f t="shared" si="23"/>
        <v>0</v>
      </c>
      <c r="I100" s="95"/>
      <c r="J100" s="20"/>
      <c r="K100" s="96">
        <f t="shared" si="24"/>
        <v>0</v>
      </c>
      <c r="L100" s="95"/>
      <c r="M100" s="20"/>
      <c r="N100" s="96">
        <f t="shared" si="25"/>
        <v>0</v>
      </c>
      <c r="O100" s="95"/>
      <c r="P100" s="131"/>
      <c r="Q100" s="96">
        <f t="shared" si="26"/>
        <v>0</v>
      </c>
      <c r="R100" s="95"/>
      <c r="S100" s="20"/>
      <c r="T100" s="96">
        <f t="shared" si="14"/>
        <v>0</v>
      </c>
      <c r="U100" s="221">
        <f t="shared" si="21"/>
        <v>0</v>
      </c>
      <c r="W100" s="133" t="s">
        <v>43</v>
      </c>
      <c r="X100" s="114">
        <f t="shared" si="15"/>
        <v>0</v>
      </c>
      <c r="Y100" s="115">
        <f t="shared" si="16"/>
        <v>0</v>
      </c>
      <c r="Z100" s="115">
        <f t="shared" si="17"/>
        <v>0</v>
      </c>
      <c r="AA100" s="115">
        <f t="shared" si="18"/>
        <v>0</v>
      </c>
      <c r="AB100" s="115">
        <f t="shared" si="19"/>
        <v>0</v>
      </c>
      <c r="AC100" s="121">
        <f t="shared" si="20"/>
        <v>0</v>
      </c>
    </row>
    <row r="101" spans="1:29" ht="15.75">
      <c r="A101" s="255"/>
      <c r="B101" s="104" t="s">
        <v>44</v>
      </c>
      <c r="C101" s="95"/>
      <c r="D101" s="20"/>
      <c r="E101" s="96">
        <f t="shared" si="22"/>
        <v>0</v>
      </c>
      <c r="F101" s="95"/>
      <c r="G101" s="20"/>
      <c r="H101" s="96">
        <f t="shared" si="23"/>
        <v>0</v>
      </c>
      <c r="I101" s="95"/>
      <c r="J101" s="20"/>
      <c r="K101" s="96">
        <f t="shared" si="24"/>
        <v>0</v>
      </c>
      <c r="L101" s="95"/>
      <c r="M101" s="20"/>
      <c r="N101" s="96">
        <f t="shared" si="25"/>
        <v>0</v>
      </c>
      <c r="O101" s="95"/>
      <c r="P101" s="20"/>
      <c r="Q101" s="96">
        <f t="shared" si="26"/>
        <v>0</v>
      </c>
      <c r="R101" s="95"/>
      <c r="S101" s="20"/>
      <c r="T101" s="96">
        <f t="shared" si="14"/>
        <v>0</v>
      </c>
      <c r="U101" s="221">
        <f t="shared" si="21"/>
        <v>0</v>
      </c>
      <c r="W101" s="104" t="s">
        <v>44</v>
      </c>
      <c r="X101" s="114">
        <f t="shared" si="15"/>
        <v>0</v>
      </c>
      <c r="Y101" s="115">
        <f t="shared" si="16"/>
        <v>0</v>
      </c>
      <c r="Z101" s="115">
        <f t="shared" si="17"/>
        <v>0</v>
      </c>
      <c r="AA101" s="115">
        <f t="shared" si="18"/>
        <v>0</v>
      </c>
      <c r="AB101" s="115">
        <f t="shared" si="19"/>
        <v>0</v>
      </c>
      <c r="AC101" s="121">
        <f t="shared" si="20"/>
        <v>0</v>
      </c>
    </row>
    <row r="102" spans="1:29" ht="15.75">
      <c r="A102" s="255"/>
      <c r="B102" s="133" t="s">
        <v>45</v>
      </c>
      <c r="C102" s="95"/>
      <c r="D102" s="20"/>
      <c r="E102" s="96">
        <f t="shared" si="22"/>
        <v>0</v>
      </c>
      <c r="F102" s="95"/>
      <c r="G102" s="20"/>
      <c r="H102" s="96">
        <f t="shared" si="23"/>
        <v>0</v>
      </c>
      <c r="I102" s="95"/>
      <c r="J102" s="20"/>
      <c r="K102" s="96">
        <f t="shared" si="24"/>
        <v>0</v>
      </c>
      <c r="L102" s="95"/>
      <c r="M102" s="20"/>
      <c r="N102" s="96">
        <f t="shared" si="25"/>
        <v>0</v>
      </c>
      <c r="O102" s="95"/>
      <c r="P102" s="20"/>
      <c r="Q102" s="96">
        <f t="shared" si="26"/>
        <v>0</v>
      </c>
      <c r="R102" s="95"/>
      <c r="S102" s="20"/>
      <c r="T102" s="96">
        <f t="shared" si="14"/>
        <v>0</v>
      </c>
      <c r="U102" s="221">
        <f t="shared" si="21"/>
        <v>0</v>
      </c>
      <c r="W102" s="133" t="s">
        <v>45</v>
      </c>
      <c r="X102" s="114">
        <f t="shared" si="15"/>
        <v>0</v>
      </c>
      <c r="Y102" s="115">
        <f t="shared" si="16"/>
        <v>0</v>
      </c>
      <c r="Z102" s="115">
        <f t="shared" si="17"/>
        <v>0</v>
      </c>
      <c r="AA102" s="115">
        <f t="shared" si="18"/>
        <v>0</v>
      </c>
      <c r="AB102" s="115">
        <f t="shared" si="19"/>
        <v>0</v>
      </c>
      <c r="AC102" s="121">
        <f t="shared" si="20"/>
        <v>0</v>
      </c>
    </row>
    <row r="103" spans="1:29" ht="15.75">
      <c r="A103" s="255"/>
      <c r="B103" s="133" t="s">
        <v>46</v>
      </c>
      <c r="C103" s="95"/>
      <c r="D103" s="20"/>
      <c r="E103" s="96">
        <f t="shared" si="22"/>
        <v>0</v>
      </c>
      <c r="F103" s="95"/>
      <c r="G103" s="20"/>
      <c r="H103" s="96">
        <f t="shared" si="23"/>
        <v>0</v>
      </c>
      <c r="I103" s="95"/>
      <c r="J103" s="20"/>
      <c r="K103" s="96">
        <f t="shared" si="24"/>
        <v>0</v>
      </c>
      <c r="L103" s="95"/>
      <c r="M103" s="20"/>
      <c r="N103" s="96">
        <f t="shared" si="25"/>
        <v>0</v>
      </c>
      <c r="O103" s="95"/>
      <c r="P103" s="20"/>
      <c r="Q103" s="96">
        <f t="shared" si="26"/>
        <v>0</v>
      </c>
      <c r="R103" s="95"/>
      <c r="S103" s="20"/>
      <c r="T103" s="96">
        <f t="shared" si="14"/>
        <v>0</v>
      </c>
      <c r="U103" s="221">
        <f t="shared" si="21"/>
        <v>0</v>
      </c>
      <c r="W103" s="133" t="s">
        <v>46</v>
      </c>
      <c r="X103" s="114">
        <f t="shared" si="15"/>
        <v>0</v>
      </c>
      <c r="Y103" s="115">
        <f t="shared" si="16"/>
        <v>0</v>
      </c>
      <c r="Z103" s="115">
        <f t="shared" si="17"/>
        <v>0</v>
      </c>
      <c r="AA103" s="115">
        <f t="shared" si="18"/>
        <v>0</v>
      </c>
      <c r="AB103" s="115">
        <f t="shared" si="19"/>
        <v>0</v>
      </c>
      <c r="AC103" s="121">
        <f t="shared" si="20"/>
        <v>0</v>
      </c>
    </row>
    <row r="104" spans="1:29" ht="15.75">
      <c r="A104" s="255"/>
      <c r="B104" s="133" t="s">
        <v>47</v>
      </c>
      <c r="C104" s="95"/>
      <c r="D104" s="20"/>
      <c r="E104" s="96"/>
      <c r="F104" s="95"/>
      <c r="G104" s="20"/>
      <c r="H104" s="96"/>
      <c r="I104" s="95"/>
      <c r="J104" s="20"/>
      <c r="K104" s="96"/>
      <c r="L104" s="95"/>
      <c r="M104" s="20"/>
      <c r="N104" s="96"/>
      <c r="O104" s="95"/>
      <c r="P104" s="20"/>
      <c r="Q104" s="96"/>
      <c r="R104" s="95"/>
      <c r="S104" s="20"/>
      <c r="T104" s="96">
        <f t="shared" si="14"/>
        <v>0</v>
      </c>
      <c r="U104" s="221">
        <f t="shared" si="21"/>
        <v>0</v>
      </c>
      <c r="W104" s="133" t="s">
        <v>47</v>
      </c>
      <c r="X104" s="114">
        <f t="shared" si="15"/>
        <v>0</v>
      </c>
      <c r="Y104" s="115">
        <f t="shared" si="16"/>
        <v>0</v>
      </c>
      <c r="Z104" s="115">
        <f t="shared" si="17"/>
        <v>0</v>
      </c>
      <c r="AA104" s="115">
        <f t="shared" si="18"/>
        <v>0</v>
      </c>
      <c r="AB104" s="115">
        <f t="shared" si="19"/>
        <v>0</v>
      </c>
      <c r="AC104" s="121">
        <f t="shared" si="20"/>
        <v>0</v>
      </c>
    </row>
    <row r="105" spans="1:29" ht="15.75">
      <c r="A105" s="255"/>
      <c r="B105" s="133" t="s">
        <v>48</v>
      </c>
      <c r="C105" s="95"/>
      <c r="D105" s="20"/>
      <c r="E105" s="96"/>
      <c r="F105" s="95"/>
      <c r="G105" s="20"/>
      <c r="H105" s="96"/>
      <c r="I105" s="95"/>
      <c r="J105" s="20"/>
      <c r="K105" s="96"/>
      <c r="L105" s="95"/>
      <c r="M105" s="20"/>
      <c r="N105" s="96"/>
      <c r="O105" s="95"/>
      <c r="P105" s="20"/>
      <c r="Q105" s="96"/>
      <c r="R105" s="95"/>
      <c r="S105" s="20"/>
      <c r="T105" s="96">
        <f t="shared" si="14"/>
        <v>0</v>
      </c>
      <c r="U105" s="221">
        <f t="shared" si="21"/>
        <v>0</v>
      </c>
      <c r="W105" s="133" t="s">
        <v>48</v>
      </c>
      <c r="X105" s="114">
        <f t="shared" si="15"/>
        <v>0</v>
      </c>
      <c r="Y105" s="115">
        <f t="shared" si="16"/>
        <v>0</v>
      </c>
      <c r="Z105" s="115">
        <f t="shared" si="17"/>
        <v>0</v>
      </c>
      <c r="AA105" s="115">
        <f t="shared" si="18"/>
        <v>0</v>
      </c>
      <c r="AB105" s="115">
        <f t="shared" si="19"/>
        <v>0</v>
      </c>
      <c r="AC105" s="121">
        <f t="shared" si="20"/>
        <v>0</v>
      </c>
    </row>
    <row r="106" spans="1:29" ht="15.75">
      <c r="A106" s="255"/>
      <c r="B106" s="133" t="s">
        <v>49</v>
      </c>
      <c r="C106" s="95"/>
      <c r="D106" s="20"/>
      <c r="E106" s="96">
        <f t="shared" si="22"/>
        <v>0</v>
      </c>
      <c r="F106" s="95"/>
      <c r="G106" s="20"/>
      <c r="H106" s="96">
        <f t="shared" si="23"/>
        <v>0</v>
      </c>
      <c r="I106" s="95"/>
      <c r="J106" s="20"/>
      <c r="K106" s="96">
        <f t="shared" si="24"/>
        <v>0</v>
      </c>
      <c r="L106" s="95"/>
      <c r="M106" s="20"/>
      <c r="N106" s="96">
        <f t="shared" si="25"/>
        <v>0</v>
      </c>
      <c r="O106" s="95"/>
      <c r="P106" s="20"/>
      <c r="Q106" s="96">
        <f t="shared" si="26"/>
        <v>0</v>
      </c>
      <c r="R106" s="95"/>
      <c r="S106" s="20"/>
      <c r="T106" s="96">
        <f t="shared" si="14"/>
        <v>0</v>
      </c>
      <c r="U106" s="221">
        <f t="shared" si="21"/>
        <v>0</v>
      </c>
      <c r="W106" s="133" t="s">
        <v>49</v>
      </c>
      <c r="X106" s="114">
        <f t="shared" si="15"/>
        <v>0</v>
      </c>
      <c r="Y106" s="115">
        <f t="shared" si="16"/>
        <v>0</v>
      </c>
      <c r="Z106" s="115">
        <f t="shared" si="17"/>
        <v>0</v>
      </c>
      <c r="AA106" s="115">
        <f t="shared" si="18"/>
        <v>0</v>
      </c>
      <c r="AB106" s="115">
        <f t="shared" si="19"/>
        <v>0</v>
      </c>
      <c r="AC106" s="121">
        <f t="shared" si="20"/>
        <v>0</v>
      </c>
    </row>
    <row r="107" spans="1:29" ht="15.75">
      <c r="A107" s="256"/>
      <c r="B107" s="134" t="s">
        <v>50</v>
      </c>
      <c r="C107" s="97"/>
      <c r="D107" s="98"/>
      <c r="E107" s="99">
        <f t="shared" si="22"/>
        <v>0</v>
      </c>
      <c r="F107" s="97"/>
      <c r="G107" s="98"/>
      <c r="H107" s="99">
        <f t="shared" si="23"/>
        <v>0</v>
      </c>
      <c r="I107" s="97"/>
      <c r="J107" s="98"/>
      <c r="K107" s="99">
        <f t="shared" si="24"/>
        <v>0</v>
      </c>
      <c r="L107" s="97"/>
      <c r="M107" s="98"/>
      <c r="N107" s="99">
        <f t="shared" si="25"/>
        <v>0</v>
      </c>
      <c r="O107" s="97"/>
      <c r="P107" s="98"/>
      <c r="Q107" s="99">
        <f t="shared" si="26"/>
        <v>0</v>
      </c>
      <c r="R107" s="97"/>
      <c r="S107" s="98"/>
      <c r="T107" s="99">
        <f t="shared" si="14"/>
        <v>0</v>
      </c>
      <c r="U107" s="222">
        <f t="shared" si="21"/>
        <v>0</v>
      </c>
      <c r="W107" s="134" t="s">
        <v>50</v>
      </c>
      <c r="X107" s="118">
        <f t="shared" si="15"/>
        <v>0</v>
      </c>
      <c r="Y107" s="119">
        <f t="shared" si="16"/>
        <v>0</v>
      </c>
      <c r="Z107" s="119">
        <f t="shared" si="17"/>
        <v>0</v>
      </c>
      <c r="AA107" s="119">
        <f t="shared" si="18"/>
        <v>0</v>
      </c>
      <c r="AB107" s="119">
        <f t="shared" si="19"/>
        <v>0</v>
      </c>
      <c r="AC107" s="124">
        <f t="shared" si="20"/>
        <v>0</v>
      </c>
    </row>
    <row r="108" spans="1:29" ht="15.75" customHeight="1">
      <c r="A108" s="254">
        <v>42778</v>
      </c>
      <c r="B108" s="133" t="s">
        <v>42</v>
      </c>
      <c r="C108" s="95"/>
      <c r="D108" s="20"/>
      <c r="E108" s="96"/>
      <c r="F108" s="95"/>
      <c r="G108" s="20"/>
      <c r="H108" s="96"/>
      <c r="I108" s="95"/>
      <c r="J108" s="20"/>
      <c r="K108" s="96"/>
      <c r="L108" s="95"/>
      <c r="M108" s="20"/>
      <c r="N108" s="96"/>
      <c r="O108" s="95"/>
      <c r="P108" s="20"/>
      <c r="Q108" s="96"/>
      <c r="R108" s="95"/>
      <c r="S108" s="131"/>
      <c r="T108" s="96">
        <f t="shared" si="14"/>
        <v>0</v>
      </c>
      <c r="U108" s="221">
        <f t="shared" si="21"/>
        <v>0</v>
      </c>
      <c r="W108" s="132" t="s">
        <v>42</v>
      </c>
      <c r="X108" s="110">
        <f t="shared" si="15"/>
        <v>0</v>
      </c>
      <c r="Y108" s="111">
        <f t="shared" si="16"/>
        <v>0</v>
      </c>
      <c r="Z108" s="111">
        <f t="shared" si="17"/>
        <v>0</v>
      </c>
      <c r="AA108" s="111">
        <f t="shared" si="18"/>
        <v>0</v>
      </c>
      <c r="AB108" s="111">
        <f t="shared" si="19"/>
        <v>0</v>
      </c>
      <c r="AC108" s="123">
        <f t="shared" si="20"/>
        <v>0</v>
      </c>
    </row>
    <row r="109" spans="1:29" ht="15.75">
      <c r="A109" s="255"/>
      <c r="B109" s="133" t="s">
        <v>43</v>
      </c>
      <c r="C109" s="95"/>
      <c r="D109" s="20"/>
      <c r="E109" s="96"/>
      <c r="F109" s="95"/>
      <c r="G109" s="20"/>
      <c r="H109" s="96"/>
      <c r="I109" s="95"/>
      <c r="J109" s="20"/>
      <c r="K109" s="96"/>
      <c r="L109" s="95"/>
      <c r="M109" s="20"/>
      <c r="N109" s="96"/>
      <c r="O109" s="95"/>
      <c r="P109" s="20"/>
      <c r="Q109" s="96"/>
      <c r="R109" s="95"/>
      <c r="S109" s="20"/>
      <c r="T109" s="96">
        <f t="shared" si="14"/>
        <v>0</v>
      </c>
      <c r="U109" s="221">
        <f t="shared" si="21"/>
        <v>0</v>
      </c>
      <c r="W109" s="133" t="s">
        <v>43</v>
      </c>
      <c r="X109" s="114">
        <f t="shared" si="15"/>
        <v>0</v>
      </c>
      <c r="Y109" s="115">
        <f t="shared" si="16"/>
        <v>0</v>
      </c>
      <c r="Z109" s="115">
        <f t="shared" si="17"/>
        <v>0</v>
      </c>
      <c r="AA109" s="115">
        <f t="shared" si="18"/>
        <v>0</v>
      </c>
      <c r="AB109" s="115">
        <f t="shared" si="19"/>
        <v>0</v>
      </c>
      <c r="AC109" s="121">
        <f t="shared" si="20"/>
        <v>0</v>
      </c>
    </row>
    <row r="110" spans="1:29" ht="15.75">
      <c r="A110" s="255"/>
      <c r="B110" s="104" t="s">
        <v>44</v>
      </c>
      <c r="C110" s="95"/>
      <c r="D110" s="20"/>
      <c r="E110" s="96"/>
      <c r="F110" s="95"/>
      <c r="G110" s="20"/>
      <c r="H110" s="96"/>
      <c r="I110" s="95"/>
      <c r="J110" s="20"/>
      <c r="K110" s="96"/>
      <c r="L110" s="95"/>
      <c r="M110" s="20"/>
      <c r="N110" s="96"/>
      <c r="O110" s="95"/>
      <c r="P110" s="20"/>
      <c r="Q110" s="96"/>
      <c r="R110" s="95"/>
      <c r="S110" s="20"/>
      <c r="T110" s="96">
        <f t="shared" si="14"/>
        <v>0</v>
      </c>
      <c r="U110" s="221">
        <f t="shared" si="21"/>
        <v>0</v>
      </c>
      <c r="W110" s="104" t="s">
        <v>44</v>
      </c>
      <c r="X110" s="114">
        <f t="shared" si="15"/>
        <v>0</v>
      </c>
      <c r="Y110" s="115">
        <f t="shared" si="16"/>
        <v>0</v>
      </c>
      <c r="Z110" s="115">
        <f t="shared" si="17"/>
        <v>0</v>
      </c>
      <c r="AA110" s="115">
        <f t="shared" si="18"/>
        <v>0</v>
      </c>
      <c r="AB110" s="115">
        <f t="shared" si="19"/>
        <v>0</v>
      </c>
      <c r="AC110" s="121">
        <f t="shared" si="20"/>
        <v>0</v>
      </c>
    </row>
    <row r="111" spans="1:29" ht="15.75">
      <c r="A111" s="255"/>
      <c r="B111" s="133" t="s">
        <v>45</v>
      </c>
      <c r="C111" s="95"/>
      <c r="D111" s="20"/>
      <c r="E111" s="96"/>
      <c r="F111" s="95"/>
      <c r="G111" s="20"/>
      <c r="H111" s="96"/>
      <c r="I111" s="95"/>
      <c r="J111" s="20"/>
      <c r="K111" s="96"/>
      <c r="L111" s="95"/>
      <c r="M111" s="20"/>
      <c r="N111" s="96"/>
      <c r="O111" s="95"/>
      <c r="P111" s="20"/>
      <c r="Q111" s="96"/>
      <c r="R111" s="95"/>
      <c r="S111" s="20"/>
      <c r="T111" s="96">
        <f t="shared" si="14"/>
        <v>0</v>
      </c>
      <c r="U111" s="221">
        <f t="shared" si="21"/>
        <v>0</v>
      </c>
      <c r="W111" s="133" t="s">
        <v>45</v>
      </c>
      <c r="X111" s="114">
        <f t="shared" si="15"/>
        <v>0</v>
      </c>
      <c r="Y111" s="115">
        <f t="shared" si="16"/>
        <v>0</v>
      </c>
      <c r="Z111" s="115">
        <f t="shared" si="17"/>
        <v>0</v>
      </c>
      <c r="AA111" s="115">
        <f t="shared" si="18"/>
        <v>0</v>
      </c>
      <c r="AB111" s="115">
        <f t="shared" si="19"/>
        <v>0</v>
      </c>
      <c r="AC111" s="121">
        <f t="shared" si="20"/>
        <v>0</v>
      </c>
    </row>
    <row r="112" spans="1:29" ht="15.75">
      <c r="A112" s="255"/>
      <c r="B112" s="133" t="s">
        <v>46</v>
      </c>
      <c r="C112" s="95"/>
      <c r="D112" s="20"/>
      <c r="E112" s="96"/>
      <c r="F112" s="95"/>
      <c r="G112" s="20"/>
      <c r="H112" s="96"/>
      <c r="I112" s="95"/>
      <c r="J112" s="20"/>
      <c r="K112" s="96"/>
      <c r="L112" s="95"/>
      <c r="M112" s="20"/>
      <c r="N112" s="96"/>
      <c r="O112" s="95"/>
      <c r="P112" s="20"/>
      <c r="Q112" s="96"/>
      <c r="R112" s="95"/>
      <c r="S112" s="20"/>
      <c r="T112" s="96">
        <f t="shared" si="14"/>
        <v>0</v>
      </c>
      <c r="U112" s="221">
        <f t="shared" si="21"/>
        <v>0</v>
      </c>
      <c r="W112" s="133" t="s">
        <v>46</v>
      </c>
      <c r="X112" s="114">
        <f t="shared" si="15"/>
        <v>0</v>
      </c>
      <c r="Y112" s="115">
        <f t="shared" si="16"/>
        <v>0</v>
      </c>
      <c r="Z112" s="115">
        <f t="shared" si="17"/>
        <v>0</v>
      </c>
      <c r="AA112" s="115">
        <f t="shared" si="18"/>
        <v>0</v>
      </c>
      <c r="AB112" s="115">
        <f t="shared" si="19"/>
        <v>0</v>
      </c>
      <c r="AC112" s="121">
        <f t="shared" si="20"/>
        <v>0</v>
      </c>
    </row>
    <row r="113" spans="1:29" ht="15.75">
      <c r="A113" s="255"/>
      <c r="B113" s="133" t="s">
        <v>47</v>
      </c>
      <c r="C113" s="95"/>
      <c r="D113" s="20"/>
      <c r="E113" s="96"/>
      <c r="F113" s="95"/>
      <c r="G113" s="20"/>
      <c r="H113" s="96"/>
      <c r="I113" s="95"/>
      <c r="J113" s="20"/>
      <c r="K113" s="96"/>
      <c r="L113" s="95"/>
      <c r="M113" s="20"/>
      <c r="N113" s="96"/>
      <c r="O113" s="95"/>
      <c r="P113" s="20"/>
      <c r="Q113" s="96"/>
      <c r="R113" s="95"/>
      <c r="S113" s="20"/>
      <c r="T113" s="96">
        <f t="shared" si="14"/>
        <v>0</v>
      </c>
      <c r="U113" s="221">
        <f t="shared" si="21"/>
        <v>0</v>
      </c>
      <c r="W113" s="133" t="s">
        <v>47</v>
      </c>
      <c r="X113" s="114">
        <f t="shared" si="15"/>
        <v>0</v>
      </c>
      <c r="Y113" s="115">
        <f t="shared" si="16"/>
        <v>0</v>
      </c>
      <c r="Z113" s="115">
        <f t="shared" si="17"/>
        <v>0</v>
      </c>
      <c r="AA113" s="115">
        <f t="shared" si="18"/>
        <v>0</v>
      </c>
      <c r="AB113" s="115">
        <f t="shared" si="19"/>
        <v>0</v>
      </c>
      <c r="AC113" s="121">
        <f t="shared" si="20"/>
        <v>0</v>
      </c>
    </row>
    <row r="114" spans="1:29" ht="15.75">
      <c r="A114" s="255"/>
      <c r="B114" s="133" t="s">
        <v>48</v>
      </c>
      <c r="C114" s="95"/>
      <c r="D114" s="20"/>
      <c r="E114" s="96"/>
      <c r="F114" s="95"/>
      <c r="G114" s="20"/>
      <c r="H114" s="96"/>
      <c r="I114" s="95"/>
      <c r="J114" s="20"/>
      <c r="K114" s="96"/>
      <c r="L114" s="95"/>
      <c r="M114" s="20"/>
      <c r="N114" s="96"/>
      <c r="O114" s="95"/>
      <c r="P114" s="20"/>
      <c r="Q114" s="96"/>
      <c r="R114" s="95"/>
      <c r="S114" s="20"/>
      <c r="T114" s="96">
        <f t="shared" si="14"/>
        <v>0</v>
      </c>
      <c r="U114" s="221">
        <f t="shared" si="21"/>
        <v>0</v>
      </c>
      <c r="W114" s="133" t="s">
        <v>48</v>
      </c>
      <c r="X114" s="114">
        <f t="shared" si="15"/>
        <v>0</v>
      </c>
      <c r="Y114" s="115">
        <f t="shared" si="16"/>
        <v>0</v>
      </c>
      <c r="Z114" s="115">
        <f t="shared" si="17"/>
        <v>0</v>
      </c>
      <c r="AA114" s="115">
        <f t="shared" si="18"/>
        <v>0</v>
      </c>
      <c r="AB114" s="115">
        <f t="shared" si="19"/>
        <v>0</v>
      </c>
      <c r="AC114" s="121">
        <f t="shared" si="20"/>
        <v>0</v>
      </c>
    </row>
    <row r="115" spans="1:29" ht="15.75">
      <c r="A115" s="255"/>
      <c r="B115" s="133" t="s">
        <v>49</v>
      </c>
      <c r="C115" s="95"/>
      <c r="D115" s="20"/>
      <c r="E115" s="96"/>
      <c r="F115" s="95"/>
      <c r="G115" s="20"/>
      <c r="H115" s="96"/>
      <c r="I115" s="95"/>
      <c r="J115" s="20"/>
      <c r="K115" s="96"/>
      <c r="L115" s="95"/>
      <c r="M115" s="20"/>
      <c r="N115" s="96"/>
      <c r="O115" s="95"/>
      <c r="P115" s="20"/>
      <c r="Q115" s="96"/>
      <c r="R115" s="95"/>
      <c r="S115" s="20"/>
      <c r="T115" s="96">
        <f t="shared" si="14"/>
        <v>0</v>
      </c>
      <c r="U115" s="221">
        <f t="shared" si="21"/>
        <v>0</v>
      </c>
      <c r="W115" s="133" t="s">
        <v>49</v>
      </c>
      <c r="X115" s="114">
        <f t="shared" si="15"/>
        <v>0</v>
      </c>
      <c r="Y115" s="115">
        <f t="shared" si="16"/>
        <v>0</v>
      </c>
      <c r="Z115" s="115">
        <f t="shared" si="17"/>
        <v>0</v>
      </c>
      <c r="AA115" s="115">
        <f t="shared" si="18"/>
        <v>0</v>
      </c>
      <c r="AB115" s="115">
        <f t="shared" si="19"/>
        <v>0</v>
      </c>
      <c r="AC115" s="121">
        <f t="shared" si="20"/>
        <v>0</v>
      </c>
    </row>
    <row r="116" spans="1:29" ht="15.75">
      <c r="A116" s="256"/>
      <c r="B116" s="133" t="s">
        <v>50</v>
      </c>
      <c r="C116" s="95"/>
      <c r="D116" s="20"/>
      <c r="E116" s="96"/>
      <c r="F116" s="95"/>
      <c r="G116" s="20"/>
      <c r="H116" s="96"/>
      <c r="I116" s="95"/>
      <c r="J116" s="20"/>
      <c r="K116" s="96"/>
      <c r="L116" s="95"/>
      <c r="M116" s="20"/>
      <c r="N116" s="96"/>
      <c r="O116" s="95"/>
      <c r="P116" s="20"/>
      <c r="Q116" s="96"/>
      <c r="R116" s="95"/>
      <c r="S116" s="20"/>
      <c r="T116" s="96">
        <f t="shared" si="14"/>
        <v>0</v>
      </c>
      <c r="U116" s="221">
        <f t="shared" si="21"/>
        <v>0</v>
      </c>
      <c r="W116" s="134" t="s">
        <v>50</v>
      </c>
      <c r="X116" s="118">
        <f t="shared" si="15"/>
        <v>0</v>
      </c>
      <c r="Y116" s="119">
        <f t="shared" si="16"/>
        <v>0</v>
      </c>
      <c r="Z116" s="119">
        <f t="shared" si="17"/>
        <v>0</v>
      </c>
      <c r="AA116" s="119">
        <f t="shared" si="18"/>
        <v>0</v>
      </c>
      <c r="AB116" s="119">
        <f t="shared" si="19"/>
        <v>0</v>
      </c>
      <c r="AC116" s="124">
        <f t="shared" si="20"/>
        <v>0</v>
      </c>
    </row>
    <row r="117" spans="1:29" ht="15.75" customHeight="1">
      <c r="A117" s="254">
        <v>42779</v>
      </c>
      <c r="B117" s="132" t="s">
        <v>42</v>
      </c>
      <c r="C117" s="92"/>
      <c r="D117" s="93"/>
      <c r="E117" s="94"/>
      <c r="F117" s="92"/>
      <c r="G117" s="93"/>
      <c r="H117" s="94"/>
      <c r="I117" s="92"/>
      <c r="J117" s="93"/>
      <c r="K117" s="94"/>
      <c r="L117" s="92"/>
      <c r="M117" s="93"/>
      <c r="N117" s="94"/>
      <c r="O117" s="92"/>
      <c r="P117" s="93"/>
      <c r="Q117" s="94"/>
      <c r="R117" s="92"/>
      <c r="S117" s="93"/>
      <c r="T117" s="94">
        <f t="shared" si="14"/>
        <v>0</v>
      </c>
      <c r="U117" s="220">
        <f t="shared" si="21"/>
        <v>0</v>
      </c>
      <c r="W117" s="132" t="s">
        <v>42</v>
      </c>
      <c r="X117" s="110">
        <f t="shared" si="15"/>
        <v>0</v>
      </c>
      <c r="Y117" s="111">
        <f t="shared" si="16"/>
        <v>0</v>
      </c>
      <c r="Z117" s="111">
        <f t="shared" si="17"/>
        <v>0</v>
      </c>
      <c r="AA117" s="111">
        <f t="shared" si="18"/>
        <v>0</v>
      </c>
      <c r="AB117" s="111">
        <f t="shared" si="19"/>
        <v>0</v>
      </c>
      <c r="AC117" s="123">
        <f t="shared" si="20"/>
        <v>0</v>
      </c>
    </row>
    <row r="118" spans="1:29" ht="15.75">
      <c r="A118" s="255"/>
      <c r="B118" s="133" t="s">
        <v>43</v>
      </c>
      <c r="C118" s="95"/>
      <c r="D118" s="20"/>
      <c r="E118" s="96"/>
      <c r="F118" s="95"/>
      <c r="G118" s="20"/>
      <c r="H118" s="96"/>
      <c r="I118" s="95"/>
      <c r="J118" s="20"/>
      <c r="K118" s="96"/>
      <c r="L118" s="95"/>
      <c r="M118" s="20"/>
      <c r="N118" s="96"/>
      <c r="O118" s="95"/>
      <c r="P118" s="20"/>
      <c r="Q118" s="96"/>
      <c r="R118" s="95"/>
      <c r="S118" s="20"/>
      <c r="T118" s="96">
        <f t="shared" si="14"/>
        <v>0</v>
      </c>
      <c r="U118" s="221">
        <f t="shared" si="21"/>
        <v>0</v>
      </c>
      <c r="W118" s="133" t="s">
        <v>43</v>
      </c>
      <c r="X118" s="114">
        <f t="shared" si="15"/>
        <v>0</v>
      </c>
      <c r="Y118" s="115">
        <f t="shared" si="16"/>
        <v>0</v>
      </c>
      <c r="Z118" s="115">
        <f t="shared" si="17"/>
        <v>0</v>
      </c>
      <c r="AA118" s="115">
        <f t="shared" si="18"/>
        <v>0</v>
      </c>
      <c r="AB118" s="115">
        <f t="shared" si="19"/>
        <v>0</v>
      </c>
      <c r="AC118" s="121">
        <f t="shared" si="20"/>
        <v>0</v>
      </c>
    </row>
    <row r="119" spans="1:29" ht="15.75">
      <c r="A119" s="255"/>
      <c r="B119" s="104" t="s">
        <v>44</v>
      </c>
      <c r="C119" s="95"/>
      <c r="D119" s="20"/>
      <c r="E119" s="96"/>
      <c r="F119" s="95"/>
      <c r="G119" s="20"/>
      <c r="H119" s="96"/>
      <c r="I119" s="95"/>
      <c r="J119" s="20"/>
      <c r="K119" s="96"/>
      <c r="L119" s="95"/>
      <c r="M119" s="20"/>
      <c r="N119" s="96"/>
      <c r="O119" s="95"/>
      <c r="P119" s="20"/>
      <c r="Q119" s="96"/>
      <c r="R119" s="95"/>
      <c r="S119" s="20"/>
      <c r="T119" s="96">
        <f t="shared" si="14"/>
        <v>0</v>
      </c>
      <c r="U119" s="221">
        <f t="shared" si="21"/>
        <v>0</v>
      </c>
      <c r="W119" s="104" t="s">
        <v>44</v>
      </c>
      <c r="X119" s="114">
        <f t="shared" si="15"/>
        <v>0</v>
      </c>
      <c r="Y119" s="115">
        <f t="shared" si="16"/>
        <v>0</v>
      </c>
      <c r="Z119" s="115">
        <f t="shared" si="17"/>
        <v>0</v>
      </c>
      <c r="AA119" s="115">
        <f t="shared" si="18"/>
        <v>0</v>
      </c>
      <c r="AB119" s="115">
        <f t="shared" si="19"/>
        <v>0</v>
      </c>
      <c r="AC119" s="121">
        <f t="shared" si="20"/>
        <v>0</v>
      </c>
    </row>
    <row r="120" spans="1:29" ht="15.75">
      <c r="A120" s="255"/>
      <c r="B120" s="133" t="s">
        <v>45</v>
      </c>
      <c r="C120" s="95"/>
      <c r="D120" s="20"/>
      <c r="E120" s="96"/>
      <c r="F120" s="95"/>
      <c r="G120" s="20"/>
      <c r="H120" s="96"/>
      <c r="I120" s="95"/>
      <c r="J120" s="20"/>
      <c r="K120" s="96"/>
      <c r="L120" s="95"/>
      <c r="M120" s="20"/>
      <c r="N120" s="96"/>
      <c r="O120" s="95"/>
      <c r="P120" s="20"/>
      <c r="Q120" s="96"/>
      <c r="R120" s="95"/>
      <c r="S120" s="20"/>
      <c r="T120" s="96">
        <f t="shared" si="14"/>
        <v>0</v>
      </c>
      <c r="U120" s="221">
        <f t="shared" si="21"/>
        <v>0</v>
      </c>
      <c r="W120" s="133" t="s">
        <v>45</v>
      </c>
      <c r="X120" s="114">
        <f t="shared" si="15"/>
        <v>0</v>
      </c>
      <c r="Y120" s="115">
        <f t="shared" si="16"/>
        <v>0</v>
      </c>
      <c r="Z120" s="115">
        <f t="shared" si="17"/>
        <v>0</v>
      </c>
      <c r="AA120" s="115">
        <f t="shared" si="18"/>
        <v>0</v>
      </c>
      <c r="AB120" s="115">
        <f t="shared" si="19"/>
        <v>0</v>
      </c>
      <c r="AC120" s="121">
        <f t="shared" si="20"/>
        <v>0</v>
      </c>
    </row>
    <row r="121" spans="1:29" ht="15.75">
      <c r="A121" s="255"/>
      <c r="B121" s="133" t="s">
        <v>46</v>
      </c>
      <c r="C121" s="95"/>
      <c r="D121" s="20"/>
      <c r="E121" s="96"/>
      <c r="F121" s="95"/>
      <c r="G121" s="20"/>
      <c r="H121" s="96"/>
      <c r="I121" s="95"/>
      <c r="J121" s="20"/>
      <c r="K121" s="96"/>
      <c r="L121" s="95"/>
      <c r="M121" s="20"/>
      <c r="N121" s="96"/>
      <c r="O121" s="95"/>
      <c r="P121" s="20"/>
      <c r="Q121" s="96"/>
      <c r="R121" s="95"/>
      <c r="S121" s="20"/>
      <c r="T121" s="96">
        <f t="shared" si="14"/>
        <v>0</v>
      </c>
      <c r="U121" s="221">
        <f t="shared" si="21"/>
        <v>0</v>
      </c>
      <c r="W121" s="133" t="s">
        <v>46</v>
      </c>
      <c r="X121" s="114">
        <f t="shared" si="15"/>
        <v>0</v>
      </c>
      <c r="Y121" s="115">
        <f t="shared" si="16"/>
        <v>0</v>
      </c>
      <c r="Z121" s="115">
        <f t="shared" si="17"/>
        <v>0</v>
      </c>
      <c r="AA121" s="115">
        <f t="shared" si="18"/>
        <v>0</v>
      </c>
      <c r="AB121" s="115">
        <f t="shared" si="19"/>
        <v>0</v>
      </c>
      <c r="AC121" s="121">
        <f t="shared" si="20"/>
        <v>0</v>
      </c>
    </row>
    <row r="122" spans="1:29" ht="15.75">
      <c r="A122" s="255"/>
      <c r="B122" s="133" t="s">
        <v>47</v>
      </c>
      <c r="C122" s="95"/>
      <c r="D122" s="20"/>
      <c r="E122" s="96">
        <f t="shared" si="22"/>
        <v>0</v>
      </c>
      <c r="F122" s="95"/>
      <c r="G122" s="20"/>
      <c r="H122" s="96">
        <f t="shared" si="23"/>
        <v>0</v>
      </c>
      <c r="I122" s="95"/>
      <c r="J122" s="20"/>
      <c r="K122" s="96">
        <f t="shared" si="24"/>
        <v>0</v>
      </c>
      <c r="L122" s="95"/>
      <c r="M122" s="20"/>
      <c r="N122" s="96">
        <f t="shared" si="25"/>
        <v>0</v>
      </c>
      <c r="O122" s="95"/>
      <c r="P122" s="20"/>
      <c r="Q122" s="96">
        <f t="shared" si="26"/>
        <v>0</v>
      </c>
      <c r="R122" s="95"/>
      <c r="S122" s="20"/>
      <c r="T122" s="96">
        <f t="shared" si="14"/>
        <v>0</v>
      </c>
      <c r="U122" s="221">
        <f t="shared" si="21"/>
        <v>0</v>
      </c>
      <c r="W122" s="133" t="s">
        <v>47</v>
      </c>
      <c r="X122" s="114">
        <f t="shared" si="15"/>
        <v>0</v>
      </c>
      <c r="Y122" s="115">
        <f t="shared" si="16"/>
        <v>0</v>
      </c>
      <c r="Z122" s="115">
        <f t="shared" si="17"/>
        <v>0</v>
      </c>
      <c r="AA122" s="115">
        <f t="shared" si="18"/>
        <v>0</v>
      </c>
      <c r="AB122" s="115">
        <f t="shared" si="19"/>
        <v>0</v>
      </c>
      <c r="AC122" s="121">
        <f t="shared" si="20"/>
        <v>0</v>
      </c>
    </row>
    <row r="123" spans="1:29" ht="15.75">
      <c r="A123" s="255"/>
      <c r="B123" s="133" t="s">
        <v>48</v>
      </c>
      <c r="C123" s="95"/>
      <c r="D123" s="20"/>
      <c r="E123" s="96">
        <f t="shared" si="22"/>
        <v>0</v>
      </c>
      <c r="F123" s="95"/>
      <c r="G123" s="20"/>
      <c r="H123" s="96">
        <f t="shared" si="23"/>
        <v>0</v>
      </c>
      <c r="I123" s="95"/>
      <c r="J123" s="20"/>
      <c r="K123" s="96">
        <f t="shared" si="24"/>
        <v>0</v>
      </c>
      <c r="L123" s="95"/>
      <c r="M123" s="20"/>
      <c r="N123" s="96">
        <f t="shared" si="25"/>
        <v>0</v>
      </c>
      <c r="O123" s="95"/>
      <c r="P123" s="20"/>
      <c r="Q123" s="96">
        <f t="shared" si="26"/>
        <v>0</v>
      </c>
      <c r="R123" s="95"/>
      <c r="S123" s="20"/>
      <c r="T123" s="96">
        <f t="shared" si="14"/>
        <v>0</v>
      </c>
      <c r="U123" s="221">
        <f t="shared" si="21"/>
        <v>0</v>
      </c>
      <c r="W123" s="133" t="s">
        <v>48</v>
      </c>
      <c r="X123" s="114">
        <f t="shared" si="15"/>
        <v>0</v>
      </c>
      <c r="Y123" s="115">
        <f t="shared" si="16"/>
        <v>0</v>
      </c>
      <c r="Z123" s="115">
        <f t="shared" si="17"/>
        <v>0</v>
      </c>
      <c r="AA123" s="115">
        <f t="shared" si="18"/>
        <v>0</v>
      </c>
      <c r="AB123" s="115">
        <f t="shared" si="19"/>
        <v>0</v>
      </c>
      <c r="AC123" s="121">
        <f t="shared" si="20"/>
        <v>0</v>
      </c>
    </row>
    <row r="124" spans="1:29" ht="15.75">
      <c r="A124" s="255"/>
      <c r="B124" s="133" t="s">
        <v>49</v>
      </c>
      <c r="C124" s="95"/>
      <c r="D124" s="20"/>
      <c r="E124" s="96">
        <f t="shared" si="22"/>
        <v>0</v>
      </c>
      <c r="F124" s="95"/>
      <c r="G124" s="20"/>
      <c r="H124" s="96">
        <f t="shared" si="23"/>
        <v>0</v>
      </c>
      <c r="I124" s="95"/>
      <c r="J124" s="20"/>
      <c r="K124" s="96">
        <f t="shared" si="24"/>
        <v>0</v>
      </c>
      <c r="L124" s="95"/>
      <c r="M124" s="20"/>
      <c r="N124" s="96">
        <f t="shared" si="25"/>
        <v>0</v>
      </c>
      <c r="O124" s="95"/>
      <c r="P124" s="20"/>
      <c r="Q124" s="96">
        <f t="shared" si="26"/>
        <v>0</v>
      </c>
      <c r="R124" s="95"/>
      <c r="S124" s="20"/>
      <c r="T124" s="96">
        <f t="shared" si="14"/>
        <v>0</v>
      </c>
      <c r="U124" s="221">
        <f t="shared" si="21"/>
        <v>0</v>
      </c>
      <c r="W124" s="133" t="s">
        <v>49</v>
      </c>
      <c r="X124" s="114">
        <f t="shared" si="15"/>
        <v>0</v>
      </c>
      <c r="Y124" s="115">
        <f t="shared" si="16"/>
        <v>0</v>
      </c>
      <c r="Z124" s="115">
        <f t="shared" si="17"/>
        <v>0</v>
      </c>
      <c r="AA124" s="115">
        <f t="shared" si="18"/>
        <v>0</v>
      </c>
      <c r="AB124" s="115">
        <f t="shared" si="19"/>
        <v>0</v>
      </c>
      <c r="AC124" s="121">
        <f t="shared" si="20"/>
        <v>0</v>
      </c>
    </row>
    <row r="125" spans="1:29" ht="15.75">
      <c r="A125" s="256"/>
      <c r="B125" s="134" t="s">
        <v>50</v>
      </c>
      <c r="C125" s="97"/>
      <c r="D125" s="98"/>
      <c r="E125" s="99">
        <f t="shared" si="22"/>
        <v>0</v>
      </c>
      <c r="F125" s="97"/>
      <c r="G125" s="98"/>
      <c r="H125" s="99">
        <f t="shared" si="23"/>
        <v>0</v>
      </c>
      <c r="I125" s="97"/>
      <c r="J125" s="98"/>
      <c r="K125" s="99">
        <f t="shared" si="24"/>
        <v>0</v>
      </c>
      <c r="L125" s="97"/>
      <c r="M125" s="98"/>
      <c r="N125" s="99">
        <f t="shared" si="25"/>
        <v>0</v>
      </c>
      <c r="O125" s="97"/>
      <c r="P125" s="98"/>
      <c r="Q125" s="99">
        <f t="shared" si="26"/>
        <v>0</v>
      </c>
      <c r="R125" s="97"/>
      <c r="S125" s="98"/>
      <c r="T125" s="99">
        <f t="shared" si="14"/>
        <v>0</v>
      </c>
      <c r="U125" s="222">
        <f t="shared" si="21"/>
        <v>0</v>
      </c>
      <c r="W125" s="134" t="s">
        <v>50</v>
      </c>
      <c r="X125" s="118">
        <f t="shared" si="15"/>
        <v>0</v>
      </c>
      <c r="Y125" s="119">
        <f t="shared" si="16"/>
        <v>0</v>
      </c>
      <c r="Z125" s="119">
        <f t="shared" si="17"/>
        <v>0</v>
      </c>
      <c r="AA125" s="119">
        <f t="shared" si="18"/>
        <v>0</v>
      </c>
      <c r="AB125" s="119">
        <f t="shared" si="19"/>
        <v>0</v>
      </c>
      <c r="AC125" s="124">
        <f t="shared" si="20"/>
        <v>0</v>
      </c>
    </row>
    <row r="126" spans="1:29" ht="15.75" customHeight="1">
      <c r="A126" s="254">
        <v>42780</v>
      </c>
      <c r="B126" s="133" t="s">
        <v>42</v>
      </c>
      <c r="C126" s="95"/>
      <c r="D126" s="20"/>
      <c r="E126" s="96">
        <f t="shared" si="22"/>
        <v>0</v>
      </c>
      <c r="F126" s="95"/>
      <c r="G126" s="20"/>
      <c r="H126" s="96">
        <f t="shared" si="23"/>
        <v>0</v>
      </c>
      <c r="I126" s="95"/>
      <c r="J126" s="20"/>
      <c r="K126" s="96">
        <f t="shared" si="24"/>
        <v>0</v>
      </c>
      <c r="L126" s="95"/>
      <c r="M126" s="20"/>
      <c r="N126" s="96">
        <f t="shared" si="25"/>
        <v>0</v>
      </c>
      <c r="O126" s="95"/>
      <c r="P126" s="20"/>
      <c r="Q126" s="96">
        <f t="shared" si="26"/>
        <v>0</v>
      </c>
      <c r="R126" s="95"/>
      <c r="S126" s="20"/>
      <c r="T126" s="96">
        <f t="shared" si="14"/>
        <v>0</v>
      </c>
      <c r="U126" s="221">
        <f t="shared" si="21"/>
        <v>0</v>
      </c>
      <c r="W126" s="132" t="s">
        <v>42</v>
      </c>
      <c r="X126" s="110">
        <f t="shared" si="15"/>
        <v>0</v>
      </c>
      <c r="Y126" s="111">
        <f t="shared" si="16"/>
        <v>0</v>
      </c>
      <c r="Z126" s="111">
        <f t="shared" si="17"/>
        <v>0</v>
      </c>
      <c r="AA126" s="111">
        <f t="shared" si="18"/>
        <v>0</v>
      </c>
      <c r="AB126" s="111">
        <f t="shared" si="19"/>
        <v>0</v>
      </c>
      <c r="AC126" s="123">
        <f t="shared" si="20"/>
        <v>0</v>
      </c>
    </row>
    <row r="127" spans="1:29" ht="15.75">
      <c r="A127" s="255"/>
      <c r="B127" s="133" t="s">
        <v>43</v>
      </c>
      <c r="C127" s="95"/>
      <c r="D127" s="20"/>
      <c r="E127" s="96">
        <f t="shared" si="22"/>
        <v>0</v>
      </c>
      <c r="F127" s="95"/>
      <c r="G127" s="20"/>
      <c r="H127" s="96">
        <f t="shared" si="23"/>
        <v>0</v>
      </c>
      <c r="I127" s="95"/>
      <c r="J127" s="20"/>
      <c r="K127" s="96">
        <f t="shared" si="24"/>
        <v>0</v>
      </c>
      <c r="L127" s="95"/>
      <c r="M127" s="20"/>
      <c r="N127" s="96">
        <f t="shared" si="25"/>
        <v>0</v>
      </c>
      <c r="O127" s="95"/>
      <c r="P127" s="20"/>
      <c r="Q127" s="96">
        <f t="shared" si="26"/>
        <v>0</v>
      </c>
      <c r="R127" s="95"/>
      <c r="S127" s="20"/>
      <c r="T127" s="96">
        <f t="shared" si="14"/>
        <v>0</v>
      </c>
      <c r="U127" s="221">
        <f t="shared" si="21"/>
        <v>0</v>
      </c>
      <c r="W127" s="133" t="s">
        <v>43</v>
      </c>
      <c r="X127" s="114">
        <f t="shared" si="15"/>
        <v>0</v>
      </c>
      <c r="Y127" s="115">
        <f t="shared" si="16"/>
        <v>0</v>
      </c>
      <c r="Z127" s="115">
        <f t="shared" si="17"/>
        <v>0</v>
      </c>
      <c r="AA127" s="115">
        <f t="shared" si="18"/>
        <v>0</v>
      </c>
      <c r="AB127" s="115">
        <f t="shared" si="19"/>
        <v>0</v>
      </c>
      <c r="AC127" s="121">
        <f t="shared" si="20"/>
        <v>0</v>
      </c>
    </row>
    <row r="128" spans="1:29" ht="15.75">
      <c r="A128" s="255"/>
      <c r="B128" s="104" t="s">
        <v>44</v>
      </c>
      <c r="C128" s="95"/>
      <c r="D128" s="20"/>
      <c r="E128" s="96">
        <f t="shared" si="22"/>
        <v>0</v>
      </c>
      <c r="F128" s="95"/>
      <c r="G128" s="20"/>
      <c r="H128" s="96">
        <f t="shared" si="23"/>
        <v>0</v>
      </c>
      <c r="I128" s="95"/>
      <c r="J128" s="20"/>
      <c r="K128" s="96">
        <f t="shared" si="24"/>
        <v>0</v>
      </c>
      <c r="L128" s="95"/>
      <c r="M128" s="20"/>
      <c r="N128" s="96">
        <f t="shared" si="25"/>
        <v>0</v>
      </c>
      <c r="O128" s="95"/>
      <c r="P128" s="20"/>
      <c r="Q128" s="96">
        <f t="shared" si="26"/>
        <v>0</v>
      </c>
      <c r="R128" s="95"/>
      <c r="S128" s="20"/>
      <c r="T128" s="96">
        <f t="shared" si="14"/>
        <v>0</v>
      </c>
      <c r="U128" s="221">
        <f t="shared" si="21"/>
        <v>0</v>
      </c>
      <c r="W128" s="104" t="s">
        <v>44</v>
      </c>
      <c r="X128" s="114">
        <f t="shared" si="15"/>
        <v>0</v>
      </c>
      <c r="Y128" s="115">
        <f t="shared" si="16"/>
        <v>0</v>
      </c>
      <c r="Z128" s="115">
        <f t="shared" si="17"/>
        <v>0</v>
      </c>
      <c r="AA128" s="115">
        <f t="shared" si="18"/>
        <v>0</v>
      </c>
      <c r="AB128" s="115">
        <f t="shared" si="19"/>
        <v>0</v>
      </c>
      <c r="AC128" s="121">
        <f t="shared" si="20"/>
        <v>0</v>
      </c>
    </row>
    <row r="129" spans="1:29" ht="15.75">
      <c r="A129" s="255"/>
      <c r="B129" s="133" t="s">
        <v>45</v>
      </c>
      <c r="C129" s="95"/>
      <c r="D129" s="20"/>
      <c r="E129" s="96">
        <f t="shared" si="22"/>
        <v>0</v>
      </c>
      <c r="F129" s="95"/>
      <c r="G129" s="20"/>
      <c r="H129" s="96">
        <f t="shared" si="23"/>
        <v>0</v>
      </c>
      <c r="I129" s="95"/>
      <c r="J129" s="20"/>
      <c r="K129" s="96">
        <f t="shared" si="24"/>
        <v>0</v>
      </c>
      <c r="L129" s="95"/>
      <c r="M129" s="20"/>
      <c r="N129" s="96">
        <f t="shared" si="25"/>
        <v>0</v>
      </c>
      <c r="O129" s="95"/>
      <c r="P129" s="20"/>
      <c r="Q129" s="96">
        <f t="shared" si="26"/>
        <v>0</v>
      </c>
      <c r="R129" s="95"/>
      <c r="S129" s="20"/>
      <c r="T129" s="96">
        <f t="shared" si="14"/>
        <v>0</v>
      </c>
      <c r="U129" s="221">
        <f t="shared" si="21"/>
        <v>0</v>
      </c>
      <c r="W129" s="133" t="s">
        <v>45</v>
      </c>
      <c r="X129" s="114">
        <f t="shared" si="15"/>
        <v>0</v>
      </c>
      <c r="Y129" s="115">
        <f t="shared" si="16"/>
        <v>0</v>
      </c>
      <c r="Z129" s="115">
        <f t="shared" si="17"/>
        <v>0</v>
      </c>
      <c r="AA129" s="115">
        <f t="shared" si="18"/>
        <v>0</v>
      </c>
      <c r="AB129" s="115">
        <f t="shared" si="19"/>
        <v>0</v>
      </c>
      <c r="AC129" s="121">
        <f t="shared" si="20"/>
        <v>0</v>
      </c>
    </row>
    <row r="130" spans="1:29" ht="15.75">
      <c r="A130" s="255"/>
      <c r="B130" s="133" t="s">
        <v>46</v>
      </c>
      <c r="C130" s="95"/>
      <c r="D130" s="20"/>
      <c r="E130" s="96">
        <f t="shared" si="22"/>
        <v>0</v>
      </c>
      <c r="F130" s="95"/>
      <c r="G130" s="20"/>
      <c r="H130" s="96">
        <f t="shared" si="23"/>
        <v>0</v>
      </c>
      <c r="I130" s="95"/>
      <c r="J130" s="20"/>
      <c r="K130" s="96">
        <f t="shared" si="24"/>
        <v>0</v>
      </c>
      <c r="L130" s="95"/>
      <c r="M130" s="20"/>
      <c r="N130" s="96">
        <f t="shared" si="25"/>
        <v>0</v>
      </c>
      <c r="O130" s="95"/>
      <c r="P130" s="20"/>
      <c r="Q130" s="96">
        <f t="shared" si="26"/>
        <v>0</v>
      </c>
      <c r="R130" s="95"/>
      <c r="S130" s="20"/>
      <c r="T130" s="96">
        <f t="shared" si="14"/>
        <v>0</v>
      </c>
      <c r="U130" s="221">
        <f t="shared" si="21"/>
        <v>0</v>
      </c>
      <c r="W130" s="133" t="s">
        <v>46</v>
      </c>
      <c r="X130" s="114">
        <f t="shared" si="15"/>
        <v>0</v>
      </c>
      <c r="Y130" s="115">
        <f t="shared" si="16"/>
        <v>0</v>
      </c>
      <c r="Z130" s="115">
        <f t="shared" si="17"/>
        <v>0</v>
      </c>
      <c r="AA130" s="115">
        <f t="shared" si="18"/>
        <v>0</v>
      </c>
      <c r="AB130" s="115">
        <f t="shared" si="19"/>
        <v>0</v>
      </c>
      <c r="AC130" s="121">
        <f t="shared" si="20"/>
        <v>0</v>
      </c>
    </row>
    <row r="131" spans="1:29" ht="15.75">
      <c r="A131" s="255"/>
      <c r="B131" s="133" t="s">
        <v>47</v>
      </c>
      <c r="C131" s="95"/>
      <c r="D131" s="20"/>
      <c r="E131" s="96">
        <f t="shared" si="22"/>
        <v>0</v>
      </c>
      <c r="F131" s="95"/>
      <c r="G131" s="20"/>
      <c r="H131" s="96">
        <f t="shared" si="23"/>
        <v>0</v>
      </c>
      <c r="I131" s="95"/>
      <c r="J131" s="20"/>
      <c r="K131" s="96">
        <f t="shared" si="24"/>
        <v>0</v>
      </c>
      <c r="L131" s="95"/>
      <c r="M131" s="20"/>
      <c r="N131" s="96">
        <f t="shared" si="25"/>
        <v>0</v>
      </c>
      <c r="O131" s="95"/>
      <c r="P131" s="20"/>
      <c r="Q131" s="96">
        <f t="shared" si="26"/>
        <v>0</v>
      </c>
      <c r="R131" s="95"/>
      <c r="S131" s="20"/>
      <c r="T131" s="96">
        <f t="shared" si="14"/>
        <v>0</v>
      </c>
      <c r="U131" s="221">
        <f t="shared" si="21"/>
        <v>0</v>
      </c>
      <c r="W131" s="133" t="s">
        <v>47</v>
      </c>
      <c r="X131" s="114">
        <f t="shared" si="15"/>
        <v>0</v>
      </c>
      <c r="Y131" s="115">
        <f t="shared" si="16"/>
        <v>0</v>
      </c>
      <c r="Z131" s="115">
        <f t="shared" si="17"/>
        <v>0</v>
      </c>
      <c r="AA131" s="115">
        <f t="shared" si="18"/>
        <v>0</v>
      </c>
      <c r="AB131" s="115">
        <f t="shared" si="19"/>
        <v>0</v>
      </c>
      <c r="AC131" s="121">
        <f t="shared" si="20"/>
        <v>0</v>
      </c>
    </row>
    <row r="132" spans="1:29" ht="15.75">
      <c r="A132" s="255"/>
      <c r="B132" s="133" t="s">
        <v>48</v>
      </c>
      <c r="C132" s="95"/>
      <c r="D132" s="20"/>
      <c r="E132" s="96">
        <f t="shared" si="22"/>
        <v>0</v>
      </c>
      <c r="F132" s="95"/>
      <c r="G132" s="20"/>
      <c r="H132" s="96">
        <f t="shared" si="23"/>
        <v>0</v>
      </c>
      <c r="I132" s="95"/>
      <c r="J132" s="20"/>
      <c r="K132" s="96">
        <f t="shared" si="24"/>
        <v>0</v>
      </c>
      <c r="L132" s="95"/>
      <c r="M132" s="20"/>
      <c r="N132" s="96">
        <f t="shared" si="25"/>
        <v>0</v>
      </c>
      <c r="O132" s="95"/>
      <c r="P132" s="20"/>
      <c r="Q132" s="96">
        <f t="shared" si="26"/>
        <v>0</v>
      </c>
      <c r="R132" s="95"/>
      <c r="S132" s="20"/>
      <c r="T132" s="96">
        <f t="shared" si="14"/>
        <v>0</v>
      </c>
      <c r="U132" s="221">
        <f t="shared" si="21"/>
        <v>0</v>
      </c>
      <c r="W132" s="133" t="s">
        <v>48</v>
      </c>
      <c r="X132" s="114">
        <f t="shared" si="15"/>
        <v>0</v>
      </c>
      <c r="Y132" s="115">
        <f t="shared" si="16"/>
        <v>0</v>
      </c>
      <c r="Z132" s="115">
        <f t="shared" si="17"/>
        <v>0</v>
      </c>
      <c r="AA132" s="115">
        <f t="shared" si="18"/>
        <v>0</v>
      </c>
      <c r="AB132" s="115">
        <f t="shared" si="19"/>
        <v>0</v>
      </c>
      <c r="AC132" s="121">
        <f t="shared" si="20"/>
        <v>0</v>
      </c>
    </row>
    <row r="133" spans="1:29" ht="15.75">
      <c r="A133" s="255"/>
      <c r="B133" s="133" t="s">
        <v>49</v>
      </c>
      <c r="C133" s="95"/>
      <c r="D133" s="20"/>
      <c r="E133" s="96">
        <f t="shared" si="22"/>
        <v>0</v>
      </c>
      <c r="F133" s="95"/>
      <c r="G133" s="20"/>
      <c r="H133" s="96">
        <f t="shared" si="23"/>
        <v>0</v>
      </c>
      <c r="I133" s="95"/>
      <c r="J133" s="20"/>
      <c r="K133" s="96">
        <f t="shared" si="24"/>
        <v>0</v>
      </c>
      <c r="L133" s="95"/>
      <c r="M133" s="20"/>
      <c r="N133" s="96">
        <f t="shared" si="25"/>
        <v>0</v>
      </c>
      <c r="O133" s="95"/>
      <c r="P133" s="20"/>
      <c r="Q133" s="96">
        <f t="shared" si="26"/>
        <v>0</v>
      </c>
      <c r="R133" s="95"/>
      <c r="S133" s="20"/>
      <c r="T133" s="96">
        <f t="shared" si="14"/>
        <v>0</v>
      </c>
      <c r="U133" s="221">
        <f t="shared" si="21"/>
        <v>0</v>
      </c>
      <c r="W133" s="133" t="s">
        <v>49</v>
      </c>
      <c r="X133" s="114">
        <f t="shared" si="15"/>
        <v>0</v>
      </c>
      <c r="Y133" s="115">
        <f t="shared" si="16"/>
        <v>0</v>
      </c>
      <c r="Z133" s="115">
        <f t="shared" si="17"/>
        <v>0</v>
      </c>
      <c r="AA133" s="115">
        <f t="shared" si="18"/>
        <v>0</v>
      </c>
      <c r="AB133" s="115">
        <f t="shared" si="19"/>
        <v>0</v>
      </c>
      <c r="AC133" s="121">
        <f t="shared" si="20"/>
        <v>0</v>
      </c>
    </row>
    <row r="134" spans="1:29" ht="15.75">
      <c r="A134" s="256"/>
      <c r="B134" s="133" t="s">
        <v>50</v>
      </c>
      <c r="C134" s="95"/>
      <c r="D134" s="20"/>
      <c r="E134" s="96">
        <f t="shared" si="22"/>
        <v>0</v>
      </c>
      <c r="F134" s="95"/>
      <c r="G134" s="20"/>
      <c r="H134" s="96">
        <f t="shared" si="23"/>
        <v>0</v>
      </c>
      <c r="I134" s="95"/>
      <c r="J134" s="20"/>
      <c r="K134" s="96">
        <f t="shared" si="24"/>
        <v>0</v>
      </c>
      <c r="L134" s="95"/>
      <c r="M134" s="20"/>
      <c r="N134" s="96">
        <f t="shared" si="25"/>
        <v>0</v>
      </c>
      <c r="O134" s="95"/>
      <c r="P134" s="20"/>
      <c r="Q134" s="96">
        <f t="shared" si="26"/>
        <v>0</v>
      </c>
      <c r="R134" s="95"/>
      <c r="S134" s="20"/>
      <c r="T134" s="96">
        <f t="shared" si="14"/>
        <v>0</v>
      </c>
      <c r="U134" s="221">
        <f t="shared" si="21"/>
        <v>0</v>
      </c>
      <c r="W134" s="134" t="s">
        <v>50</v>
      </c>
      <c r="X134" s="118">
        <f t="shared" si="15"/>
        <v>0</v>
      </c>
      <c r="Y134" s="119">
        <f t="shared" si="16"/>
        <v>0</v>
      </c>
      <c r="Z134" s="119">
        <f t="shared" si="17"/>
        <v>0</v>
      </c>
      <c r="AA134" s="119">
        <f t="shared" si="18"/>
        <v>0</v>
      </c>
      <c r="AB134" s="119">
        <f t="shared" si="19"/>
        <v>0</v>
      </c>
      <c r="AC134" s="124">
        <f t="shared" si="20"/>
        <v>0</v>
      </c>
    </row>
    <row r="135" spans="1:29" ht="15.75" customHeight="1">
      <c r="A135" s="254">
        <v>42781</v>
      </c>
      <c r="B135" s="132" t="s">
        <v>42</v>
      </c>
      <c r="C135" s="92"/>
      <c r="D135" s="93"/>
      <c r="E135" s="94">
        <f t="shared" si="22"/>
        <v>0</v>
      </c>
      <c r="F135" s="92"/>
      <c r="G135" s="101"/>
      <c r="H135" s="94">
        <f t="shared" si="23"/>
        <v>0</v>
      </c>
      <c r="I135" s="92"/>
      <c r="J135" s="93"/>
      <c r="K135" s="94">
        <f t="shared" si="24"/>
        <v>0</v>
      </c>
      <c r="L135" s="92"/>
      <c r="M135" s="93"/>
      <c r="N135" s="94">
        <f t="shared" si="25"/>
        <v>0</v>
      </c>
      <c r="O135" s="92"/>
      <c r="P135" s="93"/>
      <c r="Q135" s="94">
        <f t="shared" si="26"/>
        <v>0</v>
      </c>
      <c r="R135" s="92"/>
      <c r="S135" s="93"/>
      <c r="T135" s="94">
        <f t="shared" si="14"/>
        <v>0</v>
      </c>
      <c r="U135" s="220">
        <f t="shared" si="21"/>
        <v>0</v>
      </c>
      <c r="W135" s="132" t="s">
        <v>42</v>
      </c>
      <c r="X135" s="114">
        <f t="shared" si="15"/>
        <v>0</v>
      </c>
      <c r="Y135" s="115">
        <f t="shared" si="16"/>
        <v>0</v>
      </c>
      <c r="Z135" s="115">
        <f t="shared" si="17"/>
        <v>0</v>
      </c>
      <c r="AA135" s="115">
        <f t="shared" si="18"/>
        <v>0</v>
      </c>
      <c r="AB135" s="115">
        <f t="shared" si="19"/>
        <v>0</v>
      </c>
      <c r="AC135" s="121">
        <f t="shared" si="20"/>
        <v>0</v>
      </c>
    </row>
    <row r="136" spans="1:29" ht="15.75">
      <c r="A136" s="255"/>
      <c r="B136" s="133" t="s">
        <v>43</v>
      </c>
      <c r="C136" s="95"/>
      <c r="D136" s="20"/>
      <c r="E136" s="96">
        <f t="shared" si="22"/>
        <v>0</v>
      </c>
      <c r="F136" s="95"/>
      <c r="G136" s="6"/>
      <c r="H136" s="96">
        <f t="shared" si="23"/>
        <v>0</v>
      </c>
      <c r="I136" s="95"/>
      <c r="J136" s="20"/>
      <c r="K136" s="96">
        <f t="shared" si="24"/>
        <v>0</v>
      </c>
      <c r="L136" s="95"/>
      <c r="M136" s="20"/>
      <c r="N136" s="96">
        <f t="shared" si="25"/>
        <v>0</v>
      </c>
      <c r="O136" s="95"/>
      <c r="P136" s="20"/>
      <c r="Q136" s="96">
        <f t="shared" si="26"/>
        <v>0</v>
      </c>
      <c r="R136" s="95"/>
      <c r="S136" s="20"/>
      <c r="T136" s="96">
        <f t="shared" si="14"/>
        <v>0</v>
      </c>
      <c r="U136" s="221">
        <f t="shared" si="21"/>
        <v>0</v>
      </c>
      <c r="W136" s="133" t="s">
        <v>43</v>
      </c>
      <c r="X136" s="114">
        <f t="shared" si="15"/>
        <v>0</v>
      </c>
      <c r="Y136" s="115">
        <f t="shared" si="16"/>
        <v>0</v>
      </c>
      <c r="Z136" s="115">
        <f t="shared" si="17"/>
        <v>0</v>
      </c>
      <c r="AA136" s="115">
        <f t="shared" si="18"/>
        <v>0</v>
      </c>
      <c r="AB136" s="115">
        <f t="shared" si="19"/>
        <v>0</v>
      </c>
      <c r="AC136" s="121">
        <f t="shared" si="20"/>
        <v>0</v>
      </c>
    </row>
    <row r="137" spans="1:29" ht="15.75">
      <c r="A137" s="255"/>
      <c r="B137" s="104" t="s">
        <v>44</v>
      </c>
      <c r="C137" s="95"/>
      <c r="D137" s="20"/>
      <c r="E137" s="96">
        <f t="shared" si="22"/>
        <v>0</v>
      </c>
      <c r="F137" s="95"/>
      <c r="G137" s="6"/>
      <c r="H137" s="96">
        <f t="shared" si="23"/>
        <v>0</v>
      </c>
      <c r="I137" s="95"/>
      <c r="J137" s="20"/>
      <c r="K137" s="96">
        <f t="shared" si="24"/>
        <v>0</v>
      </c>
      <c r="L137" s="95"/>
      <c r="M137" s="20"/>
      <c r="N137" s="96">
        <f t="shared" si="25"/>
        <v>0</v>
      </c>
      <c r="O137" s="95"/>
      <c r="P137" s="20"/>
      <c r="Q137" s="96">
        <f t="shared" si="26"/>
        <v>0</v>
      </c>
      <c r="R137" s="95"/>
      <c r="S137" s="20"/>
      <c r="T137" s="96">
        <f t="shared" si="14"/>
        <v>0</v>
      </c>
      <c r="U137" s="221">
        <f t="shared" si="21"/>
        <v>0</v>
      </c>
      <c r="W137" s="104" t="s">
        <v>44</v>
      </c>
      <c r="X137" s="114">
        <f t="shared" si="15"/>
        <v>0</v>
      </c>
      <c r="Y137" s="115">
        <f t="shared" si="16"/>
        <v>0</v>
      </c>
      <c r="Z137" s="115">
        <f t="shared" si="17"/>
        <v>0</v>
      </c>
      <c r="AA137" s="115">
        <f t="shared" si="18"/>
        <v>0</v>
      </c>
      <c r="AB137" s="115">
        <f t="shared" si="19"/>
        <v>0</v>
      </c>
      <c r="AC137" s="121">
        <f t="shared" si="20"/>
        <v>0</v>
      </c>
    </row>
    <row r="138" spans="1:29" ht="15.75">
      <c r="A138" s="255"/>
      <c r="B138" s="133" t="s">
        <v>45</v>
      </c>
      <c r="C138" s="95"/>
      <c r="D138" s="20"/>
      <c r="E138" s="96">
        <f t="shared" si="22"/>
        <v>0</v>
      </c>
      <c r="F138" s="95"/>
      <c r="G138" s="6"/>
      <c r="H138" s="96">
        <f t="shared" si="23"/>
        <v>0</v>
      </c>
      <c r="I138" s="95"/>
      <c r="J138" s="20"/>
      <c r="K138" s="96">
        <f t="shared" si="24"/>
        <v>0</v>
      </c>
      <c r="L138" s="95"/>
      <c r="M138" s="20"/>
      <c r="N138" s="96">
        <f t="shared" si="25"/>
        <v>0</v>
      </c>
      <c r="O138" s="95"/>
      <c r="P138" s="20"/>
      <c r="Q138" s="96">
        <f t="shared" si="26"/>
        <v>0</v>
      </c>
      <c r="R138" s="95"/>
      <c r="S138" s="20"/>
      <c r="T138" s="96">
        <f t="shared" ref="T138:T201" si="27">R138-S138</f>
        <v>0</v>
      </c>
      <c r="U138" s="221">
        <f t="shared" si="21"/>
        <v>0</v>
      </c>
      <c r="W138" s="133" t="s">
        <v>45</v>
      </c>
      <c r="X138" s="114">
        <f t="shared" ref="X138:X201" si="28">+IF(AND(C138&lt;&gt;0,D138&lt;&gt;0,OR(E138&gt;100,E138&lt;-100)),1,0)</f>
        <v>0</v>
      </c>
      <c r="Y138" s="115">
        <f t="shared" ref="Y138:Y201" si="29">+IF(AND(F138&lt;&gt;0,G138&lt;&gt;0,OR(H138&gt;100,H138&lt;-100)),1,0)</f>
        <v>0</v>
      </c>
      <c r="Z138" s="115">
        <f t="shared" ref="Z138:Z201" si="30">+IF(AND(I138&lt;&gt;0,J138&lt;&gt;0,OR(K138&gt;100,K138&lt;-100)),1,0)</f>
        <v>0</v>
      </c>
      <c r="AA138" s="115">
        <f t="shared" ref="AA138:AA201" si="31">+IF(AND(L138&lt;&gt;0,M138&lt;&gt;0,OR(N138&gt;100,N138&lt;-100)),1,0)</f>
        <v>0</v>
      </c>
      <c r="AB138" s="115">
        <f t="shared" ref="AB138:AB201" si="32">+IF(AND(O138&lt;&gt;0,P138&lt;&gt;0,OR(Q138&gt;100,Q138&lt;-100)),1,0)</f>
        <v>0</v>
      </c>
      <c r="AC138" s="121">
        <f t="shared" ref="AC138:AC201" si="33">+IF(AND(R138&lt;&gt;0,S138&lt;&gt;0,OR(T138&gt;100,T138&lt;-100)),1,0)</f>
        <v>0</v>
      </c>
    </row>
    <row r="139" spans="1:29" ht="15.75">
      <c r="A139" s="255"/>
      <c r="B139" s="133" t="s">
        <v>46</v>
      </c>
      <c r="C139" s="95"/>
      <c r="D139" s="20"/>
      <c r="E139" s="96">
        <f t="shared" si="22"/>
        <v>0</v>
      </c>
      <c r="F139" s="95"/>
      <c r="G139" s="6"/>
      <c r="H139" s="96">
        <f t="shared" si="23"/>
        <v>0</v>
      </c>
      <c r="I139" s="95"/>
      <c r="J139" s="20"/>
      <c r="K139" s="96">
        <f t="shared" si="24"/>
        <v>0</v>
      </c>
      <c r="L139" s="95"/>
      <c r="M139" s="20"/>
      <c r="N139" s="96">
        <f t="shared" si="25"/>
        <v>0</v>
      </c>
      <c r="O139" s="95"/>
      <c r="P139" s="20"/>
      <c r="Q139" s="96">
        <f t="shared" si="26"/>
        <v>0</v>
      </c>
      <c r="R139" s="95"/>
      <c r="S139" s="20"/>
      <c r="T139" s="96">
        <f t="shared" si="27"/>
        <v>0</v>
      </c>
      <c r="U139" s="221">
        <f t="shared" si="21"/>
        <v>0</v>
      </c>
      <c r="W139" s="133" t="s">
        <v>46</v>
      </c>
      <c r="X139" s="114">
        <f t="shared" si="28"/>
        <v>0</v>
      </c>
      <c r="Y139" s="115">
        <f t="shared" si="29"/>
        <v>0</v>
      </c>
      <c r="Z139" s="115">
        <f t="shared" si="30"/>
        <v>0</v>
      </c>
      <c r="AA139" s="115">
        <f t="shared" si="31"/>
        <v>0</v>
      </c>
      <c r="AB139" s="115">
        <f t="shared" si="32"/>
        <v>0</v>
      </c>
      <c r="AC139" s="121">
        <f t="shared" si="33"/>
        <v>0</v>
      </c>
    </row>
    <row r="140" spans="1:29" ht="15.75">
      <c r="A140" s="255"/>
      <c r="B140" s="133" t="s">
        <v>47</v>
      </c>
      <c r="C140" s="95"/>
      <c r="D140" s="20"/>
      <c r="E140" s="96">
        <f t="shared" si="22"/>
        <v>0</v>
      </c>
      <c r="F140" s="95"/>
      <c r="G140" s="6"/>
      <c r="H140" s="96">
        <f t="shared" si="23"/>
        <v>0</v>
      </c>
      <c r="I140" s="95"/>
      <c r="J140" s="20"/>
      <c r="K140" s="96">
        <f t="shared" si="24"/>
        <v>0</v>
      </c>
      <c r="L140" s="95"/>
      <c r="M140" s="20"/>
      <c r="N140" s="96">
        <f t="shared" si="25"/>
        <v>0</v>
      </c>
      <c r="O140" s="95"/>
      <c r="P140" s="20"/>
      <c r="Q140" s="96">
        <f t="shared" si="26"/>
        <v>0</v>
      </c>
      <c r="R140" s="95"/>
      <c r="S140" s="20"/>
      <c r="T140" s="96">
        <f t="shared" si="27"/>
        <v>0</v>
      </c>
      <c r="U140" s="221">
        <f t="shared" si="21"/>
        <v>0</v>
      </c>
      <c r="W140" s="133" t="s">
        <v>47</v>
      </c>
      <c r="X140" s="114">
        <f t="shared" si="28"/>
        <v>0</v>
      </c>
      <c r="Y140" s="115">
        <f t="shared" si="29"/>
        <v>0</v>
      </c>
      <c r="Z140" s="115">
        <f t="shared" si="30"/>
        <v>0</v>
      </c>
      <c r="AA140" s="115">
        <f t="shared" si="31"/>
        <v>0</v>
      </c>
      <c r="AB140" s="115">
        <f t="shared" si="32"/>
        <v>0</v>
      </c>
      <c r="AC140" s="121">
        <f t="shared" si="33"/>
        <v>0</v>
      </c>
    </row>
    <row r="141" spans="1:29" ht="15.75">
      <c r="A141" s="255"/>
      <c r="B141" s="133" t="s">
        <v>48</v>
      </c>
      <c r="C141" s="95"/>
      <c r="D141" s="20"/>
      <c r="E141" s="96">
        <f t="shared" si="22"/>
        <v>0</v>
      </c>
      <c r="F141" s="95"/>
      <c r="G141" s="6"/>
      <c r="H141" s="96">
        <f t="shared" si="23"/>
        <v>0</v>
      </c>
      <c r="I141" s="95"/>
      <c r="J141" s="20"/>
      <c r="K141" s="96">
        <f t="shared" si="24"/>
        <v>0</v>
      </c>
      <c r="L141" s="95"/>
      <c r="M141" s="20"/>
      <c r="N141" s="96">
        <f t="shared" si="25"/>
        <v>0</v>
      </c>
      <c r="O141" s="95"/>
      <c r="P141" s="20"/>
      <c r="Q141" s="96">
        <f t="shared" si="26"/>
        <v>0</v>
      </c>
      <c r="R141" s="95"/>
      <c r="S141" s="20"/>
      <c r="T141" s="96">
        <f t="shared" si="27"/>
        <v>0</v>
      </c>
      <c r="U141" s="221">
        <f t="shared" si="21"/>
        <v>0</v>
      </c>
      <c r="W141" s="133" t="s">
        <v>48</v>
      </c>
      <c r="X141" s="114">
        <f t="shared" si="28"/>
        <v>0</v>
      </c>
      <c r="Y141" s="115">
        <f t="shared" si="29"/>
        <v>0</v>
      </c>
      <c r="Z141" s="115">
        <f t="shared" si="30"/>
        <v>0</v>
      </c>
      <c r="AA141" s="115">
        <f t="shared" si="31"/>
        <v>0</v>
      </c>
      <c r="AB141" s="115">
        <f t="shared" si="32"/>
        <v>0</v>
      </c>
      <c r="AC141" s="121">
        <f t="shared" si="33"/>
        <v>0</v>
      </c>
    </row>
    <row r="142" spans="1:29" ht="15.75">
      <c r="A142" s="255"/>
      <c r="B142" s="133" t="s">
        <v>49</v>
      </c>
      <c r="C142" s="95"/>
      <c r="D142" s="20"/>
      <c r="E142" s="96">
        <f t="shared" si="22"/>
        <v>0</v>
      </c>
      <c r="F142" s="95"/>
      <c r="G142" s="6"/>
      <c r="H142" s="96">
        <f t="shared" si="23"/>
        <v>0</v>
      </c>
      <c r="I142" s="95"/>
      <c r="J142" s="20"/>
      <c r="K142" s="96">
        <f t="shared" si="24"/>
        <v>0</v>
      </c>
      <c r="L142" s="95"/>
      <c r="M142" s="20"/>
      <c r="N142" s="96">
        <f t="shared" si="25"/>
        <v>0</v>
      </c>
      <c r="O142" s="95"/>
      <c r="P142" s="20"/>
      <c r="Q142" s="96">
        <f t="shared" si="26"/>
        <v>0</v>
      </c>
      <c r="R142" s="95"/>
      <c r="S142" s="20"/>
      <c r="T142" s="96">
        <f t="shared" si="27"/>
        <v>0</v>
      </c>
      <c r="U142" s="221">
        <f t="shared" si="21"/>
        <v>0</v>
      </c>
      <c r="W142" s="133" t="s">
        <v>49</v>
      </c>
      <c r="X142" s="114">
        <f t="shared" si="28"/>
        <v>0</v>
      </c>
      <c r="Y142" s="115">
        <f t="shared" si="29"/>
        <v>0</v>
      </c>
      <c r="Z142" s="115">
        <f t="shared" si="30"/>
        <v>0</v>
      </c>
      <c r="AA142" s="115">
        <f t="shared" si="31"/>
        <v>0</v>
      </c>
      <c r="AB142" s="115">
        <f t="shared" si="32"/>
        <v>0</v>
      </c>
      <c r="AC142" s="121">
        <f t="shared" si="33"/>
        <v>0</v>
      </c>
    </row>
    <row r="143" spans="1:29" ht="15.75">
      <c r="A143" s="256"/>
      <c r="B143" s="134" t="s">
        <v>50</v>
      </c>
      <c r="C143" s="97"/>
      <c r="D143" s="98"/>
      <c r="E143" s="99">
        <f t="shared" si="22"/>
        <v>0</v>
      </c>
      <c r="F143" s="97"/>
      <c r="G143" s="103"/>
      <c r="H143" s="99">
        <f t="shared" si="23"/>
        <v>0</v>
      </c>
      <c r="I143" s="97"/>
      <c r="J143" s="98"/>
      <c r="K143" s="99">
        <f t="shared" si="24"/>
        <v>0</v>
      </c>
      <c r="L143" s="97"/>
      <c r="M143" s="98"/>
      <c r="N143" s="99">
        <f t="shared" si="25"/>
        <v>0</v>
      </c>
      <c r="O143" s="97"/>
      <c r="P143" s="98"/>
      <c r="Q143" s="99">
        <f t="shared" si="26"/>
        <v>0</v>
      </c>
      <c r="R143" s="97"/>
      <c r="S143" s="98"/>
      <c r="T143" s="99">
        <f t="shared" si="27"/>
        <v>0</v>
      </c>
      <c r="U143" s="222">
        <f t="shared" si="21"/>
        <v>0</v>
      </c>
      <c r="W143" s="134" t="s">
        <v>50</v>
      </c>
      <c r="X143" s="118">
        <f t="shared" si="28"/>
        <v>0</v>
      </c>
      <c r="Y143" s="119">
        <f t="shared" si="29"/>
        <v>0</v>
      </c>
      <c r="Z143" s="119">
        <f t="shared" si="30"/>
        <v>0</v>
      </c>
      <c r="AA143" s="119">
        <f t="shared" si="31"/>
        <v>0</v>
      </c>
      <c r="AB143" s="119">
        <f t="shared" si="32"/>
        <v>0</v>
      </c>
      <c r="AC143" s="124">
        <f t="shared" si="33"/>
        <v>0</v>
      </c>
    </row>
    <row r="144" spans="1:29" ht="15.75" customHeight="1">
      <c r="A144" s="254">
        <v>42782</v>
      </c>
      <c r="B144" s="133" t="s">
        <v>42</v>
      </c>
      <c r="C144" s="95"/>
      <c r="D144" s="20"/>
      <c r="E144" s="96">
        <f t="shared" si="22"/>
        <v>0</v>
      </c>
      <c r="F144" s="95"/>
      <c r="G144" s="20"/>
      <c r="H144" s="96">
        <f t="shared" si="23"/>
        <v>0</v>
      </c>
      <c r="I144" s="95"/>
      <c r="J144" s="20"/>
      <c r="K144" s="96">
        <f t="shared" si="24"/>
        <v>0</v>
      </c>
      <c r="L144" s="95"/>
      <c r="M144" s="20"/>
      <c r="N144" s="96">
        <f t="shared" si="25"/>
        <v>0</v>
      </c>
      <c r="O144" s="95"/>
      <c r="P144" s="20"/>
      <c r="Q144" s="96">
        <f t="shared" si="26"/>
        <v>0</v>
      </c>
      <c r="R144" s="95"/>
      <c r="S144" s="20"/>
      <c r="T144" s="96">
        <f t="shared" si="27"/>
        <v>0</v>
      </c>
      <c r="U144" s="221">
        <f t="shared" si="21"/>
        <v>0</v>
      </c>
      <c r="W144" s="132" t="s">
        <v>42</v>
      </c>
      <c r="X144" s="110">
        <f t="shared" si="28"/>
        <v>0</v>
      </c>
      <c r="Y144" s="111">
        <f t="shared" si="29"/>
        <v>0</v>
      </c>
      <c r="Z144" s="111">
        <f t="shared" si="30"/>
        <v>0</v>
      </c>
      <c r="AA144" s="111">
        <f t="shared" si="31"/>
        <v>0</v>
      </c>
      <c r="AB144" s="111">
        <f t="shared" si="32"/>
        <v>0</v>
      </c>
      <c r="AC144" s="123">
        <f t="shared" si="33"/>
        <v>0</v>
      </c>
    </row>
    <row r="145" spans="1:29" ht="15.75">
      <c r="A145" s="255"/>
      <c r="B145" s="133" t="s">
        <v>43</v>
      </c>
      <c r="C145" s="95"/>
      <c r="D145" s="20"/>
      <c r="E145" s="96">
        <f t="shared" si="22"/>
        <v>0</v>
      </c>
      <c r="F145" s="95"/>
      <c r="G145" s="20"/>
      <c r="H145" s="96">
        <f t="shared" si="23"/>
        <v>0</v>
      </c>
      <c r="I145" s="95"/>
      <c r="J145" s="20"/>
      <c r="K145" s="96">
        <f t="shared" si="24"/>
        <v>0</v>
      </c>
      <c r="L145" s="95"/>
      <c r="M145" s="20"/>
      <c r="N145" s="96">
        <f t="shared" si="25"/>
        <v>0</v>
      </c>
      <c r="O145" s="95"/>
      <c r="P145" s="20"/>
      <c r="Q145" s="96">
        <f t="shared" si="26"/>
        <v>0</v>
      </c>
      <c r="R145" s="95"/>
      <c r="S145" s="20"/>
      <c r="T145" s="96">
        <f t="shared" si="27"/>
        <v>0</v>
      </c>
      <c r="U145" s="221">
        <f t="shared" si="21"/>
        <v>0</v>
      </c>
      <c r="W145" s="133" t="s">
        <v>43</v>
      </c>
      <c r="X145" s="114">
        <f t="shared" si="28"/>
        <v>0</v>
      </c>
      <c r="Y145" s="115">
        <f t="shared" si="29"/>
        <v>0</v>
      </c>
      <c r="Z145" s="115">
        <f t="shared" si="30"/>
        <v>0</v>
      </c>
      <c r="AA145" s="115">
        <f t="shared" si="31"/>
        <v>0</v>
      </c>
      <c r="AB145" s="115">
        <f t="shared" si="32"/>
        <v>0</v>
      </c>
      <c r="AC145" s="121">
        <f t="shared" si="33"/>
        <v>0</v>
      </c>
    </row>
    <row r="146" spans="1:29" ht="15.75">
      <c r="A146" s="255"/>
      <c r="B146" s="104" t="s">
        <v>44</v>
      </c>
      <c r="C146" s="95"/>
      <c r="D146" s="20"/>
      <c r="E146" s="96">
        <f t="shared" si="22"/>
        <v>0</v>
      </c>
      <c r="F146" s="95"/>
      <c r="G146" s="20"/>
      <c r="H146" s="96">
        <f t="shared" si="23"/>
        <v>0</v>
      </c>
      <c r="I146" s="95"/>
      <c r="J146" s="20"/>
      <c r="K146" s="96">
        <f t="shared" si="24"/>
        <v>0</v>
      </c>
      <c r="L146" s="95"/>
      <c r="M146" s="20"/>
      <c r="N146" s="96">
        <f t="shared" si="25"/>
        <v>0</v>
      </c>
      <c r="O146" s="95"/>
      <c r="P146" s="20"/>
      <c r="Q146" s="96">
        <f t="shared" si="26"/>
        <v>0</v>
      </c>
      <c r="R146" s="95"/>
      <c r="S146" s="20"/>
      <c r="T146" s="96">
        <f t="shared" si="27"/>
        <v>0</v>
      </c>
      <c r="U146" s="221">
        <f t="shared" si="21"/>
        <v>0</v>
      </c>
      <c r="W146" s="104" t="s">
        <v>44</v>
      </c>
      <c r="X146" s="114">
        <f t="shared" si="28"/>
        <v>0</v>
      </c>
      <c r="Y146" s="115">
        <f t="shared" si="29"/>
        <v>0</v>
      </c>
      <c r="Z146" s="115">
        <f t="shared" si="30"/>
        <v>0</v>
      </c>
      <c r="AA146" s="115">
        <f t="shared" si="31"/>
        <v>0</v>
      </c>
      <c r="AB146" s="115">
        <f t="shared" si="32"/>
        <v>0</v>
      </c>
      <c r="AC146" s="121">
        <f t="shared" si="33"/>
        <v>0</v>
      </c>
    </row>
    <row r="147" spans="1:29" ht="15.75">
      <c r="A147" s="255"/>
      <c r="B147" s="133" t="s">
        <v>45</v>
      </c>
      <c r="C147" s="95"/>
      <c r="D147" s="20"/>
      <c r="E147" s="96">
        <f t="shared" si="22"/>
        <v>0</v>
      </c>
      <c r="F147" s="95"/>
      <c r="G147" s="20"/>
      <c r="H147" s="96">
        <f t="shared" si="23"/>
        <v>0</v>
      </c>
      <c r="I147" s="95"/>
      <c r="J147" s="20"/>
      <c r="K147" s="96">
        <f t="shared" si="24"/>
        <v>0</v>
      </c>
      <c r="L147" s="95"/>
      <c r="M147" s="20"/>
      <c r="N147" s="96">
        <f t="shared" si="25"/>
        <v>0</v>
      </c>
      <c r="O147" s="95"/>
      <c r="P147" s="20"/>
      <c r="Q147" s="96">
        <f t="shared" si="26"/>
        <v>0</v>
      </c>
      <c r="R147" s="95"/>
      <c r="S147" s="20"/>
      <c r="T147" s="96">
        <f t="shared" si="27"/>
        <v>0</v>
      </c>
      <c r="U147" s="221">
        <f t="shared" ref="U147:U210" si="34">IF(D147=0,0,1)</f>
        <v>0</v>
      </c>
      <c r="W147" s="133" t="s">
        <v>45</v>
      </c>
      <c r="X147" s="114">
        <f t="shared" si="28"/>
        <v>0</v>
      </c>
      <c r="Y147" s="115">
        <f t="shared" si="29"/>
        <v>0</v>
      </c>
      <c r="Z147" s="115">
        <f t="shared" si="30"/>
        <v>0</v>
      </c>
      <c r="AA147" s="115">
        <f t="shared" si="31"/>
        <v>0</v>
      </c>
      <c r="AB147" s="115">
        <f t="shared" si="32"/>
        <v>0</v>
      </c>
      <c r="AC147" s="121">
        <f t="shared" si="33"/>
        <v>0</v>
      </c>
    </row>
    <row r="148" spans="1:29" ht="15.75">
      <c r="A148" s="255"/>
      <c r="B148" s="133" t="s">
        <v>46</v>
      </c>
      <c r="C148" s="95"/>
      <c r="D148" s="20"/>
      <c r="E148" s="96">
        <f t="shared" si="22"/>
        <v>0</v>
      </c>
      <c r="F148" s="95"/>
      <c r="G148" s="20"/>
      <c r="H148" s="96">
        <f t="shared" si="23"/>
        <v>0</v>
      </c>
      <c r="I148" s="95"/>
      <c r="J148" s="20"/>
      <c r="K148" s="96">
        <f t="shared" si="24"/>
        <v>0</v>
      </c>
      <c r="L148" s="95"/>
      <c r="M148" s="20"/>
      <c r="N148" s="96">
        <f t="shared" si="25"/>
        <v>0</v>
      </c>
      <c r="O148" s="95"/>
      <c r="P148" s="20"/>
      <c r="Q148" s="96">
        <f t="shared" si="26"/>
        <v>0</v>
      </c>
      <c r="R148" s="95"/>
      <c r="S148" s="20"/>
      <c r="T148" s="96">
        <f t="shared" si="27"/>
        <v>0</v>
      </c>
      <c r="U148" s="221">
        <f t="shared" si="34"/>
        <v>0</v>
      </c>
      <c r="W148" s="133" t="s">
        <v>46</v>
      </c>
      <c r="X148" s="114">
        <f t="shared" si="28"/>
        <v>0</v>
      </c>
      <c r="Y148" s="115">
        <f t="shared" si="29"/>
        <v>0</v>
      </c>
      <c r="Z148" s="115">
        <f t="shared" si="30"/>
        <v>0</v>
      </c>
      <c r="AA148" s="115">
        <f t="shared" si="31"/>
        <v>0</v>
      </c>
      <c r="AB148" s="115">
        <f t="shared" si="32"/>
        <v>0</v>
      </c>
      <c r="AC148" s="121">
        <f t="shared" si="33"/>
        <v>0</v>
      </c>
    </row>
    <row r="149" spans="1:29" ht="15.75">
      <c r="A149" s="255"/>
      <c r="B149" s="133" t="s">
        <v>47</v>
      </c>
      <c r="C149" s="95"/>
      <c r="D149" s="20"/>
      <c r="E149" s="96">
        <f t="shared" si="22"/>
        <v>0</v>
      </c>
      <c r="F149" s="95"/>
      <c r="G149" s="20"/>
      <c r="H149" s="96">
        <f t="shared" si="23"/>
        <v>0</v>
      </c>
      <c r="I149" s="95"/>
      <c r="J149" s="20"/>
      <c r="K149" s="96">
        <f t="shared" si="24"/>
        <v>0</v>
      </c>
      <c r="L149" s="95"/>
      <c r="M149" s="20"/>
      <c r="N149" s="96">
        <f t="shared" si="25"/>
        <v>0</v>
      </c>
      <c r="O149" s="95"/>
      <c r="P149" s="20"/>
      <c r="Q149" s="96">
        <f t="shared" si="26"/>
        <v>0</v>
      </c>
      <c r="R149" s="95"/>
      <c r="S149" s="20"/>
      <c r="T149" s="96">
        <f t="shared" si="27"/>
        <v>0</v>
      </c>
      <c r="U149" s="221">
        <f t="shared" si="34"/>
        <v>0</v>
      </c>
      <c r="W149" s="133" t="s">
        <v>47</v>
      </c>
      <c r="X149" s="114">
        <f t="shared" si="28"/>
        <v>0</v>
      </c>
      <c r="Y149" s="115">
        <f t="shared" si="29"/>
        <v>0</v>
      </c>
      <c r="Z149" s="115">
        <f t="shared" si="30"/>
        <v>0</v>
      </c>
      <c r="AA149" s="115">
        <f t="shared" si="31"/>
        <v>0</v>
      </c>
      <c r="AB149" s="115">
        <f t="shared" si="32"/>
        <v>0</v>
      </c>
      <c r="AC149" s="121">
        <f t="shared" si="33"/>
        <v>0</v>
      </c>
    </row>
    <row r="150" spans="1:29" ht="15.75">
      <c r="A150" s="255"/>
      <c r="B150" s="133" t="s">
        <v>48</v>
      </c>
      <c r="C150" s="95"/>
      <c r="D150" s="20"/>
      <c r="E150" s="96">
        <f t="shared" si="22"/>
        <v>0</v>
      </c>
      <c r="F150" s="95"/>
      <c r="G150" s="20"/>
      <c r="H150" s="96">
        <f t="shared" si="23"/>
        <v>0</v>
      </c>
      <c r="I150" s="95"/>
      <c r="J150" s="20"/>
      <c r="K150" s="96">
        <f t="shared" si="24"/>
        <v>0</v>
      </c>
      <c r="L150" s="95"/>
      <c r="M150" s="20"/>
      <c r="N150" s="96">
        <f t="shared" si="25"/>
        <v>0</v>
      </c>
      <c r="O150" s="95"/>
      <c r="P150" s="20"/>
      <c r="Q150" s="96">
        <f t="shared" si="26"/>
        <v>0</v>
      </c>
      <c r="R150" s="95"/>
      <c r="S150" s="20"/>
      <c r="T150" s="96">
        <f t="shared" si="27"/>
        <v>0</v>
      </c>
      <c r="U150" s="221">
        <f t="shared" si="34"/>
        <v>0</v>
      </c>
      <c r="W150" s="133" t="s">
        <v>48</v>
      </c>
      <c r="X150" s="114">
        <f t="shared" si="28"/>
        <v>0</v>
      </c>
      <c r="Y150" s="115">
        <f t="shared" si="29"/>
        <v>0</v>
      </c>
      <c r="Z150" s="115">
        <f t="shared" si="30"/>
        <v>0</v>
      </c>
      <c r="AA150" s="115">
        <f t="shared" si="31"/>
        <v>0</v>
      </c>
      <c r="AB150" s="115">
        <f t="shared" si="32"/>
        <v>0</v>
      </c>
      <c r="AC150" s="121">
        <f t="shared" si="33"/>
        <v>0</v>
      </c>
    </row>
    <row r="151" spans="1:29" ht="15.75">
      <c r="A151" s="255"/>
      <c r="B151" s="133" t="s">
        <v>49</v>
      </c>
      <c r="C151" s="95"/>
      <c r="D151" s="20"/>
      <c r="E151" s="96">
        <f t="shared" si="22"/>
        <v>0</v>
      </c>
      <c r="F151" s="95"/>
      <c r="G151" s="20"/>
      <c r="H151" s="96">
        <f t="shared" si="23"/>
        <v>0</v>
      </c>
      <c r="I151" s="95"/>
      <c r="J151" s="20"/>
      <c r="K151" s="96">
        <f t="shared" si="24"/>
        <v>0</v>
      </c>
      <c r="L151" s="95"/>
      <c r="M151" s="20"/>
      <c r="N151" s="96">
        <f t="shared" si="25"/>
        <v>0</v>
      </c>
      <c r="O151" s="95"/>
      <c r="P151" s="20"/>
      <c r="Q151" s="96">
        <f t="shared" si="26"/>
        <v>0</v>
      </c>
      <c r="R151" s="95"/>
      <c r="S151" s="20"/>
      <c r="T151" s="96">
        <f t="shared" si="27"/>
        <v>0</v>
      </c>
      <c r="U151" s="221">
        <f t="shared" si="34"/>
        <v>0</v>
      </c>
      <c r="W151" s="133" t="s">
        <v>49</v>
      </c>
      <c r="X151" s="114">
        <f t="shared" si="28"/>
        <v>0</v>
      </c>
      <c r="Y151" s="115">
        <f t="shared" si="29"/>
        <v>0</v>
      </c>
      <c r="Z151" s="115">
        <f t="shared" si="30"/>
        <v>0</v>
      </c>
      <c r="AA151" s="115">
        <f t="shared" si="31"/>
        <v>0</v>
      </c>
      <c r="AB151" s="115">
        <f t="shared" si="32"/>
        <v>0</v>
      </c>
      <c r="AC151" s="121">
        <f t="shared" si="33"/>
        <v>0</v>
      </c>
    </row>
    <row r="152" spans="1:29" ht="15.75">
      <c r="A152" s="256"/>
      <c r="B152" s="133" t="s">
        <v>50</v>
      </c>
      <c r="C152" s="95"/>
      <c r="D152" s="20"/>
      <c r="E152" s="96">
        <f t="shared" si="22"/>
        <v>0</v>
      </c>
      <c r="F152" s="95"/>
      <c r="G152" s="20"/>
      <c r="H152" s="96">
        <f t="shared" si="23"/>
        <v>0</v>
      </c>
      <c r="I152" s="95"/>
      <c r="J152" s="20"/>
      <c r="K152" s="96">
        <f t="shared" si="24"/>
        <v>0</v>
      </c>
      <c r="L152" s="95"/>
      <c r="M152" s="20"/>
      <c r="N152" s="96">
        <f t="shared" si="25"/>
        <v>0</v>
      </c>
      <c r="O152" s="95"/>
      <c r="P152" s="20"/>
      <c r="Q152" s="96">
        <f t="shared" si="26"/>
        <v>0</v>
      </c>
      <c r="R152" s="95"/>
      <c r="S152" s="20"/>
      <c r="T152" s="96">
        <f t="shared" si="27"/>
        <v>0</v>
      </c>
      <c r="U152" s="221">
        <f t="shared" si="34"/>
        <v>0</v>
      </c>
      <c r="W152" s="134" t="s">
        <v>50</v>
      </c>
      <c r="X152" s="118">
        <f t="shared" si="28"/>
        <v>0</v>
      </c>
      <c r="Y152" s="119">
        <f t="shared" si="29"/>
        <v>0</v>
      </c>
      <c r="Z152" s="119">
        <f t="shared" si="30"/>
        <v>0</v>
      </c>
      <c r="AA152" s="119">
        <f t="shared" si="31"/>
        <v>0</v>
      </c>
      <c r="AB152" s="119">
        <f t="shared" si="32"/>
        <v>0</v>
      </c>
      <c r="AC152" s="124">
        <f t="shared" si="33"/>
        <v>0</v>
      </c>
    </row>
    <row r="153" spans="1:29" ht="15.75" customHeight="1">
      <c r="A153" s="254">
        <v>42783</v>
      </c>
      <c r="B153" s="132" t="s">
        <v>42</v>
      </c>
      <c r="C153" s="92"/>
      <c r="D153" s="93"/>
      <c r="E153" s="94">
        <f t="shared" si="22"/>
        <v>0</v>
      </c>
      <c r="F153" s="92"/>
      <c r="G153" s="93"/>
      <c r="H153" s="94">
        <f t="shared" si="23"/>
        <v>0</v>
      </c>
      <c r="I153" s="92"/>
      <c r="J153" s="93"/>
      <c r="K153" s="94">
        <f t="shared" si="24"/>
        <v>0</v>
      </c>
      <c r="L153" s="92"/>
      <c r="M153" s="93"/>
      <c r="N153" s="94">
        <f t="shared" si="25"/>
        <v>0</v>
      </c>
      <c r="O153" s="92"/>
      <c r="P153" s="93"/>
      <c r="Q153" s="94">
        <f t="shared" si="26"/>
        <v>0</v>
      </c>
      <c r="R153" s="92"/>
      <c r="S153" s="93"/>
      <c r="T153" s="94">
        <f t="shared" si="27"/>
        <v>0</v>
      </c>
      <c r="U153" s="220">
        <f t="shared" si="34"/>
        <v>0</v>
      </c>
      <c r="W153" s="132" t="s">
        <v>42</v>
      </c>
      <c r="X153" s="110">
        <f t="shared" si="28"/>
        <v>0</v>
      </c>
      <c r="Y153" s="111">
        <f t="shared" si="29"/>
        <v>0</v>
      </c>
      <c r="Z153" s="111">
        <f t="shared" si="30"/>
        <v>0</v>
      </c>
      <c r="AA153" s="111">
        <f t="shared" si="31"/>
        <v>0</v>
      </c>
      <c r="AB153" s="111">
        <f t="shared" si="32"/>
        <v>0</v>
      </c>
      <c r="AC153" s="123">
        <f t="shared" si="33"/>
        <v>0</v>
      </c>
    </row>
    <row r="154" spans="1:29" ht="15.75">
      <c r="A154" s="255"/>
      <c r="B154" s="133" t="s">
        <v>43</v>
      </c>
      <c r="C154" s="95"/>
      <c r="D154" s="20"/>
      <c r="E154" s="96">
        <f t="shared" si="22"/>
        <v>0</v>
      </c>
      <c r="F154" s="95"/>
      <c r="G154" s="20"/>
      <c r="H154" s="96">
        <f t="shared" si="23"/>
        <v>0</v>
      </c>
      <c r="I154" s="95"/>
      <c r="J154" s="20"/>
      <c r="K154" s="96">
        <f t="shared" si="24"/>
        <v>0</v>
      </c>
      <c r="L154" s="95"/>
      <c r="M154" s="20"/>
      <c r="N154" s="96">
        <f t="shared" si="25"/>
        <v>0</v>
      </c>
      <c r="O154" s="95"/>
      <c r="P154" s="20"/>
      <c r="Q154" s="96">
        <f t="shared" si="26"/>
        <v>0</v>
      </c>
      <c r="R154" s="95"/>
      <c r="S154" s="20"/>
      <c r="T154" s="96">
        <f t="shared" si="27"/>
        <v>0</v>
      </c>
      <c r="U154" s="221">
        <f t="shared" si="34"/>
        <v>0</v>
      </c>
      <c r="W154" s="133" t="s">
        <v>43</v>
      </c>
      <c r="X154" s="114">
        <f t="shared" si="28"/>
        <v>0</v>
      </c>
      <c r="Y154" s="115">
        <f t="shared" si="29"/>
        <v>0</v>
      </c>
      <c r="Z154" s="115">
        <f t="shared" si="30"/>
        <v>0</v>
      </c>
      <c r="AA154" s="115">
        <f t="shared" si="31"/>
        <v>0</v>
      </c>
      <c r="AB154" s="115">
        <f t="shared" si="32"/>
        <v>0</v>
      </c>
      <c r="AC154" s="121">
        <f t="shared" si="33"/>
        <v>0</v>
      </c>
    </row>
    <row r="155" spans="1:29" ht="15.75">
      <c r="A155" s="255"/>
      <c r="B155" s="104" t="s">
        <v>44</v>
      </c>
      <c r="C155" s="95"/>
      <c r="D155" s="20"/>
      <c r="E155" s="96">
        <f t="shared" si="22"/>
        <v>0</v>
      </c>
      <c r="F155" s="95"/>
      <c r="G155" s="20"/>
      <c r="H155" s="96">
        <f t="shared" si="23"/>
        <v>0</v>
      </c>
      <c r="I155" s="95"/>
      <c r="J155" s="20"/>
      <c r="K155" s="96">
        <f t="shared" si="24"/>
        <v>0</v>
      </c>
      <c r="L155" s="95"/>
      <c r="M155" s="20"/>
      <c r="N155" s="96">
        <f t="shared" si="25"/>
        <v>0</v>
      </c>
      <c r="O155" s="95"/>
      <c r="P155" s="20"/>
      <c r="Q155" s="96">
        <f t="shared" si="26"/>
        <v>0</v>
      </c>
      <c r="R155" s="95"/>
      <c r="S155" s="20"/>
      <c r="T155" s="96">
        <f t="shared" si="27"/>
        <v>0</v>
      </c>
      <c r="U155" s="221">
        <f t="shared" si="34"/>
        <v>0</v>
      </c>
      <c r="W155" s="104" t="s">
        <v>44</v>
      </c>
      <c r="X155" s="114">
        <f t="shared" si="28"/>
        <v>0</v>
      </c>
      <c r="Y155" s="115">
        <f t="shared" si="29"/>
        <v>0</v>
      </c>
      <c r="Z155" s="115">
        <f t="shared" si="30"/>
        <v>0</v>
      </c>
      <c r="AA155" s="115">
        <f t="shared" si="31"/>
        <v>0</v>
      </c>
      <c r="AB155" s="115">
        <f t="shared" si="32"/>
        <v>0</v>
      </c>
      <c r="AC155" s="121">
        <f t="shared" si="33"/>
        <v>0</v>
      </c>
    </row>
    <row r="156" spans="1:29" ht="15.75">
      <c r="A156" s="255"/>
      <c r="B156" s="133" t="s">
        <v>45</v>
      </c>
      <c r="C156" s="95"/>
      <c r="D156" s="20"/>
      <c r="E156" s="96">
        <f t="shared" si="22"/>
        <v>0</v>
      </c>
      <c r="F156" s="95"/>
      <c r="G156" s="20"/>
      <c r="H156" s="96">
        <f t="shared" si="23"/>
        <v>0</v>
      </c>
      <c r="I156" s="95"/>
      <c r="J156" s="20"/>
      <c r="K156" s="96">
        <f t="shared" si="24"/>
        <v>0</v>
      </c>
      <c r="L156" s="95"/>
      <c r="M156" s="20"/>
      <c r="N156" s="96">
        <f t="shared" si="25"/>
        <v>0</v>
      </c>
      <c r="O156" s="95"/>
      <c r="P156" s="20"/>
      <c r="Q156" s="96">
        <f t="shared" si="26"/>
        <v>0</v>
      </c>
      <c r="R156" s="95"/>
      <c r="S156" s="20"/>
      <c r="T156" s="96">
        <f t="shared" si="27"/>
        <v>0</v>
      </c>
      <c r="U156" s="221">
        <f t="shared" si="34"/>
        <v>0</v>
      </c>
      <c r="W156" s="133" t="s">
        <v>45</v>
      </c>
      <c r="X156" s="114">
        <f t="shared" si="28"/>
        <v>0</v>
      </c>
      <c r="Y156" s="115">
        <f t="shared" si="29"/>
        <v>0</v>
      </c>
      <c r="Z156" s="115">
        <f t="shared" si="30"/>
        <v>0</v>
      </c>
      <c r="AA156" s="115">
        <f t="shared" si="31"/>
        <v>0</v>
      </c>
      <c r="AB156" s="115">
        <f t="shared" si="32"/>
        <v>0</v>
      </c>
      <c r="AC156" s="121">
        <f t="shared" si="33"/>
        <v>0</v>
      </c>
    </row>
    <row r="157" spans="1:29" ht="15.75">
      <c r="A157" s="255"/>
      <c r="B157" s="133" t="s">
        <v>46</v>
      </c>
      <c r="C157" s="95"/>
      <c r="D157" s="20"/>
      <c r="E157" s="96">
        <f t="shared" si="22"/>
        <v>0</v>
      </c>
      <c r="F157" s="95"/>
      <c r="G157" s="20"/>
      <c r="H157" s="96">
        <f t="shared" si="23"/>
        <v>0</v>
      </c>
      <c r="I157" s="95"/>
      <c r="J157" s="20"/>
      <c r="K157" s="96">
        <f t="shared" si="24"/>
        <v>0</v>
      </c>
      <c r="L157" s="95"/>
      <c r="M157" s="20"/>
      <c r="N157" s="96">
        <f t="shared" si="25"/>
        <v>0</v>
      </c>
      <c r="O157" s="95"/>
      <c r="P157" s="20"/>
      <c r="Q157" s="96">
        <f t="shared" si="26"/>
        <v>0</v>
      </c>
      <c r="R157" s="95"/>
      <c r="S157" s="20"/>
      <c r="T157" s="96">
        <f t="shared" si="27"/>
        <v>0</v>
      </c>
      <c r="U157" s="221">
        <f t="shared" si="34"/>
        <v>0</v>
      </c>
      <c r="W157" s="133" t="s">
        <v>46</v>
      </c>
      <c r="X157" s="114">
        <f t="shared" si="28"/>
        <v>0</v>
      </c>
      <c r="Y157" s="115">
        <f t="shared" si="29"/>
        <v>0</v>
      </c>
      <c r="Z157" s="115">
        <f t="shared" si="30"/>
        <v>0</v>
      </c>
      <c r="AA157" s="115">
        <f t="shared" si="31"/>
        <v>0</v>
      </c>
      <c r="AB157" s="115">
        <f t="shared" si="32"/>
        <v>0</v>
      </c>
      <c r="AC157" s="121">
        <f t="shared" si="33"/>
        <v>0</v>
      </c>
    </row>
    <row r="158" spans="1:29" ht="15.75">
      <c r="A158" s="255"/>
      <c r="B158" s="133" t="s">
        <v>47</v>
      </c>
      <c r="C158" s="95"/>
      <c r="D158" s="20"/>
      <c r="E158" s="96">
        <f t="shared" si="22"/>
        <v>0</v>
      </c>
      <c r="F158" s="95"/>
      <c r="G158" s="20"/>
      <c r="H158" s="96">
        <f t="shared" si="23"/>
        <v>0</v>
      </c>
      <c r="I158" s="95"/>
      <c r="J158" s="20"/>
      <c r="K158" s="96">
        <f t="shared" si="24"/>
        <v>0</v>
      </c>
      <c r="L158" s="95"/>
      <c r="M158" s="20"/>
      <c r="N158" s="96">
        <f t="shared" si="25"/>
        <v>0</v>
      </c>
      <c r="O158" s="95"/>
      <c r="P158" s="20"/>
      <c r="Q158" s="96">
        <f t="shared" si="26"/>
        <v>0</v>
      </c>
      <c r="R158" s="95"/>
      <c r="S158" s="20"/>
      <c r="T158" s="96">
        <f t="shared" si="27"/>
        <v>0</v>
      </c>
      <c r="U158" s="221">
        <f t="shared" si="34"/>
        <v>0</v>
      </c>
      <c r="W158" s="133" t="s">
        <v>47</v>
      </c>
      <c r="X158" s="114">
        <f t="shared" si="28"/>
        <v>0</v>
      </c>
      <c r="Y158" s="115">
        <f t="shared" si="29"/>
        <v>0</v>
      </c>
      <c r="Z158" s="115">
        <f t="shared" si="30"/>
        <v>0</v>
      </c>
      <c r="AA158" s="115">
        <f t="shared" si="31"/>
        <v>0</v>
      </c>
      <c r="AB158" s="115">
        <f t="shared" si="32"/>
        <v>0</v>
      </c>
      <c r="AC158" s="121">
        <f t="shared" si="33"/>
        <v>0</v>
      </c>
    </row>
    <row r="159" spans="1:29" ht="15.75">
      <c r="A159" s="255"/>
      <c r="B159" s="133" t="s">
        <v>48</v>
      </c>
      <c r="C159" s="95"/>
      <c r="D159" s="20"/>
      <c r="E159" s="96">
        <f t="shared" si="22"/>
        <v>0</v>
      </c>
      <c r="F159" s="95"/>
      <c r="G159" s="20"/>
      <c r="H159" s="96">
        <f t="shared" si="23"/>
        <v>0</v>
      </c>
      <c r="I159" s="95"/>
      <c r="J159" s="20"/>
      <c r="K159" s="96">
        <f t="shared" si="24"/>
        <v>0</v>
      </c>
      <c r="L159" s="95"/>
      <c r="M159" s="20"/>
      <c r="N159" s="96">
        <f t="shared" si="25"/>
        <v>0</v>
      </c>
      <c r="O159" s="95"/>
      <c r="P159" s="20"/>
      <c r="Q159" s="96">
        <f t="shared" si="26"/>
        <v>0</v>
      </c>
      <c r="R159" s="95"/>
      <c r="S159" s="20"/>
      <c r="T159" s="96">
        <f t="shared" si="27"/>
        <v>0</v>
      </c>
      <c r="U159" s="221">
        <f t="shared" si="34"/>
        <v>0</v>
      </c>
      <c r="W159" s="133" t="s">
        <v>48</v>
      </c>
      <c r="X159" s="114">
        <f t="shared" si="28"/>
        <v>0</v>
      </c>
      <c r="Y159" s="115">
        <f t="shared" si="29"/>
        <v>0</v>
      </c>
      <c r="Z159" s="115">
        <f t="shared" si="30"/>
        <v>0</v>
      </c>
      <c r="AA159" s="115">
        <f t="shared" si="31"/>
        <v>0</v>
      </c>
      <c r="AB159" s="115">
        <f t="shared" si="32"/>
        <v>0</v>
      </c>
      <c r="AC159" s="121">
        <f t="shared" si="33"/>
        <v>0</v>
      </c>
    </row>
    <row r="160" spans="1:29" ht="15.75">
      <c r="A160" s="255"/>
      <c r="B160" s="133" t="s">
        <v>49</v>
      </c>
      <c r="C160" s="95"/>
      <c r="D160" s="20"/>
      <c r="E160" s="96">
        <f t="shared" si="22"/>
        <v>0</v>
      </c>
      <c r="F160" s="95"/>
      <c r="G160" s="20"/>
      <c r="H160" s="96">
        <f t="shared" si="23"/>
        <v>0</v>
      </c>
      <c r="I160" s="95"/>
      <c r="J160" s="20"/>
      <c r="K160" s="96">
        <f t="shared" si="24"/>
        <v>0</v>
      </c>
      <c r="L160" s="95"/>
      <c r="M160" s="20"/>
      <c r="N160" s="96">
        <f t="shared" si="25"/>
        <v>0</v>
      </c>
      <c r="O160" s="95"/>
      <c r="P160" s="20"/>
      <c r="Q160" s="96">
        <f t="shared" si="26"/>
        <v>0</v>
      </c>
      <c r="R160" s="95"/>
      <c r="S160" s="20"/>
      <c r="T160" s="96">
        <f t="shared" si="27"/>
        <v>0</v>
      </c>
      <c r="U160" s="221">
        <f t="shared" si="34"/>
        <v>0</v>
      </c>
      <c r="W160" s="133" t="s">
        <v>49</v>
      </c>
      <c r="X160" s="114">
        <f t="shared" si="28"/>
        <v>0</v>
      </c>
      <c r="Y160" s="115">
        <f t="shared" si="29"/>
        <v>0</v>
      </c>
      <c r="Z160" s="115">
        <f t="shared" si="30"/>
        <v>0</v>
      </c>
      <c r="AA160" s="115">
        <f t="shared" si="31"/>
        <v>0</v>
      </c>
      <c r="AB160" s="115">
        <f t="shared" si="32"/>
        <v>0</v>
      </c>
      <c r="AC160" s="121">
        <f t="shared" si="33"/>
        <v>0</v>
      </c>
    </row>
    <row r="161" spans="1:29" ht="15.75">
      <c r="A161" s="256"/>
      <c r="B161" s="134" t="s">
        <v>50</v>
      </c>
      <c r="C161" s="97"/>
      <c r="D161" s="98"/>
      <c r="E161" s="99">
        <f t="shared" ref="E161:E215" si="35">C161-D161</f>
        <v>0</v>
      </c>
      <c r="F161" s="97"/>
      <c r="G161" s="98"/>
      <c r="H161" s="99">
        <f t="shared" ref="H161:H215" si="36">F161-G161</f>
        <v>0</v>
      </c>
      <c r="I161" s="97"/>
      <c r="J161" s="98"/>
      <c r="K161" s="99">
        <f t="shared" ref="K161:K215" si="37">I161-J161</f>
        <v>0</v>
      </c>
      <c r="L161" s="97"/>
      <c r="M161" s="98"/>
      <c r="N161" s="99">
        <f t="shared" ref="N161:N215" si="38">L161-M161</f>
        <v>0</v>
      </c>
      <c r="O161" s="97"/>
      <c r="P161" s="98"/>
      <c r="Q161" s="99">
        <f t="shared" ref="Q161:Q215" si="39">O161-P161</f>
        <v>0</v>
      </c>
      <c r="R161" s="97"/>
      <c r="S161" s="98"/>
      <c r="T161" s="99">
        <f t="shared" si="27"/>
        <v>0</v>
      </c>
      <c r="U161" s="222">
        <f t="shared" si="34"/>
        <v>0</v>
      </c>
      <c r="W161" s="134" t="s">
        <v>50</v>
      </c>
      <c r="X161" s="118">
        <f t="shared" si="28"/>
        <v>0</v>
      </c>
      <c r="Y161" s="119">
        <f t="shared" si="29"/>
        <v>0</v>
      </c>
      <c r="Z161" s="119">
        <f t="shared" si="30"/>
        <v>0</v>
      </c>
      <c r="AA161" s="119">
        <f t="shared" si="31"/>
        <v>0</v>
      </c>
      <c r="AB161" s="119">
        <f t="shared" si="32"/>
        <v>0</v>
      </c>
      <c r="AC161" s="124">
        <f t="shared" si="33"/>
        <v>0</v>
      </c>
    </row>
    <row r="162" spans="1:29" ht="15.75" customHeight="1">
      <c r="A162" s="254">
        <v>42784</v>
      </c>
      <c r="B162" s="133" t="s">
        <v>42</v>
      </c>
      <c r="C162" s="95"/>
      <c r="D162" s="20"/>
      <c r="E162" s="96">
        <f t="shared" si="35"/>
        <v>0</v>
      </c>
      <c r="F162" s="95"/>
      <c r="G162" s="20"/>
      <c r="H162" s="96">
        <f t="shared" si="36"/>
        <v>0</v>
      </c>
      <c r="I162" s="95"/>
      <c r="J162" s="20"/>
      <c r="K162" s="96">
        <f t="shared" si="37"/>
        <v>0</v>
      </c>
      <c r="L162" s="95"/>
      <c r="M162" s="20"/>
      <c r="N162" s="96">
        <f t="shared" si="38"/>
        <v>0</v>
      </c>
      <c r="O162" s="95"/>
      <c r="P162" s="20"/>
      <c r="Q162" s="96">
        <f t="shared" si="39"/>
        <v>0</v>
      </c>
      <c r="R162" s="95"/>
      <c r="S162" s="20"/>
      <c r="T162" s="96">
        <f t="shared" si="27"/>
        <v>0</v>
      </c>
      <c r="U162" s="221">
        <f t="shared" si="34"/>
        <v>0</v>
      </c>
      <c r="W162" s="132" t="s">
        <v>42</v>
      </c>
      <c r="X162" s="110">
        <f t="shared" si="28"/>
        <v>0</v>
      </c>
      <c r="Y162" s="111">
        <f t="shared" si="29"/>
        <v>0</v>
      </c>
      <c r="Z162" s="111">
        <f t="shared" si="30"/>
        <v>0</v>
      </c>
      <c r="AA162" s="111">
        <f t="shared" si="31"/>
        <v>0</v>
      </c>
      <c r="AB162" s="111">
        <f t="shared" si="32"/>
        <v>0</v>
      </c>
      <c r="AC162" s="123">
        <f t="shared" si="33"/>
        <v>0</v>
      </c>
    </row>
    <row r="163" spans="1:29" ht="15.75">
      <c r="A163" s="255"/>
      <c r="B163" s="133" t="s">
        <v>43</v>
      </c>
      <c r="C163" s="95"/>
      <c r="D163" s="20"/>
      <c r="E163" s="96">
        <f t="shared" si="35"/>
        <v>0</v>
      </c>
      <c r="F163" s="95"/>
      <c r="G163" s="20"/>
      <c r="H163" s="96">
        <f t="shared" si="36"/>
        <v>0</v>
      </c>
      <c r="I163" s="95"/>
      <c r="J163" s="20"/>
      <c r="K163" s="96">
        <f t="shared" si="37"/>
        <v>0</v>
      </c>
      <c r="L163" s="95"/>
      <c r="M163" s="20"/>
      <c r="N163" s="96">
        <f t="shared" si="38"/>
        <v>0</v>
      </c>
      <c r="O163" s="95"/>
      <c r="P163" s="20"/>
      <c r="Q163" s="96">
        <f t="shared" si="39"/>
        <v>0</v>
      </c>
      <c r="R163" s="95"/>
      <c r="S163" s="20"/>
      <c r="T163" s="96">
        <f t="shared" si="27"/>
        <v>0</v>
      </c>
      <c r="U163" s="221">
        <f t="shared" si="34"/>
        <v>0</v>
      </c>
      <c r="W163" s="133" t="s">
        <v>43</v>
      </c>
      <c r="X163" s="114">
        <f t="shared" si="28"/>
        <v>0</v>
      </c>
      <c r="Y163" s="115">
        <f t="shared" si="29"/>
        <v>0</v>
      </c>
      <c r="Z163" s="115">
        <f t="shared" si="30"/>
        <v>0</v>
      </c>
      <c r="AA163" s="115">
        <f t="shared" si="31"/>
        <v>0</v>
      </c>
      <c r="AB163" s="115">
        <f t="shared" si="32"/>
        <v>0</v>
      </c>
      <c r="AC163" s="121">
        <f t="shared" si="33"/>
        <v>0</v>
      </c>
    </row>
    <row r="164" spans="1:29" ht="15.75">
      <c r="A164" s="255"/>
      <c r="B164" s="104" t="s">
        <v>44</v>
      </c>
      <c r="C164" s="95"/>
      <c r="D164" s="20"/>
      <c r="E164" s="96">
        <f t="shared" si="35"/>
        <v>0</v>
      </c>
      <c r="F164" s="95"/>
      <c r="G164" s="20"/>
      <c r="H164" s="96">
        <f t="shared" si="36"/>
        <v>0</v>
      </c>
      <c r="I164" s="95"/>
      <c r="J164" s="20"/>
      <c r="K164" s="96">
        <f t="shared" si="37"/>
        <v>0</v>
      </c>
      <c r="L164" s="95"/>
      <c r="M164" s="20"/>
      <c r="N164" s="96">
        <f t="shared" si="38"/>
        <v>0</v>
      </c>
      <c r="O164" s="95"/>
      <c r="P164" s="20"/>
      <c r="Q164" s="96">
        <f t="shared" si="39"/>
        <v>0</v>
      </c>
      <c r="R164" s="95"/>
      <c r="S164" s="20"/>
      <c r="T164" s="96">
        <f t="shared" si="27"/>
        <v>0</v>
      </c>
      <c r="U164" s="221">
        <f t="shared" si="34"/>
        <v>0</v>
      </c>
      <c r="W164" s="104" t="s">
        <v>44</v>
      </c>
      <c r="X164" s="114">
        <f t="shared" si="28"/>
        <v>0</v>
      </c>
      <c r="Y164" s="115">
        <f t="shared" si="29"/>
        <v>0</v>
      </c>
      <c r="Z164" s="115">
        <f t="shared" si="30"/>
        <v>0</v>
      </c>
      <c r="AA164" s="115">
        <f t="shared" si="31"/>
        <v>0</v>
      </c>
      <c r="AB164" s="115">
        <f t="shared" si="32"/>
        <v>0</v>
      </c>
      <c r="AC164" s="121">
        <f t="shared" si="33"/>
        <v>0</v>
      </c>
    </row>
    <row r="165" spans="1:29" ht="15.75">
      <c r="A165" s="255"/>
      <c r="B165" s="133" t="s">
        <v>45</v>
      </c>
      <c r="C165" s="95"/>
      <c r="D165" s="20"/>
      <c r="E165" s="96">
        <f t="shared" si="35"/>
        <v>0</v>
      </c>
      <c r="F165" s="95"/>
      <c r="G165" s="20"/>
      <c r="H165" s="96">
        <f t="shared" si="36"/>
        <v>0</v>
      </c>
      <c r="I165" s="95"/>
      <c r="J165" s="20"/>
      <c r="K165" s="96">
        <f t="shared" si="37"/>
        <v>0</v>
      </c>
      <c r="L165" s="95"/>
      <c r="M165" s="20"/>
      <c r="N165" s="96">
        <f t="shared" si="38"/>
        <v>0</v>
      </c>
      <c r="O165" s="95"/>
      <c r="P165" s="20"/>
      <c r="Q165" s="96">
        <f t="shared" si="39"/>
        <v>0</v>
      </c>
      <c r="R165" s="95"/>
      <c r="S165" s="20"/>
      <c r="T165" s="96">
        <f t="shared" si="27"/>
        <v>0</v>
      </c>
      <c r="U165" s="221">
        <f t="shared" si="34"/>
        <v>0</v>
      </c>
      <c r="W165" s="133" t="s">
        <v>45</v>
      </c>
      <c r="X165" s="114">
        <f t="shared" si="28"/>
        <v>0</v>
      </c>
      <c r="Y165" s="115">
        <f t="shared" si="29"/>
        <v>0</v>
      </c>
      <c r="Z165" s="115">
        <f t="shared" si="30"/>
        <v>0</v>
      </c>
      <c r="AA165" s="115">
        <f t="shared" si="31"/>
        <v>0</v>
      </c>
      <c r="AB165" s="115">
        <f t="shared" si="32"/>
        <v>0</v>
      </c>
      <c r="AC165" s="121">
        <f t="shared" si="33"/>
        <v>0</v>
      </c>
    </row>
    <row r="166" spans="1:29" ht="15.75">
      <c r="A166" s="255"/>
      <c r="B166" s="133" t="s">
        <v>46</v>
      </c>
      <c r="C166" s="95"/>
      <c r="D166" s="20"/>
      <c r="E166" s="96">
        <f t="shared" si="35"/>
        <v>0</v>
      </c>
      <c r="F166" s="95"/>
      <c r="G166" s="20"/>
      <c r="H166" s="96">
        <f t="shared" si="36"/>
        <v>0</v>
      </c>
      <c r="I166" s="95"/>
      <c r="J166" s="20"/>
      <c r="K166" s="96">
        <f t="shared" si="37"/>
        <v>0</v>
      </c>
      <c r="L166" s="95"/>
      <c r="M166" s="20"/>
      <c r="N166" s="96">
        <f t="shared" si="38"/>
        <v>0</v>
      </c>
      <c r="O166" s="95"/>
      <c r="P166" s="20"/>
      <c r="Q166" s="96">
        <f t="shared" si="39"/>
        <v>0</v>
      </c>
      <c r="R166" s="95"/>
      <c r="S166" s="20"/>
      <c r="T166" s="96">
        <f t="shared" si="27"/>
        <v>0</v>
      </c>
      <c r="U166" s="221">
        <f t="shared" si="34"/>
        <v>0</v>
      </c>
      <c r="W166" s="133" t="s">
        <v>46</v>
      </c>
      <c r="X166" s="114">
        <f t="shared" si="28"/>
        <v>0</v>
      </c>
      <c r="Y166" s="115">
        <f t="shared" si="29"/>
        <v>0</v>
      </c>
      <c r="Z166" s="115">
        <f t="shared" si="30"/>
        <v>0</v>
      </c>
      <c r="AA166" s="115">
        <f t="shared" si="31"/>
        <v>0</v>
      </c>
      <c r="AB166" s="115">
        <f t="shared" si="32"/>
        <v>0</v>
      </c>
      <c r="AC166" s="121">
        <f t="shared" si="33"/>
        <v>0</v>
      </c>
    </row>
    <row r="167" spans="1:29" ht="15.75">
      <c r="A167" s="255"/>
      <c r="B167" s="133" t="s">
        <v>47</v>
      </c>
      <c r="C167" s="95"/>
      <c r="D167" s="20"/>
      <c r="E167" s="96">
        <f t="shared" si="35"/>
        <v>0</v>
      </c>
      <c r="F167" s="95"/>
      <c r="G167" s="20"/>
      <c r="H167" s="96">
        <f t="shared" si="36"/>
        <v>0</v>
      </c>
      <c r="I167" s="95"/>
      <c r="J167" s="20"/>
      <c r="K167" s="96">
        <f t="shared" si="37"/>
        <v>0</v>
      </c>
      <c r="L167" s="95"/>
      <c r="M167" s="20"/>
      <c r="N167" s="96">
        <f t="shared" si="38"/>
        <v>0</v>
      </c>
      <c r="O167" s="95"/>
      <c r="P167" s="20"/>
      <c r="Q167" s="96">
        <f t="shared" si="39"/>
        <v>0</v>
      </c>
      <c r="R167" s="95"/>
      <c r="S167" s="20"/>
      <c r="T167" s="96">
        <f t="shared" si="27"/>
        <v>0</v>
      </c>
      <c r="U167" s="221">
        <f t="shared" si="34"/>
        <v>0</v>
      </c>
      <c r="W167" s="133" t="s">
        <v>47</v>
      </c>
      <c r="X167" s="114">
        <f t="shared" si="28"/>
        <v>0</v>
      </c>
      <c r="Y167" s="115">
        <f t="shared" si="29"/>
        <v>0</v>
      </c>
      <c r="Z167" s="115">
        <f t="shared" si="30"/>
        <v>0</v>
      </c>
      <c r="AA167" s="115">
        <f t="shared" si="31"/>
        <v>0</v>
      </c>
      <c r="AB167" s="115">
        <f t="shared" si="32"/>
        <v>0</v>
      </c>
      <c r="AC167" s="121">
        <f t="shared" si="33"/>
        <v>0</v>
      </c>
    </row>
    <row r="168" spans="1:29" ht="15.75">
      <c r="A168" s="255"/>
      <c r="B168" s="133" t="s">
        <v>48</v>
      </c>
      <c r="C168" s="95"/>
      <c r="D168" s="20"/>
      <c r="E168" s="96">
        <f t="shared" si="35"/>
        <v>0</v>
      </c>
      <c r="F168" s="95"/>
      <c r="G168" s="20"/>
      <c r="H168" s="96">
        <f t="shared" si="36"/>
        <v>0</v>
      </c>
      <c r="I168" s="95"/>
      <c r="J168" s="20"/>
      <c r="K168" s="96">
        <f t="shared" si="37"/>
        <v>0</v>
      </c>
      <c r="L168" s="95"/>
      <c r="M168" s="20"/>
      <c r="N168" s="96">
        <f t="shared" si="38"/>
        <v>0</v>
      </c>
      <c r="O168" s="95"/>
      <c r="P168" s="20"/>
      <c r="Q168" s="96">
        <f t="shared" si="39"/>
        <v>0</v>
      </c>
      <c r="R168" s="95"/>
      <c r="S168" s="20"/>
      <c r="T168" s="96">
        <f t="shared" si="27"/>
        <v>0</v>
      </c>
      <c r="U168" s="221">
        <f t="shared" si="34"/>
        <v>0</v>
      </c>
      <c r="W168" s="133" t="s">
        <v>48</v>
      </c>
      <c r="X168" s="114">
        <f t="shared" si="28"/>
        <v>0</v>
      </c>
      <c r="Y168" s="115">
        <f t="shared" si="29"/>
        <v>0</v>
      </c>
      <c r="Z168" s="115">
        <f t="shared" si="30"/>
        <v>0</v>
      </c>
      <c r="AA168" s="115">
        <f t="shared" si="31"/>
        <v>0</v>
      </c>
      <c r="AB168" s="115">
        <f t="shared" si="32"/>
        <v>0</v>
      </c>
      <c r="AC168" s="121">
        <f t="shared" si="33"/>
        <v>0</v>
      </c>
    </row>
    <row r="169" spans="1:29" ht="15.75">
      <c r="A169" s="255"/>
      <c r="B169" s="133" t="s">
        <v>49</v>
      </c>
      <c r="C169" s="95"/>
      <c r="D169" s="20"/>
      <c r="E169" s="96">
        <f t="shared" si="35"/>
        <v>0</v>
      </c>
      <c r="F169" s="95"/>
      <c r="G169" s="20"/>
      <c r="H169" s="96">
        <f t="shared" si="36"/>
        <v>0</v>
      </c>
      <c r="I169" s="95"/>
      <c r="J169" s="20"/>
      <c r="K169" s="96">
        <f t="shared" si="37"/>
        <v>0</v>
      </c>
      <c r="L169" s="95"/>
      <c r="M169" s="20"/>
      <c r="N169" s="96">
        <f t="shared" si="38"/>
        <v>0</v>
      </c>
      <c r="O169" s="95"/>
      <c r="P169" s="20"/>
      <c r="Q169" s="96">
        <f t="shared" si="39"/>
        <v>0</v>
      </c>
      <c r="R169" s="95"/>
      <c r="S169" s="20"/>
      <c r="T169" s="96">
        <f t="shared" si="27"/>
        <v>0</v>
      </c>
      <c r="U169" s="221">
        <f t="shared" si="34"/>
        <v>0</v>
      </c>
      <c r="W169" s="133" t="s">
        <v>49</v>
      </c>
      <c r="X169" s="114">
        <f t="shared" si="28"/>
        <v>0</v>
      </c>
      <c r="Y169" s="115">
        <f t="shared" si="29"/>
        <v>0</v>
      </c>
      <c r="Z169" s="115">
        <f t="shared" si="30"/>
        <v>0</v>
      </c>
      <c r="AA169" s="115">
        <f t="shared" si="31"/>
        <v>0</v>
      </c>
      <c r="AB169" s="115">
        <f t="shared" si="32"/>
        <v>0</v>
      </c>
      <c r="AC169" s="121">
        <f t="shared" si="33"/>
        <v>0</v>
      </c>
    </row>
    <row r="170" spans="1:29" ht="15.75">
      <c r="A170" s="256"/>
      <c r="B170" s="133" t="s">
        <v>50</v>
      </c>
      <c r="C170" s="95"/>
      <c r="D170" s="20"/>
      <c r="E170" s="96">
        <f t="shared" si="35"/>
        <v>0</v>
      </c>
      <c r="F170" s="95"/>
      <c r="G170" s="20"/>
      <c r="H170" s="96">
        <f t="shared" si="36"/>
        <v>0</v>
      </c>
      <c r="I170" s="95"/>
      <c r="J170" s="20"/>
      <c r="K170" s="96">
        <f t="shared" si="37"/>
        <v>0</v>
      </c>
      <c r="L170" s="95"/>
      <c r="M170" s="20"/>
      <c r="N170" s="96">
        <f t="shared" si="38"/>
        <v>0</v>
      </c>
      <c r="O170" s="95"/>
      <c r="P170" s="20"/>
      <c r="Q170" s="96">
        <f t="shared" si="39"/>
        <v>0</v>
      </c>
      <c r="R170" s="95"/>
      <c r="S170" s="20"/>
      <c r="T170" s="96">
        <f t="shared" si="27"/>
        <v>0</v>
      </c>
      <c r="U170" s="221">
        <f t="shared" si="34"/>
        <v>0</v>
      </c>
      <c r="W170" s="134" t="s">
        <v>50</v>
      </c>
      <c r="X170" s="118">
        <f t="shared" si="28"/>
        <v>0</v>
      </c>
      <c r="Y170" s="119">
        <f t="shared" si="29"/>
        <v>0</v>
      </c>
      <c r="Z170" s="119">
        <f t="shared" si="30"/>
        <v>0</v>
      </c>
      <c r="AA170" s="119">
        <f t="shared" si="31"/>
        <v>0</v>
      </c>
      <c r="AB170" s="119">
        <f t="shared" si="32"/>
        <v>0</v>
      </c>
      <c r="AC170" s="124">
        <f t="shared" si="33"/>
        <v>0</v>
      </c>
    </row>
    <row r="171" spans="1:29" ht="15.75" customHeight="1">
      <c r="A171" s="254">
        <v>42785</v>
      </c>
      <c r="B171" s="132" t="s">
        <v>42</v>
      </c>
      <c r="C171" s="92"/>
      <c r="D171" s="93"/>
      <c r="E171" s="94">
        <f t="shared" si="35"/>
        <v>0</v>
      </c>
      <c r="F171" s="92"/>
      <c r="G171" s="148"/>
      <c r="H171" s="94">
        <f t="shared" si="36"/>
        <v>0</v>
      </c>
      <c r="I171" s="92"/>
      <c r="J171" s="93"/>
      <c r="K171" s="94">
        <f t="shared" si="37"/>
        <v>0</v>
      </c>
      <c r="L171" s="92"/>
      <c r="M171" s="93"/>
      <c r="N171" s="94">
        <f t="shared" si="38"/>
        <v>0</v>
      </c>
      <c r="O171" s="92"/>
      <c r="P171" s="93"/>
      <c r="Q171" s="94">
        <f t="shared" si="39"/>
        <v>0</v>
      </c>
      <c r="R171" s="92"/>
      <c r="S171" s="93"/>
      <c r="T171" s="94">
        <f t="shared" si="27"/>
        <v>0</v>
      </c>
      <c r="U171" s="220">
        <f t="shared" si="34"/>
        <v>0</v>
      </c>
      <c r="W171" s="132" t="s">
        <v>42</v>
      </c>
      <c r="X171" s="110">
        <f t="shared" si="28"/>
        <v>0</v>
      </c>
      <c r="Y171" s="111">
        <f t="shared" si="29"/>
        <v>0</v>
      </c>
      <c r="Z171" s="111">
        <f t="shared" si="30"/>
        <v>0</v>
      </c>
      <c r="AA171" s="111">
        <f t="shared" si="31"/>
        <v>0</v>
      </c>
      <c r="AB171" s="111">
        <f t="shared" si="32"/>
        <v>0</v>
      </c>
      <c r="AC171" s="123">
        <f t="shared" si="33"/>
        <v>0</v>
      </c>
    </row>
    <row r="172" spans="1:29" ht="15.75">
      <c r="A172" s="255"/>
      <c r="B172" s="133" t="s">
        <v>43</v>
      </c>
      <c r="C172" s="95"/>
      <c r="D172" s="20"/>
      <c r="E172" s="96">
        <f t="shared" si="35"/>
        <v>0</v>
      </c>
      <c r="F172" s="95"/>
      <c r="G172" s="20"/>
      <c r="H172" s="96">
        <f t="shared" si="36"/>
        <v>0</v>
      </c>
      <c r="I172" s="95"/>
      <c r="J172" s="20"/>
      <c r="K172" s="96">
        <f t="shared" si="37"/>
        <v>0</v>
      </c>
      <c r="L172" s="95"/>
      <c r="M172" s="20"/>
      <c r="N172" s="96">
        <f t="shared" si="38"/>
        <v>0</v>
      </c>
      <c r="O172" s="95"/>
      <c r="P172" s="20"/>
      <c r="Q172" s="96">
        <f t="shared" si="39"/>
        <v>0</v>
      </c>
      <c r="R172" s="95"/>
      <c r="S172" s="20"/>
      <c r="T172" s="96">
        <f t="shared" si="27"/>
        <v>0</v>
      </c>
      <c r="U172" s="221">
        <f t="shared" si="34"/>
        <v>0</v>
      </c>
      <c r="W172" s="133" t="s">
        <v>43</v>
      </c>
      <c r="X172" s="114">
        <f t="shared" si="28"/>
        <v>0</v>
      </c>
      <c r="Y172" s="115">
        <f t="shared" si="29"/>
        <v>0</v>
      </c>
      <c r="Z172" s="115">
        <f t="shared" si="30"/>
        <v>0</v>
      </c>
      <c r="AA172" s="115">
        <f t="shared" si="31"/>
        <v>0</v>
      </c>
      <c r="AB172" s="115">
        <f t="shared" si="32"/>
        <v>0</v>
      </c>
      <c r="AC172" s="121">
        <f t="shared" si="33"/>
        <v>0</v>
      </c>
    </row>
    <row r="173" spans="1:29" ht="15.75">
      <c r="A173" s="255"/>
      <c r="B173" s="104" t="s">
        <v>44</v>
      </c>
      <c r="C173" s="95"/>
      <c r="D173" s="20"/>
      <c r="E173" s="96">
        <f t="shared" si="35"/>
        <v>0</v>
      </c>
      <c r="F173" s="95"/>
      <c r="G173" s="20"/>
      <c r="H173" s="96">
        <f t="shared" si="36"/>
        <v>0</v>
      </c>
      <c r="I173" s="95"/>
      <c r="J173" s="20"/>
      <c r="K173" s="96">
        <f t="shared" si="37"/>
        <v>0</v>
      </c>
      <c r="L173" s="95"/>
      <c r="M173" s="20"/>
      <c r="N173" s="96">
        <f t="shared" si="38"/>
        <v>0</v>
      </c>
      <c r="O173" s="95"/>
      <c r="P173" s="20"/>
      <c r="Q173" s="96">
        <f t="shared" si="39"/>
        <v>0</v>
      </c>
      <c r="R173" s="95"/>
      <c r="S173" s="20"/>
      <c r="T173" s="96">
        <f t="shared" si="27"/>
        <v>0</v>
      </c>
      <c r="U173" s="221">
        <f t="shared" si="34"/>
        <v>0</v>
      </c>
      <c r="W173" s="104" t="s">
        <v>44</v>
      </c>
      <c r="X173" s="114">
        <f t="shared" si="28"/>
        <v>0</v>
      </c>
      <c r="Y173" s="115">
        <f t="shared" si="29"/>
        <v>0</v>
      </c>
      <c r="Z173" s="115">
        <f t="shared" si="30"/>
        <v>0</v>
      </c>
      <c r="AA173" s="115">
        <f t="shared" si="31"/>
        <v>0</v>
      </c>
      <c r="AB173" s="115">
        <f t="shared" si="32"/>
        <v>0</v>
      </c>
      <c r="AC173" s="121">
        <f t="shared" si="33"/>
        <v>0</v>
      </c>
    </row>
    <row r="174" spans="1:29" ht="15.75">
      <c r="A174" s="255"/>
      <c r="B174" s="133" t="s">
        <v>45</v>
      </c>
      <c r="C174" s="95"/>
      <c r="D174" s="20"/>
      <c r="E174" s="96">
        <f t="shared" si="35"/>
        <v>0</v>
      </c>
      <c r="F174" s="95"/>
      <c r="G174" s="20"/>
      <c r="H174" s="96">
        <f t="shared" si="36"/>
        <v>0</v>
      </c>
      <c r="I174" s="95"/>
      <c r="J174" s="20"/>
      <c r="K174" s="96">
        <f t="shared" si="37"/>
        <v>0</v>
      </c>
      <c r="L174" s="95"/>
      <c r="M174" s="20"/>
      <c r="N174" s="96">
        <f t="shared" si="38"/>
        <v>0</v>
      </c>
      <c r="O174" s="95"/>
      <c r="P174" s="20"/>
      <c r="Q174" s="96">
        <f t="shared" si="39"/>
        <v>0</v>
      </c>
      <c r="R174" s="95"/>
      <c r="S174" s="20"/>
      <c r="T174" s="96">
        <f t="shared" si="27"/>
        <v>0</v>
      </c>
      <c r="U174" s="221">
        <f t="shared" si="34"/>
        <v>0</v>
      </c>
      <c r="W174" s="133" t="s">
        <v>45</v>
      </c>
      <c r="X174" s="114">
        <f t="shared" si="28"/>
        <v>0</v>
      </c>
      <c r="Y174" s="115">
        <f t="shared" si="29"/>
        <v>0</v>
      </c>
      <c r="Z174" s="115">
        <f t="shared" si="30"/>
        <v>0</v>
      </c>
      <c r="AA174" s="115">
        <f t="shared" si="31"/>
        <v>0</v>
      </c>
      <c r="AB174" s="115">
        <f t="shared" si="32"/>
        <v>0</v>
      </c>
      <c r="AC174" s="121">
        <f t="shared" si="33"/>
        <v>0</v>
      </c>
    </row>
    <row r="175" spans="1:29" ht="15.75">
      <c r="A175" s="255"/>
      <c r="B175" s="133" t="s">
        <v>46</v>
      </c>
      <c r="C175" s="95"/>
      <c r="D175" s="20"/>
      <c r="E175" s="96">
        <f t="shared" si="35"/>
        <v>0</v>
      </c>
      <c r="F175" s="95"/>
      <c r="G175" s="20"/>
      <c r="H175" s="96">
        <f t="shared" si="36"/>
        <v>0</v>
      </c>
      <c r="I175" s="95"/>
      <c r="J175" s="20"/>
      <c r="K175" s="96">
        <f t="shared" si="37"/>
        <v>0</v>
      </c>
      <c r="L175" s="95"/>
      <c r="M175" s="20"/>
      <c r="N175" s="96">
        <f t="shared" si="38"/>
        <v>0</v>
      </c>
      <c r="O175" s="95"/>
      <c r="P175" s="20"/>
      <c r="Q175" s="96">
        <f t="shared" si="39"/>
        <v>0</v>
      </c>
      <c r="R175" s="95"/>
      <c r="S175" s="20"/>
      <c r="T175" s="96">
        <f t="shared" si="27"/>
        <v>0</v>
      </c>
      <c r="U175" s="221">
        <f t="shared" si="34"/>
        <v>0</v>
      </c>
      <c r="W175" s="133" t="s">
        <v>46</v>
      </c>
      <c r="X175" s="114">
        <f t="shared" si="28"/>
        <v>0</v>
      </c>
      <c r="Y175" s="115">
        <f t="shared" si="29"/>
        <v>0</v>
      </c>
      <c r="Z175" s="115">
        <f t="shared" si="30"/>
        <v>0</v>
      </c>
      <c r="AA175" s="115">
        <f t="shared" si="31"/>
        <v>0</v>
      </c>
      <c r="AB175" s="115">
        <f t="shared" si="32"/>
        <v>0</v>
      </c>
      <c r="AC175" s="121">
        <f t="shared" si="33"/>
        <v>0</v>
      </c>
    </row>
    <row r="176" spans="1:29" ht="15.75">
      <c r="A176" s="255"/>
      <c r="B176" s="133" t="s">
        <v>47</v>
      </c>
      <c r="C176" s="95"/>
      <c r="D176" s="20"/>
      <c r="E176" s="96">
        <f t="shared" si="35"/>
        <v>0</v>
      </c>
      <c r="F176" s="95"/>
      <c r="G176" s="20"/>
      <c r="H176" s="96">
        <f t="shared" si="36"/>
        <v>0</v>
      </c>
      <c r="I176" s="95"/>
      <c r="J176" s="20"/>
      <c r="K176" s="96">
        <f t="shared" si="37"/>
        <v>0</v>
      </c>
      <c r="L176" s="95"/>
      <c r="M176" s="20"/>
      <c r="N176" s="96">
        <f t="shared" si="38"/>
        <v>0</v>
      </c>
      <c r="O176" s="95"/>
      <c r="P176" s="20"/>
      <c r="Q176" s="96">
        <f t="shared" si="39"/>
        <v>0</v>
      </c>
      <c r="R176" s="95"/>
      <c r="S176" s="20"/>
      <c r="T176" s="96">
        <f t="shared" si="27"/>
        <v>0</v>
      </c>
      <c r="U176" s="221">
        <f t="shared" si="34"/>
        <v>0</v>
      </c>
      <c r="W176" s="133" t="s">
        <v>47</v>
      </c>
      <c r="X176" s="114">
        <f t="shared" si="28"/>
        <v>0</v>
      </c>
      <c r="Y176" s="115">
        <f t="shared" si="29"/>
        <v>0</v>
      </c>
      <c r="Z176" s="115">
        <f t="shared" si="30"/>
        <v>0</v>
      </c>
      <c r="AA176" s="115">
        <f t="shared" si="31"/>
        <v>0</v>
      </c>
      <c r="AB176" s="115">
        <f t="shared" si="32"/>
        <v>0</v>
      </c>
      <c r="AC176" s="121">
        <f t="shared" si="33"/>
        <v>0</v>
      </c>
    </row>
    <row r="177" spans="1:29" ht="15.75">
      <c r="A177" s="255"/>
      <c r="B177" s="133" t="s">
        <v>48</v>
      </c>
      <c r="C177" s="95"/>
      <c r="D177" s="20"/>
      <c r="E177" s="96">
        <f t="shared" si="35"/>
        <v>0</v>
      </c>
      <c r="F177" s="95"/>
      <c r="G177" s="20"/>
      <c r="H177" s="96">
        <f t="shared" si="36"/>
        <v>0</v>
      </c>
      <c r="I177" s="95"/>
      <c r="J177" s="20"/>
      <c r="K177" s="96">
        <f t="shared" si="37"/>
        <v>0</v>
      </c>
      <c r="L177" s="95"/>
      <c r="M177" s="20"/>
      <c r="N177" s="96">
        <f t="shared" si="38"/>
        <v>0</v>
      </c>
      <c r="O177" s="95"/>
      <c r="P177" s="20"/>
      <c r="Q177" s="96">
        <f t="shared" si="39"/>
        <v>0</v>
      </c>
      <c r="R177" s="95"/>
      <c r="S177" s="20"/>
      <c r="T177" s="96">
        <f t="shared" si="27"/>
        <v>0</v>
      </c>
      <c r="U177" s="221">
        <f t="shared" si="34"/>
        <v>0</v>
      </c>
      <c r="W177" s="133" t="s">
        <v>48</v>
      </c>
      <c r="X177" s="114">
        <f t="shared" si="28"/>
        <v>0</v>
      </c>
      <c r="Y177" s="115">
        <f t="shared" si="29"/>
        <v>0</v>
      </c>
      <c r="Z177" s="115">
        <f t="shared" si="30"/>
        <v>0</v>
      </c>
      <c r="AA177" s="115">
        <f t="shared" si="31"/>
        <v>0</v>
      </c>
      <c r="AB177" s="115">
        <f t="shared" si="32"/>
        <v>0</v>
      </c>
      <c r="AC177" s="121">
        <f t="shared" si="33"/>
        <v>0</v>
      </c>
    </row>
    <row r="178" spans="1:29" ht="15.75">
      <c r="A178" s="255"/>
      <c r="B178" s="133" t="s">
        <v>49</v>
      </c>
      <c r="C178" s="95"/>
      <c r="D178" s="20"/>
      <c r="E178" s="96">
        <f t="shared" si="35"/>
        <v>0</v>
      </c>
      <c r="F178" s="95"/>
      <c r="G178" s="20"/>
      <c r="H178" s="96">
        <f t="shared" si="36"/>
        <v>0</v>
      </c>
      <c r="I178" s="95"/>
      <c r="J178" s="20"/>
      <c r="K178" s="96">
        <f t="shared" si="37"/>
        <v>0</v>
      </c>
      <c r="L178" s="95"/>
      <c r="M178" s="20"/>
      <c r="N178" s="96">
        <f t="shared" si="38"/>
        <v>0</v>
      </c>
      <c r="O178" s="95"/>
      <c r="P178" s="20"/>
      <c r="Q178" s="96">
        <f t="shared" si="39"/>
        <v>0</v>
      </c>
      <c r="R178" s="95"/>
      <c r="S178" s="20"/>
      <c r="T178" s="96">
        <f t="shared" si="27"/>
        <v>0</v>
      </c>
      <c r="U178" s="221">
        <f t="shared" si="34"/>
        <v>0</v>
      </c>
      <c r="W178" s="133" t="s">
        <v>49</v>
      </c>
      <c r="X178" s="114">
        <f t="shared" si="28"/>
        <v>0</v>
      </c>
      <c r="Y178" s="115">
        <f t="shared" si="29"/>
        <v>0</v>
      </c>
      <c r="Z178" s="115">
        <f t="shared" si="30"/>
        <v>0</v>
      </c>
      <c r="AA178" s="115">
        <f t="shared" si="31"/>
        <v>0</v>
      </c>
      <c r="AB178" s="115">
        <f t="shared" si="32"/>
        <v>0</v>
      </c>
      <c r="AC178" s="121">
        <f t="shared" si="33"/>
        <v>0</v>
      </c>
    </row>
    <row r="179" spans="1:29" ht="15.75">
      <c r="A179" s="256"/>
      <c r="B179" s="134" t="s">
        <v>50</v>
      </c>
      <c r="C179" s="97"/>
      <c r="D179" s="98"/>
      <c r="E179" s="99">
        <f t="shared" si="35"/>
        <v>0</v>
      </c>
      <c r="F179" s="97"/>
      <c r="G179" s="98"/>
      <c r="H179" s="99">
        <f t="shared" si="36"/>
        <v>0</v>
      </c>
      <c r="I179" s="97"/>
      <c r="J179" s="98"/>
      <c r="K179" s="99">
        <f t="shared" si="37"/>
        <v>0</v>
      </c>
      <c r="L179" s="97"/>
      <c r="M179" s="98"/>
      <c r="N179" s="99">
        <f t="shared" si="38"/>
        <v>0</v>
      </c>
      <c r="O179" s="97"/>
      <c r="P179" s="98"/>
      <c r="Q179" s="99">
        <f t="shared" si="39"/>
        <v>0</v>
      </c>
      <c r="R179" s="97"/>
      <c r="S179" s="98"/>
      <c r="T179" s="99">
        <f t="shared" si="27"/>
        <v>0</v>
      </c>
      <c r="U179" s="222">
        <f t="shared" si="34"/>
        <v>0</v>
      </c>
      <c r="W179" s="134" t="s">
        <v>50</v>
      </c>
      <c r="X179" s="118">
        <f t="shared" si="28"/>
        <v>0</v>
      </c>
      <c r="Y179" s="119">
        <f t="shared" si="29"/>
        <v>0</v>
      </c>
      <c r="Z179" s="119">
        <f t="shared" si="30"/>
        <v>0</v>
      </c>
      <c r="AA179" s="119">
        <f t="shared" si="31"/>
        <v>0</v>
      </c>
      <c r="AB179" s="119">
        <f t="shared" si="32"/>
        <v>0</v>
      </c>
      <c r="AC179" s="124">
        <f t="shared" si="33"/>
        <v>0</v>
      </c>
    </row>
    <row r="180" spans="1:29" ht="15.75" customHeight="1">
      <c r="A180" s="254">
        <v>42786</v>
      </c>
      <c r="B180" s="133" t="s">
        <v>42</v>
      </c>
      <c r="C180" s="95"/>
      <c r="D180" s="20"/>
      <c r="E180" s="96">
        <f t="shared" si="35"/>
        <v>0</v>
      </c>
      <c r="F180" s="95"/>
      <c r="G180" s="20"/>
      <c r="H180" s="96">
        <f t="shared" si="36"/>
        <v>0</v>
      </c>
      <c r="I180" s="95"/>
      <c r="J180" s="20"/>
      <c r="K180" s="96">
        <f t="shared" si="37"/>
        <v>0</v>
      </c>
      <c r="L180" s="95"/>
      <c r="M180" s="20"/>
      <c r="N180" s="96">
        <f t="shared" si="38"/>
        <v>0</v>
      </c>
      <c r="O180" s="95"/>
      <c r="P180" s="20"/>
      <c r="Q180" s="96">
        <f t="shared" si="39"/>
        <v>0</v>
      </c>
      <c r="R180" s="95"/>
      <c r="S180" s="20"/>
      <c r="T180" s="96">
        <f t="shared" si="27"/>
        <v>0</v>
      </c>
      <c r="U180" s="221">
        <f t="shared" si="34"/>
        <v>0</v>
      </c>
      <c r="W180" s="132" t="s">
        <v>42</v>
      </c>
      <c r="X180" s="110">
        <f t="shared" si="28"/>
        <v>0</v>
      </c>
      <c r="Y180" s="111">
        <f t="shared" si="29"/>
        <v>0</v>
      </c>
      <c r="Z180" s="111">
        <f t="shared" si="30"/>
        <v>0</v>
      </c>
      <c r="AA180" s="111">
        <f t="shared" si="31"/>
        <v>0</v>
      </c>
      <c r="AB180" s="111">
        <f t="shared" si="32"/>
        <v>0</v>
      </c>
      <c r="AC180" s="123">
        <f t="shared" si="33"/>
        <v>0</v>
      </c>
    </row>
    <row r="181" spans="1:29" ht="15.75">
      <c r="A181" s="255"/>
      <c r="B181" s="133" t="s">
        <v>43</v>
      </c>
      <c r="C181" s="95"/>
      <c r="D181" s="20"/>
      <c r="E181" s="96">
        <f t="shared" si="35"/>
        <v>0</v>
      </c>
      <c r="F181" s="95"/>
      <c r="G181" s="20"/>
      <c r="H181" s="96">
        <f t="shared" si="36"/>
        <v>0</v>
      </c>
      <c r="I181" s="95"/>
      <c r="J181" s="20"/>
      <c r="K181" s="96">
        <f t="shared" si="37"/>
        <v>0</v>
      </c>
      <c r="L181" s="95"/>
      <c r="M181" s="20"/>
      <c r="N181" s="96">
        <f t="shared" si="38"/>
        <v>0</v>
      </c>
      <c r="O181" s="95"/>
      <c r="P181" s="20"/>
      <c r="Q181" s="96">
        <f t="shared" si="39"/>
        <v>0</v>
      </c>
      <c r="R181" s="95"/>
      <c r="S181" s="20"/>
      <c r="T181" s="96">
        <f t="shared" si="27"/>
        <v>0</v>
      </c>
      <c r="U181" s="221">
        <f t="shared" si="34"/>
        <v>0</v>
      </c>
      <c r="W181" s="133" t="s">
        <v>43</v>
      </c>
      <c r="X181" s="114">
        <f t="shared" si="28"/>
        <v>0</v>
      </c>
      <c r="Y181" s="115">
        <f t="shared" si="29"/>
        <v>0</v>
      </c>
      <c r="Z181" s="115">
        <f t="shared" si="30"/>
        <v>0</v>
      </c>
      <c r="AA181" s="115">
        <f t="shared" si="31"/>
        <v>0</v>
      </c>
      <c r="AB181" s="115">
        <f t="shared" si="32"/>
        <v>0</v>
      </c>
      <c r="AC181" s="121">
        <f t="shared" si="33"/>
        <v>0</v>
      </c>
    </row>
    <row r="182" spans="1:29" ht="15.75">
      <c r="A182" s="255"/>
      <c r="B182" s="104" t="s">
        <v>44</v>
      </c>
      <c r="C182" s="95"/>
      <c r="D182" s="20"/>
      <c r="E182" s="96">
        <f t="shared" si="35"/>
        <v>0</v>
      </c>
      <c r="F182" s="95"/>
      <c r="G182" s="20"/>
      <c r="H182" s="96">
        <f t="shared" si="36"/>
        <v>0</v>
      </c>
      <c r="I182" s="95"/>
      <c r="J182" s="20"/>
      <c r="K182" s="96">
        <f t="shared" si="37"/>
        <v>0</v>
      </c>
      <c r="L182" s="95"/>
      <c r="M182" s="20"/>
      <c r="N182" s="96">
        <f t="shared" si="38"/>
        <v>0</v>
      </c>
      <c r="O182" s="95"/>
      <c r="P182" s="20"/>
      <c r="Q182" s="96">
        <f t="shared" si="39"/>
        <v>0</v>
      </c>
      <c r="R182" s="95"/>
      <c r="S182" s="20"/>
      <c r="T182" s="96">
        <f t="shared" si="27"/>
        <v>0</v>
      </c>
      <c r="U182" s="221">
        <f t="shared" si="34"/>
        <v>0</v>
      </c>
      <c r="W182" s="104" t="s">
        <v>44</v>
      </c>
      <c r="X182" s="114">
        <f t="shared" si="28"/>
        <v>0</v>
      </c>
      <c r="Y182" s="115">
        <f t="shared" si="29"/>
        <v>0</v>
      </c>
      <c r="Z182" s="115">
        <f t="shared" si="30"/>
        <v>0</v>
      </c>
      <c r="AA182" s="115">
        <f t="shared" si="31"/>
        <v>0</v>
      </c>
      <c r="AB182" s="115">
        <f t="shared" si="32"/>
        <v>0</v>
      </c>
      <c r="AC182" s="121">
        <f t="shared" si="33"/>
        <v>0</v>
      </c>
    </row>
    <row r="183" spans="1:29" ht="15.75">
      <c r="A183" s="255"/>
      <c r="B183" s="133" t="s">
        <v>45</v>
      </c>
      <c r="C183" s="95"/>
      <c r="D183" s="20"/>
      <c r="E183" s="96">
        <f t="shared" si="35"/>
        <v>0</v>
      </c>
      <c r="F183" s="95"/>
      <c r="G183" s="20"/>
      <c r="H183" s="96">
        <f t="shared" si="36"/>
        <v>0</v>
      </c>
      <c r="I183" s="95"/>
      <c r="J183" s="20"/>
      <c r="K183" s="96">
        <f t="shared" si="37"/>
        <v>0</v>
      </c>
      <c r="L183" s="95"/>
      <c r="M183" s="20"/>
      <c r="N183" s="96">
        <f t="shared" si="38"/>
        <v>0</v>
      </c>
      <c r="O183" s="95"/>
      <c r="P183" s="20"/>
      <c r="Q183" s="96">
        <f t="shared" si="39"/>
        <v>0</v>
      </c>
      <c r="R183" s="95"/>
      <c r="S183" s="20"/>
      <c r="T183" s="96">
        <f t="shared" si="27"/>
        <v>0</v>
      </c>
      <c r="U183" s="221">
        <f t="shared" si="34"/>
        <v>0</v>
      </c>
      <c r="W183" s="133" t="s">
        <v>45</v>
      </c>
      <c r="X183" s="114">
        <f t="shared" si="28"/>
        <v>0</v>
      </c>
      <c r="Y183" s="115">
        <f t="shared" si="29"/>
        <v>0</v>
      </c>
      <c r="Z183" s="115">
        <f t="shared" si="30"/>
        <v>0</v>
      </c>
      <c r="AA183" s="115">
        <f t="shared" si="31"/>
        <v>0</v>
      </c>
      <c r="AB183" s="115">
        <f t="shared" si="32"/>
        <v>0</v>
      </c>
      <c r="AC183" s="121">
        <f t="shared" si="33"/>
        <v>0</v>
      </c>
    </row>
    <row r="184" spans="1:29" ht="15.75">
      <c r="A184" s="255"/>
      <c r="B184" s="133" t="s">
        <v>46</v>
      </c>
      <c r="C184" s="95"/>
      <c r="D184" s="20"/>
      <c r="E184" s="96">
        <f t="shared" si="35"/>
        <v>0</v>
      </c>
      <c r="F184" s="95"/>
      <c r="G184" s="20"/>
      <c r="H184" s="96">
        <f t="shared" si="36"/>
        <v>0</v>
      </c>
      <c r="I184" s="95"/>
      <c r="J184" s="20"/>
      <c r="K184" s="96">
        <f t="shared" si="37"/>
        <v>0</v>
      </c>
      <c r="L184" s="95"/>
      <c r="M184" s="20"/>
      <c r="N184" s="96">
        <f t="shared" si="38"/>
        <v>0</v>
      </c>
      <c r="O184" s="95"/>
      <c r="P184" s="20"/>
      <c r="Q184" s="96">
        <f t="shared" si="39"/>
        <v>0</v>
      </c>
      <c r="R184" s="95"/>
      <c r="S184" s="20"/>
      <c r="T184" s="96">
        <f t="shared" si="27"/>
        <v>0</v>
      </c>
      <c r="U184" s="221">
        <f t="shared" si="34"/>
        <v>0</v>
      </c>
      <c r="W184" s="133" t="s">
        <v>46</v>
      </c>
      <c r="X184" s="114">
        <f t="shared" si="28"/>
        <v>0</v>
      </c>
      <c r="Y184" s="115">
        <f t="shared" si="29"/>
        <v>0</v>
      </c>
      <c r="Z184" s="115">
        <f t="shared" si="30"/>
        <v>0</v>
      </c>
      <c r="AA184" s="115">
        <f t="shared" si="31"/>
        <v>0</v>
      </c>
      <c r="AB184" s="115">
        <f t="shared" si="32"/>
        <v>0</v>
      </c>
      <c r="AC184" s="121">
        <f t="shared" si="33"/>
        <v>0</v>
      </c>
    </row>
    <row r="185" spans="1:29" ht="15.75">
      <c r="A185" s="255"/>
      <c r="B185" s="133" t="s">
        <v>47</v>
      </c>
      <c r="C185" s="95"/>
      <c r="D185" s="20"/>
      <c r="E185" s="96">
        <f t="shared" si="35"/>
        <v>0</v>
      </c>
      <c r="F185" s="95"/>
      <c r="G185" s="20"/>
      <c r="H185" s="96">
        <f t="shared" si="36"/>
        <v>0</v>
      </c>
      <c r="I185" s="95"/>
      <c r="J185" s="20"/>
      <c r="K185" s="96">
        <f t="shared" si="37"/>
        <v>0</v>
      </c>
      <c r="L185" s="95"/>
      <c r="M185" s="20"/>
      <c r="N185" s="96">
        <f t="shared" si="38"/>
        <v>0</v>
      </c>
      <c r="O185" s="95"/>
      <c r="P185" s="20"/>
      <c r="Q185" s="96">
        <f t="shared" si="39"/>
        <v>0</v>
      </c>
      <c r="R185" s="95"/>
      <c r="S185" s="20"/>
      <c r="T185" s="96">
        <f t="shared" si="27"/>
        <v>0</v>
      </c>
      <c r="U185" s="221">
        <f t="shared" si="34"/>
        <v>0</v>
      </c>
      <c r="W185" s="133" t="s">
        <v>47</v>
      </c>
      <c r="X185" s="114">
        <f t="shared" si="28"/>
        <v>0</v>
      </c>
      <c r="Y185" s="115">
        <f t="shared" si="29"/>
        <v>0</v>
      </c>
      <c r="Z185" s="115">
        <f t="shared" si="30"/>
        <v>0</v>
      </c>
      <c r="AA185" s="115">
        <f t="shared" si="31"/>
        <v>0</v>
      </c>
      <c r="AB185" s="115">
        <f t="shared" si="32"/>
        <v>0</v>
      </c>
      <c r="AC185" s="121">
        <f t="shared" si="33"/>
        <v>0</v>
      </c>
    </row>
    <row r="186" spans="1:29" ht="15.75">
      <c r="A186" s="255"/>
      <c r="B186" s="133" t="s">
        <v>48</v>
      </c>
      <c r="C186" s="95"/>
      <c r="D186" s="20"/>
      <c r="E186" s="96">
        <f t="shared" si="35"/>
        <v>0</v>
      </c>
      <c r="F186" s="95"/>
      <c r="G186" s="20"/>
      <c r="H186" s="96">
        <f t="shared" si="36"/>
        <v>0</v>
      </c>
      <c r="I186" s="95"/>
      <c r="J186" s="20"/>
      <c r="K186" s="96">
        <f t="shared" si="37"/>
        <v>0</v>
      </c>
      <c r="L186" s="95"/>
      <c r="M186" s="20"/>
      <c r="N186" s="96">
        <f t="shared" si="38"/>
        <v>0</v>
      </c>
      <c r="O186" s="95"/>
      <c r="P186" s="20"/>
      <c r="Q186" s="96">
        <f t="shared" si="39"/>
        <v>0</v>
      </c>
      <c r="R186" s="95"/>
      <c r="S186" s="20"/>
      <c r="T186" s="96">
        <f t="shared" si="27"/>
        <v>0</v>
      </c>
      <c r="U186" s="221">
        <f t="shared" si="34"/>
        <v>0</v>
      </c>
      <c r="W186" s="133" t="s">
        <v>48</v>
      </c>
      <c r="X186" s="114">
        <f t="shared" si="28"/>
        <v>0</v>
      </c>
      <c r="Y186" s="115">
        <f t="shared" si="29"/>
        <v>0</v>
      </c>
      <c r="Z186" s="115">
        <f t="shared" si="30"/>
        <v>0</v>
      </c>
      <c r="AA186" s="115">
        <f t="shared" si="31"/>
        <v>0</v>
      </c>
      <c r="AB186" s="115">
        <f t="shared" si="32"/>
        <v>0</v>
      </c>
      <c r="AC186" s="121">
        <f t="shared" si="33"/>
        <v>0</v>
      </c>
    </row>
    <row r="187" spans="1:29" ht="15.75">
      <c r="A187" s="255"/>
      <c r="B187" s="133" t="s">
        <v>49</v>
      </c>
      <c r="C187" s="95"/>
      <c r="D187" s="20"/>
      <c r="E187" s="96">
        <f t="shared" si="35"/>
        <v>0</v>
      </c>
      <c r="F187" s="95"/>
      <c r="G187" s="20"/>
      <c r="H187" s="96">
        <f t="shared" si="36"/>
        <v>0</v>
      </c>
      <c r="I187" s="95"/>
      <c r="J187" s="20"/>
      <c r="K187" s="96">
        <f t="shared" si="37"/>
        <v>0</v>
      </c>
      <c r="L187" s="95"/>
      <c r="M187" s="20"/>
      <c r="N187" s="96">
        <f t="shared" si="38"/>
        <v>0</v>
      </c>
      <c r="O187" s="95"/>
      <c r="P187" s="20"/>
      <c r="Q187" s="96">
        <f t="shared" si="39"/>
        <v>0</v>
      </c>
      <c r="R187" s="95"/>
      <c r="S187" s="20"/>
      <c r="T187" s="96">
        <f t="shared" si="27"/>
        <v>0</v>
      </c>
      <c r="U187" s="221">
        <f t="shared" si="34"/>
        <v>0</v>
      </c>
      <c r="W187" s="133" t="s">
        <v>49</v>
      </c>
      <c r="X187" s="114">
        <f t="shared" si="28"/>
        <v>0</v>
      </c>
      <c r="Y187" s="115">
        <f t="shared" si="29"/>
        <v>0</v>
      </c>
      <c r="Z187" s="115">
        <f t="shared" si="30"/>
        <v>0</v>
      </c>
      <c r="AA187" s="115">
        <f t="shared" si="31"/>
        <v>0</v>
      </c>
      <c r="AB187" s="115">
        <f t="shared" si="32"/>
        <v>0</v>
      </c>
      <c r="AC187" s="121">
        <f t="shared" si="33"/>
        <v>0</v>
      </c>
    </row>
    <row r="188" spans="1:29" ht="15.75">
      <c r="A188" s="256"/>
      <c r="B188" s="133" t="s">
        <v>50</v>
      </c>
      <c r="C188" s="95"/>
      <c r="D188" s="20"/>
      <c r="E188" s="96">
        <f t="shared" si="35"/>
        <v>0</v>
      </c>
      <c r="F188" s="95"/>
      <c r="G188" s="20"/>
      <c r="H188" s="96">
        <f t="shared" si="36"/>
        <v>0</v>
      </c>
      <c r="I188" s="95"/>
      <c r="J188" s="20"/>
      <c r="K188" s="96">
        <f t="shared" si="37"/>
        <v>0</v>
      </c>
      <c r="L188" s="95"/>
      <c r="M188" s="20"/>
      <c r="N188" s="96">
        <f t="shared" si="38"/>
        <v>0</v>
      </c>
      <c r="O188" s="95"/>
      <c r="P188" s="20"/>
      <c r="Q188" s="96">
        <f t="shared" si="39"/>
        <v>0</v>
      </c>
      <c r="R188" s="95"/>
      <c r="S188" s="20"/>
      <c r="T188" s="96">
        <f t="shared" si="27"/>
        <v>0</v>
      </c>
      <c r="U188" s="221">
        <f t="shared" si="34"/>
        <v>0</v>
      </c>
      <c r="W188" s="134" t="s">
        <v>50</v>
      </c>
      <c r="X188" s="118">
        <f t="shared" si="28"/>
        <v>0</v>
      </c>
      <c r="Y188" s="119">
        <f t="shared" si="29"/>
        <v>0</v>
      </c>
      <c r="Z188" s="119">
        <f t="shared" si="30"/>
        <v>0</v>
      </c>
      <c r="AA188" s="119">
        <f t="shared" si="31"/>
        <v>0</v>
      </c>
      <c r="AB188" s="119">
        <f t="shared" si="32"/>
        <v>0</v>
      </c>
      <c r="AC188" s="124">
        <f t="shared" si="33"/>
        <v>0</v>
      </c>
    </row>
    <row r="189" spans="1:29" ht="15.75" customHeight="1">
      <c r="A189" s="254">
        <v>42787</v>
      </c>
      <c r="B189" s="132" t="s">
        <v>42</v>
      </c>
      <c r="C189" s="92"/>
      <c r="D189" s="93"/>
      <c r="E189" s="94">
        <f t="shared" si="35"/>
        <v>0</v>
      </c>
      <c r="F189" s="92"/>
      <c r="G189" s="93"/>
      <c r="H189" s="94">
        <f t="shared" si="36"/>
        <v>0</v>
      </c>
      <c r="I189" s="92"/>
      <c r="J189" s="93"/>
      <c r="K189" s="94">
        <f t="shared" si="37"/>
        <v>0</v>
      </c>
      <c r="L189" s="92"/>
      <c r="M189" s="93"/>
      <c r="N189" s="94">
        <f t="shared" si="38"/>
        <v>0</v>
      </c>
      <c r="O189" s="92"/>
      <c r="P189" s="93"/>
      <c r="Q189" s="94">
        <f t="shared" si="39"/>
        <v>0</v>
      </c>
      <c r="R189" s="92"/>
      <c r="S189" s="93"/>
      <c r="T189" s="94">
        <f t="shared" si="27"/>
        <v>0</v>
      </c>
      <c r="U189" s="220">
        <f t="shared" si="34"/>
        <v>0</v>
      </c>
      <c r="W189" s="132" t="s">
        <v>42</v>
      </c>
      <c r="X189" s="114">
        <f t="shared" si="28"/>
        <v>0</v>
      </c>
      <c r="Y189" s="115">
        <f t="shared" si="29"/>
        <v>0</v>
      </c>
      <c r="Z189" s="115">
        <f t="shared" si="30"/>
        <v>0</v>
      </c>
      <c r="AA189" s="115">
        <f t="shared" si="31"/>
        <v>0</v>
      </c>
      <c r="AB189" s="115">
        <f t="shared" si="32"/>
        <v>0</v>
      </c>
      <c r="AC189" s="121">
        <f t="shared" si="33"/>
        <v>0</v>
      </c>
    </row>
    <row r="190" spans="1:29" ht="15.75">
      <c r="A190" s="255"/>
      <c r="B190" s="133" t="s">
        <v>43</v>
      </c>
      <c r="C190" s="95"/>
      <c r="D190" s="20"/>
      <c r="E190" s="96">
        <f t="shared" si="35"/>
        <v>0</v>
      </c>
      <c r="F190" s="95"/>
      <c r="G190" s="20"/>
      <c r="H190" s="96">
        <f t="shared" si="36"/>
        <v>0</v>
      </c>
      <c r="I190" s="95"/>
      <c r="J190" s="20"/>
      <c r="K190" s="96">
        <f t="shared" si="37"/>
        <v>0</v>
      </c>
      <c r="L190" s="95"/>
      <c r="M190" s="20"/>
      <c r="N190" s="96">
        <f t="shared" si="38"/>
        <v>0</v>
      </c>
      <c r="O190" s="95"/>
      <c r="P190" s="20"/>
      <c r="Q190" s="96">
        <f t="shared" si="39"/>
        <v>0</v>
      </c>
      <c r="R190" s="95"/>
      <c r="S190" s="20"/>
      <c r="T190" s="96">
        <f t="shared" si="27"/>
        <v>0</v>
      </c>
      <c r="U190" s="221">
        <f t="shared" si="34"/>
        <v>0</v>
      </c>
      <c r="W190" s="133" t="s">
        <v>43</v>
      </c>
      <c r="X190" s="114">
        <f t="shared" si="28"/>
        <v>0</v>
      </c>
      <c r="Y190" s="115">
        <f t="shared" si="29"/>
        <v>0</v>
      </c>
      <c r="Z190" s="115">
        <f t="shared" si="30"/>
        <v>0</v>
      </c>
      <c r="AA190" s="115">
        <f t="shared" si="31"/>
        <v>0</v>
      </c>
      <c r="AB190" s="115">
        <f t="shared" si="32"/>
        <v>0</v>
      </c>
      <c r="AC190" s="121">
        <f t="shared" si="33"/>
        <v>0</v>
      </c>
    </row>
    <row r="191" spans="1:29" ht="15.75">
      <c r="A191" s="255"/>
      <c r="B191" s="104" t="s">
        <v>44</v>
      </c>
      <c r="C191" s="95"/>
      <c r="D191" s="20"/>
      <c r="E191" s="96">
        <f t="shared" si="35"/>
        <v>0</v>
      </c>
      <c r="F191" s="95"/>
      <c r="G191" s="20"/>
      <c r="H191" s="96">
        <f t="shared" si="36"/>
        <v>0</v>
      </c>
      <c r="I191" s="95"/>
      <c r="J191" s="20"/>
      <c r="K191" s="96">
        <f t="shared" si="37"/>
        <v>0</v>
      </c>
      <c r="L191" s="95"/>
      <c r="M191" s="20"/>
      <c r="N191" s="96">
        <f t="shared" si="38"/>
        <v>0</v>
      </c>
      <c r="O191" s="95"/>
      <c r="P191" s="20"/>
      <c r="Q191" s="96">
        <f t="shared" si="39"/>
        <v>0</v>
      </c>
      <c r="R191" s="95"/>
      <c r="S191" s="20"/>
      <c r="T191" s="96">
        <f t="shared" si="27"/>
        <v>0</v>
      </c>
      <c r="U191" s="221">
        <f t="shared" si="34"/>
        <v>0</v>
      </c>
      <c r="W191" s="104" t="s">
        <v>44</v>
      </c>
      <c r="X191" s="114">
        <f t="shared" si="28"/>
        <v>0</v>
      </c>
      <c r="Y191" s="115">
        <f t="shared" si="29"/>
        <v>0</v>
      </c>
      <c r="Z191" s="115">
        <f t="shared" si="30"/>
        <v>0</v>
      </c>
      <c r="AA191" s="115">
        <f t="shared" si="31"/>
        <v>0</v>
      </c>
      <c r="AB191" s="115">
        <f t="shared" si="32"/>
        <v>0</v>
      </c>
      <c r="AC191" s="121">
        <f t="shared" si="33"/>
        <v>0</v>
      </c>
    </row>
    <row r="192" spans="1:29" ht="15.75">
      <c r="A192" s="255"/>
      <c r="B192" s="133" t="s">
        <v>45</v>
      </c>
      <c r="C192" s="95"/>
      <c r="D192" s="20"/>
      <c r="E192" s="96">
        <f t="shared" si="35"/>
        <v>0</v>
      </c>
      <c r="F192" s="95"/>
      <c r="G192" s="20"/>
      <c r="H192" s="96">
        <f t="shared" si="36"/>
        <v>0</v>
      </c>
      <c r="I192" s="95"/>
      <c r="J192" s="20"/>
      <c r="K192" s="96">
        <f t="shared" si="37"/>
        <v>0</v>
      </c>
      <c r="L192" s="95"/>
      <c r="M192" s="20"/>
      <c r="N192" s="96">
        <f t="shared" si="38"/>
        <v>0</v>
      </c>
      <c r="O192" s="95"/>
      <c r="P192" s="20"/>
      <c r="Q192" s="96">
        <f t="shared" si="39"/>
        <v>0</v>
      </c>
      <c r="R192" s="95"/>
      <c r="S192" s="20"/>
      <c r="T192" s="96">
        <f t="shared" si="27"/>
        <v>0</v>
      </c>
      <c r="U192" s="221">
        <f t="shared" si="34"/>
        <v>0</v>
      </c>
      <c r="W192" s="133" t="s">
        <v>45</v>
      </c>
      <c r="X192" s="114">
        <f t="shared" si="28"/>
        <v>0</v>
      </c>
      <c r="Y192" s="115">
        <f t="shared" si="29"/>
        <v>0</v>
      </c>
      <c r="Z192" s="115">
        <f t="shared" si="30"/>
        <v>0</v>
      </c>
      <c r="AA192" s="115">
        <f t="shared" si="31"/>
        <v>0</v>
      </c>
      <c r="AB192" s="115">
        <f t="shared" si="32"/>
        <v>0</v>
      </c>
      <c r="AC192" s="121">
        <f t="shared" si="33"/>
        <v>0</v>
      </c>
    </row>
    <row r="193" spans="1:29" ht="15.75">
      <c r="A193" s="255"/>
      <c r="B193" s="133" t="s">
        <v>46</v>
      </c>
      <c r="C193" s="95"/>
      <c r="D193" s="20"/>
      <c r="E193" s="96">
        <f t="shared" si="35"/>
        <v>0</v>
      </c>
      <c r="F193" s="95"/>
      <c r="G193" s="20"/>
      <c r="H193" s="96">
        <f t="shared" si="36"/>
        <v>0</v>
      </c>
      <c r="I193" s="95"/>
      <c r="J193" s="20"/>
      <c r="K193" s="96">
        <f t="shared" si="37"/>
        <v>0</v>
      </c>
      <c r="L193" s="95"/>
      <c r="M193" s="20"/>
      <c r="N193" s="96">
        <f t="shared" si="38"/>
        <v>0</v>
      </c>
      <c r="O193" s="95"/>
      <c r="P193" s="20"/>
      <c r="Q193" s="96">
        <f t="shared" si="39"/>
        <v>0</v>
      </c>
      <c r="R193" s="95"/>
      <c r="S193" s="20"/>
      <c r="T193" s="96">
        <f t="shared" si="27"/>
        <v>0</v>
      </c>
      <c r="U193" s="221">
        <f t="shared" si="34"/>
        <v>0</v>
      </c>
      <c r="W193" s="133" t="s">
        <v>46</v>
      </c>
      <c r="X193" s="114">
        <f t="shared" si="28"/>
        <v>0</v>
      </c>
      <c r="Y193" s="115">
        <f t="shared" si="29"/>
        <v>0</v>
      </c>
      <c r="Z193" s="115">
        <f t="shared" si="30"/>
        <v>0</v>
      </c>
      <c r="AA193" s="115">
        <f t="shared" si="31"/>
        <v>0</v>
      </c>
      <c r="AB193" s="115">
        <f t="shared" si="32"/>
        <v>0</v>
      </c>
      <c r="AC193" s="121">
        <f t="shared" si="33"/>
        <v>0</v>
      </c>
    </row>
    <row r="194" spans="1:29" ht="15.75">
      <c r="A194" s="255"/>
      <c r="B194" s="133" t="s">
        <v>47</v>
      </c>
      <c r="C194" s="95"/>
      <c r="D194" s="20"/>
      <c r="E194" s="96">
        <f t="shared" si="35"/>
        <v>0</v>
      </c>
      <c r="F194" s="95"/>
      <c r="G194" s="20"/>
      <c r="H194" s="96">
        <f t="shared" si="36"/>
        <v>0</v>
      </c>
      <c r="I194" s="95"/>
      <c r="J194" s="20"/>
      <c r="K194" s="96">
        <f t="shared" si="37"/>
        <v>0</v>
      </c>
      <c r="L194" s="95"/>
      <c r="M194" s="20"/>
      <c r="N194" s="96">
        <f t="shared" si="38"/>
        <v>0</v>
      </c>
      <c r="O194" s="95"/>
      <c r="P194" s="20"/>
      <c r="Q194" s="96">
        <f t="shared" si="39"/>
        <v>0</v>
      </c>
      <c r="R194" s="95"/>
      <c r="S194" s="20"/>
      <c r="T194" s="96">
        <f t="shared" si="27"/>
        <v>0</v>
      </c>
      <c r="U194" s="221">
        <f t="shared" si="34"/>
        <v>0</v>
      </c>
      <c r="W194" s="133" t="s">
        <v>47</v>
      </c>
      <c r="X194" s="114">
        <f t="shared" si="28"/>
        <v>0</v>
      </c>
      <c r="Y194" s="115">
        <f t="shared" si="29"/>
        <v>0</v>
      </c>
      <c r="Z194" s="115">
        <f t="shared" si="30"/>
        <v>0</v>
      </c>
      <c r="AA194" s="115">
        <f t="shared" si="31"/>
        <v>0</v>
      </c>
      <c r="AB194" s="115">
        <f t="shared" si="32"/>
        <v>0</v>
      </c>
      <c r="AC194" s="121">
        <f t="shared" si="33"/>
        <v>0</v>
      </c>
    </row>
    <row r="195" spans="1:29" ht="15.75">
      <c r="A195" s="255"/>
      <c r="B195" s="133" t="s">
        <v>48</v>
      </c>
      <c r="C195" s="95"/>
      <c r="D195" s="20"/>
      <c r="E195" s="96">
        <f t="shared" si="35"/>
        <v>0</v>
      </c>
      <c r="F195" s="95"/>
      <c r="G195" s="20"/>
      <c r="H195" s="96">
        <f t="shared" si="36"/>
        <v>0</v>
      </c>
      <c r="I195" s="95"/>
      <c r="J195" s="20"/>
      <c r="K195" s="96">
        <f t="shared" si="37"/>
        <v>0</v>
      </c>
      <c r="L195" s="95"/>
      <c r="M195" s="20"/>
      <c r="N195" s="96">
        <f t="shared" si="38"/>
        <v>0</v>
      </c>
      <c r="O195" s="95"/>
      <c r="P195" s="20"/>
      <c r="Q195" s="96">
        <f t="shared" si="39"/>
        <v>0</v>
      </c>
      <c r="R195" s="95"/>
      <c r="S195" s="20"/>
      <c r="T195" s="96">
        <f t="shared" si="27"/>
        <v>0</v>
      </c>
      <c r="U195" s="221">
        <f t="shared" si="34"/>
        <v>0</v>
      </c>
      <c r="W195" s="133" t="s">
        <v>48</v>
      </c>
      <c r="X195" s="114">
        <f t="shared" si="28"/>
        <v>0</v>
      </c>
      <c r="Y195" s="115">
        <f t="shared" si="29"/>
        <v>0</v>
      </c>
      <c r="Z195" s="115">
        <f t="shared" si="30"/>
        <v>0</v>
      </c>
      <c r="AA195" s="115">
        <f t="shared" si="31"/>
        <v>0</v>
      </c>
      <c r="AB195" s="115">
        <f t="shared" si="32"/>
        <v>0</v>
      </c>
      <c r="AC195" s="121">
        <f t="shared" si="33"/>
        <v>0</v>
      </c>
    </row>
    <row r="196" spans="1:29" ht="15.75">
      <c r="A196" s="255"/>
      <c r="B196" s="133" t="s">
        <v>49</v>
      </c>
      <c r="C196" s="95"/>
      <c r="D196" s="20"/>
      <c r="E196" s="96">
        <f t="shared" si="35"/>
        <v>0</v>
      </c>
      <c r="F196" s="95"/>
      <c r="G196" s="20"/>
      <c r="H196" s="96">
        <f t="shared" si="36"/>
        <v>0</v>
      </c>
      <c r="I196" s="95"/>
      <c r="J196" s="20"/>
      <c r="K196" s="96">
        <f t="shared" si="37"/>
        <v>0</v>
      </c>
      <c r="L196" s="95"/>
      <c r="M196" s="20"/>
      <c r="N196" s="96">
        <f t="shared" si="38"/>
        <v>0</v>
      </c>
      <c r="O196" s="95"/>
      <c r="P196" s="20"/>
      <c r="Q196" s="96">
        <f t="shared" si="39"/>
        <v>0</v>
      </c>
      <c r="R196" s="95"/>
      <c r="S196" s="20"/>
      <c r="T196" s="96">
        <f t="shared" si="27"/>
        <v>0</v>
      </c>
      <c r="U196" s="221">
        <f t="shared" si="34"/>
        <v>0</v>
      </c>
      <c r="W196" s="133" t="s">
        <v>49</v>
      </c>
      <c r="X196" s="114">
        <f t="shared" si="28"/>
        <v>0</v>
      </c>
      <c r="Y196" s="115">
        <f t="shared" si="29"/>
        <v>0</v>
      </c>
      <c r="Z196" s="115">
        <f t="shared" si="30"/>
        <v>0</v>
      </c>
      <c r="AA196" s="115">
        <f t="shared" si="31"/>
        <v>0</v>
      </c>
      <c r="AB196" s="115">
        <f t="shared" si="32"/>
        <v>0</v>
      </c>
      <c r="AC196" s="121">
        <f t="shared" si="33"/>
        <v>0</v>
      </c>
    </row>
    <row r="197" spans="1:29" ht="15.75">
      <c r="A197" s="256"/>
      <c r="B197" s="134" t="s">
        <v>50</v>
      </c>
      <c r="C197" s="97"/>
      <c r="D197" s="98"/>
      <c r="E197" s="99">
        <f t="shared" si="35"/>
        <v>0</v>
      </c>
      <c r="F197" s="97"/>
      <c r="G197" s="98"/>
      <c r="H197" s="99">
        <f t="shared" si="36"/>
        <v>0</v>
      </c>
      <c r="I197" s="97"/>
      <c r="J197" s="98"/>
      <c r="K197" s="99">
        <f t="shared" si="37"/>
        <v>0</v>
      </c>
      <c r="L197" s="97"/>
      <c r="M197" s="98"/>
      <c r="N197" s="99">
        <f t="shared" si="38"/>
        <v>0</v>
      </c>
      <c r="O197" s="97"/>
      <c r="P197" s="98"/>
      <c r="Q197" s="99">
        <f t="shared" si="39"/>
        <v>0</v>
      </c>
      <c r="R197" s="97"/>
      <c r="S197" s="98"/>
      <c r="T197" s="99">
        <f t="shared" si="27"/>
        <v>0</v>
      </c>
      <c r="U197" s="222">
        <f t="shared" si="34"/>
        <v>0</v>
      </c>
      <c r="W197" s="134" t="s">
        <v>50</v>
      </c>
      <c r="X197" s="118">
        <f t="shared" si="28"/>
        <v>0</v>
      </c>
      <c r="Y197" s="119">
        <f t="shared" si="29"/>
        <v>0</v>
      </c>
      <c r="Z197" s="119">
        <f t="shared" si="30"/>
        <v>0</v>
      </c>
      <c r="AA197" s="119">
        <f t="shared" si="31"/>
        <v>0</v>
      </c>
      <c r="AB197" s="119">
        <f t="shared" si="32"/>
        <v>0</v>
      </c>
      <c r="AC197" s="124">
        <f t="shared" si="33"/>
        <v>0</v>
      </c>
    </row>
    <row r="198" spans="1:29" ht="15.75" customHeight="1">
      <c r="A198" s="254">
        <v>42788</v>
      </c>
      <c r="B198" s="133" t="s">
        <v>42</v>
      </c>
      <c r="C198" s="95"/>
      <c r="D198" s="20"/>
      <c r="E198" s="96">
        <f t="shared" si="35"/>
        <v>0</v>
      </c>
      <c r="F198" s="95"/>
      <c r="G198" s="20"/>
      <c r="H198" s="96">
        <f t="shared" si="36"/>
        <v>0</v>
      </c>
      <c r="I198" s="95"/>
      <c r="J198" s="20"/>
      <c r="K198" s="96">
        <f t="shared" si="37"/>
        <v>0</v>
      </c>
      <c r="L198" s="95"/>
      <c r="M198" s="20"/>
      <c r="N198" s="96">
        <f t="shared" si="38"/>
        <v>0</v>
      </c>
      <c r="O198" s="95"/>
      <c r="P198" s="20"/>
      <c r="Q198" s="96">
        <f t="shared" si="39"/>
        <v>0</v>
      </c>
      <c r="R198" s="95"/>
      <c r="S198" s="20"/>
      <c r="T198" s="96">
        <f t="shared" si="27"/>
        <v>0</v>
      </c>
      <c r="U198" s="221">
        <f t="shared" si="34"/>
        <v>0</v>
      </c>
      <c r="W198" s="132" t="s">
        <v>42</v>
      </c>
      <c r="X198" s="110">
        <f t="shared" si="28"/>
        <v>0</v>
      </c>
      <c r="Y198" s="111">
        <f t="shared" si="29"/>
        <v>0</v>
      </c>
      <c r="Z198" s="111">
        <f t="shared" si="30"/>
        <v>0</v>
      </c>
      <c r="AA198" s="111">
        <f t="shared" si="31"/>
        <v>0</v>
      </c>
      <c r="AB198" s="111">
        <f t="shared" si="32"/>
        <v>0</v>
      </c>
      <c r="AC198" s="123">
        <f t="shared" si="33"/>
        <v>0</v>
      </c>
    </row>
    <row r="199" spans="1:29" ht="15.75">
      <c r="A199" s="255"/>
      <c r="B199" s="133" t="s">
        <v>43</v>
      </c>
      <c r="C199" s="95"/>
      <c r="D199" s="20"/>
      <c r="E199" s="96">
        <f t="shared" si="35"/>
        <v>0</v>
      </c>
      <c r="F199" s="95"/>
      <c r="G199" s="20"/>
      <c r="H199" s="96">
        <f t="shared" si="36"/>
        <v>0</v>
      </c>
      <c r="I199" s="95"/>
      <c r="J199" s="20"/>
      <c r="K199" s="96">
        <f t="shared" si="37"/>
        <v>0</v>
      </c>
      <c r="L199" s="95"/>
      <c r="M199" s="20"/>
      <c r="N199" s="96">
        <f t="shared" si="38"/>
        <v>0</v>
      </c>
      <c r="O199" s="95"/>
      <c r="P199" s="20"/>
      <c r="Q199" s="96">
        <f t="shared" si="39"/>
        <v>0</v>
      </c>
      <c r="R199" s="95"/>
      <c r="S199" s="20"/>
      <c r="T199" s="96">
        <f t="shared" si="27"/>
        <v>0</v>
      </c>
      <c r="U199" s="221">
        <f t="shared" si="34"/>
        <v>0</v>
      </c>
      <c r="W199" s="133" t="s">
        <v>43</v>
      </c>
      <c r="X199" s="114">
        <f t="shared" si="28"/>
        <v>0</v>
      </c>
      <c r="Y199" s="115">
        <f t="shared" si="29"/>
        <v>0</v>
      </c>
      <c r="Z199" s="115">
        <f t="shared" si="30"/>
        <v>0</v>
      </c>
      <c r="AA199" s="115">
        <f t="shared" si="31"/>
        <v>0</v>
      </c>
      <c r="AB199" s="115">
        <f t="shared" si="32"/>
        <v>0</v>
      </c>
      <c r="AC199" s="121">
        <f t="shared" si="33"/>
        <v>0</v>
      </c>
    </row>
    <row r="200" spans="1:29" ht="15.75">
      <c r="A200" s="255"/>
      <c r="B200" s="104" t="s">
        <v>44</v>
      </c>
      <c r="C200" s="95"/>
      <c r="D200" s="20"/>
      <c r="E200" s="96">
        <f t="shared" si="35"/>
        <v>0</v>
      </c>
      <c r="F200" s="95"/>
      <c r="G200" s="20"/>
      <c r="H200" s="96">
        <f t="shared" si="36"/>
        <v>0</v>
      </c>
      <c r="I200" s="95"/>
      <c r="J200" s="20"/>
      <c r="K200" s="96">
        <f t="shared" si="37"/>
        <v>0</v>
      </c>
      <c r="L200" s="95"/>
      <c r="M200" s="20"/>
      <c r="N200" s="96">
        <f t="shared" si="38"/>
        <v>0</v>
      </c>
      <c r="O200" s="95"/>
      <c r="P200" s="20"/>
      <c r="Q200" s="96">
        <f t="shared" si="39"/>
        <v>0</v>
      </c>
      <c r="R200" s="95"/>
      <c r="S200" s="20"/>
      <c r="T200" s="96">
        <f t="shared" si="27"/>
        <v>0</v>
      </c>
      <c r="U200" s="221">
        <f t="shared" si="34"/>
        <v>0</v>
      </c>
      <c r="W200" s="104" t="s">
        <v>44</v>
      </c>
      <c r="X200" s="114">
        <f t="shared" si="28"/>
        <v>0</v>
      </c>
      <c r="Y200" s="115">
        <f t="shared" si="29"/>
        <v>0</v>
      </c>
      <c r="Z200" s="115">
        <f t="shared" si="30"/>
        <v>0</v>
      </c>
      <c r="AA200" s="115">
        <f t="shared" si="31"/>
        <v>0</v>
      </c>
      <c r="AB200" s="115">
        <f t="shared" si="32"/>
        <v>0</v>
      </c>
      <c r="AC200" s="121">
        <f t="shared" si="33"/>
        <v>0</v>
      </c>
    </row>
    <row r="201" spans="1:29" ht="15.75">
      <c r="A201" s="255"/>
      <c r="B201" s="133" t="s">
        <v>45</v>
      </c>
      <c r="C201" s="95"/>
      <c r="D201" s="20"/>
      <c r="E201" s="96">
        <f t="shared" si="35"/>
        <v>0</v>
      </c>
      <c r="F201" s="95"/>
      <c r="G201" s="20"/>
      <c r="H201" s="96">
        <f t="shared" si="36"/>
        <v>0</v>
      </c>
      <c r="I201" s="95"/>
      <c r="J201" s="20"/>
      <c r="K201" s="96">
        <f t="shared" si="37"/>
        <v>0</v>
      </c>
      <c r="L201" s="95"/>
      <c r="M201" s="20"/>
      <c r="N201" s="96">
        <f t="shared" si="38"/>
        <v>0</v>
      </c>
      <c r="O201" s="95"/>
      <c r="P201" s="20"/>
      <c r="Q201" s="96">
        <f t="shared" si="39"/>
        <v>0</v>
      </c>
      <c r="R201" s="95"/>
      <c r="S201" s="20"/>
      <c r="T201" s="96">
        <f t="shared" si="27"/>
        <v>0</v>
      </c>
      <c r="U201" s="221">
        <f t="shared" si="34"/>
        <v>0</v>
      </c>
      <c r="W201" s="133" t="s">
        <v>45</v>
      </c>
      <c r="X201" s="114">
        <f t="shared" si="28"/>
        <v>0</v>
      </c>
      <c r="Y201" s="115">
        <f t="shared" si="29"/>
        <v>0</v>
      </c>
      <c r="Z201" s="115">
        <f t="shared" si="30"/>
        <v>0</v>
      </c>
      <c r="AA201" s="115">
        <f t="shared" si="31"/>
        <v>0</v>
      </c>
      <c r="AB201" s="115">
        <f t="shared" si="32"/>
        <v>0</v>
      </c>
      <c r="AC201" s="121">
        <f t="shared" si="33"/>
        <v>0</v>
      </c>
    </row>
    <row r="202" spans="1:29" ht="15.75">
      <c r="A202" s="255"/>
      <c r="B202" s="133" t="s">
        <v>46</v>
      </c>
      <c r="C202" s="95"/>
      <c r="D202" s="20"/>
      <c r="E202" s="96">
        <f t="shared" si="35"/>
        <v>0</v>
      </c>
      <c r="F202" s="95"/>
      <c r="G202" s="20"/>
      <c r="H202" s="96">
        <f t="shared" si="36"/>
        <v>0</v>
      </c>
      <c r="I202" s="95"/>
      <c r="J202" s="20"/>
      <c r="K202" s="96">
        <f t="shared" si="37"/>
        <v>0</v>
      </c>
      <c r="L202" s="95"/>
      <c r="M202" s="20"/>
      <c r="N202" s="96">
        <f t="shared" si="38"/>
        <v>0</v>
      </c>
      <c r="O202" s="95"/>
      <c r="P202" s="20"/>
      <c r="Q202" s="96">
        <f t="shared" si="39"/>
        <v>0</v>
      </c>
      <c r="R202" s="95"/>
      <c r="S202" s="20"/>
      <c r="T202" s="96">
        <f t="shared" ref="T202:T215" si="40">R202-S202</f>
        <v>0</v>
      </c>
      <c r="U202" s="221">
        <f t="shared" si="34"/>
        <v>0</v>
      </c>
      <c r="W202" s="133" t="s">
        <v>46</v>
      </c>
      <c r="X202" s="114">
        <f t="shared" ref="X202:X215" si="41">+IF(AND(C202&lt;&gt;0,D202&lt;&gt;0,OR(E202&gt;100,E202&lt;-100)),1,0)</f>
        <v>0</v>
      </c>
      <c r="Y202" s="115">
        <f t="shared" ref="Y202:Y215" si="42">+IF(AND(F202&lt;&gt;0,G202&lt;&gt;0,OR(H202&gt;100,H202&lt;-100)),1,0)</f>
        <v>0</v>
      </c>
      <c r="Z202" s="115">
        <f t="shared" ref="Z202:Z215" si="43">+IF(AND(I202&lt;&gt;0,J202&lt;&gt;0,OR(K202&gt;100,K202&lt;-100)),1,0)</f>
        <v>0</v>
      </c>
      <c r="AA202" s="115">
        <f t="shared" ref="AA202:AA215" si="44">+IF(AND(L202&lt;&gt;0,M202&lt;&gt;0,OR(N202&gt;100,N202&lt;-100)),1,0)</f>
        <v>0</v>
      </c>
      <c r="AB202" s="115">
        <f t="shared" ref="AB202:AB215" si="45">+IF(AND(O202&lt;&gt;0,P202&lt;&gt;0,OR(Q202&gt;100,Q202&lt;-100)),1,0)</f>
        <v>0</v>
      </c>
      <c r="AC202" s="121">
        <f t="shared" ref="AC202:AC215" si="46">+IF(AND(R202&lt;&gt;0,S202&lt;&gt;0,OR(T202&gt;100,T202&lt;-100)),1,0)</f>
        <v>0</v>
      </c>
    </row>
    <row r="203" spans="1:29" ht="15.75">
      <c r="A203" s="255"/>
      <c r="B203" s="133" t="s">
        <v>47</v>
      </c>
      <c r="C203" s="95"/>
      <c r="D203" s="20"/>
      <c r="E203" s="96">
        <f t="shared" si="35"/>
        <v>0</v>
      </c>
      <c r="F203" s="95"/>
      <c r="G203" s="20"/>
      <c r="H203" s="96">
        <f t="shared" si="36"/>
        <v>0</v>
      </c>
      <c r="I203" s="95"/>
      <c r="J203" s="20"/>
      <c r="K203" s="96">
        <f t="shared" si="37"/>
        <v>0</v>
      </c>
      <c r="L203" s="95"/>
      <c r="M203" s="20"/>
      <c r="N203" s="96">
        <f t="shared" si="38"/>
        <v>0</v>
      </c>
      <c r="O203" s="95"/>
      <c r="P203" s="20"/>
      <c r="Q203" s="96">
        <f t="shared" si="39"/>
        <v>0</v>
      </c>
      <c r="R203" s="95"/>
      <c r="S203" s="20"/>
      <c r="T203" s="96">
        <f t="shared" si="40"/>
        <v>0</v>
      </c>
      <c r="U203" s="221">
        <f t="shared" si="34"/>
        <v>0</v>
      </c>
      <c r="W203" s="133" t="s">
        <v>47</v>
      </c>
      <c r="X203" s="114">
        <f t="shared" si="41"/>
        <v>0</v>
      </c>
      <c r="Y203" s="115">
        <f t="shared" si="42"/>
        <v>0</v>
      </c>
      <c r="Z203" s="115">
        <f t="shared" si="43"/>
        <v>0</v>
      </c>
      <c r="AA203" s="115">
        <f t="shared" si="44"/>
        <v>0</v>
      </c>
      <c r="AB203" s="115">
        <f t="shared" si="45"/>
        <v>0</v>
      </c>
      <c r="AC203" s="121">
        <f t="shared" si="46"/>
        <v>0</v>
      </c>
    </row>
    <row r="204" spans="1:29" ht="15.75">
      <c r="A204" s="255"/>
      <c r="B204" s="133" t="s">
        <v>48</v>
      </c>
      <c r="C204" s="95"/>
      <c r="D204" s="20"/>
      <c r="E204" s="96">
        <f t="shared" si="35"/>
        <v>0</v>
      </c>
      <c r="F204" s="95"/>
      <c r="G204" s="20"/>
      <c r="H204" s="96">
        <f t="shared" si="36"/>
        <v>0</v>
      </c>
      <c r="I204" s="95"/>
      <c r="J204" s="20"/>
      <c r="K204" s="96">
        <f t="shared" si="37"/>
        <v>0</v>
      </c>
      <c r="L204" s="95"/>
      <c r="M204" s="20"/>
      <c r="N204" s="96">
        <f t="shared" si="38"/>
        <v>0</v>
      </c>
      <c r="O204" s="95"/>
      <c r="P204" s="20"/>
      <c r="Q204" s="96">
        <f t="shared" si="39"/>
        <v>0</v>
      </c>
      <c r="R204" s="95"/>
      <c r="S204" s="20"/>
      <c r="T204" s="96">
        <f t="shared" si="40"/>
        <v>0</v>
      </c>
      <c r="U204" s="221">
        <f t="shared" si="34"/>
        <v>0</v>
      </c>
      <c r="W204" s="133" t="s">
        <v>48</v>
      </c>
      <c r="X204" s="114">
        <f t="shared" si="41"/>
        <v>0</v>
      </c>
      <c r="Y204" s="115">
        <f t="shared" si="42"/>
        <v>0</v>
      </c>
      <c r="Z204" s="115">
        <f t="shared" si="43"/>
        <v>0</v>
      </c>
      <c r="AA204" s="115">
        <f t="shared" si="44"/>
        <v>0</v>
      </c>
      <c r="AB204" s="115">
        <f t="shared" si="45"/>
        <v>0</v>
      </c>
      <c r="AC204" s="121">
        <f t="shared" si="46"/>
        <v>0</v>
      </c>
    </row>
    <row r="205" spans="1:29" ht="15.75">
      <c r="A205" s="255"/>
      <c r="B205" s="133" t="s">
        <v>49</v>
      </c>
      <c r="C205" s="95"/>
      <c r="D205" s="20"/>
      <c r="E205" s="96">
        <f t="shared" si="35"/>
        <v>0</v>
      </c>
      <c r="F205" s="95"/>
      <c r="G205" s="20"/>
      <c r="H205" s="96">
        <f t="shared" si="36"/>
        <v>0</v>
      </c>
      <c r="I205" s="95"/>
      <c r="J205" s="20"/>
      <c r="K205" s="96">
        <f t="shared" si="37"/>
        <v>0</v>
      </c>
      <c r="L205" s="95"/>
      <c r="M205" s="20"/>
      <c r="N205" s="96">
        <f t="shared" si="38"/>
        <v>0</v>
      </c>
      <c r="O205" s="95"/>
      <c r="P205" s="20"/>
      <c r="Q205" s="96">
        <f t="shared" si="39"/>
        <v>0</v>
      </c>
      <c r="R205" s="95"/>
      <c r="S205" s="20"/>
      <c r="T205" s="96">
        <f t="shared" si="40"/>
        <v>0</v>
      </c>
      <c r="U205" s="221">
        <f t="shared" si="34"/>
        <v>0</v>
      </c>
      <c r="W205" s="133" t="s">
        <v>49</v>
      </c>
      <c r="X205" s="114">
        <f t="shared" si="41"/>
        <v>0</v>
      </c>
      <c r="Y205" s="115">
        <f t="shared" si="42"/>
        <v>0</v>
      </c>
      <c r="Z205" s="115">
        <f t="shared" si="43"/>
        <v>0</v>
      </c>
      <c r="AA205" s="115">
        <f t="shared" si="44"/>
        <v>0</v>
      </c>
      <c r="AB205" s="115">
        <f t="shared" si="45"/>
        <v>0</v>
      </c>
      <c r="AC205" s="121">
        <f t="shared" si="46"/>
        <v>0</v>
      </c>
    </row>
    <row r="206" spans="1:29" ht="15.75">
      <c r="A206" s="256"/>
      <c r="B206" s="133" t="s">
        <v>50</v>
      </c>
      <c r="C206" s="95"/>
      <c r="D206" s="20"/>
      <c r="E206" s="96">
        <f t="shared" si="35"/>
        <v>0</v>
      </c>
      <c r="F206" s="95"/>
      <c r="G206" s="20"/>
      <c r="H206" s="96">
        <f t="shared" si="36"/>
        <v>0</v>
      </c>
      <c r="I206" s="95"/>
      <c r="J206" s="20"/>
      <c r="K206" s="96">
        <f t="shared" si="37"/>
        <v>0</v>
      </c>
      <c r="L206" s="95"/>
      <c r="M206" s="20"/>
      <c r="N206" s="96">
        <f t="shared" si="38"/>
        <v>0</v>
      </c>
      <c r="O206" s="95"/>
      <c r="P206" s="20"/>
      <c r="Q206" s="96">
        <f t="shared" si="39"/>
        <v>0</v>
      </c>
      <c r="R206" s="95"/>
      <c r="S206" s="20"/>
      <c r="T206" s="96">
        <f t="shared" si="40"/>
        <v>0</v>
      </c>
      <c r="U206" s="221">
        <f t="shared" si="34"/>
        <v>0</v>
      </c>
      <c r="W206" s="134" t="s">
        <v>50</v>
      </c>
      <c r="X206" s="118">
        <f t="shared" si="41"/>
        <v>0</v>
      </c>
      <c r="Y206" s="119">
        <f t="shared" si="42"/>
        <v>0</v>
      </c>
      <c r="Z206" s="119">
        <f t="shared" si="43"/>
        <v>0</v>
      </c>
      <c r="AA206" s="119">
        <f t="shared" si="44"/>
        <v>0</v>
      </c>
      <c r="AB206" s="119">
        <f t="shared" si="45"/>
        <v>0</v>
      </c>
      <c r="AC206" s="124">
        <f t="shared" si="46"/>
        <v>0</v>
      </c>
    </row>
    <row r="207" spans="1:29" ht="15.75" customHeight="1">
      <c r="A207" s="254">
        <v>42789</v>
      </c>
      <c r="B207" s="132" t="s">
        <v>42</v>
      </c>
      <c r="C207" s="92"/>
      <c r="D207" s="93"/>
      <c r="E207" s="94">
        <f t="shared" si="35"/>
        <v>0</v>
      </c>
      <c r="F207" s="92"/>
      <c r="G207" s="93"/>
      <c r="H207" s="94">
        <f t="shared" si="36"/>
        <v>0</v>
      </c>
      <c r="I207" s="92"/>
      <c r="J207" s="93"/>
      <c r="K207" s="94">
        <f t="shared" si="37"/>
        <v>0</v>
      </c>
      <c r="L207" s="92"/>
      <c r="M207" s="93"/>
      <c r="N207" s="94">
        <f t="shared" si="38"/>
        <v>0</v>
      </c>
      <c r="O207" s="92"/>
      <c r="P207" s="93"/>
      <c r="Q207" s="94">
        <f t="shared" si="39"/>
        <v>0</v>
      </c>
      <c r="R207" s="92"/>
      <c r="S207" s="93"/>
      <c r="T207" s="94">
        <f t="shared" si="40"/>
        <v>0</v>
      </c>
      <c r="U207" s="220">
        <f t="shared" si="34"/>
        <v>0</v>
      </c>
      <c r="W207" s="132" t="s">
        <v>42</v>
      </c>
      <c r="X207" s="114">
        <f t="shared" si="41"/>
        <v>0</v>
      </c>
      <c r="Y207" s="115">
        <f t="shared" si="42"/>
        <v>0</v>
      </c>
      <c r="Z207" s="115">
        <f t="shared" si="43"/>
        <v>0</v>
      </c>
      <c r="AA207" s="115">
        <f t="shared" si="44"/>
        <v>0</v>
      </c>
      <c r="AB207" s="115">
        <f t="shared" si="45"/>
        <v>0</v>
      </c>
      <c r="AC207" s="121">
        <f t="shared" si="46"/>
        <v>0</v>
      </c>
    </row>
    <row r="208" spans="1:29" ht="15.75">
      <c r="A208" s="255"/>
      <c r="B208" s="133" t="s">
        <v>43</v>
      </c>
      <c r="C208" s="95"/>
      <c r="D208" s="20"/>
      <c r="E208" s="96">
        <f t="shared" si="35"/>
        <v>0</v>
      </c>
      <c r="F208" s="95"/>
      <c r="G208" s="20"/>
      <c r="H208" s="96">
        <f t="shared" si="36"/>
        <v>0</v>
      </c>
      <c r="I208" s="95"/>
      <c r="J208" s="20"/>
      <c r="K208" s="96">
        <f t="shared" si="37"/>
        <v>0</v>
      </c>
      <c r="L208" s="95"/>
      <c r="M208" s="20"/>
      <c r="N208" s="96">
        <f t="shared" si="38"/>
        <v>0</v>
      </c>
      <c r="O208" s="95"/>
      <c r="P208" s="20"/>
      <c r="Q208" s="96">
        <f t="shared" si="39"/>
        <v>0</v>
      </c>
      <c r="R208" s="95"/>
      <c r="S208" s="20"/>
      <c r="T208" s="96">
        <f t="shared" si="40"/>
        <v>0</v>
      </c>
      <c r="U208" s="221">
        <f t="shared" si="34"/>
        <v>0</v>
      </c>
      <c r="W208" s="133" t="s">
        <v>43</v>
      </c>
      <c r="X208" s="114">
        <f t="shared" si="41"/>
        <v>0</v>
      </c>
      <c r="Y208" s="115">
        <f t="shared" si="42"/>
        <v>0</v>
      </c>
      <c r="Z208" s="115">
        <f t="shared" si="43"/>
        <v>0</v>
      </c>
      <c r="AA208" s="115">
        <f t="shared" si="44"/>
        <v>0</v>
      </c>
      <c r="AB208" s="115">
        <f t="shared" si="45"/>
        <v>0</v>
      </c>
      <c r="AC208" s="121">
        <f t="shared" si="46"/>
        <v>0</v>
      </c>
    </row>
    <row r="209" spans="1:29" ht="15.75">
      <c r="A209" s="255"/>
      <c r="B209" s="104" t="s">
        <v>44</v>
      </c>
      <c r="C209" s="95"/>
      <c r="D209" s="20"/>
      <c r="E209" s="96">
        <f t="shared" si="35"/>
        <v>0</v>
      </c>
      <c r="F209" s="95"/>
      <c r="G209" s="20"/>
      <c r="H209" s="96">
        <f t="shared" si="36"/>
        <v>0</v>
      </c>
      <c r="I209" s="95"/>
      <c r="J209" s="20"/>
      <c r="K209" s="96">
        <f t="shared" si="37"/>
        <v>0</v>
      </c>
      <c r="L209" s="95"/>
      <c r="M209" s="20"/>
      <c r="N209" s="96">
        <f t="shared" si="38"/>
        <v>0</v>
      </c>
      <c r="O209" s="95"/>
      <c r="P209" s="20"/>
      <c r="Q209" s="96">
        <f t="shared" si="39"/>
        <v>0</v>
      </c>
      <c r="R209" s="95"/>
      <c r="S209" s="20"/>
      <c r="T209" s="96">
        <f t="shared" si="40"/>
        <v>0</v>
      </c>
      <c r="U209" s="221">
        <f t="shared" si="34"/>
        <v>0</v>
      </c>
      <c r="W209" s="104" t="s">
        <v>44</v>
      </c>
      <c r="X209" s="114">
        <f t="shared" si="41"/>
        <v>0</v>
      </c>
      <c r="Y209" s="115">
        <f t="shared" si="42"/>
        <v>0</v>
      </c>
      <c r="Z209" s="115">
        <f t="shared" si="43"/>
        <v>0</v>
      </c>
      <c r="AA209" s="115">
        <f t="shared" si="44"/>
        <v>0</v>
      </c>
      <c r="AB209" s="115">
        <f t="shared" si="45"/>
        <v>0</v>
      </c>
      <c r="AC209" s="121">
        <f t="shared" si="46"/>
        <v>0</v>
      </c>
    </row>
    <row r="210" spans="1:29" ht="15.75">
      <c r="A210" s="255"/>
      <c r="B210" s="133" t="s">
        <v>45</v>
      </c>
      <c r="C210" s="95"/>
      <c r="D210" s="20"/>
      <c r="E210" s="96">
        <f t="shared" si="35"/>
        <v>0</v>
      </c>
      <c r="F210" s="95"/>
      <c r="G210" s="20"/>
      <c r="H210" s="96">
        <f t="shared" si="36"/>
        <v>0</v>
      </c>
      <c r="I210" s="95"/>
      <c r="J210" s="20"/>
      <c r="K210" s="96">
        <f t="shared" si="37"/>
        <v>0</v>
      </c>
      <c r="L210" s="95"/>
      <c r="M210" s="20"/>
      <c r="N210" s="96">
        <f t="shared" si="38"/>
        <v>0</v>
      </c>
      <c r="O210" s="95"/>
      <c r="P210" s="20"/>
      <c r="Q210" s="96">
        <f t="shared" si="39"/>
        <v>0</v>
      </c>
      <c r="R210" s="95"/>
      <c r="S210" s="20"/>
      <c r="T210" s="96">
        <f t="shared" si="40"/>
        <v>0</v>
      </c>
      <c r="U210" s="221">
        <f t="shared" si="34"/>
        <v>0</v>
      </c>
      <c r="W210" s="133" t="s">
        <v>45</v>
      </c>
      <c r="X210" s="114">
        <f t="shared" si="41"/>
        <v>0</v>
      </c>
      <c r="Y210" s="115">
        <f t="shared" si="42"/>
        <v>0</v>
      </c>
      <c r="Z210" s="115">
        <f t="shared" si="43"/>
        <v>0</v>
      </c>
      <c r="AA210" s="115">
        <f t="shared" si="44"/>
        <v>0</v>
      </c>
      <c r="AB210" s="115">
        <f t="shared" si="45"/>
        <v>0</v>
      </c>
      <c r="AC210" s="121">
        <f t="shared" si="46"/>
        <v>0</v>
      </c>
    </row>
    <row r="211" spans="1:29" ht="15.75">
      <c r="A211" s="255"/>
      <c r="B211" s="133" t="s">
        <v>46</v>
      </c>
      <c r="C211" s="95"/>
      <c r="D211" s="20"/>
      <c r="E211" s="96">
        <f t="shared" si="35"/>
        <v>0</v>
      </c>
      <c r="F211" s="95"/>
      <c r="G211" s="20"/>
      <c r="H211" s="96">
        <f t="shared" si="36"/>
        <v>0</v>
      </c>
      <c r="I211" s="95"/>
      <c r="J211" s="20"/>
      <c r="K211" s="96">
        <f t="shared" si="37"/>
        <v>0</v>
      </c>
      <c r="L211" s="95"/>
      <c r="M211" s="20"/>
      <c r="N211" s="96">
        <f t="shared" si="38"/>
        <v>0</v>
      </c>
      <c r="O211" s="95"/>
      <c r="P211" s="20"/>
      <c r="Q211" s="96">
        <f t="shared" si="39"/>
        <v>0</v>
      </c>
      <c r="R211" s="95"/>
      <c r="S211" s="20"/>
      <c r="T211" s="96">
        <f t="shared" si="40"/>
        <v>0</v>
      </c>
      <c r="U211" s="221">
        <f t="shared" ref="U211:U215" si="47">IF(D211=0,0,1)</f>
        <v>0</v>
      </c>
      <c r="W211" s="133" t="s">
        <v>46</v>
      </c>
      <c r="X211" s="114">
        <f t="shared" si="41"/>
        <v>0</v>
      </c>
      <c r="Y211" s="115">
        <f t="shared" si="42"/>
        <v>0</v>
      </c>
      <c r="Z211" s="115">
        <f t="shared" si="43"/>
        <v>0</v>
      </c>
      <c r="AA211" s="115">
        <f t="shared" si="44"/>
        <v>0</v>
      </c>
      <c r="AB211" s="115">
        <f t="shared" si="45"/>
        <v>0</v>
      </c>
      <c r="AC211" s="121">
        <f t="shared" si="46"/>
        <v>0</v>
      </c>
    </row>
    <row r="212" spans="1:29" ht="15.75">
      <c r="A212" s="255"/>
      <c r="B212" s="133" t="s">
        <v>47</v>
      </c>
      <c r="C212" s="95"/>
      <c r="D212" s="20"/>
      <c r="E212" s="96">
        <f t="shared" si="35"/>
        <v>0</v>
      </c>
      <c r="F212" s="95"/>
      <c r="G212" s="20"/>
      <c r="H212" s="96">
        <f t="shared" si="36"/>
        <v>0</v>
      </c>
      <c r="I212" s="95"/>
      <c r="J212" s="20"/>
      <c r="K212" s="96">
        <f t="shared" si="37"/>
        <v>0</v>
      </c>
      <c r="L212" s="95"/>
      <c r="M212" s="20"/>
      <c r="N212" s="96">
        <f t="shared" si="38"/>
        <v>0</v>
      </c>
      <c r="O212" s="95"/>
      <c r="P212" s="20"/>
      <c r="Q212" s="96">
        <f t="shared" si="39"/>
        <v>0</v>
      </c>
      <c r="R212" s="95"/>
      <c r="S212" s="20"/>
      <c r="T212" s="96">
        <f t="shared" si="40"/>
        <v>0</v>
      </c>
      <c r="U212" s="221">
        <f t="shared" si="47"/>
        <v>0</v>
      </c>
      <c r="W212" s="133" t="s">
        <v>47</v>
      </c>
      <c r="X212" s="114">
        <f t="shared" si="41"/>
        <v>0</v>
      </c>
      <c r="Y212" s="115">
        <f t="shared" si="42"/>
        <v>0</v>
      </c>
      <c r="Z212" s="115">
        <f t="shared" si="43"/>
        <v>0</v>
      </c>
      <c r="AA212" s="115">
        <f t="shared" si="44"/>
        <v>0</v>
      </c>
      <c r="AB212" s="115">
        <f t="shared" si="45"/>
        <v>0</v>
      </c>
      <c r="AC212" s="121">
        <f t="shared" si="46"/>
        <v>0</v>
      </c>
    </row>
    <row r="213" spans="1:29" ht="15.75">
      <c r="A213" s="255"/>
      <c r="B213" s="133" t="s">
        <v>48</v>
      </c>
      <c r="C213" s="95"/>
      <c r="D213" s="20"/>
      <c r="E213" s="96">
        <f t="shared" si="35"/>
        <v>0</v>
      </c>
      <c r="F213" s="95"/>
      <c r="G213" s="20"/>
      <c r="H213" s="96">
        <f t="shared" si="36"/>
        <v>0</v>
      </c>
      <c r="I213" s="95"/>
      <c r="J213" s="20"/>
      <c r="K213" s="96">
        <f t="shared" si="37"/>
        <v>0</v>
      </c>
      <c r="L213" s="95"/>
      <c r="M213" s="20"/>
      <c r="N213" s="96">
        <f t="shared" si="38"/>
        <v>0</v>
      </c>
      <c r="O213" s="95"/>
      <c r="P213" s="20"/>
      <c r="Q213" s="96">
        <f t="shared" si="39"/>
        <v>0</v>
      </c>
      <c r="R213" s="95"/>
      <c r="S213" s="20"/>
      <c r="T213" s="96">
        <f t="shared" si="40"/>
        <v>0</v>
      </c>
      <c r="U213" s="221">
        <f t="shared" si="47"/>
        <v>0</v>
      </c>
      <c r="W213" s="133" t="s">
        <v>48</v>
      </c>
      <c r="X213" s="114">
        <f t="shared" si="41"/>
        <v>0</v>
      </c>
      <c r="Y213" s="115">
        <f t="shared" si="42"/>
        <v>0</v>
      </c>
      <c r="Z213" s="115">
        <f t="shared" si="43"/>
        <v>0</v>
      </c>
      <c r="AA213" s="115">
        <f t="shared" si="44"/>
        <v>0</v>
      </c>
      <c r="AB213" s="115">
        <f t="shared" si="45"/>
        <v>0</v>
      </c>
      <c r="AC213" s="121">
        <f t="shared" si="46"/>
        <v>0</v>
      </c>
    </row>
    <row r="214" spans="1:29" ht="15.75">
      <c r="A214" s="255"/>
      <c r="B214" s="133" t="s">
        <v>49</v>
      </c>
      <c r="C214" s="95"/>
      <c r="D214" s="20"/>
      <c r="E214" s="96">
        <f t="shared" si="35"/>
        <v>0</v>
      </c>
      <c r="F214" s="95"/>
      <c r="G214" s="20"/>
      <c r="H214" s="96">
        <f t="shared" si="36"/>
        <v>0</v>
      </c>
      <c r="I214" s="95"/>
      <c r="J214" s="20"/>
      <c r="K214" s="96">
        <f t="shared" si="37"/>
        <v>0</v>
      </c>
      <c r="L214" s="95"/>
      <c r="M214" s="20"/>
      <c r="N214" s="96">
        <f t="shared" si="38"/>
        <v>0</v>
      </c>
      <c r="O214" s="95"/>
      <c r="P214" s="20"/>
      <c r="Q214" s="96">
        <f t="shared" si="39"/>
        <v>0</v>
      </c>
      <c r="R214" s="95"/>
      <c r="S214" s="20"/>
      <c r="T214" s="96">
        <f t="shared" si="40"/>
        <v>0</v>
      </c>
      <c r="U214" s="221">
        <f t="shared" si="47"/>
        <v>0</v>
      </c>
      <c r="W214" s="133" t="s">
        <v>49</v>
      </c>
      <c r="X214" s="114">
        <f t="shared" si="41"/>
        <v>0</v>
      </c>
      <c r="Y214" s="115">
        <f t="shared" si="42"/>
        <v>0</v>
      </c>
      <c r="Z214" s="115">
        <f t="shared" si="43"/>
        <v>0</v>
      </c>
      <c r="AA214" s="115">
        <f t="shared" si="44"/>
        <v>0</v>
      </c>
      <c r="AB214" s="115">
        <f t="shared" si="45"/>
        <v>0</v>
      </c>
      <c r="AC214" s="121">
        <f t="shared" si="46"/>
        <v>0</v>
      </c>
    </row>
    <row r="215" spans="1:29" ht="15.75">
      <c r="A215" s="256"/>
      <c r="B215" s="134" t="s">
        <v>50</v>
      </c>
      <c r="C215" s="97"/>
      <c r="D215" s="98"/>
      <c r="E215" s="99">
        <f t="shared" si="35"/>
        <v>0</v>
      </c>
      <c r="F215" s="97"/>
      <c r="G215" s="98"/>
      <c r="H215" s="99">
        <f t="shared" si="36"/>
        <v>0</v>
      </c>
      <c r="I215" s="97"/>
      <c r="J215" s="98"/>
      <c r="K215" s="99">
        <f t="shared" si="37"/>
        <v>0</v>
      </c>
      <c r="L215" s="97"/>
      <c r="M215" s="98"/>
      <c r="N215" s="99">
        <f t="shared" si="38"/>
        <v>0</v>
      </c>
      <c r="O215" s="97"/>
      <c r="P215" s="98"/>
      <c r="Q215" s="99">
        <f t="shared" si="39"/>
        <v>0</v>
      </c>
      <c r="R215" s="97"/>
      <c r="S215" s="98"/>
      <c r="T215" s="99">
        <f t="shared" si="40"/>
        <v>0</v>
      </c>
      <c r="U215" s="222">
        <f t="shared" si="47"/>
        <v>0</v>
      </c>
      <c r="W215" s="134" t="s">
        <v>50</v>
      </c>
      <c r="X215" s="118">
        <f t="shared" si="41"/>
        <v>0</v>
      </c>
      <c r="Y215" s="119">
        <f t="shared" si="42"/>
        <v>0</v>
      </c>
      <c r="Z215" s="119">
        <f t="shared" si="43"/>
        <v>0</v>
      </c>
      <c r="AA215" s="119">
        <f t="shared" si="44"/>
        <v>0</v>
      </c>
      <c r="AB215" s="119">
        <f t="shared" si="45"/>
        <v>0</v>
      </c>
      <c r="AC215" s="124">
        <f t="shared" si="46"/>
        <v>0</v>
      </c>
    </row>
    <row r="216" spans="1:29">
      <c r="G216" s="20"/>
      <c r="P216" s="20"/>
      <c r="U216" s="227" t="s">
        <v>368</v>
      </c>
      <c r="X216" s="91" t="s">
        <v>13</v>
      </c>
      <c r="Y216" s="91" t="s">
        <v>14</v>
      </c>
      <c r="Z216" s="109" t="s">
        <v>15</v>
      </c>
      <c r="AA216" s="91" t="s">
        <v>16</v>
      </c>
      <c r="AB216" s="91" t="s">
        <v>17</v>
      </c>
      <c r="AC216" s="91" t="s">
        <v>18</v>
      </c>
    </row>
    <row r="217" spans="1:29">
      <c r="G217" s="20"/>
      <c r="P217" s="20"/>
      <c r="U217" s="228">
        <f>U9+U18+U27+U36+U45+U54+U63+U72+U81+U90+U99+U108+U117+U126+U135+U144+U153+U162+U171+U180+U189+U198+U207</f>
        <v>0</v>
      </c>
      <c r="W217" s="132" t="s">
        <v>42</v>
      </c>
      <c r="X217" s="110">
        <f t="shared" ref="X217:AC225" si="48">X9+X18+X27+X36+X45+X54+X63+X72+X81+X90+X99+X108+X117+X126+X135+X144+X153+X162+X171+X180+X189+X198+X207</f>
        <v>0</v>
      </c>
      <c r="Y217" s="111">
        <f t="shared" si="48"/>
        <v>0</v>
      </c>
      <c r="Z217" s="111">
        <f t="shared" si="48"/>
        <v>0</v>
      </c>
      <c r="AA217" s="111">
        <f t="shared" si="48"/>
        <v>0</v>
      </c>
      <c r="AB217" s="111">
        <f t="shared" si="48"/>
        <v>0</v>
      </c>
      <c r="AC217" s="123">
        <f t="shared" si="48"/>
        <v>0</v>
      </c>
    </row>
    <row r="218" spans="1:29">
      <c r="G218" s="20"/>
      <c r="P218" s="20"/>
      <c r="U218" s="229">
        <f t="shared" ref="U218:U225" si="49">U10+U19+U28+U37+U46+U55+U64+U73+U82+U91+U100+U109+U118+U127+U136+U145+U154+U163+U172+U181+U190+U199+U208</f>
        <v>0</v>
      </c>
      <c r="W218" s="133" t="s">
        <v>43</v>
      </c>
      <c r="X218" s="114">
        <f t="shared" si="48"/>
        <v>0</v>
      </c>
      <c r="Y218" s="115">
        <f t="shared" si="48"/>
        <v>0</v>
      </c>
      <c r="Z218" s="115">
        <f t="shared" si="48"/>
        <v>0</v>
      </c>
      <c r="AA218" s="115">
        <f t="shared" si="48"/>
        <v>0</v>
      </c>
      <c r="AB218" s="115">
        <f t="shared" si="48"/>
        <v>0</v>
      </c>
      <c r="AC218" s="121">
        <f t="shared" si="48"/>
        <v>0</v>
      </c>
    </row>
    <row r="219" spans="1:29">
      <c r="G219" s="20"/>
      <c r="P219" s="20"/>
      <c r="U219" s="229">
        <f t="shared" si="49"/>
        <v>0</v>
      </c>
      <c r="W219" s="104" t="s">
        <v>44</v>
      </c>
      <c r="X219" s="114">
        <f t="shared" si="48"/>
        <v>0</v>
      </c>
      <c r="Y219" s="115">
        <f t="shared" si="48"/>
        <v>0</v>
      </c>
      <c r="Z219" s="115">
        <f t="shared" si="48"/>
        <v>0</v>
      </c>
      <c r="AA219" s="115">
        <f t="shared" si="48"/>
        <v>0</v>
      </c>
      <c r="AB219" s="115">
        <f t="shared" si="48"/>
        <v>0</v>
      </c>
      <c r="AC219" s="121">
        <f t="shared" si="48"/>
        <v>0</v>
      </c>
    </row>
    <row r="220" spans="1:29">
      <c r="U220" s="229">
        <f t="shared" si="49"/>
        <v>0</v>
      </c>
      <c r="W220" s="133" t="s">
        <v>45</v>
      </c>
      <c r="X220" s="114">
        <f t="shared" si="48"/>
        <v>0</v>
      </c>
      <c r="Y220" s="115">
        <f t="shared" si="48"/>
        <v>0</v>
      </c>
      <c r="Z220" s="115">
        <f t="shared" si="48"/>
        <v>0</v>
      </c>
      <c r="AA220" s="115">
        <f t="shared" si="48"/>
        <v>0</v>
      </c>
      <c r="AB220" s="115">
        <f t="shared" si="48"/>
        <v>0</v>
      </c>
      <c r="AC220" s="121">
        <f t="shared" si="48"/>
        <v>0</v>
      </c>
    </row>
    <row r="221" spans="1:29">
      <c r="U221" s="229">
        <f t="shared" si="49"/>
        <v>0</v>
      </c>
      <c r="W221" s="133" t="s">
        <v>46</v>
      </c>
      <c r="X221" s="114">
        <f t="shared" si="48"/>
        <v>0</v>
      </c>
      <c r="Y221" s="115">
        <f t="shared" si="48"/>
        <v>0</v>
      </c>
      <c r="Z221" s="115">
        <f t="shared" si="48"/>
        <v>0</v>
      </c>
      <c r="AA221" s="115">
        <f t="shared" si="48"/>
        <v>0</v>
      </c>
      <c r="AB221" s="115">
        <f t="shared" si="48"/>
        <v>0</v>
      </c>
      <c r="AC221" s="121">
        <f t="shared" si="48"/>
        <v>0</v>
      </c>
    </row>
    <row r="222" spans="1:29">
      <c r="U222" s="229">
        <f t="shared" si="49"/>
        <v>0</v>
      </c>
      <c r="W222" s="133" t="s">
        <v>47</v>
      </c>
      <c r="X222" s="114">
        <f t="shared" si="48"/>
        <v>0</v>
      </c>
      <c r="Y222" s="115">
        <f t="shared" si="48"/>
        <v>0</v>
      </c>
      <c r="Z222" s="115">
        <f t="shared" si="48"/>
        <v>0</v>
      </c>
      <c r="AA222" s="115">
        <f t="shared" si="48"/>
        <v>0</v>
      </c>
      <c r="AB222" s="115">
        <f t="shared" si="48"/>
        <v>0</v>
      </c>
      <c r="AC222" s="121">
        <f t="shared" si="48"/>
        <v>0</v>
      </c>
    </row>
    <row r="223" spans="1:29">
      <c r="U223" s="229">
        <f t="shared" si="49"/>
        <v>0</v>
      </c>
      <c r="W223" s="133" t="s">
        <v>48</v>
      </c>
      <c r="X223" s="114">
        <f t="shared" si="48"/>
        <v>0</v>
      </c>
      <c r="Y223" s="115">
        <f t="shared" si="48"/>
        <v>0</v>
      </c>
      <c r="Z223" s="115">
        <f t="shared" si="48"/>
        <v>0</v>
      </c>
      <c r="AA223" s="115">
        <f t="shared" si="48"/>
        <v>0</v>
      </c>
      <c r="AB223" s="115">
        <f t="shared" si="48"/>
        <v>0</v>
      </c>
      <c r="AC223" s="121">
        <f t="shared" si="48"/>
        <v>0</v>
      </c>
    </row>
    <row r="224" spans="1:29">
      <c r="U224" s="229">
        <f t="shared" si="49"/>
        <v>0</v>
      </c>
      <c r="W224" s="133" t="s">
        <v>49</v>
      </c>
      <c r="X224" s="114">
        <f t="shared" si="48"/>
        <v>0</v>
      </c>
      <c r="Y224" s="115">
        <f t="shared" si="48"/>
        <v>0</v>
      </c>
      <c r="Z224" s="115">
        <f t="shared" si="48"/>
        <v>0</v>
      </c>
      <c r="AA224" s="115">
        <f t="shared" si="48"/>
        <v>0</v>
      </c>
      <c r="AB224" s="115">
        <f t="shared" si="48"/>
        <v>0</v>
      </c>
      <c r="AC224" s="121">
        <f t="shared" si="48"/>
        <v>0</v>
      </c>
    </row>
    <row r="225" spans="21:29" customFormat="1">
      <c r="U225" s="230">
        <f t="shared" si="49"/>
        <v>0</v>
      </c>
      <c r="W225" s="134" t="s">
        <v>50</v>
      </c>
      <c r="X225" s="118">
        <f t="shared" si="48"/>
        <v>0</v>
      </c>
      <c r="Y225" s="119">
        <f t="shared" si="48"/>
        <v>0</v>
      </c>
      <c r="Z225" s="119">
        <f t="shared" si="48"/>
        <v>0</v>
      </c>
      <c r="AA225" s="119">
        <f t="shared" si="48"/>
        <v>0</v>
      </c>
      <c r="AB225" s="119">
        <f t="shared" si="48"/>
        <v>0</v>
      </c>
      <c r="AC225" s="124">
        <f t="shared" si="48"/>
        <v>0</v>
      </c>
    </row>
  </sheetData>
  <mergeCells count="31">
    <mergeCell ref="A207:A215"/>
    <mergeCell ref="A153:A161"/>
    <mergeCell ref="A162:A170"/>
    <mergeCell ref="A171:A179"/>
    <mergeCell ref="A180:A188"/>
    <mergeCell ref="A189:A197"/>
    <mergeCell ref="A198:A206"/>
    <mergeCell ref="A99:A107"/>
    <mergeCell ref="A108:A116"/>
    <mergeCell ref="A117:A125"/>
    <mergeCell ref="A126:A134"/>
    <mergeCell ref="A135:A143"/>
    <mergeCell ref="A144:A152"/>
    <mergeCell ref="A45:A53"/>
    <mergeCell ref="A54:A62"/>
    <mergeCell ref="A63:A71"/>
    <mergeCell ref="A72:A80"/>
    <mergeCell ref="A81:A89"/>
    <mergeCell ref="A90:A98"/>
    <mergeCell ref="R7:T7"/>
    <mergeCell ref="U7:U8"/>
    <mergeCell ref="A9:A17"/>
    <mergeCell ref="A18:A26"/>
    <mergeCell ref="A27:A35"/>
    <mergeCell ref="A36:A44"/>
    <mergeCell ref="B7:B8"/>
    <mergeCell ref="C7:E7"/>
    <mergeCell ref="F7:H7"/>
    <mergeCell ref="I7:K7"/>
    <mergeCell ref="L7:N7"/>
    <mergeCell ref="O7:Q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79"/>
  <sheetViews>
    <sheetView view="pageBreakPreview" topLeftCell="AL1" zoomScale="60" zoomScaleNormal="70" workbookViewId="0">
      <selection activeCell="BG40" sqref="BG40"/>
    </sheetView>
  </sheetViews>
  <sheetFormatPr baseColWidth="10" defaultRowHeight="15"/>
  <cols>
    <col min="1" max="1" width="24.140625" customWidth="1"/>
    <col min="2" max="2" width="1" customWidth="1"/>
    <col min="3" max="3" width="19.28515625" customWidth="1"/>
    <col min="4" max="4" width="18.7109375" customWidth="1"/>
    <col min="5" max="5" width="0.85546875" customWidth="1"/>
    <col min="6" max="8" width="20" customWidth="1"/>
    <col min="9" max="9" width="19.42578125" customWidth="1"/>
    <col min="10" max="10" width="0.85546875" customWidth="1"/>
    <col min="11" max="12" width="20" customWidth="1"/>
    <col min="13" max="13" width="0.85546875" customWidth="1"/>
    <col min="14" max="14" width="20" customWidth="1"/>
    <col min="15" max="15" width="3.140625" customWidth="1"/>
    <col min="16" max="16" width="7.85546875" style="232" customWidth="1"/>
    <col min="17" max="17" width="2.85546875" customWidth="1"/>
    <col min="18" max="18" width="24.7109375" customWidth="1"/>
    <col min="19" max="19" width="1" customWidth="1"/>
    <col min="20" max="21" width="20" customWidth="1"/>
    <col min="22" max="22" width="1" customWidth="1"/>
    <col min="23" max="26" width="20" customWidth="1"/>
    <col min="27" max="27" width="1" customWidth="1"/>
    <col min="28" max="29" width="20" customWidth="1"/>
    <col min="30" max="30" width="1" customWidth="1"/>
    <col min="31" max="31" width="20" customWidth="1"/>
    <col min="32" max="32" width="3.140625" customWidth="1"/>
    <col min="33" max="33" width="7.85546875" style="232" customWidth="1"/>
    <col min="34" max="34" width="2.85546875" customWidth="1"/>
    <col min="35" max="35" width="24.7109375" customWidth="1"/>
    <col min="36" max="36" width="1" customWidth="1"/>
    <col min="37" max="38" width="20" customWidth="1"/>
    <col min="39" max="39" width="1" customWidth="1"/>
    <col min="40" max="43" width="20" customWidth="1"/>
    <col min="44" max="44" width="1" customWidth="1"/>
    <col min="45" max="46" width="20" customWidth="1"/>
    <col min="47" max="47" width="1" customWidth="1"/>
    <col min="48" max="48" width="20" customWidth="1"/>
    <col min="49" max="49" width="3.140625" customWidth="1"/>
    <col min="50" max="50" width="7.85546875" style="232" customWidth="1"/>
    <col min="51" max="51" width="2.85546875" customWidth="1"/>
    <col min="52" max="52" width="24.7109375" customWidth="1"/>
    <col min="53" max="53" width="1" customWidth="1"/>
    <col min="54" max="55" width="20" customWidth="1"/>
    <col min="56" max="56" width="1" customWidth="1"/>
    <col min="57" max="60" width="20" customWidth="1"/>
    <col min="61" max="61" width="1" customWidth="1"/>
    <col min="62" max="63" width="20" customWidth="1"/>
    <col min="64" max="64" width="1" customWidth="1"/>
    <col min="65" max="65" width="20" customWidth="1"/>
  </cols>
  <sheetData>
    <row r="1" spans="1:65">
      <c r="A1" s="268" t="s">
        <v>1184</v>
      </c>
      <c r="B1" s="269"/>
      <c r="C1" s="269"/>
      <c r="D1" s="269"/>
      <c r="E1" s="269"/>
      <c r="F1" s="269"/>
      <c r="G1" s="269"/>
      <c r="H1" s="269"/>
      <c r="I1" s="269"/>
      <c r="J1" s="269"/>
      <c r="K1" s="269"/>
      <c r="L1" s="269"/>
      <c r="M1" s="269"/>
      <c r="N1" s="270"/>
      <c r="R1" s="268" t="s">
        <v>1184</v>
      </c>
      <c r="S1" s="269"/>
      <c r="T1" s="269"/>
      <c r="U1" s="269"/>
      <c r="V1" s="269"/>
      <c r="W1" s="269"/>
      <c r="X1" s="269"/>
      <c r="Y1" s="269"/>
      <c r="Z1" s="269"/>
      <c r="AA1" s="269"/>
      <c r="AB1" s="269"/>
      <c r="AC1" s="269"/>
      <c r="AD1" s="269"/>
      <c r="AE1" s="270"/>
      <c r="AI1" s="268" t="s">
        <v>1184</v>
      </c>
      <c r="AJ1" s="269"/>
      <c r="AK1" s="269"/>
      <c r="AL1" s="269"/>
      <c r="AM1" s="269"/>
      <c r="AN1" s="269"/>
      <c r="AO1" s="269"/>
      <c r="AP1" s="269"/>
      <c r="AQ1" s="269"/>
      <c r="AR1" s="269"/>
      <c r="AS1" s="269"/>
      <c r="AT1" s="269"/>
      <c r="AU1" s="269"/>
      <c r="AV1" s="270"/>
      <c r="AZ1" s="268" t="s">
        <v>1184</v>
      </c>
      <c r="BA1" s="269"/>
      <c r="BB1" s="269"/>
      <c r="BC1" s="269"/>
      <c r="BD1" s="269"/>
      <c r="BE1" s="269"/>
      <c r="BF1" s="269"/>
      <c r="BG1" s="269"/>
      <c r="BH1" s="269"/>
      <c r="BI1" s="269"/>
      <c r="BJ1" s="269"/>
      <c r="BK1" s="269"/>
      <c r="BL1" s="269"/>
      <c r="BM1" s="270"/>
    </row>
    <row r="2" spans="1:65">
      <c r="A2" s="271"/>
      <c r="B2" s="272"/>
      <c r="C2" s="272"/>
      <c r="D2" s="272"/>
      <c r="E2" s="272"/>
      <c r="F2" s="272"/>
      <c r="G2" s="272"/>
      <c r="H2" s="272"/>
      <c r="I2" s="272"/>
      <c r="J2" s="272"/>
      <c r="K2" s="272"/>
      <c r="L2" s="272"/>
      <c r="M2" s="272"/>
      <c r="N2" s="273"/>
      <c r="R2" s="271"/>
      <c r="S2" s="272"/>
      <c r="T2" s="272"/>
      <c r="U2" s="272"/>
      <c r="V2" s="272"/>
      <c r="W2" s="272"/>
      <c r="X2" s="272"/>
      <c r="Y2" s="272"/>
      <c r="Z2" s="272"/>
      <c r="AA2" s="272"/>
      <c r="AB2" s="272"/>
      <c r="AC2" s="272"/>
      <c r="AD2" s="272"/>
      <c r="AE2" s="273"/>
      <c r="AI2" s="271"/>
      <c r="AJ2" s="272"/>
      <c r="AK2" s="272"/>
      <c r="AL2" s="272"/>
      <c r="AM2" s="272"/>
      <c r="AN2" s="272"/>
      <c r="AO2" s="272"/>
      <c r="AP2" s="272"/>
      <c r="AQ2" s="272"/>
      <c r="AR2" s="272"/>
      <c r="AS2" s="272"/>
      <c r="AT2" s="272"/>
      <c r="AU2" s="272"/>
      <c r="AV2" s="273"/>
      <c r="AZ2" s="271"/>
      <c r="BA2" s="272"/>
      <c r="BB2" s="272"/>
      <c r="BC2" s="272"/>
      <c r="BD2" s="272"/>
      <c r="BE2" s="272"/>
      <c r="BF2" s="272"/>
      <c r="BG2" s="272"/>
      <c r="BH2" s="272"/>
      <c r="BI2" s="272"/>
      <c r="BJ2" s="272"/>
      <c r="BK2" s="272"/>
      <c r="BL2" s="272"/>
      <c r="BM2" s="273"/>
    </row>
    <row r="3" spans="1:65" ht="9" customHeight="1"/>
    <row r="4" spans="1:65" ht="21" customHeight="1">
      <c r="A4" s="265" t="s">
        <v>340</v>
      </c>
      <c r="B4" s="266"/>
      <c r="C4" s="266"/>
      <c r="D4" s="266"/>
      <c r="E4" s="266"/>
      <c r="F4" s="266"/>
      <c r="G4" s="266"/>
      <c r="H4" s="266"/>
      <c r="I4" s="266"/>
      <c r="J4" s="266"/>
      <c r="K4" s="266"/>
      <c r="L4" s="266"/>
      <c r="M4" s="266"/>
      <c r="N4" s="267"/>
      <c r="R4" s="265" t="s">
        <v>742</v>
      </c>
      <c r="S4" s="266"/>
      <c r="T4" s="266"/>
      <c r="U4" s="266"/>
      <c r="V4" s="266"/>
      <c r="W4" s="266"/>
      <c r="X4" s="266"/>
      <c r="Y4" s="266"/>
      <c r="Z4" s="266"/>
      <c r="AA4" s="266"/>
      <c r="AB4" s="266"/>
      <c r="AC4" s="266"/>
      <c r="AD4" s="266"/>
      <c r="AE4" s="267"/>
      <c r="AI4" s="265" t="s">
        <v>1176</v>
      </c>
      <c r="AJ4" s="266"/>
      <c r="AK4" s="266"/>
      <c r="AL4" s="266"/>
      <c r="AM4" s="266"/>
      <c r="AN4" s="266"/>
      <c r="AO4" s="266"/>
      <c r="AP4" s="266"/>
      <c r="AQ4" s="266"/>
      <c r="AR4" s="266"/>
      <c r="AS4" s="266"/>
      <c r="AT4" s="266"/>
      <c r="AU4" s="266"/>
      <c r="AV4" s="267"/>
      <c r="AZ4" s="265" t="s">
        <v>1185</v>
      </c>
      <c r="BA4" s="266"/>
      <c r="BB4" s="266"/>
      <c r="BC4" s="266"/>
      <c r="BD4" s="266"/>
      <c r="BE4" s="266"/>
      <c r="BF4" s="266"/>
      <c r="BG4" s="266"/>
      <c r="BH4" s="266"/>
      <c r="BI4" s="266"/>
      <c r="BJ4" s="266"/>
      <c r="BK4" s="266"/>
      <c r="BL4" s="266"/>
      <c r="BM4" s="267"/>
    </row>
    <row r="5" spans="1:65" ht="9.75" customHeight="1">
      <c r="B5" s="16"/>
      <c r="E5" s="17"/>
      <c r="J5" s="17"/>
      <c r="M5" s="17"/>
      <c r="S5" s="16"/>
      <c r="V5" s="17"/>
      <c r="AA5" s="17"/>
      <c r="AD5" s="17"/>
      <c r="AJ5" s="16"/>
      <c r="AM5" s="17"/>
      <c r="AR5" s="17"/>
      <c r="AU5" s="17"/>
      <c r="BA5" s="16"/>
      <c r="BD5" s="17"/>
      <c r="BI5" s="17"/>
      <c r="BL5" s="17"/>
    </row>
    <row r="6" spans="1:65" ht="12.75" customHeight="1">
      <c r="A6" s="7"/>
      <c r="B6" s="8"/>
      <c r="C6" s="7"/>
      <c r="D6" s="7"/>
      <c r="E6" s="9"/>
      <c r="F6" s="262" t="s">
        <v>19</v>
      </c>
      <c r="G6" s="262"/>
      <c r="H6" s="262"/>
      <c r="I6" s="262"/>
      <c r="J6" s="9"/>
      <c r="K6" s="262" t="s">
        <v>20</v>
      </c>
      <c r="L6" s="262"/>
      <c r="M6" s="9"/>
      <c r="R6" s="7"/>
      <c r="S6" s="8"/>
      <c r="T6" s="7"/>
      <c r="U6" s="7"/>
      <c r="V6" s="9"/>
      <c r="W6" s="262" t="s">
        <v>19</v>
      </c>
      <c r="X6" s="262"/>
      <c r="Y6" s="262"/>
      <c r="Z6" s="262"/>
      <c r="AA6" s="9"/>
      <c r="AB6" s="262" t="s">
        <v>20</v>
      </c>
      <c r="AC6" s="262"/>
      <c r="AD6" s="9"/>
      <c r="AI6" s="7"/>
      <c r="AJ6" s="8"/>
      <c r="AK6" s="7"/>
      <c r="AL6" s="7"/>
      <c r="AM6" s="9"/>
      <c r="AN6" s="262" t="s">
        <v>19</v>
      </c>
      <c r="AO6" s="262"/>
      <c r="AP6" s="262"/>
      <c r="AQ6" s="262"/>
      <c r="AR6" s="9"/>
      <c r="AS6" s="262" t="s">
        <v>20</v>
      </c>
      <c r="AT6" s="262"/>
      <c r="AU6" s="9"/>
      <c r="AZ6" s="7"/>
      <c r="BA6" s="8"/>
      <c r="BB6" s="7"/>
      <c r="BC6" s="7"/>
      <c r="BD6" s="9"/>
      <c r="BE6" s="262" t="s">
        <v>19</v>
      </c>
      <c r="BF6" s="262"/>
      <c r="BG6" s="262"/>
      <c r="BH6" s="262"/>
      <c r="BI6" s="9"/>
      <c r="BJ6" s="262" t="s">
        <v>20</v>
      </c>
      <c r="BK6" s="262"/>
      <c r="BL6" s="9"/>
    </row>
    <row r="7" spans="1:65" ht="44.25" customHeight="1">
      <c r="A7" s="56" t="s">
        <v>21</v>
      </c>
      <c r="B7" s="35"/>
      <c r="C7" s="63" t="s">
        <v>357</v>
      </c>
      <c r="D7" s="64" t="s">
        <v>358</v>
      </c>
      <c r="E7" s="36"/>
      <c r="F7" s="63" t="s">
        <v>24</v>
      </c>
      <c r="G7" s="65" t="s">
        <v>25</v>
      </c>
      <c r="H7" s="65" t="s">
        <v>11</v>
      </c>
      <c r="I7" s="64" t="s">
        <v>26</v>
      </c>
      <c r="J7" s="36"/>
      <c r="K7" s="63" t="s">
        <v>359</v>
      </c>
      <c r="L7" s="64" t="s">
        <v>28</v>
      </c>
      <c r="M7" s="36"/>
      <c r="N7" s="66" t="s">
        <v>360</v>
      </c>
      <c r="R7" s="56" t="s">
        <v>21</v>
      </c>
      <c r="S7" s="35"/>
      <c r="T7" s="63" t="s">
        <v>357</v>
      </c>
      <c r="U7" s="64" t="s">
        <v>358</v>
      </c>
      <c r="V7" s="36"/>
      <c r="W7" s="63" t="s">
        <v>24</v>
      </c>
      <c r="X7" s="65" t="s">
        <v>25</v>
      </c>
      <c r="Y7" s="65" t="s">
        <v>11</v>
      </c>
      <c r="Z7" s="64" t="s">
        <v>26</v>
      </c>
      <c r="AA7" s="36"/>
      <c r="AB7" s="63" t="s">
        <v>359</v>
      </c>
      <c r="AC7" s="64" t="s">
        <v>28</v>
      </c>
      <c r="AD7" s="36"/>
      <c r="AE7" s="66" t="s">
        <v>360</v>
      </c>
      <c r="AI7" s="56" t="s">
        <v>21</v>
      </c>
      <c r="AJ7" s="35"/>
      <c r="AK7" s="63" t="s">
        <v>357</v>
      </c>
      <c r="AL7" s="64" t="s">
        <v>358</v>
      </c>
      <c r="AM7" s="36"/>
      <c r="AN7" s="63" t="s">
        <v>24</v>
      </c>
      <c r="AO7" s="65" t="s">
        <v>25</v>
      </c>
      <c r="AP7" s="65" t="s">
        <v>11</v>
      </c>
      <c r="AQ7" s="64" t="s">
        <v>26</v>
      </c>
      <c r="AR7" s="36"/>
      <c r="AS7" s="63" t="s">
        <v>359</v>
      </c>
      <c r="AT7" s="64" t="s">
        <v>28</v>
      </c>
      <c r="AU7" s="36"/>
      <c r="AV7" s="66" t="s">
        <v>360</v>
      </c>
      <c r="AZ7" s="56" t="s">
        <v>21</v>
      </c>
      <c r="BA7" s="35"/>
      <c r="BB7" s="63" t="s">
        <v>357</v>
      </c>
      <c r="BC7" s="64" t="s">
        <v>358</v>
      </c>
      <c r="BD7" s="36"/>
      <c r="BE7" s="63" t="s">
        <v>24</v>
      </c>
      <c r="BF7" s="65" t="s">
        <v>25</v>
      </c>
      <c r="BG7" s="65" t="s">
        <v>11</v>
      </c>
      <c r="BH7" s="64" t="s">
        <v>26</v>
      </c>
      <c r="BI7" s="36"/>
      <c r="BJ7" s="63" t="s">
        <v>359</v>
      </c>
      <c r="BK7" s="64" t="s">
        <v>28</v>
      </c>
      <c r="BL7" s="36"/>
      <c r="BM7" s="66" t="s">
        <v>360</v>
      </c>
    </row>
    <row r="8" spans="1:65" ht="13.5" customHeight="1">
      <c r="A8" s="206" t="s">
        <v>42</v>
      </c>
      <c r="B8" s="10"/>
      <c r="C8" s="24">
        <v>0</v>
      </c>
      <c r="D8" s="25">
        <v>0</v>
      </c>
      <c r="E8" s="51"/>
      <c r="F8" s="52">
        <v>0</v>
      </c>
      <c r="G8" s="53">
        <v>0</v>
      </c>
      <c r="H8" s="54">
        <v>0</v>
      </c>
      <c r="I8" s="55">
        <v>0</v>
      </c>
      <c r="J8" s="51"/>
      <c r="K8" s="52">
        <v>0</v>
      </c>
      <c r="L8" s="55">
        <v>0</v>
      </c>
      <c r="M8" s="51"/>
      <c r="N8" s="56">
        <f t="shared" ref="N8:N16" si="0">SUM(F8:L8)</f>
        <v>0</v>
      </c>
      <c r="R8" s="206" t="s">
        <v>42</v>
      </c>
      <c r="S8" s="10"/>
      <c r="T8" s="24">
        <v>0</v>
      </c>
      <c r="U8" s="25">
        <v>0</v>
      </c>
      <c r="V8" s="51"/>
      <c r="W8" s="52">
        <v>0</v>
      </c>
      <c r="X8" s="53">
        <v>0</v>
      </c>
      <c r="Y8" s="54">
        <v>0</v>
      </c>
      <c r="Z8" s="55">
        <v>0</v>
      </c>
      <c r="AA8" s="51"/>
      <c r="AB8" s="52">
        <v>0</v>
      </c>
      <c r="AC8" s="55">
        <v>0</v>
      </c>
      <c r="AD8" s="51"/>
      <c r="AE8" s="56">
        <f t="shared" ref="AE8:AE16" si="1">SUM(W8:AC8)</f>
        <v>0</v>
      </c>
      <c r="AI8" s="206" t="s">
        <v>42</v>
      </c>
      <c r="AJ8" s="10"/>
      <c r="AK8" s="24">
        <v>0</v>
      </c>
      <c r="AL8" s="25">
        <v>0</v>
      </c>
      <c r="AM8" s="51"/>
      <c r="AN8" s="52">
        <v>0</v>
      </c>
      <c r="AO8" s="53">
        <v>0</v>
      </c>
      <c r="AP8" s="54">
        <v>0</v>
      </c>
      <c r="AQ8" s="55">
        <v>0</v>
      </c>
      <c r="AR8" s="51"/>
      <c r="AS8" s="52">
        <v>0</v>
      </c>
      <c r="AT8" s="55">
        <v>0</v>
      </c>
      <c r="AU8" s="51"/>
      <c r="AV8" s="56">
        <f t="shared" ref="AV8:AV16" si="2">SUM(AN8:AT8)</f>
        <v>0</v>
      </c>
      <c r="AZ8" s="206" t="s">
        <v>42</v>
      </c>
      <c r="BA8" s="10"/>
      <c r="BB8" s="24"/>
      <c r="BC8" s="25"/>
      <c r="BD8" s="51"/>
      <c r="BE8" s="52"/>
      <c r="BF8" s="53"/>
      <c r="BG8" s="54"/>
      <c r="BH8" s="55"/>
      <c r="BI8" s="51"/>
      <c r="BJ8" s="52"/>
      <c r="BK8" s="55"/>
      <c r="BL8" s="51"/>
      <c r="BM8" s="56">
        <f t="shared" ref="BM8:BM16" si="3">SUM(BE8:BK8)</f>
        <v>0</v>
      </c>
    </row>
    <row r="9" spans="1:65" ht="11.25" customHeight="1">
      <c r="A9" s="207" t="s">
        <v>43</v>
      </c>
      <c r="B9" s="10"/>
      <c r="C9" s="26">
        <v>21</v>
      </c>
      <c r="D9" s="27">
        <v>21</v>
      </c>
      <c r="E9" s="57"/>
      <c r="F9" s="58">
        <v>4</v>
      </c>
      <c r="G9" s="30">
        <v>21</v>
      </c>
      <c r="H9" s="59">
        <v>0</v>
      </c>
      <c r="I9" s="60">
        <v>3</v>
      </c>
      <c r="J9" s="57"/>
      <c r="K9" s="58">
        <v>0</v>
      </c>
      <c r="L9" s="60">
        <v>0</v>
      </c>
      <c r="M9" s="57"/>
      <c r="N9" s="61">
        <f t="shared" si="0"/>
        <v>28</v>
      </c>
      <c r="R9" s="207" t="s">
        <v>43</v>
      </c>
      <c r="S9" s="10"/>
      <c r="T9" s="26">
        <v>15</v>
      </c>
      <c r="U9" s="27">
        <v>15</v>
      </c>
      <c r="V9" s="57"/>
      <c r="W9" s="58">
        <v>11</v>
      </c>
      <c r="X9" s="30">
        <v>11</v>
      </c>
      <c r="Y9" s="59">
        <v>10</v>
      </c>
      <c r="Z9" s="60">
        <v>11</v>
      </c>
      <c r="AA9" s="57"/>
      <c r="AB9" s="58">
        <v>5</v>
      </c>
      <c r="AC9" s="60">
        <v>5</v>
      </c>
      <c r="AD9" s="57"/>
      <c r="AE9" s="61">
        <f t="shared" si="1"/>
        <v>53</v>
      </c>
      <c r="AI9" s="207" t="s">
        <v>43</v>
      </c>
      <c r="AJ9" s="10"/>
      <c r="AK9" s="26">
        <v>11</v>
      </c>
      <c r="AL9" s="27">
        <v>11</v>
      </c>
      <c r="AM9" s="57"/>
      <c r="AN9" s="58">
        <v>2</v>
      </c>
      <c r="AO9" s="30">
        <v>2</v>
      </c>
      <c r="AP9" s="59">
        <v>0</v>
      </c>
      <c r="AQ9" s="60">
        <v>3</v>
      </c>
      <c r="AR9" s="57"/>
      <c r="AS9" s="58">
        <v>2</v>
      </c>
      <c r="AT9" s="60">
        <v>2</v>
      </c>
      <c r="AU9" s="57"/>
      <c r="AV9" s="61">
        <f t="shared" si="2"/>
        <v>11</v>
      </c>
      <c r="AZ9" s="207" t="s">
        <v>43</v>
      </c>
      <c r="BA9" s="10"/>
      <c r="BB9" s="26"/>
      <c r="BC9" s="27"/>
      <c r="BD9" s="57"/>
      <c r="BE9" s="58"/>
      <c r="BF9" s="30"/>
      <c r="BG9" s="59"/>
      <c r="BH9" s="60"/>
      <c r="BI9" s="57"/>
      <c r="BJ9" s="58"/>
      <c r="BK9" s="60"/>
      <c r="BL9" s="57"/>
      <c r="BM9" s="61">
        <f t="shared" si="3"/>
        <v>0</v>
      </c>
    </row>
    <row r="10" spans="1:65" ht="11.25" customHeight="1">
      <c r="A10" s="207" t="s">
        <v>44</v>
      </c>
      <c r="B10" s="10"/>
      <c r="C10" s="26">
        <v>0</v>
      </c>
      <c r="D10" s="27">
        <v>0</v>
      </c>
      <c r="E10" s="57"/>
      <c r="F10" s="58">
        <v>0</v>
      </c>
      <c r="G10" s="30">
        <v>0</v>
      </c>
      <c r="H10" s="59">
        <v>0</v>
      </c>
      <c r="I10" s="60">
        <v>0</v>
      </c>
      <c r="J10" s="57"/>
      <c r="K10" s="58">
        <v>0</v>
      </c>
      <c r="L10" s="60">
        <v>0</v>
      </c>
      <c r="M10" s="57"/>
      <c r="N10" s="61">
        <f t="shared" si="0"/>
        <v>0</v>
      </c>
      <c r="R10" s="207" t="s">
        <v>44</v>
      </c>
      <c r="S10" s="10"/>
      <c r="T10" s="26">
        <v>0</v>
      </c>
      <c r="U10" s="27">
        <v>0</v>
      </c>
      <c r="V10" s="57"/>
      <c r="W10" s="58">
        <v>0</v>
      </c>
      <c r="X10" s="30">
        <v>0</v>
      </c>
      <c r="Y10" s="59">
        <v>0</v>
      </c>
      <c r="Z10" s="60">
        <v>0</v>
      </c>
      <c r="AA10" s="57"/>
      <c r="AB10" s="58">
        <v>0</v>
      </c>
      <c r="AC10" s="60">
        <v>0</v>
      </c>
      <c r="AD10" s="57"/>
      <c r="AE10" s="61">
        <f t="shared" si="1"/>
        <v>0</v>
      </c>
      <c r="AI10" s="207" t="s">
        <v>44</v>
      </c>
      <c r="AJ10" s="10"/>
      <c r="AK10" s="26">
        <v>14</v>
      </c>
      <c r="AL10" s="27">
        <v>15</v>
      </c>
      <c r="AM10" s="57"/>
      <c r="AN10" s="58">
        <v>11</v>
      </c>
      <c r="AO10" s="30">
        <v>7</v>
      </c>
      <c r="AP10" s="59">
        <v>3</v>
      </c>
      <c r="AQ10" s="60">
        <v>10</v>
      </c>
      <c r="AR10" s="57"/>
      <c r="AS10" s="58">
        <v>7</v>
      </c>
      <c r="AT10" s="60">
        <v>4</v>
      </c>
      <c r="AU10" s="57"/>
      <c r="AV10" s="61">
        <f t="shared" si="2"/>
        <v>42</v>
      </c>
      <c r="AZ10" s="207" t="s">
        <v>44</v>
      </c>
      <c r="BA10" s="10"/>
      <c r="BB10" s="26"/>
      <c r="BC10" s="27"/>
      <c r="BD10" s="57"/>
      <c r="BE10" s="58"/>
      <c r="BF10" s="30"/>
      <c r="BG10" s="59"/>
      <c r="BH10" s="60"/>
      <c r="BI10" s="57"/>
      <c r="BJ10" s="58"/>
      <c r="BK10" s="60"/>
      <c r="BL10" s="57"/>
      <c r="BM10" s="61">
        <f t="shared" si="3"/>
        <v>0</v>
      </c>
    </row>
    <row r="11" spans="1:65" ht="11.25" customHeight="1">
      <c r="A11" s="207" t="s">
        <v>45</v>
      </c>
      <c r="B11" s="10"/>
      <c r="C11" s="26">
        <v>0</v>
      </c>
      <c r="D11" s="27">
        <v>0</v>
      </c>
      <c r="E11" s="57"/>
      <c r="F11" s="58">
        <v>0</v>
      </c>
      <c r="G11" s="30">
        <v>0</v>
      </c>
      <c r="H11" s="59">
        <v>0</v>
      </c>
      <c r="I11" s="60">
        <v>0</v>
      </c>
      <c r="J11" s="57"/>
      <c r="K11" s="58">
        <v>0</v>
      </c>
      <c r="L11" s="60">
        <v>0</v>
      </c>
      <c r="M11" s="57"/>
      <c r="N11" s="61">
        <f t="shared" si="0"/>
        <v>0</v>
      </c>
      <c r="R11" s="207" t="s">
        <v>45</v>
      </c>
      <c r="S11" s="10"/>
      <c r="T11" s="26">
        <v>0</v>
      </c>
      <c r="U11" s="27">
        <v>0</v>
      </c>
      <c r="V11" s="57"/>
      <c r="W11" s="58">
        <v>0</v>
      </c>
      <c r="X11" s="30">
        <v>0</v>
      </c>
      <c r="Y11" s="59">
        <v>0</v>
      </c>
      <c r="Z11" s="60">
        <v>0</v>
      </c>
      <c r="AA11" s="57"/>
      <c r="AB11" s="58">
        <v>0</v>
      </c>
      <c r="AC11" s="60">
        <v>0</v>
      </c>
      <c r="AD11" s="57"/>
      <c r="AE11" s="61">
        <f t="shared" si="1"/>
        <v>0</v>
      </c>
      <c r="AI11" s="207" t="s">
        <v>45</v>
      </c>
      <c r="AJ11" s="10"/>
      <c r="AK11" s="26">
        <v>0</v>
      </c>
      <c r="AL11" s="27">
        <v>0</v>
      </c>
      <c r="AM11" s="57"/>
      <c r="AN11" s="58">
        <v>0</v>
      </c>
      <c r="AO11" s="30">
        <v>0</v>
      </c>
      <c r="AP11" s="59">
        <v>0</v>
      </c>
      <c r="AQ11" s="60">
        <v>0</v>
      </c>
      <c r="AR11" s="57"/>
      <c r="AS11" s="58">
        <v>0</v>
      </c>
      <c r="AT11" s="60">
        <v>0</v>
      </c>
      <c r="AU11" s="57"/>
      <c r="AV11" s="61">
        <f t="shared" si="2"/>
        <v>0</v>
      </c>
      <c r="AZ11" s="207" t="s">
        <v>45</v>
      </c>
      <c r="BA11" s="10"/>
      <c r="BB11" s="26"/>
      <c r="BC11" s="27"/>
      <c r="BD11" s="57"/>
      <c r="BE11" s="58"/>
      <c r="BF11" s="30"/>
      <c r="BG11" s="59"/>
      <c r="BH11" s="60"/>
      <c r="BI11" s="57"/>
      <c r="BJ11" s="58"/>
      <c r="BK11" s="60"/>
      <c r="BL11" s="57"/>
      <c r="BM11" s="61">
        <f t="shared" si="3"/>
        <v>0</v>
      </c>
    </row>
    <row r="12" spans="1:65" ht="11.25" customHeight="1">
      <c r="A12" s="207" t="s">
        <v>46</v>
      </c>
      <c r="B12" s="10"/>
      <c r="C12" s="26">
        <v>16</v>
      </c>
      <c r="D12" s="27">
        <v>14</v>
      </c>
      <c r="E12" s="57"/>
      <c r="F12" s="58">
        <v>1</v>
      </c>
      <c r="G12" s="30">
        <v>1</v>
      </c>
      <c r="H12" s="59">
        <v>6</v>
      </c>
      <c r="I12" s="60">
        <v>0</v>
      </c>
      <c r="J12" s="57"/>
      <c r="K12" s="58">
        <v>1</v>
      </c>
      <c r="L12" s="60">
        <v>0</v>
      </c>
      <c r="M12" s="57"/>
      <c r="N12" s="61">
        <f t="shared" si="0"/>
        <v>9</v>
      </c>
      <c r="R12" s="207" t="s">
        <v>46</v>
      </c>
      <c r="S12" s="10"/>
      <c r="T12" s="26">
        <v>6</v>
      </c>
      <c r="U12" s="27">
        <v>5</v>
      </c>
      <c r="V12" s="57"/>
      <c r="W12" s="58">
        <v>4</v>
      </c>
      <c r="X12" s="30">
        <v>4</v>
      </c>
      <c r="Y12" s="59">
        <v>4</v>
      </c>
      <c r="Z12" s="60">
        <v>3</v>
      </c>
      <c r="AA12" s="57"/>
      <c r="AB12" s="58">
        <v>0</v>
      </c>
      <c r="AC12" s="60">
        <v>0</v>
      </c>
      <c r="AD12" s="57"/>
      <c r="AE12" s="61">
        <f t="shared" si="1"/>
        <v>15</v>
      </c>
      <c r="AI12" s="207" t="s">
        <v>46</v>
      </c>
      <c r="AJ12" s="10"/>
      <c r="AK12" s="26">
        <v>2</v>
      </c>
      <c r="AL12" s="27">
        <v>2</v>
      </c>
      <c r="AM12" s="57"/>
      <c r="AN12" s="58">
        <v>2</v>
      </c>
      <c r="AO12" s="30">
        <v>0</v>
      </c>
      <c r="AP12" s="59">
        <v>2</v>
      </c>
      <c r="AQ12" s="60">
        <v>2</v>
      </c>
      <c r="AR12" s="57"/>
      <c r="AS12" s="58">
        <v>0</v>
      </c>
      <c r="AT12" s="60">
        <v>1</v>
      </c>
      <c r="AU12" s="57"/>
      <c r="AV12" s="61">
        <f t="shared" si="2"/>
        <v>7</v>
      </c>
      <c r="AZ12" s="207" t="s">
        <v>46</v>
      </c>
      <c r="BA12" s="10"/>
      <c r="BB12" s="26"/>
      <c r="BC12" s="27"/>
      <c r="BD12" s="57"/>
      <c r="BE12" s="58"/>
      <c r="BF12" s="30"/>
      <c r="BG12" s="59"/>
      <c r="BH12" s="60"/>
      <c r="BI12" s="57"/>
      <c r="BJ12" s="58"/>
      <c r="BK12" s="60"/>
      <c r="BL12" s="57"/>
      <c r="BM12" s="61">
        <f t="shared" si="3"/>
        <v>0</v>
      </c>
    </row>
    <row r="13" spans="1:65" ht="11.25" customHeight="1">
      <c r="A13" s="207" t="s">
        <v>47</v>
      </c>
      <c r="B13" s="10"/>
      <c r="C13" s="26">
        <v>8</v>
      </c>
      <c r="D13" s="27">
        <v>9</v>
      </c>
      <c r="E13" s="57"/>
      <c r="F13" s="58">
        <v>0</v>
      </c>
      <c r="G13" s="30">
        <v>2</v>
      </c>
      <c r="H13" s="59">
        <v>0</v>
      </c>
      <c r="I13" s="60">
        <v>1</v>
      </c>
      <c r="J13" s="57"/>
      <c r="K13" s="58">
        <v>1</v>
      </c>
      <c r="L13" s="60">
        <v>0</v>
      </c>
      <c r="M13" s="57"/>
      <c r="N13" s="61">
        <f t="shared" si="0"/>
        <v>4</v>
      </c>
      <c r="R13" s="207" t="s">
        <v>47</v>
      </c>
      <c r="S13" s="10"/>
      <c r="T13" s="26">
        <v>7</v>
      </c>
      <c r="U13" s="27">
        <v>8</v>
      </c>
      <c r="V13" s="57"/>
      <c r="W13" s="58">
        <v>5</v>
      </c>
      <c r="X13" s="30">
        <v>6</v>
      </c>
      <c r="Y13" s="59">
        <v>6</v>
      </c>
      <c r="Z13" s="60">
        <v>5</v>
      </c>
      <c r="AA13" s="57"/>
      <c r="AB13" s="58">
        <v>0</v>
      </c>
      <c r="AC13" s="60">
        <v>0</v>
      </c>
      <c r="AD13" s="57"/>
      <c r="AE13" s="61">
        <f t="shared" si="1"/>
        <v>22</v>
      </c>
      <c r="AI13" s="207" t="s">
        <v>47</v>
      </c>
      <c r="AJ13" s="10"/>
      <c r="AK13" s="26">
        <v>0</v>
      </c>
      <c r="AL13" s="27">
        <v>0</v>
      </c>
      <c r="AM13" s="57"/>
      <c r="AN13" s="58">
        <v>0</v>
      </c>
      <c r="AO13" s="30">
        <v>0</v>
      </c>
      <c r="AP13" s="59">
        <v>0</v>
      </c>
      <c r="AQ13" s="60">
        <v>0</v>
      </c>
      <c r="AR13" s="57"/>
      <c r="AS13" s="58">
        <v>0</v>
      </c>
      <c r="AT13" s="60">
        <v>0</v>
      </c>
      <c r="AU13" s="57"/>
      <c r="AV13" s="61">
        <f t="shared" si="2"/>
        <v>0</v>
      </c>
      <c r="AZ13" s="207" t="s">
        <v>47</v>
      </c>
      <c r="BA13" s="10"/>
      <c r="BB13" s="26"/>
      <c r="BC13" s="27"/>
      <c r="BD13" s="57"/>
      <c r="BE13" s="58"/>
      <c r="BF13" s="30"/>
      <c r="BG13" s="59"/>
      <c r="BH13" s="60"/>
      <c r="BI13" s="57"/>
      <c r="BJ13" s="58"/>
      <c r="BK13" s="60"/>
      <c r="BL13" s="57"/>
      <c r="BM13" s="61">
        <f t="shared" si="3"/>
        <v>0</v>
      </c>
    </row>
    <row r="14" spans="1:65" ht="11.25" customHeight="1">
      <c r="A14" s="207" t="s">
        <v>48</v>
      </c>
      <c r="B14" s="10"/>
      <c r="C14" s="26">
        <v>0</v>
      </c>
      <c r="D14" s="27">
        <v>0</v>
      </c>
      <c r="E14" s="57"/>
      <c r="F14" s="58">
        <v>0</v>
      </c>
      <c r="G14" s="30">
        <v>0</v>
      </c>
      <c r="H14" s="59">
        <v>0</v>
      </c>
      <c r="I14" s="60">
        <v>0</v>
      </c>
      <c r="J14" s="57"/>
      <c r="K14" s="58">
        <v>0</v>
      </c>
      <c r="L14" s="60">
        <v>0</v>
      </c>
      <c r="M14" s="57"/>
      <c r="N14" s="61">
        <f t="shared" si="0"/>
        <v>0</v>
      </c>
      <c r="R14" s="207" t="s">
        <v>48</v>
      </c>
      <c r="S14" s="10"/>
      <c r="T14" s="26">
        <v>1</v>
      </c>
      <c r="U14" s="27">
        <v>1</v>
      </c>
      <c r="V14" s="57"/>
      <c r="W14" s="58">
        <v>1</v>
      </c>
      <c r="X14" s="30">
        <v>1</v>
      </c>
      <c r="Y14" s="59">
        <v>1</v>
      </c>
      <c r="Z14" s="60">
        <v>1</v>
      </c>
      <c r="AA14" s="57"/>
      <c r="AB14" s="58">
        <v>0</v>
      </c>
      <c r="AC14" s="60">
        <v>0</v>
      </c>
      <c r="AD14" s="57"/>
      <c r="AE14" s="61">
        <f t="shared" si="1"/>
        <v>4</v>
      </c>
      <c r="AI14" s="207" t="s">
        <v>48</v>
      </c>
      <c r="AJ14" s="10"/>
      <c r="AK14" s="26">
        <v>0</v>
      </c>
      <c r="AL14" s="27">
        <v>0</v>
      </c>
      <c r="AM14" s="57"/>
      <c r="AN14" s="58">
        <v>0</v>
      </c>
      <c r="AO14" s="30">
        <v>0</v>
      </c>
      <c r="AP14" s="59">
        <v>0</v>
      </c>
      <c r="AQ14" s="60">
        <v>0</v>
      </c>
      <c r="AR14" s="57"/>
      <c r="AS14" s="58">
        <v>0</v>
      </c>
      <c r="AT14" s="60">
        <v>0</v>
      </c>
      <c r="AU14" s="57"/>
      <c r="AV14" s="61">
        <f t="shared" si="2"/>
        <v>0</v>
      </c>
      <c r="AZ14" s="207" t="s">
        <v>48</v>
      </c>
      <c r="BA14" s="10"/>
      <c r="BB14" s="26"/>
      <c r="BC14" s="27"/>
      <c r="BD14" s="57"/>
      <c r="BE14" s="58"/>
      <c r="BF14" s="30"/>
      <c r="BG14" s="59"/>
      <c r="BH14" s="60"/>
      <c r="BI14" s="57"/>
      <c r="BJ14" s="58"/>
      <c r="BK14" s="60"/>
      <c r="BL14" s="57"/>
      <c r="BM14" s="61">
        <f t="shared" si="3"/>
        <v>0</v>
      </c>
    </row>
    <row r="15" spans="1:65" ht="11.25" customHeight="1">
      <c r="A15" s="207" t="s">
        <v>49</v>
      </c>
      <c r="B15" s="10"/>
      <c r="C15" s="26">
        <v>0</v>
      </c>
      <c r="D15" s="27">
        <v>1</v>
      </c>
      <c r="E15" s="57"/>
      <c r="F15" s="58">
        <v>0</v>
      </c>
      <c r="G15" s="30">
        <v>1</v>
      </c>
      <c r="H15" s="59">
        <v>1</v>
      </c>
      <c r="I15" s="60">
        <v>0</v>
      </c>
      <c r="J15" s="57"/>
      <c r="K15" s="58">
        <v>0</v>
      </c>
      <c r="L15" s="60">
        <v>0</v>
      </c>
      <c r="M15" s="57"/>
      <c r="N15" s="61">
        <f t="shared" si="0"/>
        <v>2</v>
      </c>
      <c r="R15" s="207" t="s">
        <v>49</v>
      </c>
      <c r="S15" s="10"/>
      <c r="T15" s="26">
        <v>2</v>
      </c>
      <c r="U15" s="27">
        <v>0</v>
      </c>
      <c r="V15" s="57"/>
      <c r="W15" s="58">
        <v>2</v>
      </c>
      <c r="X15" s="30">
        <v>2</v>
      </c>
      <c r="Y15" s="59">
        <v>2</v>
      </c>
      <c r="Z15" s="60">
        <v>2</v>
      </c>
      <c r="AA15" s="57"/>
      <c r="AB15" s="58">
        <v>0</v>
      </c>
      <c r="AC15" s="60">
        <v>0</v>
      </c>
      <c r="AD15" s="57"/>
      <c r="AE15" s="61">
        <f t="shared" si="1"/>
        <v>8</v>
      </c>
      <c r="AI15" s="207" t="s">
        <v>49</v>
      </c>
      <c r="AJ15" s="10"/>
      <c r="AK15" s="26">
        <v>0</v>
      </c>
      <c r="AL15" s="27">
        <v>0</v>
      </c>
      <c r="AM15" s="57"/>
      <c r="AN15" s="58">
        <v>0</v>
      </c>
      <c r="AO15" s="30">
        <v>0</v>
      </c>
      <c r="AP15" s="59">
        <v>0</v>
      </c>
      <c r="AQ15" s="60">
        <v>0</v>
      </c>
      <c r="AR15" s="57"/>
      <c r="AS15" s="58">
        <v>0</v>
      </c>
      <c r="AT15" s="60">
        <v>0</v>
      </c>
      <c r="AU15" s="57"/>
      <c r="AV15" s="61">
        <f t="shared" si="2"/>
        <v>0</v>
      </c>
      <c r="AZ15" s="207" t="s">
        <v>49</v>
      </c>
      <c r="BA15" s="10"/>
      <c r="BB15" s="26"/>
      <c r="BC15" s="27"/>
      <c r="BD15" s="57"/>
      <c r="BE15" s="58"/>
      <c r="BF15" s="30"/>
      <c r="BG15" s="59"/>
      <c r="BH15" s="60"/>
      <c r="BI15" s="57"/>
      <c r="BJ15" s="58"/>
      <c r="BK15" s="60"/>
      <c r="BL15" s="57"/>
      <c r="BM15" s="61">
        <f t="shared" si="3"/>
        <v>0</v>
      </c>
    </row>
    <row r="16" spans="1:65" ht="11.25" customHeight="1">
      <c r="A16" s="208" t="s">
        <v>50</v>
      </c>
      <c r="B16" s="10"/>
      <c r="C16" s="26">
        <v>0</v>
      </c>
      <c r="D16" s="27">
        <v>0</v>
      </c>
      <c r="E16" s="51"/>
      <c r="F16" s="58">
        <v>0</v>
      </c>
      <c r="G16" s="30">
        <v>0</v>
      </c>
      <c r="H16" s="59">
        <v>0</v>
      </c>
      <c r="I16" s="60">
        <v>0</v>
      </c>
      <c r="J16" s="51"/>
      <c r="K16" s="58">
        <v>0</v>
      </c>
      <c r="L16" s="60">
        <v>0</v>
      </c>
      <c r="M16" s="57"/>
      <c r="N16" s="61">
        <f t="shared" si="0"/>
        <v>0</v>
      </c>
      <c r="R16" s="208" t="s">
        <v>50</v>
      </c>
      <c r="S16" s="10"/>
      <c r="T16" s="26">
        <v>0</v>
      </c>
      <c r="U16" s="27">
        <v>0</v>
      </c>
      <c r="V16" s="51"/>
      <c r="W16" s="58">
        <v>0</v>
      </c>
      <c r="X16" s="30">
        <v>0</v>
      </c>
      <c r="Y16" s="59">
        <v>0</v>
      </c>
      <c r="Z16" s="60">
        <v>0</v>
      </c>
      <c r="AA16" s="51"/>
      <c r="AB16" s="58">
        <v>0</v>
      </c>
      <c r="AC16" s="60">
        <v>0</v>
      </c>
      <c r="AD16" s="57"/>
      <c r="AE16" s="61">
        <f t="shared" si="1"/>
        <v>0</v>
      </c>
      <c r="AI16" s="208" t="s">
        <v>50</v>
      </c>
      <c r="AJ16" s="10"/>
      <c r="AK16" s="26">
        <v>0</v>
      </c>
      <c r="AL16" s="27">
        <v>0</v>
      </c>
      <c r="AM16" s="51"/>
      <c r="AN16" s="58">
        <v>0</v>
      </c>
      <c r="AO16" s="30">
        <v>0</v>
      </c>
      <c r="AP16" s="59">
        <v>0</v>
      </c>
      <c r="AQ16" s="60">
        <v>0</v>
      </c>
      <c r="AR16" s="51"/>
      <c r="AS16" s="58">
        <v>0</v>
      </c>
      <c r="AT16" s="60">
        <v>0</v>
      </c>
      <c r="AU16" s="57"/>
      <c r="AV16" s="61">
        <f t="shared" si="2"/>
        <v>0</v>
      </c>
      <c r="AZ16" s="208" t="s">
        <v>50</v>
      </c>
      <c r="BA16" s="10"/>
      <c r="BB16" s="26"/>
      <c r="BC16" s="27"/>
      <c r="BD16" s="51"/>
      <c r="BE16" s="58"/>
      <c r="BF16" s="30"/>
      <c r="BG16" s="59"/>
      <c r="BH16" s="60"/>
      <c r="BI16" s="51"/>
      <c r="BJ16" s="58"/>
      <c r="BK16" s="60"/>
      <c r="BL16" s="57"/>
      <c r="BM16" s="61">
        <f t="shared" si="3"/>
        <v>0</v>
      </c>
    </row>
    <row r="17" spans="1:65" ht="15.75">
      <c r="A17" s="209" t="s">
        <v>39</v>
      </c>
      <c r="B17" s="15"/>
      <c r="C17" s="28" t="s">
        <v>361</v>
      </c>
      <c r="D17" s="29" t="s">
        <v>361</v>
      </c>
      <c r="E17" s="13"/>
      <c r="F17" s="31">
        <f>SUM(F8:F16)</f>
        <v>5</v>
      </c>
      <c r="G17" s="32">
        <f>SUM(G8:G16)</f>
        <v>25</v>
      </c>
      <c r="H17" s="32">
        <f>SUM(H8:H16)</f>
        <v>7</v>
      </c>
      <c r="I17" s="210">
        <f>SUM(I8:I16)</f>
        <v>4</v>
      </c>
      <c r="J17" s="33"/>
      <c r="K17" s="31">
        <f>SUM(K8:K16)</f>
        <v>2</v>
      </c>
      <c r="L17" s="210">
        <f>SUM(L8:L16)</f>
        <v>0</v>
      </c>
      <c r="M17" s="33"/>
      <c r="N17" s="34">
        <f>SUM(N8:N16)</f>
        <v>43</v>
      </c>
      <c r="R17" s="209" t="s">
        <v>39</v>
      </c>
      <c r="S17" s="15"/>
      <c r="T17" s="28" t="s">
        <v>739</v>
      </c>
      <c r="U17" s="29" t="s">
        <v>739</v>
      </c>
      <c r="V17" s="13"/>
      <c r="W17" s="31">
        <f>SUM(W8:W16)</f>
        <v>23</v>
      </c>
      <c r="X17" s="32">
        <f>SUM(X8:X16)</f>
        <v>24</v>
      </c>
      <c r="Y17" s="32">
        <f>SUM(Y8:Y16)</f>
        <v>23</v>
      </c>
      <c r="Z17" s="210">
        <f>SUM(Z8:Z16)</f>
        <v>22</v>
      </c>
      <c r="AA17" s="33"/>
      <c r="AB17" s="31">
        <f>SUM(AB8:AB16)</f>
        <v>5</v>
      </c>
      <c r="AC17" s="210">
        <f>SUM(AC8:AC16)</f>
        <v>5</v>
      </c>
      <c r="AD17" s="33"/>
      <c r="AE17" s="34">
        <f>SUM(AE8:AE16)</f>
        <v>102</v>
      </c>
      <c r="AI17" s="209" t="s">
        <v>39</v>
      </c>
      <c r="AJ17" s="15"/>
      <c r="AK17" s="28" t="s">
        <v>739</v>
      </c>
      <c r="AL17" s="29" t="s">
        <v>739</v>
      </c>
      <c r="AM17" s="13"/>
      <c r="AN17" s="31">
        <f>SUM(AN8:AN16)</f>
        <v>15</v>
      </c>
      <c r="AO17" s="32">
        <f>SUM(AO8:AO16)</f>
        <v>9</v>
      </c>
      <c r="AP17" s="32">
        <f>SUM(AP8:AP16)</f>
        <v>5</v>
      </c>
      <c r="AQ17" s="210">
        <f>SUM(AQ8:AQ16)</f>
        <v>15</v>
      </c>
      <c r="AR17" s="33"/>
      <c r="AS17" s="31">
        <f>SUM(AS8:AS16)</f>
        <v>9</v>
      </c>
      <c r="AT17" s="210">
        <f>SUM(AT8:AT16)</f>
        <v>7</v>
      </c>
      <c r="AU17" s="33"/>
      <c r="AV17" s="34">
        <f>SUM(AV8:AV16)</f>
        <v>60</v>
      </c>
      <c r="AZ17" s="209" t="s">
        <v>39</v>
      </c>
      <c r="BA17" s="15"/>
      <c r="BB17" s="28" t="s">
        <v>739</v>
      </c>
      <c r="BC17" s="29" t="s">
        <v>739</v>
      </c>
      <c r="BD17" s="13"/>
      <c r="BE17" s="31">
        <f>SUM(BE8:BE16)</f>
        <v>0</v>
      </c>
      <c r="BF17" s="32">
        <f>SUM(BF8:BF16)</f>
        <v>0</v>
      </c>
      <c r="BG17" s="32">
        <f>SUM(BG8:BG16)</f>
        <v>0</v>
      </c>
      <c r="BH17" s="210">
        <f>SUM(BH8:BH16)</f>
        <v>0</v>
      </c>
      <c r="BI17" s="33"/>
      <c r="BJ17" s="31">
        <f>SUM(BJ8:BJ16)</f>
        <v>0</v>
      </c>
      <c r="BK17" s="210">
        <f>SUM(BK8:BK16)</f>
        <v>0</v>
      </c>
      <c r="BL17" s="33"/>
      <c r="BM17" s="34">
        <f>SUM(BM8:BM16)</f>
        <v>0</v>
      </c>
    </row>
    <row r="18" spans="1:65" ht="9.75" customHeight="1"/>
    <row r="19" spans="1:65" ht="21" customHeight="1">
      <c r="A19" s="265" t="s">
        <v>341</v>
      </c>
      <c r="B19" s="266"/>
      <c r="C19" s="266"/>
      <c r="D19" s="266"/>
      <c r="E19" s="266"/>
      <c r="F19" s="266"/>
      <c r="G19" s="266"/>
      <c r="H19" s="266"/>
      <c r="I19" s="266"/>
      <c r="J19" s="266"/>
      <c r="K19" s="266"/>
      <c r="L19" s="266"/>
      <c r="M19" s="266"/>
      <c r="N19" s="267"/>
      <c r="R19" s="265" t="s">
        <v>743</v>
      </c>
      <c r="S19" s="266"/>
      <c r="T19" s="266"/>
      <c r="U19" s="266"/>
      <c r="V19" s="266"/>
      <c r="W19" s="266"/>
      <c r="X19" s="266"/>
      <c r="Y19" s="266"/>
      <c r="Z19" s="266"/>
      <c r="AA19" s="266"/>
      <c r="AB19" s="266"/>
      <c r="AC19" s="266"/>
      <c r="AD19" s="266"/>
      <c r="AE19" s="267"/>
      <c r="AI19" s="265" t="s">
        <v>1177</v>
      </c>
      <c r="AJ19" s="266"/>
      <c r="AK19" s="266"/>
      <c r="AL19" s="266"/>
      <c r="AM19" s="266"/>
      <c r="AN19" s="266"/>
      <c r="AO19" s="266"/>
      <c r="AP19" s="266"/>
      <c r="AQ19" s="266"/>
      <c r="AR19" s="266"/>
      <c r="AS19" s="266"/>
      <c r="AT19" s="266"/>
      <c r="AU19" s="266"/>
      <c r="AV19" s="267"/>
      <c r="AZ19" s="265" t="s">
        <v>1186</v>
      </c>
      <c r="BA19" s="266"/>
      <c r="BB19" s="266"/>
      <c r="BC19" s="266"/>
      <c r="BD19" s="266"/>
      <c r="BE19" s="266"/>
      <c r="BF19" s="266"/>
      <c r="BG19" s="266"/>
      <c r="BH19" s="266"/>
      <c r="BI19" s="266"/>
      <c r="BJ19" s="266"/>
      <c r="BK19" s="266"/>
      <c r="BL19" s="266"/>
      <c r="BM19" s="267"/>
    </row>
    <row r="20" spans="1:65" ht="9.75" customHeight="1">
      <c r="B20" s="16"/>
      <c r="E20" s="17"/>
      <c r="J20" s="17"/>
      <c r="M20" s="17"/>
      <c r="S20" s="16"/>
      <c r="V20" s="17"/>
      <c r="AA20" s="17"/>
      <c r="AD20" s="17"/>
      <c r="AJ20" s="16"/>
      <c r="AM20" s="17"/>
      <c r="AR20" s="17"/>
      <c r="AU20" s="17"/>
      <c r="BA20" s="16"/>
      <c r="BD20" s="17"/>
      <c r="BI20" s="17"/>
      <c r="BL20" s="17"/>
    </row>
    <row r="21" spans="1:65" ht="12" customHeight="1">
      <c r="A21" s="7"/>
      <c r="B21" s="8"/>
      <c r="C21" s="7"/>
      <c r="D21" s="7"/>
      <c r="E21" s="9"/>
      <c r="F21" s="262" t="s">
        <v>19</v>
      </c>
      <c r="G21" s="262"/>
      <c r="H21" s="262"/>
      <c r="I21" s="262"/>
      <c r="J21" s="9"/>
      <c r="K21" s="262" t="s">
        <v>20</v>
      </c>
      <c r="L21" s="262"/>
      <c r="M21" s="9"/>
      <c r="R21" s="7"/>
      <c r="S21" s="8"/>
      <c r="T21" s="7"/>
      <c r="U21" s="7"/>
      <c r="V21" s="9"/>
      <c r="W21" s="262" t="s">
        <v>19</v>
      </c>
      <c r="X21" s="262"/>
      <c r="Y21" s="262"/>
      <c r="Z21" s="262"/>
      <c r="AA21" s="9"/>
      <c r="AB21" s="262" t="s">
        <v>20</v>
      </c>
      <c r="AC21" s="262"/>
      <c r="AD21" s="9"/>
      <c r="AI21" s="7"/>
      <c r="AJ21" s="8"/>
      <c r="AK21" s="7"/>
      <c r="AL21" s="7"/>
      <c r="AM21" s="9"/>
      <c r="AN21" s="262" t="s">
        <v>19</v>
      </c>
      <c r="AO21" s="262"/>
      <c r="AP21" s="262"/>
      <c r="AQ21" s="262"/>
      <c r="AR21" s="9"/>
      <c r="AS21" s="262" t="s">
        <v>20</v>
      </c>
      <c r="AT21" s="262"/>
      <c r="AU21" s="9"/>
      <c r="AZ21" s="7"/>
      <c r="BA21" s="8"/>
      <c r="BB21" s="7"/>
      <c r="BC21" s="7"/>
      <c r="BD21" s="9"/>
      <c r="BE21" s="262" t="s">
        <v>19</v>
      </c>
      <c r="BF21" s="262"/>
      <c r="BG21" s="262"/>
      <c r="BH21" s="262"/>
      <c r="BI21" s="9"/>
      <c r="BJ21" s="262" t="s">
        <v>20</v>
      </c>
      <c r="BK21" s="262"/>
      <c r="BL21" s="9"/>
    </row>
    <row r="22" spans="1:65" ht="44.25" customHeight="1">
      <c r="A22" s="56" t="s">
        <v>21</v>
      </c>
      <c r="B22" s="35"/>
      <c r="C22" s="63" t="s">
        <v>357</v>
      </c>
      <c r="D22" s="64" t="s">
        <v>358</v>
      </c>
      <c r="E22" s="36"/>
      <c r="F22" s="63" t="s">
        <v>24</v>
      </c>
      <c r="G22" s="65" t="s">
        <v>25</v>
      </c>
      <c r="H22" s="65" t="s">
        <v>11</v>
      </c>
      <c r="I22" s="64" t="s">
        <v>26</v>
      </c>
      <c r="J22" s="36"/>
      <c r="K22" s="63" t="s">
        <v>359</v>
      </c>
      <c r="L22" s="64" t="s">
        <v>28</v>
      </c>
      <c r="M22" s="36"/>
      <c r="N22" s="66" t="s">
        <v>360</v>
      </c>
      <c r="R22" s="56" t="s">
        <v>21</v>
      </c>
      <c r="S22" s="35"/>
      <c r="T22" s="63" t="s">
        <v>357</v>
      </c>
      <c r="U22" s="64" t="s">
        <v>358</v>
      </c>
      <c r="V22" s="36"/>
      <c r="W22" s="63" t="s">
        <v>24</v>
      </c>
      <c r="X22" s="65" t="s">
        <v>25</v>
      </c>
      <c r="Y22" s="65" t="s">
        <v>11</v>
      </c>
      <c r="Z22" s="64" t="s">
        <v>26</v>
      </c>
      <c r="AA22" s="36"/>
      <c r="AB22" s="63" t="s">
        <v>359</v>
      </c>
      <c r="AC22" s="64" t="s">
        <v>28</v>
      </c>
      <c r="AD22" s="36"/>
      <c r="AE22" s="66" t="s">
        <v>360</v>
      </c>
      <c r="AI22" s="56" t="s">
        <v>21</v>
      </c>
      <c r="AJ22" s="35"/>
      <c r="AK22" s="63" t="s">
        <v>357</v>
      </c>
      <c r="AL22" s="64" t="s">
        <v>358</v>
      </c>
      <c r="AM22" s="36"/>
      <c r="AN22" s="63" t="s">
        <v>24</v>
      </c>
      <c r="AO22" s="65" t="s">
        <v>25</v>
      </c>
      <c r="AP22" s="65" t="s">
        <v>11</v>
      </c>
      <c r="AQ22" s="64" t="s">
        <v>26</v>
      </c>
      <c r="AR22" s="36"/>
      <c r="AS22" s="63" t="s">
        <v>359</v>
      </c>
      <c r="AT22" s="64" t="s">
        <v>28</v>
      </c>
      <c r="AU22" s="36"/>
      <c r="AV22" s="66" t="s">
        <v>360</v>
      </c>
      <c r="AZ22" s="56" t="s">
        <v>21</v>
      </c>
      <c r="BA22" s="35"/>
      <c r="BB22" s="63" t="s">
        <v>357</v>
      </c>
      <c r="BC22" s="64" t="s">
        <v>358</v>
      </c>
      <c r="BD22" s="36"/>
      <c r="BE22" s="63" t="s">
        <v>24</v>
      </c>
      <c r="BF22" s="65" t="s">
        <v>25</v>
      </c>
      <c r="BG22" s="65" t="s">
        <v>11</v>
      </c>
      <c r="BH22" s="64" t="s">
        <v>26</v>
      </c>
      <c r="BI22" s="36"/>
      <c r="BJ22" s="63" t="s">
        <v>359</v>
      </c>
      <c r="BK22" s="64" t="s">
        <v>28</v>
      </c>
      <c r="BL22" s="36"/>
      <c r="BM22" s="66" t="s">
        <v>360</v>
      </c>
    </row>
    <row r="23" spans="1:65" ht="13.5" customHeight="1">
      <c r="A23" s="206" t="s">
        <v>42</v>
      </c>
      <c r="B23" s="10"/>
      <c r="C23" s="24">
        <v>0</v>
      </c>
      <c r="D23" s="25">
        <v>0</v>
      </c>
      <c r="E23" s="51"/>
      <c r="F23" s="52">
        <v>0</v>
      </c>
      <c r="G23" s="53">
        <v>0</v>
      </c>
      <c r="H23" s="54">
        <v>0</v>
      </c>
      <c r="I23" s="55">
        <v>0</v>
      </c>
      <c r="J23" s="51"/>
      <c r="K23" s="52">
        <v>0</v>
      </c>
      <c r="L23" s="55">
        <v>0</v>
      </c>
      <c r="M23" s="51"/>
      <c r="N23" s="56">
        <f t="shared" ref="N23:N31" si="4">SUM(F23:L23)</f>
        <v>0</v>
      </c>
      <c r="R23" s="206" t="s">
        <v>42</v>
      </c>
      <c r="S23" s="10"/>
      <c r="T23" s="24">
        <v>0</v>
      </c>
      <c r="U23" s="25">
        <v>0</v>
      </c>
      <c r="V23" s="51"/>
      <c r="W23" s="52">
        <v>0</v>
      </c>
      <c r="X23" s="53">
        <v>0</v>
      </c>
      <c r="Y23" s="54">
        <v>0</v>
      </c>
      <c r="Z23" s="55">
        <v>0</v>
      </c>
      <c r="AA23" s="51"/>
      <c r="AB23" s="52">
        <v>0</v>
      </c>
      <c r="AC23" s="55">
        <v>0</v>
      </c>
      <c r="AD23" s="51"/>
      <c r="AE23" s="56">
        <f t="shared" ref="AE23:AE31" si="5">SUM(W23:AC23)</f>
        <v>0</v>
      </c>
      <c r="AI23" s="206" t="s">
        <v>42</v>
      </c>
      <c r="AJ23" s="10"/>
      <c r="AK23" s="24">
        <v>0</v>
      </c>
      <c r="AL23" s="25">
        <v>0</v>
      </c>
      <c r="AM23" s="51"/>
      <c r="AN23" s="52">
        <v>0</v>
      </c>
      <c r="AO23" s="53">
        <v>0</v>
      </c>
      <c r="AP23" s="54">
        <v>0</v>
      </c>
      <c r="AQ23" s="55">
        <v>0</v>
      </c>
      <c r="AR23" s="51"/>
      <c r="AS23" s="52">
        <v>0</v>
      </c>
      <c r="AT23" s="55">
        <v>0</v>
      </c>
      <c r="AU23" s="51"/>
      <c r="AV23" s="56">
        <f t="shared" ref="AV23:AV31" si="6">SUM(AN23:AT23)</f>
        <v>0</v>
      </c>
      <c r="AZ23" s="206" t="s">
        <v>42</v>
      </c>
      <c r="BA23" s="10"/>
      <c r="BB23" s="24"/>
      <c r="BC23" s="25"/>
      <c r="BD23" s="51"/>
      <c r="BE23" s="52"/>
      <c r="BF23" s="53"/>
      <c r="BG23" s="54"/>
      <c r="BH23" s="55"/>
      <c r="BI23" s="51"/>
      <c r="BJ23" s="52"/>
      <c r="BK23" s="55"/>
      <c r="BL23" s="51"/>
      <c r="BM23" s="56">
        <f t="shared" ref="BM23:BM31" si="7">SUM(BE23:BK23)</f>
        <v>0</v>
      </c>
    </row>
    <row r="24" spans="1:65" ht="11.25" customHeight="1">
      <c r="A24" s="207" t="s">
        <v>43</v>
      </c>
      <c r="B24" s="10"/>
      <c r="C24" s="26">
        <v>21</v>
      </c>
      <c r="D24" s="27">
        <v>21</v>
      </c>
      <c r="E24" s="57"/>
      <c r="F24" s="58">
        <v>4</v>
      </c>
      <c r="G24" s="30">
        <v>21</v>
      </c>
      <c r="H24" s="59">
        <v>0</v>
      </c>
      <c r="I24" s="60">
        <v>3</v>
      </c>
      <c r="J24" s="57"/>
      <c r="K24" s="58">
        <v>1</v>
      </c>
      <c r="L24" s="60">
        <v>1</v>
      </c>
      <c r="M24" s="57"/>
      <c r="N24" s="61">
        <f t="shared" si="4"/>
        <v>30</v>
      </c>
      <c r="R24" s="207" t="s">
        <v>43</v>
      </c>
      <c r="S24" s="10"/>
      <c r="T24" s="26">
        <v>13</v>
      </c>
      <c r="U24" s="27">
        <v>13</v>
      </c>
      <c r="V24" s="57"/>
      <c r="W24" s="58">
        <v>11</v>
      </c>
      <c r="X24" s="30">
        <v>11</v>
      </c>
      <c r="Y24" s="59">
        <v>10</v>
      </c>
      <c r="Z24" s="60">
        <v>11</v>
      </c>
      <c r="AA24" s="57"/>
      <c r="AB24" s="58">
        <v>10</v>
      </c>
      <c r="AC24" s="60">
        <v>10</v>
      </c>
      <c r="AD24" s="57"/>
      <c r="AE24" s="61">
        <f t="shared" si="5"/>
        <v>63</v>
      </c>
      <c r="AI24" s="207" t="s">
        <v>43</v>
      </c>
      <c r="AJ24" s="10"/>
      <c r="AK24" s="26">
        <v>22</v>
      </c>
      <c r="AL24" s="27">
        <v>22</v>
      </c>
      <c r="AM24" s="57"/>
      <c r="AN24" s="58">
        <v>2</v>
      </c>
      <c r="AO24" s="30">
        <v>0</v>
      </c>
      <c r="AP24" s="59">
        <v>0</v>
      </c>
      <c r="AQ24" s="60">
        <v>5</v>
      </c>
      <c r="AR24" s="57"/>
      <c r="AS24" s="58">
        <v>0</v>
      </c>
      <c r="AT24" s="60">
        <v>1</v>
      </c>
      <c r="AU24" s="57"/>
      <c r="AV24" s="61">
        <f t="shared" si="6"/>
        <v>8</v>
      </c>
      <c r="AZ24" s="207" t="s">
        <v>43</v>
      </c>
      <c r="BA24" s="10"/>
      <c r="BB24" s="26"/>
      <c r="BC24" s="27"/>
      <c r="BD24" s="57"/>
      <c r="BE24" s="58"/>
      <c r="BF24" s="30"/>
      <c r="BG24" s="59"/>
      <c r="BH24" s="60"/>
      <c r="BI24" s="57"/>
      <c r="BJ24" s="58"/>
      <c r="BK24" s="60"/>
      <c r="BL24" s="57"/>
      <c r="BM24" s="61">
        <f t="shared" si="7"/>
        <v>0</v>
      </c>
    </row>
    <row r="25" spans="1:65" ht="11.25" customHeight="1">
      <c r="A25" s="207" t="s">
        <v>44</v>
      </c>
      <c r="B25" s="10"/>
      <c r="C25" s="26">
        <v>0</v>
      </c>
      <c r="D25" s="27">
        <v>0</v>
      </c>
      <c r="E25" s="57"/>
      <c r="F25" s="58">
        <v>0</v>
      </c>
      <c r="G25" s="30">
        <v>0</v>
      </c>
      <c r="H25" s="59">
        <v>0</v>
      </c>
      <c r="I25" s="60">
        <v>0</v>
      </c>
      <c r="J25" s="57"/>
      <c r="K25" s="58">
        <v>0</v>
      </c>
      <c r="L25" s="60">
        <v>0</v>
      </c>
      <c r="M25" s="57"/>
      <c r="N25" s="61">
        <f t="shared" si="4"/>
        <v>0</v>
      </c>
      <c r="R25" s="207" t="s">
        <v>44</v>
      </c>
      <c r="S25" s="10"/>
      <c r="T25" s="26">
        <v>0</v>
      </c>
      <c r="U25" s="27">
        <v>0</v>
      </c>
      <c r="V25" s="57"/>
      <c r="W25" s="58">
        <v>0</v>
      </c>
      <c r="X25" s="30">
        <v>0</v>
      </c>
      <c r="Y25" s="59">
        <v>0</v>
      </c>
      <c r="Z25" s="60">
        <v>0</v>
      </c>
      <c r="AA25" s="57"/>
      <c r="AB25" s="58">
        <v>0</v>
      </c>
      <c r="AC25" s="60">
        <v>0</v>
      </c>
      <c r="AD25" s="57"/>
      <c r="AE25" s="61">
        <f t="shared" si="5"/>
        <v>0</v>
      </c>
      <c r="AI25" s="207" t="s">
        <v>44</v>
      </c>
      <c r="AJ25" s="10"/>
      <c r="AK25" s="26">
        <v>21</v>
      </c>
      <c r="AL25" s="27">
        <v>21</v>
      </c>
      <c r="AM25" s="57"/>
      <c r="AN25" s="58">
        <v>21</v>
      </c>
      <c r="AO25" s="30">
        <v>15</v>
      </c>
      <c r="AP25" s="59">
        <v>12</v>
      </c>
      <c r="AQ25" s="60">
        <v>20</v>
      </c>
      <c r="AR25" s="57"/>
      <c r="AS25" s="58">
        <v>15</v>
      </c>
      <c r="AT25" s="60">
        <v>15</v>
      </c>
      <c r="AU25" s="57"/>
      <c r="AV25" s="61">
        <f t="shared" si="6"/>
        <v>98</v>
      </c>
      <c r="AZ25" s="207" t="s">
        <v>44</v>
      </c>
      <c r="BA25" s="10"/>
      <c r="BB25" s="26"/>
      <c r="BC25" s="27"/>
      <c r="BD25" s="57"/>
      <c r="BE25" s="58"/>
      <c r="BF25" s="30"/>
      <c r="BG25" s="59"/>
      <c r="BH25" s="60"/>
      <c r="BI25" s="57"/>
      <c r="BJ25" s="58"/>
      <c r="BK25" s="60"/>
      <c r="BL25" s="57"/>
      <c r="BM25" s="61">
        <f t="shared" si="7"/>
        <v>0</v>
      </c>
    </row>
    <row r="26" spans="1:65" ht="11.25" customHeight="1">
      <c r="A26" s="207" t="s">
        <v>45</v>
      </c>
      <c r="B26" s="10"/>
      <c r="C26" s="26">
        <v>0</v>
      </c>
      <c r="D26" s="27">
        <v>0</v>
      </c>
      <c r="E26" s="57"/>
      <c r="F26" s="58">
        <v>0</v>
      </c>
      <c r="G26" s="30">
        <v>0</v>
      </c>
      <c r="H26" s="59">
        <v>0</v>
      </c>
      <c r="I26" s="60">
        <v>0</v>
      </c>
      <c r="J26" s="57"/>
      <c r="K26" s="58">
        <v>0</v>
      </c>
      <c r="L26" s="60">
        <v>0</v>
      </c>
      <c r="M26" s="57"/>
      <c r="N26" s="61">
        <f t="shared" si="4"/>
        <v>0</v>
      </c>
      <c r="R26" s="207" t="s">
        <v>45</v>
      </c>
      <c r="S26" s="10"/>
      <c r="T26" s="26">
        <v>1</v>
      </c>
      <c r="U26" s="27">
        <v>1</v>
      </c>
      <c r="V26" s="57"/>
      <c r="W26" s="58">
        <v>1</v>
      </c>
      <c r="X26" s="30">
        <v>1</v>
      </c>
      <c r="Y26" s="59">
        <v>0</v>
      </c>
      <c r="Z26" s="60">
        <v>1</v>
      </c>
      <c r="AA26" s="57"/>
      <c r="AB26" s="58">
        <v>1</v>
      </c>
      <c r="AC26" s="60">
        <v>1</v>
      </c>
      <c r="AD26" s="57"/>
      <c r="AE26" s="61">
        <f t="shared" si="5"/>
        <v>5</v>
      </c>
      <c r="AI26" s="207" t="s">
        <v>45</v>
      </c>
      <c r="AJ26" s="10"/>
      <c r="AK26" s="26">
        <v>10</v>
      </c>
      <c r="AL26" s="27">
        <v>9</v>
      </c>
      <c r="AM26" s="57"/>
      <c r="AN26" s="58">
        <v>1</v>
      </c>
      <c r="AO26" s="30">
        <v>0</v>
      </c>
      <c r="AP26" s="59">
        <v>0</v>
      </c>
      <c r="AQ26" s="60">
        <v>2</v>
      </c>
      <c r="AR26" s="57"/>
      <c r="AS26" s="58">
        <v>1</v>
      </c>
      <c r="AT26" s="60">
        <v>0</v>
      </c>
      <c r="AU26" s="57"/>
      <c r="AV26" s="61">
        <f t="shared" si="6"/>
        <v>4</v>
      </c>
      <c r="AZ26" s="207" t="s">
        <v>45</v>
      </c>
      <c r="BA26" s="10"/>
      <c r="BB26" s="26"/>
      <c r="BC26" s="27"/>
      <c r="BD26" s="57"/>
      <c r="BE26" s="58"/>
      <c r="BF26" s="30"/>
      <c r="BG26" s="59"/>
      <c r="BH26" s="60"/>
      <c r="BI26" s="57"/>
      <c r="BJ26" s="58"/>
      <c r="BK26" s="60"/>
      <c r="BL26" s="57"/>
      <c r="BM26" s="61">
        <f t="shared" si="7"/>
        <v>0</v>
      </c>
    </row>
    <row r="27" spans="1:65" ht="11.25" customHeight="1">
      <c r="A27" s="207" t="s">
        <v>46</v>
      </c>
      <c r="B27" s="10"/>
      <c r="C27" s="26">
        <v>13</v>
      </c>
      <c r="D27" s="27">
        <v>12</v>
      </c>
      <c r="E27" s="57"/>
      <c r="F27" s="58">
        <v>2</v>
      </c>
      <c r="G27" s="30">
        <v>0</v>
      </c>
      <c r="H27" s="59">
        <v>9</v>
      </c>
      <c r="I27" s="60">
        <v>0</v>
      </c>
      <c r="J27" s="57"/>
      <c r="K27" s="58">
        <v>0</v>
      </c>
      <c r="L27" s="60">
        <v>0</v>
      </c>
      <c r="M27" s="57"/>
      <c r="N27" s="61">
        <f t="shared" si="4"/>
        <v>11</v>
      </c>
      <c r="R27" s="207" t="s">
        <v>46</v>
      </c>
      <c r="S27" s="10"/>
      <c r="T27" s="26">
        <v>14</v>
      </c>
      <c r="U27" s="27">
        <v>12</v>
      </c>
      <c r="V27" s="57"/>
      <c r="W27" s="58">
        <v>8</v>
      </c>
      <c r="X27" s="30">
        <v>7</v>
      </c>
      <c r="Y27" s="59">
        <v>6</v>
      </c>
      <c r="Z27" s="60">
        <v>8</v>
      </c>
      <c r="AA27" s="57"/>
      <c r="AB27" s="58">
        <v>8</v>
      </c>
      <c r="AC27" s="60">
        <v>7</v>
      </c>
      <c r="AD27" s="57"/>
      <c r="AE27" s="61">
        <f t="shared" si="5"/>
        <v>44</v>
      </c>
      <c r="AI27" s="207" t="s">
        <v>46</v>
      </c>
      <c r="AJ27" s="10"/>
      <c r="AK27" s="26">
        <v>16</v>
      </c>
      <c r="AL27" s="27">
        <v>11</v>
      </c>
      <c r="AM27" s="57"/>
      <c r="AN27" s="58">
        <v>13</v>
      </c>
      <c r="AO27" s="30">
        <v>0</v>
      </c>
      <c r="AP27" s="59">
        <v>2</v>
      </c>
      <c r="AQ27" s="60">
        <v>12</v>
      </c>
      <c r="AR27" s="57"/>
      <c r="AS27" s="58">
        <v>2</v>
      </c>
      <c r="AT27" s="60">
        <v>0</v>
      </c>
      <c r="AU27" s="57"/>
      <c r="AV27" s="61">
        <f t="shared" si="6"/>
        <v>29</v>
      </c>
      <c r="AZ27" s="207" t="s">
        <v>46</v>
      </c>
      <c r="BA27" s="10"/>
      <c r="BB27" s="26"/>
      <c r="BC27" s="27"/>
      <c r="BD27" s="57"/>
      <c r="BE27" s="58"/>
      <c r="BF27" s="30"/>
      <c r="BG27" s="59"/>
      <c r="BH27" s="60"/>
      <c r="BI27" s="57"/>
      <c r="BJ27" s="58"/>
      <c r="BK27" s="60"/>
      <c r="BL27" s="57"/>
      <c r="BM27" s="61">
        <f t="shared" si="7"/>
        <v>0</v>
      </c>
    </row>
    <row r="28" spans="1:65" ht="11.25" customHeight="1">
      <c r="A28" s="207" t="s">
        <v>47</v>
      </c>
      <c r="B28" s="10"/>
      <c r="C28" s="26">
        <v>17</v>
      </c>
      <c r="D28" s="27">
        <v>18</v>
      </c>
      <c r="E28" s="57"/>
      <c r="F28" s="58">
        <v>4</v>
      </c>
      <c r="G28" s="30">
        <v>3</v>
      </c>
      <c r="H28" s="59">
        <v>4</v>
      </c>
      <c r="I28" s="60">
        <v>3</v>
      </c>
      <c r="J28" s="57"/>
      <c r="K28" s="58">
        <v>3</v>
      </c>
      <c r="L28" s="60">
        <v>4</v>
      </c>
      <c r="M28" s="57"/>
      <c r="N28" s="61">
        <f t="shared" si="4"/>
        <v>21</v>
      </c>
      <c r="R28" s="207" t="s">
        <v>47</v>
      </c>
      <c r="S28" s="10"/>
      <c r="T28" s="26">
        <v>1</v>
      </c>
      <c r="U28" s="27">
        <v>2</v>
      </c>
      <c r="V28" s="57"/>
      <c r="W28" s="58">
        <v>0</v>
      </c>
      <c r="X28" s="30">
        <v>1</v>
      </c>
      <c r="Y28" s="59">
        <v>1</v>
      </c>
      <c r="Z28" s="60">
        <v>0</v>
      </c>
      <c r="AA28" s="57"/>
      <c r="AB28" s="58">
        <v>1</v>
      </c>
      <c r="AC28" s="60">
        <v>1</v>
      </c>
      <c r="AD28" s="57"/>
      <c r="AE28" s="61">
        <f t="shared" si="5"/>
        <v>4</v>
      </c>
      <c r="AI28" s="207" t="s">
        <v>47</v>
      </c>
      <c r="AJ28" s="10"/>
      <c r="AK28" s="26">
        <v>0</v>
      </c>
      <c r="AL28" s="27">
        <v>0</v>
      </c>
      <c r="AM28" s="57"/>
      <c r="AN28" s="58">
        <v>0</v>
      </c>
      <c r="AO28" s="30">
        <v>0</v>
      </c>
      <c r="AP28" s="59">
        <v>0</v>
      </c>
      <c r="AQ28" s="60">
        <v>0</v>
      </c>
      <c r="AR28" s="57"/>
      <c r="AS28" s="58">
        <v>0</v>
      </c>
      <c r="AT28" s="60">
        <v>0</v>
      </c>
      <c r="AU28" s="57"/>
      <c r="AV28" s="61">
        <f t="shared" si="6"/>
        <v>0</v>
      </c>
      <c r="AZ28" s="207" t="s">
        <v>47</v>
      </c>
      <c r="BA28" s="10"/>
      <c r="BB28" s="26"/>
      <c r="BC28" s="27"/>
      <c r="BD28" s="57"/>
      <c r="BE28" s="58"/>
      <c r="BF28" s="30"/>
      <c r="BG28" s="59"/>
      <c r="BH28" s="60"/>
      <c r="BI28" s="57"/>
      <c r="BJ28" s="58"/>
      <c r="BK28" s="60"/>
      <c r="BL28" s="57"/>
      <c r="BM28" s="61">
        <f t="shared" si="7"/>
        <v>0</v>
      </c>
    </row>
    <row r="29" spans="1:65" ht="11.25" customHeight="1">
      <c r="A29" s="207" t="s">
        <v>48</v>
      </c>
      <c r="B29" s="10"/>
      <c r="C29" s="26">
        <v>0</v>
      </c>
      <c r="D29" s="27">
        <v>0</v>
      </c>
      <c r="E29" s="57"/>
      <c r="F29" s="58">
        <v>0</v>
      </c>
      <c r="G29" s="30">
        <v>0</v>
      </c>
      <c r="H29" s="59">
        <v>0</v>
      </c>
      <c r="I29" s="60">
        <v>0</v>
      </c>
      <c r="J29" s="57"/>
      <c r="K29" s="58">
        <v>0</v>
      </c>
      <c r="L29" s="60">
        <v>0</v>
      </c>
      <c r="M29" s="57"/>
      <c r="N29" s="61">
        <f t="shared" si="4"/>
        <v>0</v>
      </c>
      <c r="R29" s="207" t="s">
        <v>48</v>
      </c>
      <c r="S29" s="10"/>
      <c r="T29" s="26">
        <v>0</v>
      </c>
      <c r="U29" s="27">
        <v>0</v>
      </c>
      <c r="V29" s="57"/>
      <c r="W29" s="58">
        <v>0</v>
      </c>
      <c r="X29" s="30">
        <v>0</v>
      </c>
      <c r="Y29" s="59">
        <v>0</v>
      </c>
      <c r="Z29" s="60">
        <v>0</v>
      </c>
      <c r="AA29" s="57"/>
      <c r="AB29" s="58">
        <v>0</v>
      </c>
      <c r="AC29" s="60">
        <v>0</v>
      </c>
      <c r="AD29" s="57"/>
      <c r="AE29" s="61">
        <f t="shared" si="5"/>
        <v>0</v>
      </c>
      <c r="AI29" s="207" t="s">
        <v>48</v>
      </c>
      <c r="AJ29" s="10"/>
      <c r="AK29" s="26">
        <v>0</v>
      </c>
      <c r="AL29" s="27">
        <v>0</v>
      </c>
      <c r="AM29" s="57"/>
      <c r="AN29" s="58">
        <v>0</v>
      </c>
      <c r="AO29" s="30">
        <v>0</v>
      </c>
      <c r="AP29" s="59">
        <v>0</v>
      </c>
      <c r="AQ29" s="60">
        <v>0</v>
      </c>
      <c r="AR29" s="57"/>
      <c r="AS29" s="58">
        <v>0</v>
      </c>
      <c r="AT29" s="60">
        <v>0</v>
      </c>
      <c r="AU29" s="57"/>
      <c r="AV29" s="61">
        <f t="shared" si="6"/>
        <v>0</v>
      </c>
      <c r="AZ29" s="207" t="s">
        <v>48</v>
      </c>
      <c r="BA29" s="10"/>
      <c r="BB29" s="26"/>
      <c r="BC29" s="27"/>
      <c r="BD29" s="57"/>
      <c r="BE29" s="58"/>
      <c r="BF29" s="30"/>
      <c r="BG29" s="59"/>
      <c r="BH29" s="60"/>
      <c r="BI29" s="57"/>
      <c r="BJ29" s="58"/>
      <c r="BK29" s="60"/>
      <c r="BL29" s="57"/>
      <c r="BM29" s="61">
        <f t="shared" si="7"/>
        <v>0</v>
      </c>
    </row>
    <row r="30" spans="1:65" ht="11.25" customHeight="1">
      <c r="A30" s="207" t="s">
        <v>49</v>
      </c>
      <c r="B30" s="10"/>
      <c r="C30" s="26">
        <v>0</v>
      </c>
      <c r="D30" s="27">
        <v>0</v>
      </c>
      <c r="E30" s="57"/>
      <c r="F30" s="58">
        <v>0</v>
      </c>
      <c r="G30" s="30">
        <v>0</v>
      </c>
      <c r="H30" s="59">
        <v>0</v>
      </c>
      <c r="I30" s="60">
        <v>0</v>
      </c>
      <c r="J30" s="57"/>
      <c r="K30" s="58">
        <v>0</v>
      </c>
      <c r="L30" s="60">
        <v>0</v>
      </c>
      <c r="M30" s="57"/>
      <c r="N30" s="61">
        <f t="shared" si="4"/>
        <v>0</v>
      </c>
      <c r="R30" s="207" t="s">
        <v>49</v>
      </c>
      <c r="S30" s="10"/>
      <c r="T30" s="26">
        <v>6</v>
      </c>
      <c r="U30" s="27">
        <v>0</v>
      </c>
      <c r="V30" s="57"/>
      <c r="W30" s="58">
        <v>1</v>
      </c>
      <c r="X30" s="30">
        <v>1</v>
      </c>
      <c r="Y30" s="59">
        <v>0</v>
      </c>
      <c r="Z30" s="60">
        <v>1</v>
      </c>
      <c r="AA30" s="57"/>
      <c r="AB30" s="58">
        <v>1</v>
      </c>
      <c r="AC30" s="60">
        <v>1</v>
      </c>
      <c r="AD30" s="57"/>
      <c r="AE30" s="61">
        <f t="shared" si="5"/>
        <v>5</v>
      </c>
      <c r="AI30" s="207" t="s">
        <v>49</v>
      </c>
      <c r="AJ30" s="10"/>
      <c r="AK30" s="26">
        <v>0</v>
      </c>
      <c r="AL30" s="27">
        <v>0</v>
      </c>
      <c r="AM30" s="57"/>
      <c r="AN30" s="58">
        <v>0</v>
      </c>
      <c r="AO30" s="30">
        <v>0</v>
      </c>
      <c r="AP30" s="59">
        <v>0</v>
      </c>
      <c r="AQ30" s="60">
        <v>0</v>
      </c>
      <c r="AR30" s="57"/>
      <c r="AS30" s="58">
        <v>0</v>
      </c>
      <c r="AT30" s="60">
        <v>0</v>
      </c>
      <c r="AU30" s="57"/>
      <c r="AV30" s="61">
        <f t="shared" si="6"/>
        <v>0</v>
      </c>
      <c r="AZ30" s="207" t="s">
        <v>49</v>
      </c>
      <c r="BA30" s="10"/>
      <c r="BB30" s="26"/>
      <c r="BC30" s="27"/>
      <c r="BD30" s="57"/>
      <c r="BE30" s="58"/>
      <c r="BF30" s="30"/>
      <c r="BG30" s="59"/>
      <c r="BH30" s="60"/>
      <c r="BI30" s="57"/>
      <c r="BJ30" s="58"/>
      <c r="BK30" s="60"/>
      <c r="BL30" s="57"/>
      <c r="BM30" s="61">
        <f t="shared" si="7"/>
        <v>0</v>
      </c>
    </row>
    <row r="31" spans="1:65" ht="11.25" customHeight="1">
      <c r="A31" s="208" t="s">
        <v>50</v>
      </c>
      <c r="B31" s="10"/>
      <c r="C31" s="26">
        <v>0</v>
      </c>
      <c r="D31" s="27">
        <v>0</v>
      </c>
      <c r="E31" s="51"/>
      <c r="F31" s="58">
        <v>0</v>
      </c>
      <c r="G31" s="30">
        <v>0</v>
      </c>
      <c r="H31" s="59">
        <v>0</v>
      </c>
      <c r="I31" s="60">
        <v>0</v>
      </c>
      <c r="J31" s="51"/>
      <c r="K31" s="58">
        <v>0</v>
      </c>
      <c r="L31" s="60">
        <v>0</v>
      </c>
      <c r="M31" s="57"/>
      <c r="N31" s="61">
        <f t="shared" si="4"/>
        <v>0</v>
      </c>
      <c r="R31" s="208" t="s">
        <v>50</v>
      </c>
      <c r="S31" s="10"/>
      <c r="T31" s="26">
        <v>0</v>
      </c>
      <c r="U31" s="27">
        <v>0</v>
      </c>
      <c r="V31" s="51"/>
      <c r="W31" s="58">
        <v>0</v>
      </c>
      <c r="X31" s="30">
        <v>0</v>
      </c>
      <c r="Y31" s="59">
        <v>0</v>
      </c>
      <c r="Z31" s="60">
        <v>0</v>
      </c>
      <c r="AA31" s="51"/>
      <c r="AB31" s="58">
        <v>0</v>
      </c>
      <c r="AC31" s="60">
        <v>0</v>
      </c>
      <c r="AD31" s="57"/>
      <c r="AE31" s="61">
        <f t="shared" si="5"/>
        <v>0</v>
      </c>
      <c r="AI31" s="208" t="s">
        <v>50</v>
      </c>
      <c r="AJ31" s="10"/>
      <c r="AK31" s="26">
        <v>0</v>
      </c>
      <c r="AL31" s="27">
        <v>0</v>
      </c>
      <c r="AM31" s="51"/>
      <c r="AN31" s="58">
        <v>0</v>
      </c>
      <c r="AO31" s="30">
        <v>0</v>
      </c>
      <c r="AP31" s="59">
        <v>0</v>
      </c>
      <c r="AQ31" s="60">
        <v>0</v>
      </c>
      <c r="AR31" s="51"/>
      <c r="AS31" s="58">
        <v>0</v>
      </c>
      <c r="AT31" s="60">
        <v>0</v>
      </c>
      <c r="AU31" s="57"/>
      <c r="AV31" s="61">
        <f t="shared" si="6"/>
        <v>0</v>
      </c>
      <c r="AZ31" s="208" t="s">
        <v>50</v>
      </c>
      <c r="BA31" s="10"/>
      <c r="BB31" s="26"/>
      <c r="BC31" s="27"/>
      <c r="BD31" s="51"/>
      <c r="BE31" s="58"/>
      <c r="BF31" s="30"/>
      <c r="BG31" s="59"/>
      <c r="BH31" s="60"/>
      <c r="BI31" s="51"/>
      <c r="BJ31" s="58"/>
      <c r="BK31" s="60"/>
      <c r="BL31" s="57"/>
      <c r="BM31" s="61">
        <f t="shared" si="7"/>
        <v>0</v>
      </c>
    </row>
    <row r="32" spans="1:65" ht="15.75">
      <c r="A32" s="209" t="s">
        <v>39</v>
      </c>
      <c r="B32" s="15"/>
      <c r="C32" s="28" t="s">
        <v>362</v>
      </c>
      <c r="D32" s="29" t="s">
        <v>362</v>
      </c>
      <c r="E32" s="13"/>
      <c r="F32" s="31">
        <f>SUM(F23:F31)</f>
        <v>10</v>
      </c>
      <c r="G32" s="32">
        <f>SUM(G23:G31)</f>
        <v>24</v>
      </c>
      <c r="H32" s="32">
        <f>SUM(H23:H31)</f>
        <v>13</v>
      </c>
      <c r="I32" s="210">
        <f>SUM(I23:I31)</f>
        <v>6</v>
      </c>
      <c r="J32" s="33"/>
      <c r="K32" s="31">
        <f>SUM(K23:K31)</f>
        <v>4</v>
      </c>
      <c r="L32" s="210">
        <f>SUM(L23:L31)</f>
        <v>5</v>
      </c>
      <c r="M32" s="33"/>
      <c r="N32" s="34">
        <f>SUM(N23:N31)</f>
        <v>62</v>
      </c>
      <c r="R32" s="209" t="s">
        <v>39</v>
      </c>
      <c r="S32" s="15"/>
      <c r="T32" s="28" t="s">
        <v>740</v>
      </c>
      <c r="U32" s="29" t="s">
        <v>739</v>
      </c>
      <c r="V32" s="13"/>
      <c r="W32" s="31">
        <f>SUM(W23:W31)</f>
        <v>21</v>
      </c>
      <c r="X32" s="32">
        <f>SUM(X23:X31)</f>
        <v>21</v>
      </c>
      <c r="Y32" s="32">
        <f>SUM(Y23:Y31)</f>
        <v>17</v>
      </c>
      <c r="Z32" s="210">
        <f>SUM(Z23:Z31)</f>
        <v>21</v>
      </c>
      <c r="AA32" s="33"/>
      <c r="AB32" s="31">
        <f>SUM(AB23:AB31)</f>
        <v>21</v>
      </c>
      <c r="AC32" s="210">
        <f>SUM(AC23:AC31)</f>
        <v>20</v>
      </c>
      <c r="AD32" s="33"/>
      <c r="AE32" s="34">
        <f>SUM(AE23:AE31)</f>
        <v>121</v>
      </c>
      <c r="AI32" s="209" t="s">
        <v>39</v>
      </c>
      <c r="AJ32" s="15"/>
      <c r="AK32" s="28" t="s">
        <v>1180</v>
      </c>
      <c r="AL32" s="29" t="s">
        <v>1181</v>
      </c>
      <c r="AM32" s="13"/>
      <c r="AN32" s="31">
        <f>SUM(AN23:AN31)</f>
        <v>37</v>
      </c>
      <c r="AO32" s="32">
        <f>SUM(AO23:AO31)</f>
        <v>15</v>
      </c>
      <c r="AP32" s="32">
        <f>SUM(AP23:AP31)</f>
        <v>14</v>
      </c>
      <c r="AQ32" s="210">
        <f>SUM(AQ23:AQ31)</f>
        <v>39</v>
      </c>
      <c r="AR32" s="33"/>
      <c r="AS32" s="31">
        <f>SUM(AS23:AS31)</f>
        <v>18</v>
      </c>
      <c r="AT32" s="210">
        <f>SUM(AT23:AT31)</f>
        <v>16</v>
      </c>
      <c r="AU32" s="33"/>
      <c r="AV32" s="34">
        <f>SUM(AV23:AV31)</f>
        <v>139</v>
      </c>
      <c r="AZ32" s="209" t="s">
        <v>39</v>
      </c>
      <c r="BA32" s="15"/>
      <c r="BB32" s="28" t="s">
        <v>1180</v>
      </c>
      <c r="BC32" s="29" t="s">
        <v>1181</v>
      </c>
      <c r="BD32" s="13"/>
      <c r="BE32" s="31">
        <f>SUM(BE23:BE31)</f>
        <v>0</v>
      </c>
      <c r="BF32" s="32">
        <f>SUM(BF23:BF31)</f>
        <v>0</v>
      </c>
      <c r="BG32" s="32">
        <f>SUM(BG23:BG31)</f>
        <v>0</v>
      </c>
      <c r="BH32" s="210">
        <f>SUM(BH23:BH31)</f>
        <v>0</v>
      </c>
      <c r="BI32" s="33"/>
      <c r="BJ32" s="31">
        <f>SUM(BJ23:BJ31)</f>
        <v>0</v>
      </c>
      <c r="BK32" s="210">
        <f>SUM(BK23:BK31)</f>
        <v>0</v>
      </c>
      <c r="BL32" s="33"/>
      <c r="BM32" s="34">
        <f>SUM(BM23:BM31)</f>
        <v>0</v>
      </c>
    </row>
    <row r="33" spans="1:65" ht="9" customHeight="1"/>
    <row r="34" spans="1:65" ht="21" customHeight="1">
      <c r="A34" s="265" t="s">
        <v>342</v>
      </c>
      <c r="B34" s="266"/>
      <c r="C34" s="266"/>
      <c r="D34" s="266"/>
      <c r="E34" s="266"/>
      <c r="F34" s="266"/>
      <c r="G34" s="266"/>
      <c r="H34" s="266"/>
      <c r="I34" s="266"/>
      <c r="J34" s="266"/>
      <c r="K34" s="266"/>
      <c r="L34" s="266"/>
      <c r="M34" s="266"/>
      <c r="N34" s="267"/>
      <c r="R34" s="265" t="s">
        <v>744</v>
      </c>
      <c r="S34" s="266"/>
      <c r="T34" s="266"/>
      <c r="U34" s="266"/>
      <c r="V34" s="266"/>
      <c r="W34" s="266"/>
      <c r="X34" s="266"/>
      <c r="Y34" s="266"/>
      <c r="Z34" s="266"/>
      <c r="AA34" s="266"/>
      <c r="AB34" s="266"/>
      <c r="AC34" s="266"/>
      <c r="AD34" s="266"/>
      <c r="AE34" s="267"/>
      <c r="AI34" s="265" t="s">
        <v>1178</v>
      </c>
      <c r="AJ34" s="266"/>
      <c r="AK34" s="266"/>
      <c r="AL34" s="266"/>
      <c r="AM34" s="266"/>
      <c r="AN34" s="266"/>
      <c r="AO34" s="266"/>
      <c r="AP34" s="266"/>
      <c r="AQ34" s="266"/>
      <c r="AR34" s="266"/>
      <c r="AS34" s="266"/>
      <c r="AT34" s="266"/>
      <c r="AU34" s="266"/>
      <c r="AV34" s="267"/>
      <c r="AZ34" s="265" t="s">
        <v>1187</v>
      </c>
      <c r="BA34" s="266"/>
      <c r="BB34" s="266"/>
      <c r="BC34" s="266"/>
      <c r="BD34" s="266"/>
      <c r="BE34" s="266"/>
      <c r="BF34" s="266"/>
      <c r="BG34" s="266"/>
      <c r="BH34" s="266"/>
      <c r="BI34" s="266"/>
      <c r="BJ34" s="266"/>
      <c r="BK34" s="266"/>
      <c r="BL34" s="266"/>
      <c r="BM34" s="267"/>
    </row>
    <row r="35" spans="1:65" ht="9" customHeight="1">
      <c r="B35" s="16"/>
      <c r="E35" s="17"/>
      <c r="J35" s="17"/>
      <c r="M35" s="17"/>
      <c r="S35" s="16"/>
      <c r="V35" s="17"/>
      <c r="AA35" s="17"/>
      <c r="AD35" s="17"/>
      <c r="AJ35" s="16"/>
      <c r="AM35" s="17"/>
      <c r="AR35" s="17"/>
      <c r="AU35" s="17"/>
      <c r="BA35" s="16"/>
      <c r="BD35" s="17"/>
      <c r="BI35" s="17"/>
      <c r="BL35" s="17"/>
    </row>
    <row r="36" spans="1:65" ht="12" customHeight="1">
      <c r="A36" s="7"/>
      <c r="B36" s="8"/>
      <c r="C36" s="7"/>
      <c r="D36" s="7"/>
      <c r="E36" s="9"/>
      <c r="F36" s="262" t="s">
        <v>19</v>
      </c>
      <c r="G36" s="262"/>
      <c r="H36" s="262"/>
      <c r="I36" s="262"/>
      <c r="J36" s="9"/>
      <c r="K36" s="262" t="s">
        <v>20</v>
      </c>
      <c r="L36" s="262"/>
      <c r="M36" s="9"/>
      <c r="R36" s="7"/>
      <c r="S36" s="8"/>
      <c r="T36" s="7"/>
      <c r="U36" s="7"/>
      <c r="V36" s="9"/>
      <c r="W36" s="262" t="s">
        <v>19</v>
      </c>
      <c r="X36" s="262"/>
      <c r="Y36" s="262"/>
      <c r="Z36" s="262"/>
      <c r="AA36" s="9"/>
      <c r="AB36" s="262" t="s">
        <v>20</v>
      </c>
      <c r="AC36" s="262"/>
      <c r="AD36" s="9"/>
      <c r="AI36" s="7"/>
      <c r="AJ36" s="8"/>
      <c r="AK36" s="7"/>
      <c r="AL36" s="7"/>
      <c r="AM36" s="9"/>
      <c r="AN36" s="262" t="s">
        <v>19</v>
      </c>
      <c r="AO36" s="262"/>
      <c r="AP36" s="262"/>
      <c r="AQ36" s="262"/>
      <c r="AR36" s="9"/>
      <c r="AS36" s="262" t="s">
        <v>20</v>
      </c>
      <c r="AT36" s="262"/>
      <c r="AU36" s="9"/>
      <c r="AZ36" s="7"/>
      <c r="BA36" s="8"/>
      <c r="BB36" s="7"/>
      <c r="BC36" s="7"/>
      <c r="BD36" s="9"/>
      <c r="BE36" s="262" t="s">
        <v>19</v>
      </c>
      <c r="BF36" s="262"/>
      <c r="BG36" s="262"/>
      <c r="BH36" s="262"/>
      <c r="BI36" s="9"/>
      <c r="BJ36" s="262" t="s">
        <v>20</v>
      </c>
      <c r="BK36" s="262"/>
      <c r="BL36" s="9"/>
    </row>
    <row r="37" spans="1:65" ht="44.25" customHeight="1">
      <c r="A37" s="56" t="s">
        <v>21</v>
      </c>
      <c r="B37" s="35"/>
      <c r="C37" s="211" t="s">
        <v>357</v>
      </c>
      <c r="D37" s="212" t="s">
        <v>358</v>
      </c>
      <c r="E37" s="36"/>
      <c r="F37" s="63" t="s">
        <v>24</v>
      </c>
      <c r="G37" s="65" t="s">
        <v>25</v>
      </c>
      <c r="H37" s="65" t="s">
        <v>11</v>
      </c>
      <c r="I37" s="64" t="s">
        <v>26</v>
      </c>
      <c r="J37" s="36"/>
      <c r="K37" s="63" t="s">
        <v>359</v>
      </c>
      <c r="L37" s="64" t="s">
        <v>28</v>
      </c>
      <c r="M37" s="36"/>
      <c r="N37" s="66" t="s">
        <v>360</v>
      </c>
      <c r="R37" s="56" t="s">
        <v>21</v>
      </c>
      <c r="S37" s="35"/>
      <c r="T37" s="211" t="s">
        <v>357</v>
      </c>
      <c r="U37" s="212" t="s">
        <v>358</v>
      </c>
      <c r="V37" s="36"/>
      <c r="W37" s="63" t="s">
        <v>24</v>
      </c>
      <c r="X37" s="65" t="s">
        <v>25</v>
      </c>
      <c r="Y37" s="65" t="s">
        <v>11</v>
      </c>
      <c r="Z37" s="64" t="s">
        <v>26</v>
      </c>
      <c r="AA37" s="36"/>
      <c r="AB37" s="63" t="s">
        <v>359</v>
      </c>
      <c r="AC37" s="64" t="s">
        <v>28</v>
      </c>
      <c r="AD37" s="36"/>
      <c r="AE37" s="66" t="s">
        <v>360</v>
      </c>
      <c r="AI37" s="56" t="s">
        <v>21</v>
      </c>
      <c r="AJ37" s="35"/>
      <c r="AK37" s="211" t="s">
        <v>357</v>
      </c>
      <c r="AL37" s="212" t="s">
        <v>358</v>
      </c>
      <c r="AM37" s="36"/>
      <c r="AN37" s="63" t="s">
        <v>24</v>
      </c>
      <c r="AO37" s="65" t="s">
        <v>25</v>
      </c>
      <c r="AP37" s="65" t="s">
        <v>11</v>
      </c>
      <c r="AQ37" s="64" t="s">
        <v>26</v>
      </c>
      <c r="AR37" s="36"/>
      <c r="AS37" s="63" t="s">
        <v>359</v>
      </c>
      <c r="AT37" s="64" t="s">
        <v>28</v>
      </c>
      <c r="AU37" s="36"/>
      <c r="AV37" s="66" t="s">
        <v>360</v>
      </c>
      <c r="AZ37" s="56" t="s">
        <v>21</v>
      </c>
      <c r="BA37" s="35"/>
      <c r="BB37" s="211" t="s">
        <v>357</v>
      </c>
      <c r="BC37" s="212" t="s">
        <v>358</v>
      </c>
      <c r="BD37" s="36"/>
      <c r="BE37" s="63" t="s">
        <v>24</v>
      </c>
      <c r="BF37" s="65" t="s">
        <v>25</v>
      </c>
      <c r="BG37" s="65" t="s">
        <v>11</v>
      </c>
      <c r="BH37" s="64" t="s">
        <v>26</v>
      </c>
      <c r="BI37" s="36"/>
      <c r="BJ37" s="63" t="s">
        <v>359</v>
      </c>
      <c r="BK37" s="64" t="s">
        <v>28</v>
      </c>
      <c r="BL37" s="36"/>
      <c r="BM37" s="66" t="s">
        <v>360</v>
      </c>
    </row>
    <row r="38" spans="1:65" ht="13.5" customHeight="1">
      <c r="A38" s="206" t="s">
        <v>42</v>
      </c>
      <c r="B38" s="10"/>
      <c r="C38" s="26">
        <v>0</v>
      </c>
      <c r="D38" s="27">
        <v>0</v>
      </c>
      <c r="E38" s="51"/>
      <c r="F38" s="52">
        <v>0</v>
      </c>
      <c r="G38" s="53">
        <v>0</v>
      </c>
      <c r="H38" s="54">
        <v>0</v>
      </c>
      <c r="I38" s="55">
        <v>0</v>
      </c>
      <c r="J38" s="51"/>
      <c r="K38" s="52">
        <v>0</v>
      </c>
      <c r="L38" s="55">
        <v>0</v>
      </c>
      <c r="M38" s="51"/>
      <c r="N38" s="56">
        <f t="shared" ref="N38:N46" si="8">SUM(F38:L38)</f>
        <v>0</v>
      </c>
      <c r="R38" s="206" t="s">
        <v>42</v>
      </c>
      <c r="S38" s="10"/>
      <c r="T38" s="26">
        <v>0</v>
      </c>
      <c r="U38" s="27">
        <v>0</v>
      </c>
      <c r="V38" s="51"/>
      <c r="W38" s="52">
        <v>0</v>
      </c>
      <c r="X38" s="53">
        <v>0</v>
      </c>
      <c r="Y38" s="54">
        <v>0</v>
      </c>
      <c r="Z38" s="55">
        <v>0</v>
      </c>
      <c r="AA38" s="51"/>
      <c r="AB38" s="52">
        <v>0</v>
      </c>
      <c r="AC38" s="55">
        <v>0</v>
      </c>
      <c r="AD38" s="51"/>
      <c r="AE38" s="56">
        <f t="shared" ref="AE38:AE46" si="9">SUM(W38:AC38)</f>
        <v>0</v>
      </c>
      <c r="AI38" s="206" t="s">
        <v>42</v>
      </c>
      <c r="AJ38" s="10"/>
      <c r="AK38" s="26">
        <v>0</v>
      </c>
      <c r="AL38" s="27">
        <v>0</v>
      </c>
      <c r="AM38" s="51"/>
      <c r="AN38" s="52">
        <v>0</v>
      </c>
      <c r="AO38" s="53">
        <v>0</v>
      </c>
      <c r="AP38" s="54">
        <v>0</v>
      </c>
      <c r="AQ38" s="55">
        <v>0</v>
      </c>
      <c r="AR38" s="51"/>
      <c r="AS38" s="52">
        <v>0</v>
      </c>
      <c r="AT38" s="55">
        <v>0</v>
      </c>
      <c r="AU38" s="51"/>
      <c r="AV38" s="56">
        <f t="shared" ref="AV38:AV46" si="10">SUM(AN38:AT38)</f>
        <v>0</v>
      </c>
      <c r="AZ38" s="206" t="s">
        <v>42</v>
      </c>
      <c r="BA38" s="10"/>
      <c r="BB38" s="26"/>
      <c r="BC38" s="27"/>
      <c r="BD38" s="51"/>
      <c r="BE38" s="52"/>
      <c r="BF38" s="53"/>
      <c r="BG38" s="54"/>
      <c r="BH38" s="55"/>
      <c r="BI38" s="51"/>
      <c r="BJ38" s="52"/>
      <c r="BK38" s="55"/>
      <c r="BL38" s="51"/>
      <c r="BM38" s="56">
        <f t="shared" ref="BM38:BM46" si="11">SUM(BE38:BK38)</f>
        <v>0</v>
      </c>
    </row>
    <row r="39" spans="1:65" ht="11.25" customHeight="1">
      <c r="A39" s="207" t="s">
        <v>43</v>
      </c>
      <c r="B39" s="10"/>
      <c r="C39" s="26">
        <v>23</v>
      </c>
      <c r="D39" s="27">
        <v>22</v>
      </c>
      <c r="E39" s="57"/>
      <c r="F39" s="58">
        <v>3</v>
      </c>
      <c r="G39" s="30">
        <v>21</v>
      </c>
      <c r="H39" s="59">
        <v>1</v>
      </c>
      <c r="I39" s="60">
        <v>1</v>
      </c>
      <c r="J39" s="57"/>
      <c r="K39" s="58">
        <v>2</v>
      </c>
      <c r="L39" s="60">
        <v>2</v>
      </c>
      <c r="M39" s="57"/>
      <c r="N39" s="61">
        <f t="shared" si="8"/>
        <v>30</v>
      </c>
      <c r="R39" s="207" t="s">
        <v>43</v>
      </c>
      <c r="S39" s="10"/>
      <c r="T39" s="26">
        <v>4</v>
      </c>
      <c r="U39" s="27">
        <v>3</v>
      </c>
      <c r="V39" s="57"/>
      <c r="W39" s="58">
        <v>2</v>
      </c>
      <c r="X39" s="30">
        <v>2</v>
      </c>
      <c r="Y39" s="59">
        <v>1</v>
      </c>
      <c r="Z39" s="60">
        <v>1</v>
      </c>
      <c r="AA39" s="57"/>
      <c r="AB39" s="58">
        <v>1</v>
      </c>
      <c r="AC39" s="60">
        <v>1</v>
      </c>
      <c r="AD39" s="57"/>
      <c r="AE39" s="61">
        <f t="shared" si="9"/>
        <v>8</v>
      </c>
      <c r="AI39" s="207" t="s">
        <v>43</v>
      </c>
      <c r="AJ39" s="10"/>
      <c r="AK39" s="26">
        <v>2</v>
      </c>
      <c r="AL39" s="27">
        <v>2</v>
      </c>
      <c r="AM39" s="57"/>
      <c r="AN39" s="58">
        <v>1</v>
      </c>
      <c r="AO39" s="30">
        <v>0</v>
      </c>
      <c r="AP39" s="59">
        <v>0</v>
      </c>
      <c r="AQ39" s="60">
        <v>0</v>
      </c>
      <c r="AR39" s="57"/>
      <c r="AS39" s="58">
        <v>0</v>
      </c>
      <c r="AT39" s="60">
        <v>0</v>
      </c>
      <c r="AU39" s="57"/>
      <c r="AV39" s="61">
        <f t="shared" si="10"/>
        <v>1</v>
      </c>
      <c r="AZ39" s="207" t="s">
        <v>43</v>
      </c>
      <c r="BA39" s="10"/>
      <c r="BB39" s="26"/>
      <c r="BC39" s="27"/>
      <c r="BD39" s="57"/>
      <c r="BE39" s="58"/>
      <c r="BF39" s="30"/>
      <c r="BG39" s="59"/>
      <c r="BH39" s="60"/>
      <c r="BI39" s="57"/>
      <c r="BJ39" s="58"/>
      <c r="BK39" s="60"/>
      <c r="BL39" s="57"/>
      <c r="BM39" s="61">
        <f t="shared" si="11"/>
        <v>0</v>
      </c>
    </row>
    <row r="40" spans="1:65" ht="11.25" customHeight="1">
      <c r="A40" s="207" t="s">
        <v>44</v>
      </c>
      <c r="B40" s="10"/>
      <c r="C40" s="26">
        <v>0</v>
      </c>
      <c r="D40" s="27">
        <v>0</v>
      </c>
      <c r="E40" s="57"/>
      <c r="F40" s="58">
        <v>0</v>
      </c>
      <c r="G40" s="30">
        <v>0</v>
      </c>
      <c r="H40" s="59">
        <v>0</v>
      </c>
      <c r="I40" s="60">
        <v>0</v>
      </c>
      <c r="J40" s="57"/>
      <c r="K40" s="58">
        <v>0</v>
      </c>
      <c r="L40" s="60">
        <v>0</v>
      </c>
      <c r="M40" s="57"/>
      <c r="N40" s="61">
        <f t="shared" si="8"/>
        <v>0</v>
      </c>
      <c r="R40" s="207" t="s">
        <v>44</v>
      </c>
      <c r="S40" s="10"/>
      <c r="T40" s="26">
        <v>13</v>
      </c>
      <c r="U40" s="27">
        <v>14</v>
      </c>
      <c r="V40" s="57"/>
      <c r="W40" s="58">
        <v>10</v>
      </c>
      <c r="X40" s="30">
        <v>11</v>
      </c>
      <c r="Y40" s="59">
        <v>9</v>
      </c>
      <c r="Z40" s="60">
        <v>11</v>
      </c>
      <c r="AA40" s="57"/>
      <c r="AB40" s="58">
        <v>10</v>
      </c>
      <c r="AC40" s="60">
        <v>10</v>
      </c>
      <c r="AD40" s="57"/>
      <c r="AE40" s="61">
        <f t="shared" si="9"/>
        <v>61</v>
      </c>
      <c r="AI40" s="207" t="s">
        <v>44</v>
      </c>
      <c r="AJ40" s="10"/>
      <c r="AK40" s="26">
        <v>13</v>
      </c>
      <c r="AL40" s="27">
        <v>11</v>
      </c>
      <c r="AM40" s="57"/>
      <c r="AN40" s="58">
        <v>13</v>
      </c>
      <c r="AO40" s="30">
        <v>7</v>
      </c>
      <c r="AP40" s="59">
        <v>1</v>
      </c>
      <c r="AQ40" s="60">
        <v>12</v>
      </c>
      <c r="AR40" s="57"/>
      <c r="AS40" s="58">
        <v>3</v>
      </c>
      <c r="AT40" s="60">
        <v>2</v>
      </c>
      <c r="AU40" s="57"/>
      <c r="AV40" s="61">
        <f t="shared" si="10"/>
        <v>38</v>
      </c>
      <c r="AZ40" s="207" t="s">
        <v>44</v>
      </c>
      <c r="BA40" s="10"/>
      <c r="BB40" s="26"/>
      <c r="BC40" s="27"/>
      <c r="BD40" s="57"/>
      <c r="BE40" s="58"/>
      <c r="BF40" s="30"/>
      <c r="BG40" s="59"/>
      <c r="BH40" s="60"/>
      <c r="BI40" s="57"/>
      <c r="BJ40" s="58"/>
      <c r="BK40" s="60"/>
      <c r="BL40" s="57"/>
      <c r="BM40" s="61">
        <f t="shared" si="11"/>
        <v>0</v>
      </c>
    </row>
    <row r="41" spans="1:65" ht="11.25" customHeight="1">
      <c r="A41" s="207" t="s">
        <v>45</v>
      </c>
      <c r="B41" s="10"/>
      <c r="C41" s="26">
        <v>0</v>
      </c>
      <c r="D41" s="27">
        <v>0</v>
      </c>
      <c r="E41" s="57"/>
      <c r="F41" s="58">
        <v>0</v>
      </c>
      <c r="G41" s="30">
        <v>0</v>
      </c>
      <c r="H41" s="59">
        <v>0</v>
      </c>
      <c r="I41" s="60">
        <v>0</v>
      </c>
      <c r="J41" s="57"/>
      <c r="K41" s="58">
        <v>0</v>
      </c>
      <c r="L41" s="60">
        <v>0</v>
      </c>
      <c r="M41" s="57"/>
      <c r="N41" s="61">
        <f t="shared" si="8"/>
        <v>0</v>
      </c>
      <c r="R41" s="207" t="s">
        <v>45</v>
      </c>
      <c r="S41" s="10"/>
      <c r="T41" s="26">
        <v>0</v>
      </c>
      <c r="U41" s="27">
        <v>0</v>
      </c>
      <c r="V41" s="57"/>
      <c r="W41" s="58">
        <v>0</v>
      </c>
      <c r="X41" s="30">
        <v>0</v>
      </c>
      <c r="Y41" s="59">
        <v>0</v>
      </c>
      <c r="Z41" s="60">
        <v>0</v>
      </c>
      <c r="AA41" s="57"/>
      <c r="AB41" s="58">
        <v>0</v>
      </c>
      <c r="AC41" s="60">
        <v>0</v>
      </c>
      <c r="AD41" s="57"/>
      <c r="AE41" s="61">
        <f t="shared" si="9"/>
        <v>0</v>
      </c>
      <c r="AI41" s="207" t="s">
        <v>45</v>
      </c>
      <c r="AJ41" s="10"/>
      <c r="AK41" s="26">
        <v>3</v>
      </c>
      <c r="AL41" s="27">
        <v>3</v>
      </c>
      <c r="AM41" s="57"/>
      <c r="AN41" s="58">
        <v>0</v>
      </c>
      <c r="AO41" s="30">
        <v>0</v>
      </c>
      <c r="AP41" s="59">
        <v>0</v>
      </c>
      <c r="AQ41" s="60">
        <v>1</v>
      </c>
      <c r="AR41" s="57"/>
      <c r="AS41" s="58">
        <v>0</v>
      </c>
      <c r="AT41" s="60">
        <v>0</v>
      </c>
      <c r="AU41" s="57"/>
      <c r="AV41" s="61">
        <f t="shared" si="10"/>
        <v>1</v>
      </c>
      <c r="AZ41" s="207" t="s">
        <v>45</v>
      </c>
      <c r="BA41" s="10"/>
      <c r="BB41" s="26"/>
      <c r="BC41" s="27"/>
      <c r="BD41" s="57"/>
      <c r="BE41" s="58"/>
      <c r="BF41" s="30"/>
      <c r="BG41" s="59"/>
      <c r="BH41" s="60"/>
      <c r="BI41" s="57"/>
      <c r="BJ41" s="58"/>
      <c r="BK41" s="60"/>
      <c r="BL41" s="57"/>
      <c r="BM41" s="61">
        <f t="shared" si="11"/>
        <v>0</v>
      </c>
    </row>
    <row r="42" spans="1:65" ht="11.25" customHeight="1">
      <c r="A42" s="207" t="s">
        <v>46</v>
      </c>
      <c r="B42" s="10"/>
      <c r="C42" s="26">
        <v>17</v>
      </c>
      <c r="D42" s="27">
        <v>16</v>
      </c>
      <c r="E42" s="57"/>
      <c r="F42" s="58">
        <v>2</v>
      </c>
      <c r="G42" s="30">
        <v>0</v>
      </c>
      <c r="H42" s="59">
        <v>14</v>
      </c>
      <c r="I42" s="60">
        <v>0</v>
      </c>
      <c r="J42" s="57"/>
      <c r="K42" s="58">
        <v>2</v>
      </c>
      <c r="L42" s="60">
        <v>4</v>
      </c>
      <c r="M42" s="57"/>
      <c r="N42" s="61">
        <f t="shared" si="8"/>
        <v>22</v>
      </c>
      <c r="R42" s="207" t="s">
        <v>46</v>
      </c>
      <c r="S42" s="10"/>
      <c r="T42" s="26">
        <v>14</v>
      </c>
      <c r="U42" s="27">
        <v>11</v>
      </c>
      <c r="V42" s="57"/>
      <c r="W42" s="58">
        <v>11</v>
      </c>
      <c r="X42" s="30">
        <v>10</v>
      </c>
      <c r="Y42" s="59">
        <v>8</v>
      </c>
      <c r="Z42" s="60">
        <v>11</v>
      </c>
      <c r="AA42" s="57"/>
      <c r="AB42" s="58">
        <v>9</v>
      </c>
      <c r="AC42" s="60">
        <v>9</v>
      </c>
      <c r="AD42" s="57"/>
      <c r="AE42" s="61">
        <f t="shared" si="9"/>
        <v>58</v>
      </c>
      <c r="AI42" s="207" t="s">
        <v>46</v>
      </c>
      <c r="AJ42" s="10"/>
      <c r="AK42" s="26">
        <v>14</v>
      </c>
      <c r="AL42" s="27">
        <v>11</v>
      </c>
      <c r="AM42" s="57"/>
      <c r="AN42" s="58">
        <v>12</v>
      </c>
      <c r="AO42" s="30">
        <v>0</v>
      </c>
      <c r="AP42" s="59">
        <v>8</v>
      </c>
      <c r="AQ42" s="60">
        <v>12</v>
      </c>
      <c r="AR42" s="57"/>
      <c r="AS42" s="58">
        <v>0</v>
      </c>
      <c r="AT42" s="60">
        <v>2</v>
      </c>
      <c r="AU42" s="57"/>
      <c r="AV42" s="61">
        <f t="shared" si="10"/>
        <v>34</v>
      </c>
      <c r="AZ42" s="207" t="s">
        <v>46</v>
      </c>
      <c r="BA42" s="10"/>
      <c r="BB42" s="26"/>
      <c r="BC42" s="27"/>
      <c r="BD42" s="57"/>
      <c r="BE42" s="58"/>
      <c r="BF42" s="30"/>
      <c r="BG42" s="59"/>
      <c r="BH42" s="60"/>
      <c r="BI42" s="57"/>
      <c r="BJ42" s="58"/>
      <c r="BK42" s="60"/>
      <c r="BL42" s="57"/>
      <c r="BM42" s="61">
        <f t="shared" si="11"/>
        <v>0</v>
      </c>
    </row>
    <row r="43" spans="1:65" ht="11.25" customHeight="1">
      <c r="A43" s="207" t="s">
        <v>47</v>
      </c>
      <c r="B43" s="10"/>
      <c r="C43" s="26">
        <v>17</v>
      </c>
      <c r="D43" s="27">
        <v>19</v>
      </c>
      <c r="E43" s="57"/>
      <c r="F43" s="58">
        <v>1</v>
      </c>
      <c r="G43" s="30">
        <v>0</v>
      </c>
      <c r="H43" s="59">
        <v>0</v>
      </c>
      <c r="I43" s="60">
        <v>0</v>
      </c>
      <c r="J43" s="57"/>
      <c r="K43" s="58">
        <v>0</v>
      </c>
      <c r="L43" s="60">
        <v>0</v>
      </c>
      <c r="M43" s="57"/>
      <c r="N43" s="61">
        <f t="shared" si="8"/>
        <v>1</v>
      </c>
      <c r="R43" s="207" t="s">
        <v>47</v>
      </c>
      <c r="S43" s="10"/>
      <c r="T43" s="26">
        <v>13</v>
      </c>
      <c r="U43" s="27">
        <v>8</v>
      </c>
      <c r="V43" s="57"/>
      <c r="W43" s="58">
        <v>11</v>
      </c>
      <c r="X43" s="30">
        <v>11</v>
      </c>
      <c r="Y43" s="59">
        <v>8</v>
      </c>
      <c r="Z43" s="60">
        <v>11</v>
      </c>
      <c r="AA43" s="57"/>
      <c r="AB43" s="58">
        <v>10</v>
      </c>
      <c r="AC43" s="60">
        <v>10</v>
      </c>
      <c r="AD43" s="57"/>
      <c r="AE43" s="61">
        <f t="shared" si="9"/>
        <v>61</v>
      </c>
      <c r="AI43" s="207" t="s">
        <v>47</v>
      </c>
      <c r="AJ43" s="10"/>
      <c r="AK43" s="26">
        <v>0</v>
      </c>
      <c r="AL43" s="27">
        <v>0</v>
      </c>
      <c r="AM43" s="57"/>
      <c r="AN43" s="58">
        <v>0</v>
      </c>
      <c r="AO43" s="30">
        <v>0</v>
      </c>
      <c r="AP43" s="59">
        <v>0</v>
      </c>
      <c r="AQ43" s="60">
        <v>0</v>
      </c>
      <c r="AR43" s="57"/>
      <c r="AS43" s="58">
        <v>0</v>
      </c>
      <c r="AT43" s="60">
        <v>0</v>
      </c>
      <c r="AU43" s="57"/>
      <c r="AV43" s="61">
        <f t="shared" si="10"/>
        <v>0</v>
      </c>
      <c r="AZ43" s="207" t="s">
        <v>47</v>
      </c>
      <c r="BA43" s="10"/>
      <c r="BB43" s="26"/>
      <c r="BC43" s="27"/>
      <c r="BD43" s="57"/>
      <c r="BE43" s="58"/>
      <c r="BF43" s="30"/>
      <c r="BG43" s="59"/>
      <c r="BH43" s="60"/>
      <c r="BI43" s="57"/>
      <c r="BJ43" s="58"/>
      <c r="BK43" s="60"/>
      <c r="BL43" s="57"/>
      <c r="BM43" s="61">
        <f t="shared" si="11"/>
        <v>0</v>
      </c>
    </row>
    <row r="44" spans="1:65" ht="11.25" customHeight="1">
      <c r="A44" s="207" t="s">
        <v>48</v>
      </c>
      <c r="B44" s="10"/>
      <c r="C44" s="26">
        <v>0</v>
      </c>
      <c r="D44" s="27">
        <v>0</v>
      </c>
      <c r="E44" s="57"/>
      <c r="F44" s="58">
        <v>0</v>
      </c>
      <c r="G44" s="30">
        <v>0</v>
      </c>
      <c r="H44" s="59">
        <v>0</v>
      </c>
      <c r="I44" s="60">
        <v>0</v>
      </c>
      <c r="J44" s="57"/>
      <c r="K44" s="58">
        <v>0</v>
      </c>
      <c r="L44" s="60">
        <v>0</v>
      </c>
      <c r="M44" s="57"/>
      <c r="N44" s="61">
        <f t="shared" si="8"/>
        <v>0</v>
      </c>
      <c r="R44" s="207" t="s">
        <v>48</v>
      </c>
      <c r="S44" s="10"/>
      <c r="T44" s="26">
        <v>0</v>
      </c>
      <c r="U44" s="27">
        <v>0</v>
      </c>
      <c r="V44" s="57"/>
      <c r="W44" s="58">
        <v>0</v>
      </c>
      <c r="X44" s="30">
        <v>0</v>
      </c>
      <c r="Y44" s="59">
        <v>0</v>
      </c>
      <c r="Z44" s="60">
        <v>0</v>
      </c>
      <c r="AA44" s="57"/>
      <c r="AB44" s="58">
        <v>0</v>
      </c>
      <c r="AC44" s="60">
        <v>0</v>
      </c>
      <c r="AD44" s="57"/>
      <c r="AE44" s="61">
        <f t="shared" si="9"/>
        <v>0</v>
      </c>
      <c r="AI44" s="207" t="s">
        <v>48</v>
      </c>
      <c r="AJ44" s="10"/>
      <c r="AK44" s="26">
        <v>0</v>
      </c>
      <c r="AL44" s="27">
        <v>0</v>
      </c>
      <c r="AM44" s="57"/>
      <c r="AN44" s="58">
        <v>0</v>
      </c>
      <c r="AO44" s="30">
        <v>0</v>
      </c>
      <c r="AP44" s="59">
        <v>0</v>
      </c>
      <c r="AQ44" s="60">
        <v>0</v>
      </c>
      <c r="AR44" s="57"/>
      <c r="AS44" s="58">
        <v>0</v>
      </c>
      <c r="AT44" s="60">
        <v>0</v>
      </c>
      <c r="AU44" s="57"/>
      <c r="AV44" s="61">
        <f t="shared" si="10"/>
        <v>0</v>
      </c>
      <c r="AZ44" s="207" t="s">
        <v>48</v>
      </c>
      <c r="BA44" s="10"/>
      <c r="BB44" s="26"/>
      <c r="BC44" s="27"/>
      <c r="BD44" s="57"/>
      <c r="BE44" s="58"/>
      <c r="BF44" s="30"/>
      <c r="BG44" s="59"/>
      <c r="BH44" s="60"/>
      <c r="BI44" s="57"/>
      <c r="BJ44" s="58"/>
      <c r="BK44" s="60"/>
      <c r="BL44" s="57"/>
      <c r="BM44" s="61">
        <f t="shared" si="11"/>
        <v>0</v>
      </c>
    </row>
    <row r="45" spans="1:65" ht="11.25" customHeight="1">
      <c r="A45" s="207" t="s">
        <v>49</v>
      </c>
      <c r="B45" s="10"/>
      <c r="C45" s="26">
        <v>0</v>
      </c>
      <c r="D45" s="27">
        <v>0</v>
      </c>
      <c r="E45" s="57"/>
      <c r="F45" s="58">
        <v>0</v>
      </c>
      <c r="G45" s="30">
        <v>0</v>
      </c>
      <c r="H45" s="59">
        <v>0</v>
      </c>
      <c r="I45" s="60">
        <v>0</v>
      </c>
      <c r="J45" s="57"/>
      <c r="K45" s="58">
        <v>0</v>
      </c>
      <c r="L45" s="60">
        <v>0</v>
      </c>
      <c r="M45" s="57"/>
      <c r="N45" s="61">
        <f t="shared" si="8"/>
        <v>0</v>
      </c>
      <c r="R45" s="207" t="s">
        <v>49</v>
      </c>
      <c r="S45" s="10"/>
      <c r="T45" s="26">
        <v>1</v>
      </c>
      <c r="U45" s="27">
        <v>0</v>
      </c>
      <c r="V45" s="57"/>
      <c r="W45" s="58">
        <v>1</v>
      </c>
      <c r="X45" s="30">
        <v>1</v>
      </c>
      <c r="Y45" s="59">
        <v>1</v>
      </c>
      <c r="Z45" s="60">
        <v>1</v>
      </c>
      <c r="AA45" s="57"/>
      <c r="AB45" s="58">
        <v>0</v>
      </c>
      <c r="AC45" s="60">
        <v>0</v>
      </c>
      <c r="AD45" s="57"/>
      <c r="AE45" s="61">
        <f t="shared" si="9"/>
        <v>4</v>
      </c>
      <c r="AI45" s="207" t="s">
        <v>49</v>
      </c>
      <c r="AJ45" s="10"/>
      <c r="AK45" s="26">
        <v>0</v>
      </c>
      <c r="AL45" s="27">
        <v>0</v>
      </c>
      <c r="AM45" s="57"/>
      <c r="AN45" s="58">
        <v>0</v>
      </c>
      <c r="AO45" s="30">
        <v>0</v>
      </c>
      <c r="AP45" s="59">
        <v>0</v>
      </c>
      <c r="AQ45" s="60">
        <v>0</v>
      </c>
      <c r="AR45" s="57"/>
      <c r="AS45" s="58">
        <v>0</v>
      </c>
      <c r="AT45" s="60">
        <v>0</v>
      </c>
      <c r="AU45" s="57"/>
      <c r="AV45" s="61">
        <f t="shared" si="10"/>
        <v>0</v>
      </c>
      <c r="AZ45" s="207" t="s">
        <v>49</v>
      </c>
      <c r="BA45" s="10"/>
      <c r="BB45" s="26"/>
      <c r="BC45" s="27"/>
      <c r="BD45" s="57"/>
      <c r="BE45" s="58"/>
      <c r="BF45" s="30"/>
      <c r="BG45" s="59"/>
      <c r="BH45" s="60"/>
      <c r="BI45" s="57"/>
      <c r="BJ45" s="58"/>
      <c r="BK45" s="60"/>
      <c r="BL45" s="57"/>
      <c r="BM45" s="61">
        <f t="shared" si="11"/>
        <v>0</v>
      </c>
    </row>
    <row r="46" spans="1:65" ht="11.25" customHeight="1">
      <c r="A46" s="208" t="s">
        <v>50</v>
      </c>
      <c r="B46" s="10"/>
      <c r="C46" s="26">
        <v>0</v>
      </c>
      <c r="D46" s="27">
        <v>0</v>
      </c>
      <c r="E46" s="51"/>
      <c r="F46" s="58">
        <v>0</v>
      </c>
      <c r="G46" s="30">
        <v>0</v>
      </c>
      <c r="H46" s="59">
        <v>0</v>
      </c>
      <c r="I46" s="60">
        <v>0</v>
      </c>
      <c r="J46" s="51"/>
      <c r="K46" s="58">
        <v>0</v>
      </c>
      <c r="L46" s="60">
        <v>0</v>
      </c>
      <c r="M46" s="57"/>
      <c r="N46" s="61">
        <f t="shared" si="8"/>
        <v>0</v>
      </c>
      <c r="R46" s="208" t="s">
        <v>50</v>
      </c>
      <c r="S46" s="10"/>
      <c r="T46" s="26">
        <v>0</v>
      </c>
      <c r="U46" s="27">
        <v>0</v>
      </c>
      <c r="V46" s="51"/>
      <c r="W46" s="58">
        <v>0</v>
      </c>
      <c r="X46" s="30">
        <v>0</v>
      </c>
      <c r="Y46" s="59">
        <v>0</v>
      </c>
      <c r="Z46" s="60">
        <v>0</v>
      </c>
      <c r="AA46" s="51"/>
      <c r="AB46" s="58">
        <v>0</v>
      </c>
      <c r="AC46" s="60">
        <v>0</v>
      </c>
      <c r="AD46" s="57"/>
      <c r="AE46" s="61">
        <f t="shared" si="9"/>
        <v>0</v>
      </c>
      <c r="AI46" s="208" t="s">
        <v>50</v>
      </c>
      <c r="AJ46" s="10"/>
      <c r="AK46" s="26">
        <v>0</v>
      </c>
      <c r="AL46" s="27">
        <v>0</v>
      </c>
      <c r="AM46" s="51"/>
      <c r="AN46" s="58">
        <v>0</v>
      </c>
      <c r="AO46" s="30">
        <v>0</v>
      </c>
      <c r="AP46" s="59">
        <v>0</v>
      </c>
      <c r="AQ46" s="60">
        <v>0</v>
      </c>
      <c r="AR46" s="51"/>
      <c r="AS46" s="58">
        <v>0</v>
      </c>
      <c r="AT46" s="60">
        <v>0</v>
      </c>
      <c r="AU46" s="57"/>
      <c r="AV46" s="61">
        <f t="shared" si="10"/>
        <v>0</v>
      </c>
      <c r="AZ46" s="208" t="s">
        <v>50</v>
      </c>
      <c r="BA46" s="10"/>
      <c r="BB46" s="26"/>
      <c r="BC46" s="27"/>
      <c r="BD46" s="51"/>
      <c r="BE46" s="58"/>
      <c r="BF46" s="30"/>
      <c r="BG46" s="59"/>
      <c r="BH46" s="60"/>
      <c r="BI46" s="51"/>
      <c r="BJ46" s="58"/>
      <c r="BK46" s="60"/>
      <c r="BL46" s="57"/>
      <c r="BM46" s="61">
        <f t="shared" si="11"/>
        <v>0</v>
      </c>
    </row>
    <row r="47" spans="1:65" ht="15.75">
      <c r="A47" s="209" t="s">
        <v>39</v>
      </c>
      <c r="B47" s="15"/>
      <c r="C47" s="28" t="s">
        <v>362</v>
      </c>
      <c r="D47" s="29" t="s">
        <v>362</v>
      </c>
      <c r="E47" s="13"/>
      <c r="F47" s="31">
        <f>SUM(F38:F46)</f>
        <v>6</v>
      </c>
      <c r="G47" s="32">
        <f>SUM(G38:G46)</f>
        <v>21</v>
      </c>
      <c r="H47" s="32">
        <f>SUM(H38:H46)</f>
        <v>15</v>
      </c>
      <c r="I47" s="210">
        <f>SUM(I38:I46)</f>
        <v>1</v>
      </c>
      <c r="J47" s="33"/>
      <c r="K47" s="31">
        <f>SUM(K38:K46)</f>
        <v>4</v>
      </c>
      <c r="L47" s="210">
        <f>SUM(L38:L46)</f>
        <v>6</v>
      </c>
      <c r="M47" s="33"/>
      <c r="N47" s="34">
        <f>SUM(N38:N46)</f>
        <v>53</v>
      </c>
      <c r="R47" s="209" t="s">
        <v>39</v>
      </c>
      <c r="S47" s="15"/>
      <c r="T47" s="28" t="s">
        <v>361</v>
      </c>
      <c r="U47" s="29" t="s">
        <v>740</v>
      </c>
      <c r="V47" s="13"/>
      <c r="W47" s="31">
        <f>SUM(W38:W46)</f>
        <v>35</v>
      </c>
      <c r="X47" s="32">
        <f>SUM(X38:X46)</f>
        <v>35</v>
      </c>
      <c r="Y47" s="32">
        <f>SUM(Y38:Y46)</f>
        <v>27</v>
      </c>
      <c r="Z47" s="210">
        <f>SUM(Z38:Z46)</f>
        <v>35</v>
      </c>
      <c r="AA47" s="33"/>
      <c r="AB47" s="31">
        <f>SUM(AB38:AB46)</f>
        <v>30</v>
      </c>
      <c r="AC47" s="210">
        <f>SUM(AC38:AC46)</f>
        <v>30</v>
      </c>
      <c r="AD47" s="33"/>
      <c r="AE47" s="34">
        <f>SUM(AE38:AE46)</f>
        <v>192</v>
      </c>
      <c r="AI47" s="209" t="s">
        <v>39</v>
      </c>
      <c r="AJ47" s="15"/>
      <c r="AK47" s="28" t="s">
        <v>739</v>
      </c>
      <c r="AL47" s="29" t="s">
        <v>739</v>
      </c>
      <c r="AM47" s="13"/>
      <c r="AN47" s="31">
        <f>SUM(AN38:AN46)</f>
        <v>26</v>
      </c>
      <c r="AO47" s="32">
        <f>SUM(AO38:AO46)</f>
        <v>7</v>
      </c>
      <c r="AP47" s="32">
        <f>SUM(AP38:AP46)</f>
        <v>9</v>
      </c>
      <c r="AQ47" s="210">
        <f>SUM(AQ38:AQ46)</f>
        <v>25</v>
      </c>
      <c r="AR47" s="33"/>
      <c r="AS47" s="31">
        <f>SUM(AS38:AS46)</f>
        <v>3</v>
      </c>
      <c r="AT47" s="210">
        <f>SUM(AT38:AT46)</f>
        <v>4</v>
      </c>
      <c r="AU47" s="33"/>
      <c r="AV47" s="34">
        <f>SUM(AV38:AV46)</f>
        <v>74</v>
      </c>
      <c r="AZ47" s="209" t="s">
        <v>39</v>
      </c>
      <c r="BA47" s="15"/>
      <c r="BB47" s="28" t="s">
        <v>739</v>
      </c>
      <c r="BC47" s="29" t="s">
        <v>739</v>
      </c>
      <c r="BD47" s="13"/>
      <c r="BE47" s="31">
        <f>SUM(BE38:BE46)</f>
        <v>0</v>
      </c>
      <c r="BF47" s="32">
        <f>SUM(BF38:BF46)</f>
        <v>0</v>
      </c>
      <c r="BG47" s="32">
        <f>SUM(BG38:BG46)</f>
        <v>0</v>
      </c>
      <c r="BH47" s="210">
        <f>SUM(BH38:BH46)</f>
        <v>0</v>
      </c>
      <c r="BI47" s="33"/>
      <c r="BJ47" s="31">
        <f>SUM(BJ38:BJ46)</f>
        <v>0</v>
      </c>
      <c r="BK47" s="210">
        <f>SUM(BK38:BK46)</f>
        <v>0</v>
      </c>
      <c r="BL47" s="33"/>
      <c r="BM47" s="34">
        <f>SUM(BM38:BM46)</f>
        <v>0</v>
      </c>
    </row>
    <row r="48" spans="1:65" ht="9" customHeight="1"/>
    <row r="49" spans="1:65" ht="21" customHeight="1">
      <c r="A49" s="265" t="s">
        <v>363</v>
      </c>
      <c r="B49" s="266"/>
      <c r="C49" s="266"/>
      <c r="D49" s="266"/>
      <c r="E49" s="266"/>
      <c r="F49" s="266"/>
      <c r="G49" s="266"/>
      <c r="H49" s="266"/>
      <c r="I49" s="266"/>
      <c r="J49" s="266"/>
      <c r="K49" s="266"/>
      <c r="L49" s="266"/>
      <c r="M49" s="266"/>
      <c r="N49" s="267"/>
      <c r="R49" s="265" t="s">
        <v>745</v>
      </c>
      <c r="S49" s="266"/>
      <c r="T49" s="266"/>
      <c r="U49" s="266"/>
      <c r="V49" s="266"/>
      <c r="W49" s="266"/>
      <c r="X49" s="266"/>
      <c r="Y49" s="266"/>
      <c r="Z49" s="266"/>
      <c r="AA49" s="266"/>
      <c r="AB49" s="266"/>
      <c r="AC49" s="266"/>
      <c r="AD49" s="266"/>
      <c r="AE49" s="267"/>
      <c r="AI49" s="265" t="s">
        <v>1179</v>
      </c>
      <c r="AJ49" s="266"/>
      <c r="AK49" s="266"/>
      <c r="AL49" s="266"/>
      <c r="AM49" s="266"/>
      <c r="AN49" s="266"/>
      <c r="AO49" s="266"/>
      <c r="AP49" s="266"/>
      <c r="AQ49" s="266"/>
      <c r="AR49" s="266"/>
      <c r="AS49" s="266"/>
      <c r="AT49" s="266"/>
      <c r="AU49" s="266"/>
      <c r="AV49" s="267"/>
      <c r="AZ49" s="265" t="s">
        <v>1188</v>
      </c>
      <c r="BA49" s="266"/>
      <c r="BB49" s="266"/>
      <c r="BC49" s="266"/>
      <c r="BD49" s="266"/>
      <c r="BE49" s="266"/>
      <c r="BF49" s="266"/>
      <c r="BG49" s="266"/>
      <c r="BH49" s="266"/>
      <c r="BI49" s="266"/>
      <c r="BJ49" s="266"/>
      <c r="BK49" s="266"/>
      <c r="BL49" s="266"/>
      <c r="BM49" s="267"/>
    </row>
    <row r="50" spans="1:65" ht="9" customHeight="1">
      <c r="B50" s="16"/>
      <c r="E50" s="17"/>
      <c r="J50" s="17"/>
      <c r="M50" s="17"/>
      <c r="S50" s="16"/>
      <c r="V50" s="17"/>
      <c r="AA50" s="17"/>
      <c r="AD50" s="17"/>
      <c r="AJ50" s="16"/>
      <c r="AM50" s="17"/>
      <c r="AR50" s="17"/>
      <c r="AU50" s="17"/>
      <c r="BA50" s="16"/>
      <c r="BD50" s="17"/>
      <c r="BI50" s="17"/>
      <c r="BL50" s="17"/>
    </row>
    <row r="51" spans="1:65" ht="12" customHeight="1">
      <c r="A51" s="7"/>
      <c r="B51" s="8"/>
      <c r="C51" s="7"/>
      <c r="D51" s="7"/>
      <c r="E51" s="9"/>
      <c r="F51" s="262" t="s">
        <v>19</v>
      </c>
      <c r="G51" s="262"/>
      <c r="H51" s="262"/>
      <c r="I51" s="262"/>
      <c r="J51" s="9"/>
      <c r="K51" s="262" t="s">
        <v>20</v>
      </c>
      <c r="L51" s="262"/>
      <c r="M51" s="9"/>
      <c r="R51" s="7"/>
      <c r="S51" s="8"/>
      <c r="T51" s="7"/>
      <c r="U51" s="7"/>
      <c r="V51" s="9"/>
      <c r="W51" s="262" t="s">
        <v>19</v>
      </c>
      <c r="X51" s="262"/>
      <c r="Y51" s="262"/>
      <c r="Z51" s="262"/>
      <c r="AA51" s="9"/>
      <c r="AB51" s="262" t="s">
        <v>20</v>
      </c>
      <c r="AC51" s="262"/>
      <c r="AD51" s="9"/>
      <c r="AI51" s="7"/>
      <c r="AJ51" s="8"/>
      <c r="AK51" s="7"/>
      <c r="AL51" s="7"/>
      <c r="AM51" s="9"/>
      <c r="AN51" s="262" t="s">
        <v>19</v>
      </c>
      <c r="AO51" s="262"/>
      <c r="AP51" s="262"/>
      <c r="AQ51" s="262"/>
      <c r="AR51" s="9"/>
      <c r="AS51" s="262" t="s">
        <v>20</v>
      </c>
      <c r="AT51" s="262"/>
      <c r="AU51" s="9"/>
      <c r="AZ51" s="7"/>
      <c r="BA51" s="8"/>
      <c r="BB51" s="7"/>
      <c r="BC51" s="7"/>
      <c r="BD51" s="9"/>
      <c r="BE51" s="262" t="s">
        <v>19</v>
      </c>
      <c r="BF51" s="262"/>
      <c r="BG51" s="262"/>
      <c r="BH51" s="262"/>
      <c r="BI51" s="9"/>
      <c r="BJ51" s="262" t="s">
        <v>20</v>
      </c>
      <c r="BK51" s="262"/>
      <c r="BL51" s="9"/>
    </row>
    <row r="52" spans="1:65" ht="44.25" customHeight="1">
      <c r="A52" s="56" t="s">
        <v>21</v>
      </c>
      <c r="B52" s="35"/>
      <c r="C52" s="211" t="s">
        <v>357</v>
      </c>
      <c r="D52" s="212" t="s">
        <v>358</v>
      </c>
      <c r="E52" s="36"/>
      <c r="F52" s="63" t="s">
        <v>24</v>
      </c>
      <c r="G52" s="65" t="s">
        <v>25</v>
      </c>
      <c r="H52" s="65" t="s">
        <v>11</v>
      </c>
      <c r="I52" s="64" t="s">
        <v>26</v>
      </c>
      <c r="J52" s="36"/>
      <c r="K52" s="63" t="s">
        <v>359</v>
      </c>
      <c r="L52" s="64" t="s">
        <v>28</v>
      </c>
      <c r="M52" s="36"/>
      <c r="N52" s="66" t="s">
        <v>360</v>
      </c>
      <c r="R52" s="56" t="s">
        <v>21</v>
      </c>
      <c r="S52" s="35"/>
      <c r="T52" s="211" t="s">
        <v>357</v>
      </c>
      <c r="U52" s="212" t="s">
        <v>358</v>
      </c>
      <c r="V52" s="36"/>
      <c r="W52" s="63" t="s">
        <v>24</v>
      </c>
      <c r="X52" s="65" t="s">
        <v>25</v>
      </c>
      <c r="Y52" s="65" t="s">
        <v>11</v>
      </c>
      <c r="Z52" s="64" t="s">
        <v>26</v>
      </c>
      <c r="AA52" s="36"/>
      <c r="AB52" s="63" t="s">
        <v>359</v>
      </c>
      <c r="AC52" s="64" t="s">
        <v>28</v>
      </c>
      <c r="AD52" s="36"/>
      <c r="AE52" s="66" t="s">
        <v>360</v>
      </c>
      <c r="AI52" s="56" t="s">
        <v>21</v>
      </c>
      <c r="AJ52" s="35"/>
      <c r="AK52" s="211" t="s">
        <v>357</v>
      </c>
      <c r="AL52" s="212" t="s">
        <v>358</v>
      </c>
      <c r="AM52" s="36"/>
      <c r="AN52" s="63" t="s">
        <v>24</v>
      </c>
      <c r="AO52" s="65" t="s">
        <v>25</v>
      </c>
      <c r="AP52" s="65" t="s">
        <v>11</v>
      </c>
      <c r="AQ52" s="64" t="s">
        <v>26</v>
      </c>
      <c r="AR52" s="36"/>
      <c r="AS52" s="63" t="s">
        <v>359</v>
      </c>
      <c r="AT52" s="64" t="s">
        <v>28</v>
      </c>
      <c r="AU52" s="36"/>
      <c r="AV52" s="66" t="s">
        <v>360</v>
      </c>
      <c r="AZ52" s="56" t="s">
        <v>21</v>
      </c>
      <c r="BA52" s="35"/>
      <c r="BB52" s="211" t="s">
        <v>357</v>
      </c>
      <c r="BC52" s="212" t="s">
        <v>358</v>
      </c>
      <c r="BD52" s="36"/>
      <c r="BE52" s="63" t="s">
        <v>24</v>
      </c>
      <c r="BF52" s="65" t="s">
        <v>25</v>
      </c>
      <c r="BG52" s="65" t="s">
        <v>11</v>
      </c>
      <c r="BH52" s="64" t="s">
        <v>26</v>
      </c>
      <c r="BI52" s="36"/>
      <c r="BJ52" s="63" t="s">
        <v>359</v>
      </c>
      <c r="BK52" s="64" t="s">
        <v>28</v>
      </c>
      <c r="BL52" s="36"/>
      <c r="BM52" s="66" t="s">
        <v>360</v>
      </c>
    </row>
    <row r="53" spans="1:65" ht="13.5" customHeight="1">
      <c r="A53" s="206" t="s">
        <v>42</v>
      </c>
      <c r="B53" s="10"/>
      <c r="C53" s="26">
        <f>C8+C23+C38</f>
        <v>0</v>
      </c>
      <c r="D53" s="27">
        <f t="shared" ref="D53:L53" si="12">D8+D23+D38</f>
        <v>0</v>
      </c>
      <c r="E53" s="51">
        <f t="shared" si="12"/>
        <v>0</v>
      </c>
      <c r="F53" s="52">
        <f t="shared" si="12"/>
        <v>0</v>
      </c>
      <c r="G53" s="53">
        <f t="shared" si="12"/>
        <v>0</v>
      </c>
      <c r="H53" s="54">
        <f t="shared" si="12"/>
        <v>0</v>
      </c>
      <c r="I53" s="55">
        <f t="shared" si="12"/>
        <v>0</v>
      </c>
      <c r="J53" s="51">
        <f t="shared" si="12"/>
        <v>0</v>
      </c>
      <c r="K53" s="52">
        <f t="shared" si="12"/>
        <v>0</v>
      </c>
      <c r="L53" s="55">
        <f t="shared" si="12"/>
        <v>0</v>
      </c>
      <c r="M53" s="51"/>
      <c r="N53" s="56">
        <f t="shared" ref="N53:N61" si="13">SUM(F53:L53)</f>
        <v>0</v>
      </c>
      <c r="R53" s="206" t="s">
        <v>42</v>
      </c>
      <c r="S53" s="10"/>
      <c r="T53" s="26">
        <f>T8+T23+T38</f>
        <v>0</v>
      </c>
      <c r="U53" s="27">
        <f t="shared" ref="U53:AC53" si="14">U8+U23+U38</f>
        <v>0</v>
      </c>
      <c r="V53" s="51">
        <f t="shared" si="14"/>
        <v>0</v>
      </c>
      <c r="W53" s="52">
        <f t="shared" si="14"/>
        <v>0</v>
      </c>
      <c r="X53" s="53">
        <f t="shared" si="14"/>
        <v>0</v>
      </c>
      <c r="Y53" s="54">
        <f t="shared" si="14"/>
        <v>0</v>
      </c>
      <c r="Z53" s="55">
        <f t="shared" si="14"/>
        <v>0</v>
      </c>
      <c r="AA53" s="51">
        <f t="shared" si="14"/>
        <v>0</v>
      </c>
      <c r="AB53" s="52">
        <f t="shared" si="14"/>
        <v>0</v>
      </c>
      <c r="AC53" s="55">
        <f t="shared" si="14"/>
        <v>0</v>
      </c>
      <c r="AD53" s="51"/>
      <c r="AE53" s="56">
        <f t="shared" ref="AE53:AE61" si="15">SUM(W53:AC53)</f>
        <v>0</v>
      </c>
      <c r="AI53" s="206" t="s">
        <v>42</v>
      </c>
      <c r="AJ53" s="10"/>
      <c r="AK53" s="26">
        <f>AK8+AK23+AK38</f>
        <v>0</v>
      </c>
      <c r="AL53" s="27">
        <f t="shared" ref="AL53:AT53" si="16">AL8+AL23+AL38</f>
        <v>0</v>
      </c>
      <c r="AM53" s="51">
        <f t="shared" si="16"/>
        <v>0</v>
      </c>
      <c r="AN53" s="52">
        <f t="shared" si="16"/>
        <v>0</v>
      </c>
      <c r="AO53" s="53">
        <f t="shared" si="16"/>
        <v>0</v>
      </c>
      <c r="AP53" s="54">
        <f t="shared" si="16"/>
        <v>0</v>
      </c>
      <c r="AQ53" s="55">
        <f t="shared" si="16"/>
        <v>0</v>
      </c>
      <c r="AR53" s="51">
        <f t="shared" si="16"/>
        <v>0</v>
      </c>
      <c r="AS53" s="52">
        <f t="shared" si="16"/>
        <v>0</v>
      </c>
      <c r="AT53" s="55">
        <f t="shared" si="16"/>
        <v>0</v>
      </c>
      <c r="AU53" s="51"/>
      <c r="AV53" s="56">
        <f t="shared" ref="AV53:AV61" si="17">SUM(AN53:AT53)</f>
        <v>0</v>
      </c>
      <c r="AZ53" s="206" t="s">
        <v>42</v>
      </c>
      <c r="BA53" s="10"/>
      <c r="BB53" s="26">
        <f>BB8+BB23+BB38</f>
        <v>0</v>
      </c>
      <c r="BC53" s="27">
        <f t="shared" ref="BC53:BK53" si="18">BC8+BC23+BC38</f>
        <v>0</v>
      </c>
      <c r="BD53" s="51">
        <f t="shared" si="18"/>
        <v>0</v>
      </c>
      <c r="BE53" s="52">
        <f t="shared" si="18"/>
        <v>0</v>
      </c>
      <c r="BF53" s="53">
        <f t="shared" si="18"/>
        <v>0</v>
      </c>
      <c r="BG53" s="54">
        <f t="shared" si="18"/>
        <v>0</v>
      </c>
      <c r="BH53" s="55">
        <f t="shared" si="18"/>
        <v>0</v>
      </c>
      <c r="BI53" s="51">
        <f t="shared" si="18"/>
        <v>0</v>
      </c>
      <c r="BJ53" s="52">
        <f t="shared" si="18"/>
        <v>0</v>
      </c>
      <c r="BK53" s="55">
        <f t="shared" si="18"/>
        <v>0</v>
      </c>
      <c r="BL53" s="51"/>
      <c r="BM53" s="56">
        <f t="shared" ref="BM53:BM61" si="19">SUM(BE53:BK53)</f>
        <v>0</v>
      </c>
    </row>
    <row r="54" spans="1:65" ht="11.25" customHeight="1">
      <c r="A54" s="207" t="s">
        <v>43</v>
      </c>
      <c r="B54" s="10"/>
      <c r="C54" s="26">
        <f t="shared" ref="C54:L61" si="20">C9+C24+C39</f>
        <v>65</v>
      </c>
      <c r="D54" s="27">
        <f t="shared" si="20"/>
        <v>64</v>
      </c>
      <c r="E54" s="57">
        <f t="shared" si="20"/>
        <v>0</v>
      </c>
      <c r="F54" s="58">
        <f t="shared" si="20"/>
        <v>11</v>
      </c>
      <c r="G54" s="30">
        <f t="shared" si="20"/>
        <v>63</v>
      </c>
      <c r="H54" s="59">
        <f t="shared" si="20"/>
        <v>1</v>
      </c>
      <c r="I54" s="60">
        <f t="shared" si="20"/>
        <v>7</v>
      </c>
      <c r="J54" s="57">
        <f t="shared" si="20"/>
        <v>0</v>
      </c>
      <c r="K54" s="58">
        <f t="shared" si="20"/>
        <v>3</v>
      </c>
      <c r="L54" s="60">
        <f t="shared" si="20"/>
        <v>3</v>
      </c>
      <c r="M54" s="57"/>
      <c r="N54" s="61">
        <f t="shared" si="13"/>
        <v>88</v>
      </c>
      <c r="R54" s="207" t="s">
        <v>43</v>
      </c>
      <c r="S54" s="10"/>
      <c r="T54" s="26">
        <f t="shared" ref="T54:AC54" si="21">T9+T24+T39</f>
        <v>32</v>
      </c>
      <c r="U54" s="27">
        <f t="shared" si="21"/>
        <v>31</v>
      </c>
      <c r="V54" s="57">
        <f t="shared" si="21"/>
        <v>0</v>
      </c>
      <c r="W54" s="58">
        <f t="shared" si="21"/>
        <v>24</v>
      </c>
      <c r="X54" s="30">
        <f t="shared" si="21"/>
        <v>24</v>
      </c>
      <c r="Y54" s="59">
        <f t="shared" si="21"/>
        <v>21</v>
      </c>
      <c r="Z54" s="60">
        <f t="shared" si="21"/>
        <v>23</v>
      </c>
      <c r="AA54" s="57">
        <f t="shared" si="21"/>
        <v>0</v>
      </c>
      <c r="AB54" s="58">
        <f t="shared" si="21"/>
        <v>16</v>
      </c>
      <c r="AC54" s="60">
        <f t="shared" si="21"/>
        <v>16</v>
      </c>
      <c r="AD54" s="57"/>
      <c r="AE54" s="61">
        <f t="shared" si="15"/>
        <v>124</v>
      </c>
      <c r="AI54" s="207" t="s">
        <v>43</v>
      </c>
      <c r="AJ54" s="10"/>
      <c r="AK54" s="26">
        <f t="shared" ref="AK54:AT54" si="22">AK9+AK24+AK39</f>
        <v>35</v>
      </c>
      <c r="AL54" s="27">
        <f t="shared" si="22"/>
        <v>35</v>
      </c>
      <c r="AM54" s="57">
        <f t="shared" si="22"/>
        <v>0</v>
      </c>
      <c r="AN54" s="58">
        <f t="shared" si="22"/>
        <v>5</v>
      </c>
      <c r="AO54" s="30">
        <f t="shared" si="22"/>
        <v>2</v>
      </c>
      <c r="AP54" s="59">
        <f t="shared" si="22"/>
        <v>0</v>
      </c>
      <c r="AQ54" s="60">
        <f t="shared" si="22"/>
        <v>8</v>
      </c>
      <c r="AR54" s="57">
        <f t="shared" si="22"/>
        <v>0</v>
      </c>
      <c r="AS54" s="58">
        <f t="shared" si="22"/>
        <v>2</v>
      </c>
      <c r="AT54" s="60">
        <f t="shared" si="22"/>
        <v>3</v>
      </c>
      <c r="AU54" s="57"/>
      <c r="AV54" s="61">
        <f t="shared" si="17"/>
        <v>20</v>
      </c>
      <c r="AZ54" s="207" t="s">
        <v>43</v>
      </c>
      <c r="BA54" s="10"/>
      <c r="BB54" s="26">
        <f t="shared" ref="BB54:BK54" si="23">BB9+BB24+BB39</f>
        <v>0</v>
      </c>
      <c r="BC54" s="27">
        <f t="shared" si="23"/>
        <v>0</v>
      </c>
      <c r="BD54" s="57">
        <f t="shared" si="23"/>
        <v>0</v>
      </c>
      <c r="BE54" s="58">
        <f t="shared" si="23"/>
        <v>0</v>
      </c>
      <c r="BF54" s="30">
        <f t="shared" si="23"/>
        <v>0</v>
      </c>
      <c r="BG54" s="59">
        <f t="shared" si="23"/>
        <v>0</v>
      </c>
      <c r="BH54" s="60">
        <f t="shared" si="23"/>
        <v>0</v>
      </c>
      <c r="BI54" s="57">
        <f t="shared" si="23"/>
        <v>0</v>
      </c>
      <c r="BJ54" s="58">
        <f t="shared" si="23"/>
        <v>0</v>
      </c>
      <c r="BK54" s="60">
        <f t="shared" si="23"/>
        <v>0</v>
      </c>
      <c r="BL54" s="57"/>
      <c r="BM54" s="61">
        <f t="shared" si="19"/>
        <v>0</v>
      </c>
    </row>
    <row r="55" spans="1:65" ht="11.25" customHeight="1">
      <c r="A55" s="207" t="s">
        <v>44</v>
      </c>
      <c r="B55" s="10"/>
      <c r="C55" s="26">
        <f t="shared" si="20"/>
        <v>0</v>
      </c>
      <c r="D55" s="27">
        <f t="shared" si="20"/>
        <v>0</v>
      </c>
      <c r="E55" s="57">
        <f t="shared" si="20"/>
        <v>0</v>
      </c>
      <c r="F55" s="58">
        <f t="shared" si="20"/>
        <v>0</v>
      </c>
      <c r="G55" s="30">
        <f t="shared" si="20"/>
        <v>0</v>
      </c>
      <c r="H55" s="59">
        <f t="shared" si="20"/>
        <v>0</v>
      </c>
      <c r="I55" s="60">
        <f t="shared" si="20"/>
        <v>0</v>
      </c>
      <c r="J55" s="57">
        <f t="shared" si="20"/>
        <v>0</v>
      </c>
      <c r="K55" s="58">
        <f t="shared" si="20"/>
        <v>0</v>
      </c>
      <c r="L55" s="60">
        <f t="shared" si="20"/>
        <v>0</v>
      </c>
      <c r="M55" s="57"/>
      <c r="N55" s="61">
        <f t="shared" si="13"/>
        <v>0</v>
      </c>
      <c r="R55" s="207" t="s">
        <v>44</v>
      </c>
      <c r="S55" s="10"/>
      <c r="T55" s="26">
        <f t="shared" ref="T55:AC55" si="24">T10+T25+T40</f>
        <v>13</v>
      </c>
      <c r="U55" s="27">
        <f t="shared" si="24"/>
        <v>14</v>
      </c>
      <c r="V55" s="57">
        <f t="shared" si="24"/>
        <v>0</v>
      </c>
      <c r="W55" s="58">
        <f t="shared" si="24"/>
        <v>10</v>
      </c>
      <c r="X55" s="30">
        <f t="shared" si="24"/>
        <v>11</v>
      </c>
      <c r="Y55" s="59">
        <f t="shared" si="24"/>
        <v>9</v>
      </c>
      <c r="Z55" s="60">
        <f t="shared" si="24"/>
        <v>11</v>
      </c>
      <c r="AA55" s="57">
        <f t="shared" si="24"/>
        <v>0</v>
      </c>
      <c r="AB55" s="58">
        <f t="shared" si="24"/>
        <v>10</v>
      </c>
      <c r="AC55" s="60">
        <f t="shared" si="24"/>
        <v>10</v>
      </c>
      <c r="AD55" s="57"/>
      <c r="AE55" s="61">
        <f t="shared" si="15"/>
        <v>61</v>
      </c>
      <c r="AI55" s="207" t="s">
        <v>44</v>
      </c>
      <c r="AJ55" s="10"/>
      <c r="AK55" s="26">
        <f t="shared" ref="AK55:AT55" si="25">AK10+AK25+AK40</f>
        <v>48</v>
      </c>
      <c r="AL55" s="27">
        <f t="shared" si="25"/>
        <v>47</v>
      </c>
      <c r="AM55" s="57">
        <f t="shared" si="25"/>
        <v>0</v>
      </c>
      <c r="AN55" s="58">
        <f t="shared" si="25"/>
        <v>45</v>
      </c>
      <c r="AO55" s="30">
        <f t="shared" si="25"/>
        <v>29</v>
      </c>
      <c r="AP55" s="59">
        <f t="shared" si="25"/>
        <v>16</v>
      </c>
      <c r="AQ55" s="60">
        <f t="shared" si="25"/>
        <v>42</v>
      </c>
      <c r="AR55" s="57">
        <f t="shared" si="25"/>
        <v>0</v>
      </c>
      <c r="AS55" s="58">
        <f t="shared" si="25"/>
        <v>25</v>
      </c>
      <c r="AT55" s="60">
        <f t="shared" si="25"/>
        <v>21</v>
      </c>
      <c r="AU55" s="57"/>
      <c r="AV55" s="61">
        <f t="shared" si="17"/>
        <v>178</v>
      </c>
      <c r="AZ55" s="207" t="s">
        <v>44</v>
      </c>
      <c r="BA55" s="10"/>
      <c r="BB55" s="26">
        <f t="shared" ref="BB55:BK55" si="26">BB10+BB25+BB40</f>
        <v>0</v>
      </c>
      <c r="BC55" s="27">
        <f t="shared" si="26"/>
        <v>0</v>
      </c>
      <c r="BD55" s="57">
        <f t="shared" si="26"/>
        <v>0</v>
      </c>
      <c r="BE55" s="58">
        <f t="shared" si="26"/>
        <v>0</v>
      </c>
      <c r="BF55" s="30">
        <f t="shared" si="26"/>
        <v>0</v>
      </c>
      <c r="BG55" s="59">
        <f t="shared" si="26"/>
        <v>0</v>
      </c>
      <c r="BH55" s="60">
        <f t="shared" si="26"/>
        <v>0</v>
      </c>
      <c r="BI55" s="57">
        <f t="shared" si="26"/>
        <v>0</v>
      </c>
      <c r="BJ55" s="58">
        <f t="shared" si="26"/>
        <v>0</v>
      </c>
      <c r="BK55" s="60">
        <f t="shared" si="26"/>
        <v>0</v>
      </c>
      <c r="BL55" s="57"/>
      <c r="BM55" s="61">
        <f t="shared" si="19"/>
        <v>0</v>
      </c>
    </row>
    <row r="56" spans="1:65" ht="11.25" customHeight="1">
      <c r="A56" s="207" t="s">
        <v>45</v>
      </c>
      <c r="B56" s="10"/>
      <c r="C56" s="26">
        <f t="shared" si="20"/>
        <v>0</v>
      </c>
      <c r="D56" s="27">
        <f t="shared" si="20"/>
        <v>0</v>
      </c>
      <c r="E56" s="57">
        <f t="shared" si="20"/>
        <v>0</v>
      </c>
      <c r="F56" s="58">
        <f t="shared" si="20"/>
        <v>0</v>
      </c>
      <c r="G56" s="30">
        <f t="shared" si="20"/>
        <v>0</v>
      </c>
      <c r="H56" s="59">
        <f t="shared" si="20"/>
        <v>0</v>
      </c>
      <c r="I56" s="60">
        <f t="shared" si="20"/>
        <v>0</v>
      </c>
      <c r="J56" s="57">
        <f t="shared" si="20"/>
        <v>0</v>
      </c>
      <c r="K56" s="58">
        <f t="shared" si="20"/>
        <v>0</v>
      </c>
      <c r="L56" s="60">
        <f t="shared" si="20"/>
        <v>0</v>
      </c>
      <c r="M56" s="57"/>
      <c r="N56" s="61">
        <f t="shared" si="13"/>
        <v>0</v>
      </c>
      <c r="R56" s="207" t="s">
        <v>45</v>
      </c>
      <c r="S56" s="10"/>
      <c r="T56" s="26">
        <f t="shared" ref="T56:AC56" si="27">T11+T26+T41</f>
        <v>1</v>
      </c>
      <c r="U56" s="27">
        <f t="shared" si="27"/>
        <v>1</v>
      </c>
      <c r="V56" s="57">
        <f t="shared" si="27"/>
        <v>0</v>
      </c>
      <c r="W56" s="58">
        <f t="shared" si="27"/>
        <v>1</v>
      </c>
      <c r="X56" s="30">
        <f t="shared" si="27"/>
        <v>1</v>
      </c>
      <c r="Y56" s="59">
        <f t="shared" si="27"/>
        <v>0</v>
      </c>
      <c r="Z56" s="60">
        <f t="shared" si="27"/>
        <v>1</v>
      </c>
      <c r="AA56" s="57">
        <f t="shared" si="27"/>
        <v>0</v>
      </c>
      <c r="AB56" s="58">
        <f t="shared" si="27"/>
        <v>1</v>
      </c>
      <c r="AC56" s="60">
        <f t="shared" si="27"/>
        <v>1</v>
      </c>
      <c r="AD56" s="57"/>
      <c r="AE56" s="61">
        <f t="shared" si="15"/>
        <v>5</v>
      </c>
      <c r="AI56" s="207" t="s">
        <v>45</v>
      </c>
      <c r="AJ56" s="10"/>
      <c r="AK56" s="26">
        <f t="shared" ref="AK56:AT56" si="28">AK11+AK26+AK41</f>
        <v>13</v>
      </c>
      <c r="AL56" s="27">
        <f t="shared" si="28"/>
        <v>12</v>
      </c>
      <c r="AM56" s="57">
        <f t="shared" si="28"/>
        <v>0</v>
      </c>
      <c r="AN56" s="58">
        <f t="shared" si="28"/>
        <v>1</v>
      </c>
      <c r="AO56" s="30">
        <f t="shared" si="28"/>
        <v>0</v>
      </c>
      <c r="AP56" s="59">
        <f t="shared" si="28"/>
        <v>0</v>
      </c>
      <c r="AQ56" s="60">
        <f t="shared" si="28"/>
        <v>3</v>
      </c>
      <c r="AR56" s="57">
        <f t="shared" si="28"/>
        <v>0</v>
      </c>
      <c r="AS56" s="58">
        <f t="shared" si="28"/>
        <v>1</v>
      </c>
      <c r="AT56" s="60">
        <f t="shared" si="28"/>
        <v>0</v>
      </c>
      <c r="AU56" s="57"/>
      <c r="AV56" s="61">
        <f t="shared" si="17"/>
        <v>5</v>
      </c>
      <c r="AZ56" s="207" t="s">
        <v>45</v>
      </c>
      <c r="BA56" s="10"/>
      <c r="BB56" s="26">
        <f t="shared" ref="BB56:BK56" si="29">BB11+BB26+BB41</f>
        <v>0</v>
      </c>
      <c r="BC56" s="27">
        <f t="shared" si="29"/>
        <v>0</v>
      </c>
      <c r="BD56" s="57">
        <f t="shared" si="29"/>
        <v>0</v>
      </c>
      <c r="BE56" s="58">
        <f t="shared" si="29"/>
        <v>0</v>
      </c>
      <c r="BF56" s="30">
        <f t="shared" si="29"/>
        <v>0</v>
      </c>
      <c r="BG56" s="59">
        <f t="shared" si="29"/>
        <v>0</v>
      </c>
      <c r="BH56" s="60">
        <f t="shared" si="29"/>
        <v>0</v>
      </c>
      <c r="BI56" s="57">
        <f t="shared" si="29"/>
        <v>0</v>
      </c>
      <c r="BJ56" s="58">
        <f t="shared" si="29"/>
        <v>0</v>
      </c>
      <c r="BK56" s="60">
        <f t="shared" si="29"/>
        <v>0</v>
      </c>
      <c r="BL56" s="57"/>
      <c r="BM56" s="61">
        <f t="shared" si="19"/>
        <v>0</v>
      </c>
    </row>
    <row r="57" spans="1:65" ht="11.25" customHeight="1">
      <c r="A57" s="207" t="s">
        <v>46</v>
      </c>
      <c r="B57" s="10"/>
      <c r="C57" s="26">
        <f t="shared" si="20"/>
        <v>46</v>
      </c>
      <c r="D57" s="27">
        <f t="shared" si="20"/>
        <v>42</v>
      </c>
      <c r="E57" s="57">
        <f t="shared" si="20"/>
        <v>0</v>
      </c>
      <c r="F57" s="58">
        <f t="shared" si="20"/>
        <v>5</v>
      </c>
      <c r="G57" s="30">
        <f t="shared" si="20"/>
        <v>1</v>
      </c>
      <c r="H57" s="59">
        <f t="shared" si="20"/>
        <v>29</v>
      </c>
      <c r="I57" s="60">
        <f t="shared" si="20"/>
        <v>0</v>
      </c>
      <c r="J57" s="57">
        <f t="shared" si="20"/>
        <v>0</v>
      </c>
      <c r="K57" s="58">
        <f t="shared" si="20"/>
        <v>3</v>
      </c>
      <c r="L57" s="60">
        <f t="shared" si="20"/>
        <v>4</v>
      </c>
      <c r="M57" s="57"/>
      <c r="N57" s="61">
        <f t="shared" si="13"/>
        <v>42</v>
      </c>
      <c r="R57" s="207" t="s">
        <v>46</v>
      </c>
      <c r="S57" s="10"/>
      <c r="T57" s="26">
        <f t="shared" ref="T57:AC57" si="30">T12+T27+T42</f>
        <v>34</v>
      </c>
      <c r="U57" s="27">
        <f t="shared" si="30"/>
        <v>28</v>
      </c>
      <c r="V57" s="57">
        <f t="shared" si="30"/>
        <v>0</v>
      </c>
      <c r="W57" s="58">
        <f t="shared" si="30"/>
        <v>23</v>
      </c>
      <c r="X57" s="30">
        <f t="shared" si="30"/>
        <v>21</v>
      </c>
      <c r="Y57" s="59">
        <f t="shared" si="30"/>
        <v>18</v>
      </c>
      <c r="Z57" s="60">
        <f t="shared" si="30"/>
        <v>22</v>
      </c>
      <c r="AA57" s="57">
        <f t="shared" si="30"/>
        <v>0</v>
      </c>
      <c r="AB57" s="58">
        <f t="shared" si="30"/>
        <v>17</v>
      </c>
      <c r="AC57" s="60">
        <f t="shared" si="30"/>
        <v>16</v>
      </c>
      <c r="AD57" s="57"/>
      <c r="AE57" s="61">
        <f t="shared" si="15"/>
        <v>117</v>
      </c>
      <c r="AI57" s="207" t="s">
        <v>46</v>
      </c>
      <c r="AJ57" s="10"/>
      <c r="AK57" s="26">
        <f t="shared" ref="AK57:AT57" si="31">AK12+AK27+AK42</f>
        <v>32</v>
      </c>
      <c r="AL57" s="27">
        <f t="shared" si="31"/>
        <v>24</v>
      </c>
      <c r="AM57" s="57">
        <f t="shared" si="31"/>
        <v>0</v>
      </c>
      <c r="AN57" s="58">
        <f t="shared" si="31"/>
        <v>27</v>
      </c>
      <c r="AO57" s="30">
        <f t="shared" si="31"/>
        <v>0</v>
      </c>
      <c r="AP57" s="59">
        <f t="shared" si="31"/>
        <v>12</v>
      </c>
      <c r="AQ57" s="60">
        <f t="shared" si="31"/>
        <v>26</v>
      </c>
      <c r="AR57" s="57">
        <f t="shared" si="31"/>
        <v>0</v>
      </c>
      <c r="AS57" s="58">
        <f t="shared" si="31"/>
        <v>2</v>
      </c>
      <c r="AT57" s="60">
        <f t="shared" si="31"/>
        <v>3</v>
      </c>
      <c r="AU57" s="57"/>
      <c r="AV57" s="61">
        <f t="shared" si="17"/>
        <v>70</v>
      </c>
      <c r="AZ57" s="207" t="s">
        <v>46</v>
      </c>
      <c r="BA57" s="10"/>
      <c r="BB57" s="26">
        <f t="shared" ref="BB57:BK57" si="32">BB12+BB27+BB42</f>
        <v>0</v>
      </c>
      <c r="BC57" s="27">
        <f t="shared" si="32"/>
        <v>0</v>
      </c>
      <c r="BD57" s="57">
        <f t="shared" si="32"/>
        <v>0</v>
      </c>
      <c r="BE57" s="58">
        <f t="shared" si="32"/>
        <v>0</v>
      </c>
      <c r="BF57" s="30">
        <f t="shared" si="32"/>
        <v>0</v>
      </c>
      <c r="BG57" s="59">
        <f t="shared" si="32"/>
        <v>0</v>
      </c>
      <c r="BH57" s="60">
        <f t="shared" si="32"/>
        <v>0</v>
      </c>
      <c r="BI57" s="57">
        <f t="shared" si="32"/>
        <v>0</v>
      </c>
      <c r="BJ57" s="58">
        <f t="shared" si="32"/>
        <v>0</v>
      </c>
      <c r="BK57" s="60">
        <f t="shared" si="32"/>
        <v>0</v>
      </c>
      <c r="BL57" s="57"/>
      <c r="BM57" s="61">
        <f t="shared" si="19"/>
        <v>0</v>
      </c>
    </row>
    <row r="58" spans="1:65" ht="11.25" customHeight="1">
      <c r="A58" s="207" t="s">
        <v>47</v>
      </c>
      <c r="B58" s="10"/>
      <c r="C58" s="26">
        <f t="shared" si="20"/>
        <v>42</v>
      </c>
      <c r="D58" s="27">
        <f t="shared" si="20"/>
        <v>46</v>
      </c>
      <c r="E58" s="57">
        <f t="shared" si="20"/>
        <v>0</v>
      </c>
      <c r="F58" s="58">
        <f t="shared" si="20"/>
        <v>5</v>
      </c>
      <c r="G58" s="30">
        <f t="shared" si="20"/>
        <v>5</v>
      </c>
      <c r="H58" s="59">
        <f t="shared" si="20"/>
        <v>4</v>
      </c>
      <c r="I58" s="60">
        <f t="shared" si="20"/>
        <v>4</v>
      </c>
      <c r="J58" s="57">
        <f t="shared" si="20"/>
        <v>0</v>
      </c>
      <c r="K58" s="58">
        <f t="shared" si="20"/>
        <v>4</v>
      </c>
      <c r="L58" s="60">
        <f t="shared" si="20"/>
        <v>4</v>
      </c>
      <c r="M58" s="57"/>
      <c r="N58" s="61">
        <f t="shared" si="13"/>
        <v>26</v>
      </c>
      <c r="R58" s="207" t="s">
        <v>47</v>
      </c>
      <c r="S58" s="10"/>
      <c r="T58" s="26">
        <f t="shared" ref="T58:AC58" si="33">T13+T28+T43</f>
        <v>21</v>
      </c>
      <c r="U58" s="27">
        <f t="shared" si="33"/>
        <v>18</v>
      </c>
      <c r="V58" s="57">
        <f t="shared" si="33"/>
        <v>0</v>
      </c>
      <c r="W58" s="58">
        <f t="shared" si="33"/>
        <v>16</v>
      </c>
      <c r="X58" s="30">
        <f t="shared" si="33"/>
        <v>18</v>
      </c>
      <c r="Y58" s="59">
        <f t="shared" si="33"/>
        <v>15</v>
      </c>
      <c r="Z58" s="60">
        <f t="shared" si="33"/>
        <v>16</v>
      </c>
      <c r="AA58" s="57">
        <f t="shared" si="33"/>
        <v>0</v>
      </c>
      <c r="AB58" s="58">
        <f t="shared" si="33"/>
        <v>11</v>
      </c>
      <c r="AC58" s="60">
        <f t="shared" si="33"/>
        <v>11</v>
      </c>
      <c r="AD58" s="57"/>
      <c r="AE58" s="61">
        <f t="shared" si="15"/>
        <v>87</v>
      </c>
      <c r="AI58" s="207" t="s">
        <v>47</v>
      </c>
      <c r="AJ58" s="10"/>
      <c r="AK58" s="26">
        <f t="shared" ref="AK58:AT58" si="34">AK13+AK28+AK43</f>
        <v>0</v>
      </c>
      <c r="AL58" s="27">
        <f t="shared" si="34"/>
        <v>0</v>
      </c>
      <c r="AM58" s="57">
        <f t="shared" si="34"/>
        <v>0</v>
      </c>
      <c r="AN58" s="58">
        <f t="shared" si="34"/>
        <v>0</v>
      </c>
      <c r="AO58" s="30">
        <f t="shared" si="34"/>
        <v>0</v>
      </c>
      <c r="AP58" s="59">
        <f t="shared" si="34"/>
        <v>0</v>
      </c>
      <c r="AQ58" s="60">
        <f t="shared" si="34"/>
        <v>0</v>
      </c>
      <c r="AR58" s="57">
        <f t="shared" si="34"/>
        <v>0</v>
      </c>
      <c r="AS58" s="58">
        <f t="shared" si="34"/>
        <v>0</v>
      </c>
      <c r="AT58" s="60">
        <f t="shared" si="34"/>
        <v>0</v>
      </c>
      <c r="AU58" s="57"/>
      <c r="AV58" s="61">
        <f t="shared" si="17"/>
        <v>0</v>
      </c>
      <c r="AZ58" s="207" t="s">
        <v>47</v>
      </c>
      <c r="BA58" s="10"/>
      <c r="BB58" s="26">
        <f t="shared" ref="BB58:BK58" si="35">BB13+BB28+BB43</f>
        <v>0</v>
      </c>
      <c r="BC58" s="27">
        <f t="shared" si="35"/>
        <v>0</v>
      </c>
      <c r="BD58" s="57">
        <f t="shared" si="35"/>
        <v>0</v>
      </c>
      <c r="BE58" s="58">
        <f t="shared" si="35"/>
        <v>0</v>
      </c>
      <c r="BF58" s="30">
        <f t="shared" si="35"/>
        <v>0</v>
      </c>
      <c r="BG58" s="59">
        <f t="shared" si="35"/>
        <v>0</v>
      </c>
      <c r="BH58" s="60">
        <f t="shared" si="35"/>
        <v>0</v>
      </c>
      <c r="BI58" s="57">
        <f t="shared" si="35"/>
        <v>0</v>
      </c>
      <c r="BJ58" s="58">
        <f t="shared" si="35"/>
        <v>0</v>
      </c>
      <c r="BK58" s="60">
        <f t="shared" si="35"/>
        <v>0</v>
      </c>
      <c r="BL58" s="57"/>
      <c r="BM58" s="61">
        <f t="shared" si="19"/>
        <v>0</v>
      </c>
    </row>
    <row r="59" spans="1:65" ht="11.25" customHeight="1">
      <c r="A59" s="207" t="s">
        <v>48</v>
      </c>
      <c r="B59" s="10"/>
      <c r="C59" s="26">
        <f t="shared" si="20"/>
        <v>0</v>
      </c>
      <c r="D59" s="27">
        <f t="shared" si="20"/>
        <v>0</v>
      </c>
      <c r="E59" s="57">
        <f t="shared" si="20"/>
        <v>0</v>
      </c>
      <c r="F59" s="58">
        <f t="shared" si="20"/>
        <v>0</v>
      </c>
      <c r="G59" s="30">
        <f t="shared" si="20"/>
        <v>0</v>
      </c>
      <c r="H59" s="59">
        <f t="shared" si="20"/>
        <v>0</v>
      </c>
      <c r="I59" s="60">
        <f t="shared" si="20"/>
        <v>0</v>
      </c>
      <c r="J59" s="57">
        <f t="shared" si="20"/>
        <v>0</v>
      </c>
      <c r="K59" s="58">
        <f t="shared" si="20"/>
        <v>0</v>
      </c>
      <c r="L59" s="60">
        <f t="shared" si="20"/>
        <v>0</v>
      </c>
      <c r="M59" s="57"/>
      <c r="N59" s="61">
        <f t="shared" si="13"/>
        <v>0</v>
      </c>
      <c r="R59" s="207" t="s">
        <v>48</v>
      </c>
      <c r="S59" s="10"/>
      <c r="T59" s="26">
        <f t="shared" ref="T59:AC59" si="36">T14+T29+T44</f>
        <v>1</v>
      </c>
      <c r="U59" s="27">
        <f t="shared" si="36"/>
        <v>1</v>
      </c>
      <c r="V59" s="57">
        <f t="shared" si="36"/>
        <v>0</v>
      </c>
      <c r="W59" s="58">
        <f t="shared" si="36"/>
        <v>1</v>
      </c>
      <c r="X59" s="30">
        <f t="shared" si="36"/>
        <v>1</v>
      </c>
      <c r="Y59" s="59">
        <f t="shared" si="36"/>
        <v>1</v>
      </c>
      <c r="Z59" s="60">
        <f t="shared" si="36"/>
        <v>1</v>
      </c>
      <c r="AA59" s="57">
        <f t="shared" si="36"/>
        <v>0</v>
      </c>
      <c r="AB59" s="58">
        <f t="shared" si="36"/>
        <v>0</v>
      </c>
      <c r="AC59" s="60">
        <f t="shared" si="36"/>
        <v>0</v>
      </c>
      <c r="AD59" s="57"/>
      <c r="AE59" s="61">
        <f t="shared" si="15"/>
        <v>4</v>
      </c>
      <c r="AI59" s="207" t="s">
        <v>48</v>
      </c>
      <c r="AJ59" s="10"/>
      <c r="AK59" s="26">
        <f t="shared" ref="AK59:AT59" si="37">AK14+AK29+AK44</f>
        <v>0</v>
      </c>
      <c r="AL59" s="27">
        <f t="shared" si="37"/>
        <v>0</v>
      </c>
      <c r="AM59" s="57">
        <f t="shared" si="37"/>
        <v>0</v>
      </c>
      <c r="AN59" s="58">
        <f t="shared" si="37"/>
        <v>0</v>
      </c>
      <c r="AO59" s="30">
        <f t="shared" si="37"/>
        <v>0</v>
      </c>
      <c r="AP59" s="59">
        <f t="shared" si="37"/>
        <v>0</v>
      </c>
      <c r="AQ59" s="60">
        <f t="shared" si="37"/>
        <v>0</v>
      </c>
      <c r="AR59" s="57">
        <f t="shared" si="37"/>
        <v>0</v>
      </c>
      <c r="AS59" s="58">
        <f t="shared" si="37"/>
        <v>0</v>
      </c>
      <c r="AT59" s="60">
        <f t="shared" si="37"/>
        <v>0</v>
      </c>
      <c r="AU59" s="57"/>
      <c r="AV59" s="61">
        <f t="shared" si="17"/>
        <v>0</v>
      </c>
      <c r="AZ59" s="207" t="s">
        <v>48</v>
      </c>
      <c r="BA59" s="10"/>
      <c r="BB59" s="26">
        <f t="shared" ref="BB59:BK59" si="38">BB14+BB29+BB44</f>
        <v>0</v>
      </c>
      <c r="BC59" s="27">
        <f t="shared" si="38"/>
        <v>0</v>
      </c>
      <c r="BD59" s="57">
        <f t="shared" si="38"/>
        <v>0</v>
      </c>
      <c r="BE59" s="58">
        <f t="shared" si="38"/>
        <v>0</v>
      </c>
      <c r="BF59" s="30">
        <f t="shared" si="38"/>
        <v>0</v>
      </c>
      <c r="BG59" s="59">
        <f t="shared" si="38"/>
        <v>0</v>
      </c>
      <c r="BH59" s="60">
        <f t="shared" si="38"/>
        <v>0</v>
      </c>
      <c r="BI59" s="57">
        <f t="shared" si="38"/>
        <v>0</v>
      </c>
      <c r="BJ59" s="58">
        <f t="shared" si="38"/>
        <v>0</v>
      </c>
      <c r="BK59" s="60">
        <f t="shared" si="38"/>
        <v>0</v>
      </c>
      <c r="BL59" s="57"/>
      <c r="BM59" s="61">
        <f t="shared" si="19"/>
        <v>0</v>
      </c>
    </row>
    <row r="60" spans="1:65" ht="11.25" customHeight="1">
      <c r="A60" s="207" t="s">
        <v>49</v>
      </c>
      <c r="B60" s="10"/>
      <c r="C60" s="26">
        <f t="shared" si="20"/>
        <v>0</v>
      </c>
      <c r="D60" s="27">
        <f t="shared" si="20"/>
        <v>1</v>
      </c>
      <c r="E60" s="57">
        <f t="shared" si="20"/>
        <v>0</v>
      </c>
      <c r="F60" s="58">
        <f t="shared" si="20"/>
        <v>0</v>
      </c>
      <c r="G60" s="30">
        <f t="shared" si="20"/>
        <v>1</v>
      </c>
      <c r="H60" s="59">
        <f t="shared" si="20"/>
        <v>1</v>
      </c>
      <c r="I60" s="60">
        <f t="shared" si="20"/>
        <v>0</v>
      </c>
      <c r="J60" s="57">
        <f t="shared" si="20"/>
        <v>0</v>
      </c>
      <c r="K60" s="58">
        <f t="shared" si="20"/>
        <v>0</v>
      </c>
      <c r="L60" s="60">
        <f t="shared" si="20"/>
        <v>0</v>
      </c>
      <c r="M60" s="57"/>
      <c r="N60" s="61">
        <f t="shared" si="13"/>
        <v>2</v>
      </c>
      <c r="R60" s="207" t="s">
        <v>49</v>
      </c>
      <c r="S60" s="10"/>
      <c r="T60" s="26">
        <f t="shared" ref="T60:AC60" si="39">T15+T30+T45</f>
        <v>9</v>
      </c>
      <c r="U60" s="27">
        <f t="shared" si="39"/>
        <v>0</v>
      </c>
      <c r="V60" s="57">
        <f t="shared" si="39"/>
        <v>0</v>
      </c>
      <c r="W60" s="58">
        <f t="shared" si="39"/>
        <v>4</v>
      </c>
      <c r="X60" s="30">
        <f t="shared" si="39"/>
        <v>4</v>
      </c>
      <c r="Y60" s="59">
        <f t="shared" si="39"/>
        <v>3</v>
      </c>
      <c r="Z60" s="60">
        <f t="shared" si="39"/>
        <v>4</v>
      </c>
      <c r="AA60" s="57">
        <f t="shared" si="39"/>
        <v>0</v>
      </c>
      <c r="AB60" s="58">
        <f t="shared" si="39"/>
        <v>1</v>
      </c>
      <c r="AC60" s="60">
        <f t="shared" si="39"/>
        <v>1</v>
      </c>
      <c r="AD60" s="57"/>
      <c r="AE60" s="61">
        <f t="shared" si="15"/>
        <v>17</v>
      </c>
      <c r="AI60" s="207" t="s">
        <v>49</v>
      </c>
      <c r="AJ60" s="10"/>
      <c r="AK60" s="26">
        <f t="shared" ref="AK60:AT60" si="40">AK15+AK30+AK45</f>
        <v>0</v>
      </c>
      <c r="AL60" s="27">
        <f t="shared" si="40"/>
        <v>0</v>
      </c>
      <c r="AM60" s="57">
        <f t="shared" si="40"/>
        <v>0</v>
      </c>
      <c r="AN60" s="58">
        <f t="shared" si="40"/>
        <v>0</v>
      </c>
      <c r="AO60" s="30">
        <f t="shared" si="40"/>
        <v>0</v>
      </c>
      <c r="AP60" s="59">
        <f t="shared" si="40"/>
        <v>0</v>
      </c>
      <c r="AQ60" s="60">
        <f t="shared" si="40"/>
        <v>0</v>
      </c>
      <c r="AR60" s="57">
        <f t="shared" si="40"/>
        <v>0</v>
      </c>
      <c r="AS60" s="58">
        <f t="shared" si="40"/>
        <v>0</v>
      </c>
      <c r="AT60" s="60">
        <f t="shared" si="40"/>
        <v>0</v>
      </c>
      <c r="AU60" s="57"/>
      <c r="AV60" s="61">
        <f t="shared" si="17"/>
        <v>0</v>
      </c>
      <c r="AZ60" s="207" t="s">
        <v>49</v>
      </c>
      <c r="BA60" s="10"/>
      <c r="BB60" s="26">
        <f t="shared" ref="BB60:BK60" si="41">BB15+BB30+BB45</f>
        <v>0</v>
      </c>
      <c r="BC60" s="27">
        <f t="shared" si="41"/>
        <v>0</v>
      </c>
      <c r="BD60" s="57">
        <f t="shared" si="41"/>
        <v>0</v>
      </c>
      <c r="BE60" s="58">
        <f t="shared" si="41"/>
        <v>0</v>
      </c>
      <c r="BF60" s="30">
        <f t="shared" si="41"/>
        <v>0</v>
      </c>
      <c r="BG60" s="59">
        <f t="shared" si="41"/>
        <v>0</v>
      </c>
      <c r="BH60" s="60">
        <f t="shared" si="41"/>
        <v>0</v>
      </c>
      <c r="BI60" s="57">
        <f t="shared" si="41"/>
        <v>0</v>
      </c>
      <c r="BJ60" s="58">
        <f t="shared" si="41"/>
        <v>0</v>
      </c>
      <c r="BK60" s="60">
        <f t="shared" si="41"/>
        <v>0</v>
      </c>
      <c r="BL60" s="57"/>
      <c r="BM60" s="61">
        <f t="shared" si="19"/>
        <v>0</v>
      </c>
    </row>
    <row r="61" spans="1:65" ht="11.25" customHeight="1">
      <c r="A61" s="208" t="s">
        <v>50</v>
      </c>
      <c r="B61" s="10"/>
      <c r="C61" s="26">
        <f t="shared" si="20"/>
        <v>0</v>
      </c>
      <c r="D61" s="27">
        <f t="shared" si="20"/>
        <v>0</v>
      </c>
      <c r="E61" s="51">
        <f t="shared" si="20"/>
        <v>0</v>
      </c>
      <c r="F61" s="58">
        <f t="shared" si="20"/>
        <v>0</v>
      </c>
      <c r="G61" s="30">
        <f t="shared" si="20"/>
        <v>0</v>
      </c>
      <c r="H61" s="59">
        <f t="shared" si="20"/>
        <v>0</v>
      </c>
      <c r="I61" s="60">
        <f t="shared" si="20"/>
        <v>0</v>
      </c>
      <c r="J61" s="51">
        <f t="shared" si="20"/>
        <v>0</v>
      </c>
      <c r="K61" s="58">
        <f t="shared" si="20"/>
        <v>0</v>
      </c>
      <c r="L61" s="60">
        <f t="shared" si="20"/>
        <v>0</v>
      </c>
      <c r="M61" s="57"/>
      <c r="N61" s="61">
        <f t="shared" si="13"/>
        <v>0</v>
      </c>
      <c r="R61" s="208" t="s">
        <v>50</v>
      </c>
      <c r="S61" s="10"/>
      <c r="T61" s="26">
        <f t="shared" ref="T61:AC61" si="42">T16+T31+T46</f>
        <v>0</v>
      </c>
      <c r="U61" s="27">
        <f t="shared" si="42"/>
        <v>0</v>
      </c>
      <c r="V61" s="51">
        <f t="shared" si="42"/>
        <v>0</v>
      </c>
      <c r="W61" s="58">
        <f t="shared" si="42"/>
        <v>0</v>
      </c>
      <c r="X61" s="30">
        <f t="shared" si="42"/>
        <v>0</v>
      </c>
      <c r="Y61" s="59">
        <f t="shared" si="42"/>
        <v>0</v>
      </c>
      <c r="Z61" s="60">
        <f t="shared" si="42"/>
        <v>0</v>
      </c>
      <c r="AA61" s="51">
        <f t="shared" si="42"/>
        <v>0</v>
      </c>
      <c r="AB61" s="58">
        <f t="shared" si="42"/>
        <v>0</v>
      </c>
      <c r="AC61" s="60">
        <f t="shared" si="42"/>
        <v>0</v>
      </c>
      <c r="AD61" s="57"/>
      <c r="AE61" s="61">
        <f t="shared" si="15"/>
        <v>0</v>
      </c>
      <c r="AI61" s="208" t="s">
        <v>50</v>
      </c>
      <c r="AJ61" s="10"/>
      <c r="AK61" s="26">
        <f t="shared" ref="AK61:AT61" si="43">AK16+AK31+AK46</f>
        <v>0</v>
      </c>
      <c r="AL61" s="27">
        <f t="shared" si="43"/>
        <v>0</v>
      </c>
      <c r="AM61" s="51">
        <f t="shared" si="43"/>
        <v>0</v>
      </c>
      <c r="AN61" s="58">
        <f t="shared" si="43"/>
        <v>0</v>
      </c>
      <c r="AO61" s="30">
        <f t="shared" si="43"/>
        <v>0</v>
      </c>
      <c r="AP61" s="59">
        <f t="shared" si="43"/>
        <v>0</v>
      </c>
      <c r="AQ61" s="60">
        <f t="shared" si="43"/>
        <v>0</v>
      </c>
      <c r="AR61" s="51">
        <f t="shared" si="43"/>
        <v>0</v>
      </c>
      <c r="AS61" s="58">
        <f t="shared" si="43"/>
        <v>0</v>
      </c>
      <c r="AT61" s="60">
        <f t="shared" si="43"/>
        <v>0</v>
      </c>
      <c r="AU61" s="57"/>
      <c r="AV61" s="61">
        <f t="shared" si="17"/>
        <v>0</v>
      </c>
      <c r="AZ61" s="208" t="s">
        <v>50</v>
      </c>
      <c r="BA61" s="10"/>
      <c r="BB61" s="26">
        <f t="shared" ref="BB61:BK61" si="44">BB16+BB31+BB46</f>
        <v>0</v>
      </c>
      <c r="BC61" s="27">
        <f t="shared" si="44"/>
        <v>0</v>
      </c>
      <c r="BD61" s="51">
        <f t="shared" si="44"/>
        <v>0</v>
      </c>
      <c r="BE61" s="58">
        <f t="shared" si="44"/>
        <v>0</v>
      </c>
      <c r="BF61" s="30">
        <f t="shared" si="44"/>
        <v>0</v>
      </c>
      <c r="BG61" s="59">
        <f t="shared" si="44"/>
        <v>0</v>
      </c>
      <c r="BH61" s="60">
        <f t="shared" si="44"/>
        <v>0</v>
      </c>
      <c r="BI61" s="51">
        <f t="shared" si="44"/>
        <v>0</v>
      </c>
      <c r="BJ61" s="58">
        <f t="shared" si="44"/>
        <v>0</v>
      </c>
      <c r="BK61" s="60">
        <f t="shared" si="44"/>
        <v>0</v>
      </c>
      <c r="BL61" s="57"/>
      <c r="BM61" s="61">
        <f t="shared" si="19"/>
        <v>0</v>
      </c>
    </row>
    <row r="62" spans="1:65" ht="15.75">
      <c r="A62" s="209" t="s">
        <v>39</v>
      </c>
      <c r="B62" s="15"/>
      <c r="C62" s="28" t="s">
        <v>364</v>
      </c>
      <c r="D62" s="29" t="s">
        <v>364</v>
      </c>
      <c r="E62" s="13"/>
      <c r="F62" s="31">
        <f>SUM(F53:F61)</f>
        <v>21</v>
      </c>
      <c r="G62" s="32">
        <f>SUM(G53:G61)</f>
        <v>70</v>
      </c>
      <c r="H62" s="32">
        <f>SUM(H53:H61)</f>
        <v>35</v>
      </c>
      <c r="I62" s="210">
        <f>SUM(I53:I61)</f>
        <v>11</v>
      </c>
      <c r="J62" s="33"/>
      <c r="K62" s="31">
        <f>SUM(K53:K61)</f>
        <v>10</v>
      </c>
      <c r="L62" s="210">
        <f>SUM(L53:L61)</f>
        <v>11</v>
      </c>
      <c r="M62" s="33"/>
      <c r="N62" s="34">
        <f>SUM(N53:N61)</f>
        <v>158</v>
      </c>
      <c r="R62" s="209" t="s">
        <v>39</v>
      </c>
      <c r="S62" s="15"/>
      <c r="T62" s="28" t="s">
        <v>741</v>
      </c>
      <c r="U62" s="29" t="s">
        <v>746</v>
      </c>
      <c r="V62" s="13"/>
      <c r="W62" s="31">
        <f>SUM(W53:W61)</f>
        <v>79</v>
      </c>
      <c r="X62" s="32">
        <f>SUM(X53:X61)</f>
        <v>80</v>
      </c>
      <c r="Y62" s="32">
        <f>SUM(Y53:Y61)</f>
        <v>67</v>
      </c>
      <c r="Z62" s="210">
        <f>SUM(Z53:Z61)</f>
        <v>78</v>
      </c>
      <c r="AA62" s="33"/>
      <c r="AB62" s="31">
        <f>SUM(AB53:AB61)</f>
        <v>56</v>
      </c>
      <c r="AC62" s="210">
        <f>SUM(AC53:AC61)</f>
        <v>55</v>
      </c>
      <c r="AD62" s="33"/>
      <c r="AE62" s="34">
        <f>SUM(AE53:AE61)</f>
        <v>415</v>
      </c>
      <c r="AI62" s="209" t="s">
        <v>39</v>
      </c>
      <c r="AJ62" s="15"/>
      <c r="AK62" s="28" t="s">
        <v>1182</v>
      </c>
      <c r="AL62" s="29" t="s">
        <v>1183</v>
      </c>
      <c r="AM62" s="13"/>
      <c r="AN62" s="31">
        <f>SUM(AN53:AN61)</f>
        <v>78</v>
      </c>
      <c r="AO62" s="32">
        <f>SUM(AO53:AO61)</f>
        <v>31</v>
      </c>
      <c r="AP62" s="32">
        <f>SUM(AP53:AP61)</f>
        <v>28</v>
      </c>
      <c r="AQ62" s="210">
        <f>SUM(AQ53:AQ61)</f>
        <v>79</v>
      </c>
      <c r="AR62" s="33"/>
      <c r="AS62" s="31">
        <f>SUM(AS53:AS61)</f>
        <v>30</v>
      </c>
      <c r="AT62" s="210">
        <f>SUM(AT53:AT61)</f>
        <v>27</v>
      </c>
      <c r="AU62" s="33"/>
      <c r="AV62" s="34">
        <f>SUM(AV53:AV61)</f>
        <v>273</v>
      </c>
      <c r="AZ62" s="209" t="s">
        <v>39</v>
      </c>
      <c r="BA62" s="15"/>
      <c r="BB62" s="28" t="s">
        <v>1182</v>
      </c>
      <c r="BC62" s="29" t="s">
        <v>1183</v>
      </c>
      <c r="BD62" s="13"/>
      <c r="BE62" s="31">
        <f>SUM(BE53:BE61)</f>
        <v>0</v>
      </c>
      <c r="BF62" s="32">
        <f>SUM(BF53:BF61)</f>
        <v>0</v>
      </c>
      <c r="BG62" s="32">
        <f>SUM(BG53:BG61)</f>
        <v>0</v>
      </c>
      <c r="BH62" s="210">
        <f>SUM(BH53:BH61)</f>
        <v>0</v>
      </c>
      <c r="BI62" s="33"/>
      <c r="BJ62" s="31">
        <f>SUM(BJ53:BJ61)</f>
        <v>0</v>
      </c>
      <c r="BK62" s="210">
        <f>SUM(BK53:BK61)</f>
        <v>0</v>
      </c>
      <c r="BL62" s="33"/>
      <c r="BM62" s="34">
        <f>SUM(BM53:BM61)</f>
        <v>0</v>
      </c>
    </row>
    <row r="63" spans="1:65" ht="27.75" customHeight="1">
      <c r="A63" s="213" t="s">
        <v>365</v>
      </c>
      <c r="B63" s="7"/>
      <c r="C63" s="7"/>
      <c r="D63" s="7"/>
      <c r="E63" s="7"/>
      <c r="F63" s="7"/>
      <c r="G63" s="7"/>
      <c r="R63" s="213" t="s">
        <v>365</v>
      </c>
      <c r="S63" s="7"/>
      <c r="T63" s="7"/>
      <c r="U63" s="7"/>
      <c r="V63" s="7"/>
      <c r="W63" s="7"/>
      <c r="X63" s="7"/>
      <c r="AI63" s="213" t="s">
        <v>365</v>
      </c>
      <c r="AJ63" s="7"/>
      <c r="AK63" s="7"/>
      <c r="AL63" s="7"/>
      <c r="AM63" s="7"/>
      <c r="AN63" s="7"/>
      <c r="AO63" s="7"/>
      <c r="AZ63" s="213" t="s">
        <v>365</v>
      </c>
      <c r="BA63" s="7"/>
      <c r="BB63" s="7"/>
      <c r="BC63" s="7"/>
      <c r="BD63" s="7"/>
      <c r="BE63" s="7"/>
      <c r="BF63" s="7"/>
    </row>
    <row r="65" spans="1:58" ht="28.5">
      <c r="A65" s="265" t="s">
        <v>747</v>
      </c>
      <c r="B65" s="266"/>
      <c r="C65" s="266"/>
      <c r="D65" s="266"/>
      <c r="E65" s="266"/>
      <c r="F65" s="266"/>
      <c r="G65" s="266"/>
      <c r="H65" s="266"/>
      <c r="I65" s="266"/>
      <c r="J65" s="266"/>
      <c r="K65" s="266"/>
      <c r="L65" s="266"/>
      <c r="M65" s="266"/>
      <c r="N65" s="267"/>
      <c r="T65" s="234"/>
      <c r="U65" s="234"/>
      <c r="V65" s="234"/>
      <c r="W65" s="234"/>
      <c r="X65" s="234"/>
      <c r="AK65" s="234"/>
      <c r="AL65" s="234"/>
      <c r="AM65" s="234"/>
      <c r="AN65" s="234"/>
      <c r="AO65" s="234"/>
      <c r="BB65" s="234"/>
      <c r="BC65" s="234"/>
      <c r="BD65" s="234"/>
      <c r="BE65" s="234"/>
      <c r="BF65" s="234"/>
    </row>
    <row r="66" spans="1:58">
      <c r="B66" s="16"/>
      <c r="E66" s="17"/>
      <c r="J66" s="17"/>
      <c r="M66" s="17"/>
    </row>
    <row r="67" spans="1:58">
      <c r="A67" s="7"/>
      <c r="B67" s="8"/>
      <c r="C67" s="7"/>
      <c r="D67" s="7"/>
      <c r="E67" s="9"/>
      <c r="F67" s="262" t="s">
        <v>19</v>
      </c>
      <c r="G67" s="262"/>
      <c r="H67" s="262"/>
      <c r="I67" s="262"/>
      <c r="J67" s="9"/>
      <c r="K67" s="262" t="s">
        <v>20</v>
      </c>
      <c r="L67" s="262"/>
      <c r="M67" s="9"/>
    </row>
    <row r="68" spans="1:58" ht="45">
      <c r="A68" s="56" t="s">
        <v>21</v>
      </c>
      <c r="B68" s="35"/>
      <c r="C68" s="211" t="s">
        <v>357</v>
      </c>
      <c r="D68" s="212" t="s">
        <v>358</v>
      </c>
      <c r="E68" s="36"/>
      <c r="F68" s="63" t="s">
        <v>24</v>
      </c>
      <c r="G68" s="65" t="s">
        <v>25</v>
      </c>
      <c r="H68" s="65" t="s">
        <v>11</v>
      </c>
      <c r="I68" s="64" t="s">
        <v>26</v>
      </c>
      <c r="J68" s="36"/>
      <c r="K68" s="63" t="s">
        <v>359</v>
      </c>
      <c r="L68" s="64" t="s">
        <v>28</v>
      </c>
      <c r="M68" s="36"/>
      <c r="N68" s="66" t="s">
        <v>360</v>
      </c>
    </row>
    <row r="69" spans="1:58">
      <c r="A69" s="206" t="s">
        <v>42</v>
      </c>
      <c r="B69" s="10"/>
      <c r="C69" s="26">
        <f t="shared" ref="C69:C77" si="45">C53+T53</f>
        <v>0</v>
      </c>
      <c r="D69" s="27">
        <f t="shared" ref="D69:D77" si="46">D53+U53</f>
        <v>0</v>
      </c>
      <c r="E69" s="51">
        <f>E25+E40+E55</f>
        <v>0</v>
      </c>
      <c r="F69" s="52">
        <f t="shared" ref="F69:F77" si="47">F53+W53</f>
        <v>0</v>
      </c>
      <c r="G69" s="53">
        <f t="shared" ref="G69:G77" si="48">G53+X53</f>
        <v>0</v>
      </c>
      <c r="H69" s="54">
        <f t="shared" ref="H69:H77" si="49">H53+Y53</f>
        <v>0</v>
      </c>
      <c r="I69" s="55">
        <f t="shared" ref="I69:I77" si="50">I53+Z53</f>
        <v>0</v>
      </c>
      <c r="J69" s="51">
        <f>J25+J40+J55</f>
        <v>0</v>
      </c>
      <c r="K69" s="52">
        <f t="shared" ref="K69:K77" si="51">K53+AB53</f>
        <v>0</v>
      </c>
      <c r="L69" s="55">
        <f t="shared" ref="L69:L77" si="52">L53+AC53</f>
        <v>0</v>
      </c>
      <c r="M69" s="51"/>
      <c r="N69" s="56">
        <f t="shared" ref="N69:N77" si="53">N53+AE53</f>
        <v>0</v>
      </c>
    </row>
    <row r="70" spans="1:58">
      <c r="A70" s="207" t="s">
        <v>43</v>
      </c>
      <c r="B70" s="10"/>
      <c r="C70" s="26">
        <f t="shared" si="45"/>
        <v>97</v>
      </c>
      <c r="D70" s="27">
        <f t="shared" si="46"/>
        <v>95</v>
      </c>
      <c r="E70" s="57">
        <f t="shared" ref="E70:J70" si="54">E26+E41+E56</f>
        <v>0</v>
      </c>
      <c r="F70" s="58">
        <f t="shared" si="47"/>
        <v>35</v>
      </c>
      <c r="G70" s="30">
        <f t="shared" si="48"/>
        <v>87</v>
      </c>
      <c r="H70" s="59">
        <f t="shared" si="49"/>
        <v>22</v>
      </c>
      <c r="I70" s="60">
        <f t="shared" si="50"/>
        <v>30</v>
      </c>
      <c r="J70" s="57">
        <f t="shared" si="54"/>
        <v>0</v>
      </c>
      <c r="K70" s="58">
        <f t="shared" si="51"/>
        <v>19</v>
      </c>
      <c r="L70" s="60">
        <f t="shared" si="52"/>
        <v>19</v>
      </c>
      <c r="M70" s="57"/>
      <c r="N70" s="61">
        <f t="shared" si="53"/>
        <v>212</v>
      </c>
    </row>
    <row r="71" spans="1:58">
      <c r="A71" s="207" t="s">
        <v>44</v>
      </c>
      <c r="B71" s="10"/>
      <c r="C71" s="26">
        <f t="shared" si="45"/>
        <v>13</v>
      </c>
      <c r="D71" s="27">
        <f t="shared" si="46"/>
        <v>14</v>
      </c>
      <c r="E71" s="57">
        <f t="shared" ref="E71:J71" si="55">E27+E42+E57</f>
        <v>0</v>
      </c>
      <c r="F71" s="58">
        <f t="shared" si="47"/>
        <v>10</v>
      </c>
      <c r="G71" s="30">
        <f t="shared" si="48"/>
        <v>11</v>
      </c>
      <c r="H71" s="59">
        <f t="shared" si="49"/>
        <v>9</v>
      </c>
      <c r="I71" s="60">
        <f t="shared" si="50"/>
        <v>11</v>
      </c>
      <c r="J71" s="57">
        <f t="shared" si="55"/>
        <v>0</v>
      </c>
      <c r="K71" s="58">
        <f t="shared" si="51"/>
        <v>10</v>
      </c>
      <c r="L71" s="60">
        <f t="shared" si="52"/>
        <v>10</v>
      </c>
      <c r="M71" s="57"/>
      <c r="N71" s="61">
        <f t="shared" si="53"/>
        <v>61</v>
      </c>
    </row>
    <row r="72" spans="1:58">
      <c r="A72" s="207" t="s">
        <v>45</v>
      </c>
      <c r="B72" s="10"/>
      <c r="C72" s="26">
        <f t="shared" si="45"/>
        <v>1</v>
      </c>
      <c r="D72" s="27">
        <f t="shared" si="46"/>
        <v>1</v>
      </c>
      <c r="E72" s="57">
        <f t="shared" ref="E72:J72" si="56">E28+E43+E58</f>
        <v>0</v>
      </c>
      <c r="F72" s="58">
        <f t="shared" si="47"/>
        <v>1</v>
      </c>
      <c r="G72" s="30">
        <f t="shared" si="48"/>
        <v>1</v>
      </c>
      <c r="H72" s="59">
        <f t="shared" si="49"/>
        <v>0</v>
      </c>
      <c r="I72" s="60">
        <f t="shared" si="50"/>
        <v>1</v>
      </c>
      <c r="J72" s="57">
        <f t="shared" si="56"/>
        <v>0</v>
      </c>
      <c r="K72" s="58">
        <f t="shared" si="51"/>
        <v>1</v>
      </c>
      <c r="L72" s="60">
        <f t="shared" si="52"/>
        <v>1</v>
      </c>
      <c r="M72" s="57"/>
      <c r="N72" s="61">
        <f t="shared" si="53"/>
        <v>5</v>
      </c>
    </row>
    <row r="73" spans="1:58">
      <c r="A73" s="207" t="s">
        <v>46</v>
      </c>
      <c r="B73" s="10"/>
      <c r="C73" s="26">
        <f t="shared" si="45"/>
        <v>80</v>
      </c>
      <c r="D73" s="27">
        <f t="shared" si="46"/>
        <v>70</v>
      </c>
      <c r="E73" s="57">
        <f t="shared" ref="E73:J73" si="57">E29+E44+E59</f>
        <v>0</v>
      </c>
      <c r="F73" s="58">
        <f t="shared" si="47"/>
        <v>28</v>
      </c>
      <c r="G73" s="30">
        <f t="shared" si="48"/>
        <v>22</v>
      </c>
      <c r="H73" s="59">
        <f t="shared" si="49"/>
        <v>47</v>
      </c>
      <c r="I73" s="60">
        <f t="shared" si="50"/>
        <v>22</v>
      </c>
      <c r="J73" s="57">
        <f t="shared" si="57"/>
        <v>0</v>
      </c>
      <c r="K73" s="58">
        <f t="shared" si="51"/>
        <v>20</v>
      </c>
      <c r="L73" s="60">
        <f t="shared" si="52"/>
        <v>20</v>
      </c>
      <c r="M73" s="57"/>
      <c r="N73" s="61">
        <f t="shared" si="53"/>
        <v>159</v>
      </c>
    </row>
    <row r="74" spans="1:58">
      <c r="A74" s="207" t="s">
        <v>47</v>
      </c>
      <c r="B74" s="10"/>
      <c r="C74" s="26">
        <f t="shared" si="45"/>
        <v>63</v>
      </c>
      <c r="D74" s="27">
        <f t="shared" si="46"/>
        <v>64</v>
      </c>
      <c r="E74" s="57">
        <f t="shared" ref="E74:J74" si="58">E30+E45+E60</f>
        <v>0</v>
      </c>
      <c r="F74" s="58">
        <f t="shared" si="47"/>
        <v>21</v>
      </c>
      <c r="G74" s="30">
        <f t="shared" si="48"/>
        <v>23</v>
      </c>
      <c r="H74" s="59">
        <f t="shared" si="49"/>
        <v>19</v>
      </c>
      <c r="I74" s="60">
        <f t="shared" si="50"/>
        <v>20</v>
      </c>
      <c r="J74" s="57">
        <f t="shared" si="58"/>
        <v>0</v>
      </c>
      <c r="K74" s="58">
        <f t="shared" si="51"/>
        <v>15</v>
      </c>
      <c r="L74" s="60">
        <f t="shared" si="52"/>
        <v>15</v>
      </c>
      <c r="M74" s="57"/>
      <c r="N74" s="61">
        <f t="shared" si="53"/>
        <v>113</v>
      </c>
    </row>
    <row r="75" spans="1:58">
      <c r="A75" s="207" t="s">
        <v>48</v>
      </c>
      <c r="B75" s="10"/>
      <c r="C75" s="26">
        <f t="shared" si="45"/>
        <v>1</v>
      </c>
      <c r="D75" s="27">
        <f t="shared" si="46"/>
        <v>1</v>
      </c>
      <c r="E75" s="57">
        <f t="shared" ref="E75:J75" si="59">E31+E46+E61</f>
        <v>0</v>
      </c>
      <c r="F75" s="58">
        <f t="shared" si="47"/>
        <v>1</v>
      </c>
      <c r="G75" s="30">
        <f t="shared" si="48"/>
        <v>1</v>
      </c>
      <c r="H75" s="59">
        <f t="shared" si="49"/>
        <v>1</v>
      </c>
      <c r="I75" s="60">
        <f t="shared" si="50"/>
        <v>1</v>
      </c>
      <c r="J75" s="57">
        <f t="shared" si="59"/>
        <v>0</v>
      </c>
      <c r="K75" s="58">
        <f t="shared" si="51"/>
        <v>0</v>
      </c>
      <c r="L75" s="60">
        <f t="shared" si="52"/>
        <v>0</v>
      </c>
      <c r="M75" s="57"/>
      <c r="N75" s="61">
        <f t="shared" si="53"/>
        <v>4</v>
      </c>
    </row>
    <row r="76" spans="1:58">
      <c r="A76" s="207" t="s">
        <v>49</v>
      </c>
      <c r="B76" s="10"/>
      <c r="C76" s="26">
        <f t="shared" si="45"/>
        <v>9</v>
      </c>
      <c r="D76" s="27">
        <f t="shared" si="46"/>
        <v>1</v>
      </c>
      <c r="E76" s="57">
        <f t="shared" ref="E76:J76" si="60">E32+E47+E62</f>
        <v>0</v>
      </c>
      <c r="F76" s="58">
        <f t="shared" si="47"/>
        <v>4</v>
      </c>
      <c r="G76" s="30">
        <f t="shared" si="48"/>
        <v>5</v>
      </c>
      <c r="H76" s="59">
        <f t="shared" si="49"/>
        <v>4</v>
      </c>
      <c r="I76" s="60">
        <f t="shared" si="50"/>
        <v>4</v>
      </c>
      <c r="J76" s="57">
        <f t="shared" si="60"/>
        <v>0</v>
      </c>
      <c r="K76" s="58">
        <f t="shared" si="51"/>
        <v>1</v>
      </c>
      <c r="L76" s="60">
        <f t="shared" si="52"/>
        <v>1</v>
      </c>
      <c r="M76" s="57"/>
      <c r="N76" s="61">
        <f t="shared" si="53"/>
        <v>19</v>
      </c>
    </row>
    <row r="77" spans="1:58">
      <c r="A77" s="208" t="s">
        <v>50</v>
      </c>
      <c r="B77" s="10"/>
      <c r="C77" s="26">
        <f t="shared" si="45"/>
        <v>0</v>
      </c>
      <c r="D77" s="27">
        <f t="shared" si="46"/>
        <v>0</v>
      </c>
      <c r="E77" s="51">
        <f t="shared" ref="E77:J77" si="61">E33+E48+E63</f>
        <v>0</v>
      </c>
      <c r="F77" s="58">
        <f t="shared" si="47"/>
        <v>0</v>
      </c>
      <c r="G77" s="30">
        <f t="shared" si="48"/>
        <v>0</v>
      </c>
      <c r="H77" s="59">
        <f t="shared" si="49"/>
        <v>0</v>
      </c>
      <c r="I77" s="60">
        <f t="shared" si="50"/>
        <v>0</v>
      </c>
      <c r="J77" s="51">
        <f t="shared" si="61"/>
        <v>0</v>
      </c>
      <c r="K77" s="58">
        <f t="shared" si="51"/>
        <v>0</v>
      </c>
      <c r="L77" s="60">
        <f t="shared" si="52"/>
        <v>0</v>
      </c>
      <c r="M77" s="57"/>
      <c r="N77" s="61">
        <f t="shared" si="53"/>
        <v>0</v>
      </c>
    </row>
    <row r="78" spans="1:58" ht="15.75">
      <c r="A78" s="209" t="s">
        <v>39</v>
      </c>
      <c r="B78" s="15"/>
      <c r="C78" s="28" t="s">
        <v>748</v>
      </c>
      <c r="D78" s="29" t="s">
        <v>749</v>
      </c>
      <c r="E78" s="13"/>
      <c r="F78" s="31">
        <f>SUM(F69:F77)</f>
        <v>100</v>
      </c>
      <c r="G78" s="32">
        <f>SUM(G69:G77)</f>
        <v>150</v>
      </c>
      <c r="H78" s="32">
        <f>SUM(H69:H77)</f>
        <v>102</v>
      </c>
      <c r="I78" s="210">
        <f>SUM(I69:I77)</f>
        <v>89</v>
      </c>
      <c r="J78" s="33"/>
      <c r="K78" s="31">
        <f>SUM(K69:K77)</f>
        <v>66</v>
      </c>
      <c r="L78" s="210">
        <f>SUM(L69:L77)</f>
        <v>66</v>
      </c>
      <c r="M78" s="33"/>
      <c r="N78" s="34">
        <f>SUM(N69:N77)</f>
        <v>573</v>
      </c>
    </row>
    <row r="79" spans="1:58">
      <c r="A79" s="213" t="s">
        <v>365</v>
      </c>
      <c r="B79" s="7"/>
      <c r="C79" s="7"/>
      <c r="D79" s="7"/>
      <c r="E79" s="7"/>
      <c r="F79" s="7"/>
      <c r="G79" s="7"/>
    </row>
  </sheetData>
  <mergeCells count="55">
    <mergeCell ref="W51:Z51"/>
    <mergeCell ref="AB51:AC51"/>
    <mergeCell ref="R4:AE4"/>
    <mergeCell ref="W6:Z6"/>
    <mergeCell ref="AB6:AC6"/>
    <mergeCell ref="R19:AE19"/>
    <mergeCell ref="W21:Z21"/>
    <mergeCell ref="AB21:AC21"/>
    <mergeCell ref="R34:AE34"/>
    <mergeCell ref="W36:Z36"/>
    <mergeCell ref="AB36:AC36"/>
    <mergeCell ref="R49:AE49"/>
    <mergeCell ref="A65:N65"/>
    <mergeCell ref="F67:I67"/>
    <mergeCell ref="K67:L67"/>
    <mergeCell ref="A4:N4"/>
    <mergeCell ref="F6:I6"/>
    <mergeCell ref="K6:L6"/>
    <mergeCell ref="A19:N19"/>
    <mergeCell ref="F21:I21"/>
    <mergeCell ref="K21:L21"/>
    <mergeCell ref="A34:N34"/>
    <mergeCell ref="F36:I36"/>
    <mergeCell ref="K36:L36"/>
    <mergeCell ref="A49:N49"/>
    <mergeCell ref="F51:I51"/>
    <mergeCell ref="K51:L51"/>
    <mergeCell ref="AI49:AV49"/>
    <mergeCell ref="AN51:AQ51"/>
    <mergeCell ref="AS51:AT51"/>
    <mergeCell ref="AI4:AV4"/>
    <mergeCell ref="AN6:AQ6"/>
    <mergeCell ref="AS6:AT6"/>
    <mergeCell ref="AI19:AV19"/>
    <mergeCell ref="AN21:AQ21"/>
    <mergeCell ref="AS21:AT21"/>
    <mergeCell ref="R1:AE2"/>
    <mergeCell ref="AI1:AV2"/>
    <mergeCell ref="A1:N2"/>
    <mergeCell ref="AI34:AV34"/>
    <mergeCell ref="AN36:AQ36"/>
    <mergeCell ref="AS36:AT36"/>
    <mergeCell ref="AZ1:BM2"/>
    <mergeCell ref="AZ4:BM4"/>
    <mergeCell ref="BE6:BH6"/>
    <mergeCell ref="BJ6:BK6"/>
    <mergeCell ref="AZ19:BM19"/>
    <mergeCell ref="AZ49:BM49"/>
    <mergeCell ref="BE51:BH51"/>
    <mergeCell ref="BJ51:BK51"/>
    <mergeCell ref="BE21:BH21"/>
    <mergeCell ref="BJ21:BK21"/>
    <mergeCell ref="AZ34:BM34"/>
    <mergeCell ref="BE36:BH36"/>
    <mergeCell ref="BJ36:BK36"/>
  </mergeCells>
  <pageMargins left="0.22" right="0.19685039370078741" top="0.15748031496062992" bottom="0.15748031496062992" header="0.15748031496062992" footer="0.15748031496062992"/>
  <pageSetup paperSize="9" scale="65" orientation="landscape" horizontalDpi="4294967295" verticalDpi="4294967295" r:id="rId1"/>
  <colBreaks count="4" manualBreakCount="4">
    <brk id="14" max="62" man="1"/>
    <brk id="17" max="62" man="1"/>
    <brk id="34" max="62" man="1"/>
    <brk id="48" max="6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21</vt:i4>
      </vt:variant>
      <vt:variant>
        <vt:lpstr>Plages nommées</vt:lpstr>
      </vt:variant>
      <vt:variant>
        <vt:i4>1</vt:i4>
      </vt:variant>
    </vt:vector>
  </HeadingPairs>
  <TitlesOfParts>
    <vt:vector size="22" baseType="lpstr">
      <vt:lpstr>Etat comparatif 01-2016</vt:lpstr>
      <vt:lpstr>Etat comparatif 02-2016</vt:lpstr>
      <vt:lpstr>Etat comparatif 03-2016</vt:lpstr>
      <vt:lpstr>Etat comparatif 04-2016</vt:lpstr>
      <vt:lpstr>Etat comparatif 05-2016</vt:lpstr>
      <vt:lpstr>Etat comparatif 06-2016</vt:lpstr>
      <vt:lpstr>Etat comparatif 07-2016</vt:lpstr>
      <vt:lpstr>Etat comparatif 08-2016</vt:lpstr>
      <vt:lpstr>Etat comparatif 09-2016</vt:lpstr>
      <vt:lpstr>Etat comparatif 10-2016</vt:lpstr>
      <vt:lpstr>Etat comparatif 11-2016</vt:lpstr>
      <vt:lpstr>Etat comparatif 12-2016</vt:lpstr>
      <vt:lpstr>Etat comparatif 01-2017</vt:lpstr>
      <vt:lpstr>Etat comparatif 02-2017</vt:lpstr>
      <vt:lpstr>Etat comparatif 03-2017</vt:lpstr>
      <vt:lpstr>Etat comparatif 04-2017</vt:lpstr>
      <vt:lpstr>Recap</vt:lpstr>
      <vt:lpstr>Etat comparatif 05-2017</vt:lpstr>
      <vt:lpstr>Etat comparatif 06-2017</vt:lpstr>
      <vt:lpstr>Etat comparatif 07-2017</vt:lpstr>
      <vt:lpstr>Imp</vt:lpstr>
      <vt:lpstr>Imp!Zone_d_impression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dc:creator>
  <cp:lastModifiedBy>bouatta.adel</cp:lastModifiedBy>
  <cp:lastPrinted>2016-11-03T14:25:43Z</cp:lastPrinted>
  <dcterms:created xsi:type="dcterms:W3CDTF">2015-06-03T14:29:54Z</dcterms:created>
  <dcterms:modified xsi:type="dcterms:W3CDTF">2017-09-10T11:03:29Z</dcterms:modified>
</cp:coreProperties>
</file>